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22" documentId="8_{CFC75418-FF04-4C56-96CE-6A9B5C679EDE}" xr6:coauthVersionLast="47" xr6:coauthVersionMax="47" xr10:uidLastSave="{CB562933-5FC3-46CB-8FB3-C308CD8CD54C}"/>
  <bookViews>
    <workbookView xWindow="-135" yWindow="-16320" windowWidth="29040" windowHeight="15720" tabRatio="989" activeTab="1" xr2:uid="{00000000-000D-0000-FFFF-FFFF00000000}"/>
  </bookViews>
  <sheets>
    <sheet name="Bridge Proportionate to IFRS" sheetId="6" r:id="rId1"/>
    <sheet name="PP segment - PL per country" sheetId="2" r:id="rId2"/>
    <sheet name="IFRS Financials " sheetId="4" r:id="rId3"/>
    <sheet name="Proportinate per segment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6" l="1"/>
  <c r="J11" i="6"/>
  <c r="I11" i="6" l="1"/>
  <c r="L11" i="6"/>
  <c r="M11" i="6"/>
  <c r="N11" i="6"/>
  <c r="O11" i="6"/>
  <c r="P12" i="2"/>
  <c r="B5" i="2"/>
  <c r="AA4" i="3"/>
  <c r="I393" i="6"/>
  <c r="P396" i="2"/>
  <c r="I396" i="2"/>
  <c r="F396" i="2"/>
  <c r="D396" i="2"/>
  <c r="P395" i="2"/>
  <c r="I395" i="2"/>
  <c r="F395" i="2"/>
  <c r="D395" i="2"/>
  <c r="D393" i="2"/>
  <c r="Q393" i="2" s="1"/>
  <c r="P379" i="2"/>
  <c r="I379" i="2"/>
  <c r="F379" i="2"/>
  <c r="D379" i="2"/>
  <c r="P378" i="2"/>
  <c r="I378" i="2"/>
  <c r="F378" i="2"/>
  <c r="D378" i="2"/>
  <c r="D376" i="2"/>
  <c r="Q376" i="2" s="1"/>
  <c r="P362" i="2"/>
  <c r="I362" i="2"/>
  <c r="F362" i="2"/>
  <c r="D362" i="2"/>
  <c r="P361" i="2"/>
  <c r="I361" i="2"/>
  <c r="F361" i="2"/>
  <c r="D361" i="2"/>
  <c r="D359" i="2"/>
  <c r="Q359" i="2" s="1"/>
  <c r="P345" i="2"/>
  <c r="I345" i="2"/>
  <c r="D345" i="2"/>
  <c r="P344" i="2"/>
  <c r="I344" i="2"/>
  <c r="D344" i="2"/>
  <c r="D342" i="2"/>
  <c r="Q342" i="2" s="1"/>
  <c r="Q327" i="2"/>
  <c r="I327" i="2"/>
  <c r="Q326" i="2"/>
  <c r="I326" i="2"/>
  <c r="Q318" i="2"/>
  <c r="P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Q299" i="2"/>
  <c r="P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P262" i="2"/>
  <c r="O262" i="2"/>
  <c r="C257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I392" i="6"/>
  <c r="D327" i="6"/>
  <c r="B327" i="6"/>
  <c r="D323" i="6"/>
  <c r="D308" i="6"/>
  <c r="B308" i="6"/>
  <c r="D304" i="6"/>
  <c r="B304" i="6"/>
  <c r="D289" i="6"/>
  <c r="D285" i="6"/>
  <c r="D270" i="6"/>
  <c r="D266" i="6"/>
  <c r="D230" i="6"/>
  <c r="B230" i="6"/>
  <c r="D207" i="6"/>
  <c r="B207" i="6"/>
  <c r="AA82" i="3" l="1"/>
  <c r="AA64" i="3"/>
  <c r="AA26" i="3"/>
  <c r="AM4" i="4"/>
</calcChain>
</file>

<file path=xl/sharedStrings.xml><?xml version="1.0" encoding="utf-8"?>
<sst xmlns="http://schemas.openxmlformats.org/spreadsheetml/2006/main" count="2223" uniqueCount="226">
  <si>
    <t>Philippines</t>
  </si>
  <si>
    <t>South Africa</t>
  </si>
  <si>
    <t>Uganda</t>
  </si>
  <si>
    <t>Malaysia</t>
  </si>
  <si>
    <t>Egypt</t>
  </si>
  <si>
    <t>Laos</t>
  </si>
  <si>
    <t>Ukraine</t>
  </si>
  <si>
    <t>Czech Republic</t>
  </si>
  <si>
    <t>Honduras</t>
  </si>
  <si>
    <t>Jordan</t>
  </si>
  <si>
    <t>Brazil</t>
  </si>
  <si>
    <t>Vietnam</t>
  </si>
  <si>
    <t>Other</t>
  </si>
  <si>
    <t>Total</t>
  </si>
  <si>
    <t>NOK MILLION</t>
  </si>
  <si>
    <t xml:space="preserve">Revenues </t>
  </si>
  <si>
    <t>Cost of sales</t>
  </si>
  <si>
    <t>OPEX</t>
  </si>
  <si>
    <t>EBITDA margin</t>
  </si>
  <si>
    <t>Scatec economic interest</t>
  </si>
  <si>
    <t>Net production (GWh)</t>
  </si>
  <si>
    <t>Cash</t>
  </si>
  <si>
    <t>Q1 2022</t>
  </si>
  <si>
    <t>Q1 2021</t>
  </si>
  <si>
    <t>PROPORTIONATE FINANCIALS WITH NEW SEGMENT STRUCTURE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</si>
  <si>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</si>
  <si>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</si>
  <si>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</si>
  <si>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</si>
  <si>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</si>
  <si>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</si>
  <si>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</si>
  <si>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</si>
  <si>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</si>
  <si>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</si>
  <si>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</si>
  <si>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</si>
  <si>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</si>
  <si>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</si>
  <si>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</si>
  <si>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</si>
  <si>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2019 restated</t>
  </si>
  <si>
    <t>Q2 2019 restated</t>
  </si>
  <si>
    <t>Q3 2019 restated</t>
  </si>
  <si>
    <t>Q4 2019 restated</t>
  </si>
  <si>
    <t>Q1 2020</t>
  </si>
  <si>
    <t>Q2 2020</t>
  </si>
  <si>
    <t>Q3 2020</t>
  </si>
  <si>
    <t>Q4 2020</t>
  </si>
  <si>
    <t>Q2 2021</t>
  </si>
  <si>
    <t>Q3 2021</t>
  </si>
  <si>
    <t>Q4 2021</t>
  </si>
  <si>
    <t>No change in total group proportionate in restated segment financials for 2019</t>
  </si>
  <si>
    <t>External revenues</t>
  </si>
  <si>
    <t>Internal revenues</t>
  </si>
  <si>
    <t>Net gain/(loss) from sale of project assets</t>
  </si>
  <si>
    <t>-</t>
  </si>
  <si>
    <t>Net income/(loss) from associated companies</t>
  </si>
  <si>
    <t>Total revenues and other income</t>
  </si>
  <si>
    <t>Personnel expenses</t>
  </si>
  <si>
    <t>Other operating expenses</t>
  </si>
  <si>
    <t>EBITDA*</t>
  </si>
  <si>
    <t>Depreciation, amortisation and impairment</t>
  </si>
  <si>
    <t>Operating profit (EBIT)</t>
  </si>
  <si>
    <t>POWER PRODUCTION PROPORTIONATE FINANCIALS</t>
  </si>
  <si>
    <t>Net income/(loss) from JV and associates</t>
  </si>
  <si>
    <t>DEVELOPMENT &amp; CONSTRUCTION</t>
  </si>
  <si>
    <t>No change for Development and Constuction 
in restated proportionate financials for 2019</t>
  </si>
  <si>
    <t>CORPORATE</t>
  </si>
  <si>
    <t>* no change for Corporate in restated 
proportionate financials for 2019</t>
  </si>
  <si>
    <t>IFRS FINANCIALS</t>
  </si>
  <si>
    <t>Net financial expenses</t>
  </si>
  <si>
    <t>Profit before income tax</t>
  </si>
  <si>
    <t>Income tax (expense)/benefit</t>
  </si>
  <si>
    <t>Profit/(loss) for the period</t>
  </si>
  <si>
    <t>Profit/(loss) attributable to:</t>
  </si>
  <si>
    <t>Equity holders of the parent</t>
  </si>
  <si>
    <t>Non-controlling interests</t>
  </si>
  <si>
    <t>South
Africa 1)</t>
  </si>
  <si>
    <t xml:space="preserve">Other </t>
  </si>
  <si>
    <t>NOK million</t>
  </si>
  <si>
    <t>Hydro</t>
  </si>
  <si>
    <t>Solar</t>
  </si>
  <si>
    <t>Wind</t>
  </si>
  <si>
    <t>PROPORTIONATE FINANCIALS GROUP</t>
  </si>
  <si>
    <t>RESIDUAL OWNERSHIP INTEREST FULLY CONSOLIDATED ENTITIES</t>
  </si>
  <si>
    <t>ELIMINATION OF EQUITY CONSOLIDATED ENTITIES</t>
  </si>
  <si>
    <t>OTHER ELIMINATIONS</t>
  </si>
  <si>
    <t>Gross profit*</t>
  </si>
  <si>
    <t>Depreciation and impairment</t>
  </si>
  <si>
    <t>Tables from 2016 to 2019 on old format (elimination of equity consolidated entities included in eliminations column)</t>
  </si>
  <si>
    <t>RESIDUAL OWNERSHIP INTERESTS</t>
  </si>
  <si>
    <t>ELIMINATIONS</t>
  </si>
  <si>
    <t>*Reference is given to the quarterly report for a definition of Alternative Performance Measures (APM)</t>
  </si>
  <si>
    <t>Proportionate</t>
  </si>
  <si>
    <t>IFRS financials</t>
  </si>
  <si>
    <t>Proportinate Financials per segment</t>
  </si>
  <si>
    <t>Argentina</t>
  </si>
  <si>
    <t>Pakistan</t>
  </si>
  <si>
    <t xml:space="preserve">Power plants in operation </t>
  </si>
  <si>
    <t xml:space="preserve">Power plants under construction </t>
  </si>
  <si>
    <t>Residual ownership 
interest for fully 
consolidated entities</t>
  </si>
  <si>
    <t xml:space="preserve">Elimination of 
equity consolidated 
entities </t>
  </si>
  <si>
    <t>PP overhead, D&amp;C, 
Services, Corporate, 
Eliminations</t>
  </si>
  <si>
    <t xml:space="preserve">Consolidated </t>
  </si>
  <si>
    <t>Q3 2022</t>
  </si>
  <si>
    <t>Q4 2023</t>
  </si>
  <si>
    <t>Q2 2024</t>
  </si>
  <si>
    <t>Q4 2022</t>
  </si>
  <si>
    <t>Q3 2024</t>
  </si>
  <si>
    <t>Q4 2024</t>
  </si>
  <si>
    <t>Q2 2022</t>
  </si>
  <si>
    <t>Total proportionate Solar plants</t>
  </si>
  <si>
    <t>Philippines**</t>
  </si>
  <si>
    <t>Bridge proportionate profit and loss to IFRS</t>
  </si>
  <si>
    <t>EBITDA *</t>
  </si>
  <si>
    <t>Cash flow to equity *</t>
  </si>
  <si>
    <t>Gross interest bearing debt *</t>
  </si>
  <si>
    <t>Net working capital *</t>
  </si>
  <si>
    <t>Other**</t>
  </si>
  <si>
    <t>Gross profit *</t>
  </si>
  <si>
    <t>GROUP PROPORTIONATE FINANCIALS</t>
  </si>
  <si>
    <t xml:space="preserve">               -  </t>
  </si>
  <si>
    <t>Power plants in operation**</t>
  </si>
  <si>
    <t xml:space="preserve">**Includes Rwanda, Mozambique, Release, India, Bangladesh </t>
  </si>
  <si>
    <t xml:space="preserve">** Power plants in operation also include balances related to Release, India and Bangladesh </t>
  </si>
  <si>
    <t>Bridge from proportionate to consolidated financials</t>
  </si>
  <si>
    <t xml:space="preserve">Proportionate financials - profit &amp; loss in the Power Production segment and financial position </t>
  </si>
  <si>
    <t xml:space="preserve"> -   </t>
  </si>
  <si>
    <t xml:space="preserve"> OPEX </t>
  </si>
  <si>
    <t xml:space="preserve"> EBITDA * </t>
  </si>
  <si>
    <t xml:space="preserve"> EBITDA margin </t>
  </si>
  <si>
    <t xml:space="preserve"> Cash flow to equity * </t>
  </si>
  <si>
    <t xml:space="preserve"> Net production (GWh) </t>
  </si>
  <si>
    <t xml:space="preserve"> Cash </t>
  </si>
  <si>
    <t xml:space="preserve"> Gross interest bearing debt * </t>
  </si>
  <si>
    <t xml:space="preserve">                        -  </t>
  </si>
  <si>
    <t>Net income from JV and associated companies</t>
  </si>
  <si>
    <t xml:space="preserve"> - </t>
  </si>
  <si>
    <t>**Includes Rwanda, Mozambique, Release and Pakistan in addition to other costs allocated to the Power Production segment</t>
  </si>
  <si>
    <t>Power plants in operation*</t>
  </si>
  <si>
    <t xml:space="preserve">                             -  </t>
  </si>
  <si>
    <t>Q1 2023</t>
  </si>
  <si>
    <t>Q3 2023</t>
  </si>
  <si>
    <t>Q2 2023</t>
  </si>
  <si>
    <t>Revenues***</t>
  </si>
  <si>
    <t>*Reference is given to the 2022 annual report for a definition of Alternative Performance Measures (APM)</t>
  </si>
  <si>
    <t xml:space="preserve">Gross profit * </t>
  </si>
  <si>
    <t xml:space="preserve">Cost of sales </t>
  </si>
  <si>
    <t xml:space="preserve">External revenues </t>
  </si>
  <si>
    <t>Revenues</t>
  </si>
  <si>
    <t xml:space="preserve">Cash flow to equity * </t>
  </si>
  <si>
    <t>Power plants in operation</t>
  </si>
  <si>
    <t>Consolidated (incl. Held for sale)</t>
  </si>
  <si>
    <t>Q1 2024</t>
  </si>
  <si>
    <t>Gross interest bearing debt **</t>
  </si>
  <si>
    <t>**Reference is given to the quarterly report for a definition of Alternative Performance Measures (APM)</t>
  </si>
  <si>
    <t>Cash*</t>
  </si>
  <si>
    <t>*Cash held by Release Group in companies that is not in operation is included in Power plants under development &amp; construction</t>
  </si>
  <si>
    <t xml:space="preserve">Power plants under development &amp; construction </t>
  </si>
  <si>
    <t>Elimination of equity consolidated entities</t>
  </si>
  <si>
    <t>Q4 2023- Restated**</t>
  </si>
  <si>
    <t>Power plants under development &amp; construction</t>
  </si>
  <si>
    <t xml:space="preserve">-   </t>
  </si>
  <si>
    <t>*Cash held by Release Group is included  in Power plants under development &amp; construction</t>
  </si>
  <si>
    <t xml:space="preserve">** Scatec has changed the segment reporting structure effective as of 1 January 2024 and comparable figures for 2023 have been restated. </t>
  </si>
  <si>
    <t>Q3 2023- Restated**</t>
  </si>
  <si>
    <t>Residual ownership interest for fully consolidated entities</t>
  </si>
  <si>
    <t>** Scatec has changed the segment reporting structure effective as of 1 January 2024 and comparable figures for 2023 have been restated.</t>
  </si>
  <si>
    <t>Q2 2023- Restated**</t>
  </si>
  <si>
    <t>Q1 2023- Restated**</t>
  </si>
  <si>
    <t xml:space="preserve"> Revenues*** </t>
  </si>
  <si>
    <t xml:space="preserve">  OPEX  </t>
  </si>
  <si>
    <t xml:space="preserve">  EBITDA *  </t>
  </si>
  <si>
    <t xml:space="preserve">  EBITDA margin  </t>
  </si>
  <si>
    <t xml:space="preserve">  Cash flow to equity *  </t>
  </si>
  <si>
    <t>Scatec economic interest in power producing companies</t>
  </si>
  <si>
    <t xml:space="preserve">  Net production (GWh)  </t>
  </si>
  <si>
    <t xml:space="preserve"> Non-recourse cash </t>
  </si>
  <si>
    <t xml:space="preserve">  Gross interest bearing debt *  </t>
  </si>
  <si>
    <t>Q1 2023- restated**</t>
  </si>
  <si>
    <t>Q2 2023- restated**</t>
  </si>
  <si>
    <t>Q3 2023- restated**</t>
  </si>
  <si>
    <t>Q4 2023- restated**</t>
  </si>
  <si>
    <t xml:space="preserve">
** Scatec has changed the segment reporting structure effective as of 1 January 2024 and comparable figures for 2023 have been restated.</t>
  </si>
  <si>
    <t xml:space="preserve">*** Scatec has changed the segment reporting structure effective as of 1 January 2024 and comparable figures for 2023 have been restated. </t>
  </si>
  <si>
    <t>Q4 2023- Restated***</t>
  </si>
  <si>
    <t>Q3 2023- Restated***</t>
  </si>
  <si>
    <t>Q2 2023- Restated***</t>
  </si>
  <si>
    <t>Q1 2023- Restated***</t>
  </si>
  <si>
    <t>Philippines*</t>
  </si>
  <si>
    <t>Argentina**</t>
  </si>
  <si>
    <t xml:space="preserve">**Argentina figures changed from Q4 2021 reporting. Part of the amount is reclassified to Other. </t>
  </si>
  <si>
    <t>** Argentina included in Other for the non balance sheet items above as reported in the Q3 report</t>
  </si>
  <si>
    <t>Net working capital **</t>
  </si>
  <si>
    <t xml:space="preserve">- </t>
  </si>
  <si>
    <t>**Includes Rwanda, Release, Botswana in addition to other costs allocated to the Power Production segment</t>
  </si>
  <si>
    <t>** Includes NOK 5 million in cash and NOK 342 million in GIBD related to assets under construction in South Africa</t>
  </si>
  <si>
    <t>*** Includes NOK 19 in cash related to assets under construction in Egypt</t>
  </si>
  <si>
    <t>**** Includes Rwanda, Release and Botswana in addition to other costs allocated to the Power Production segment</t>
  </si>
  <si>
    <t>South Africa**</t>
  </si>
  <si>
    <t>Egypt***</t>
  </si>
  <si>
    <t>Other****</t>
  </si>
  <si>
    <t>SERVICES **</t>
  </si>
  <si>
    <t xml:space="preserve">EBITDA * </t>
  </si>
  <si>
    <t xml:space="preserve">Net production (GWh) </t>
  </si>
  <si>
    <t xml:space="preserve">**Includes non-recourse cash and gross interest bearing debt related to power plants under development &amp; construction </t>
  </si>
  <si>
    <t>Egypt**</t>
  </si>
  <si>
    <t>Other***</t>
  </si>
  <si>
    <t>*** Includes Release, Botswana and Tunisia in addition to other costs allocated to the Power Production segment</t>
  </si>
  <si>
    <t xml:space="preserve">  Non-recourse cash  </t>
  </si>
  <si>
    <t xml:space="preserve">** Includes non-recourse cash and gross interest bearing debt related to power plants under development &amp; construction </t>
  </si>
  <si>
    <t>PP overhead, D&amp;C,  Corporate, 
Eliminations</t>
  </si>
  <si>
    <t>**Gross interest bearing debt under development &amp; construction includes Equity Bridge loans in the intermediate holding companies</t>
  </si>
  <si>
    <t>Power plants under development &amp; construction**</t>
  </si>
  <si>
    <t>Gross interest bearing debt ***</t>
  </si>
  <si>
    <t>Net working capital ***</t>
  </si>
  <si>
    <t>***Reference is given to the quarterly report for a definition of Alternative Performance Measures (APM)</t>
  </si>
  <si>
    <t>*** Uganda and Vietnam are divested during the quarter</t>
  </si>
  <si>
    <t>Q1 2025</t>
  </si>
  <si>
    <t>** Includes Release, Botswana and Tunisia in addition to other costs allocated to the Power Production segment</t>
  </si>
  <si>
    <t>Uganda***</t>
  </si>
  <si>
    <t>Vietnam***</t>
  </si>
  <si>
    <t>Net interest bearing debt***</t>
  </si>
  <si>
    <t>Project</t>
  </si>
  <si>
    <t>Corporate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</si>
</sst>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 * #,##0_ ;_ * \-#,##0_ ;_ * &quot;-&quot;_ ;_ @_ "/>
    <numFmt numFmtId="165" formatCode="_ * #,##0.00_ ;_ * \-#,##0.00_ ;_ * &quot;-&quot;??_ ;_ @_ "/>
    <numFmt numFmtId="166" formatCode="_(* #,##0_);_(* \(#,##0\);_(* &quot;-&quot;_);_(@_)"/>
    <numFmt numFmtId="167" formatCode="_(* #,##0.00_);_(* \(#,##0.00\);_(* &quot;-&quot;??_);_(@_)"/>
    <numFmt numFmtId="168" formatCode="_ * #,##0_ ;_ * \-#,##0_ ;_ * &quot;-&quot;??_ ;_ @_ "/>
    <numFmt numFmtId="169" formatCode="#,##0_ ;\-#,##0\ "/>
    <numFmt numFmtId="170" formatCode="0.0\ %"/>
    <numFmt numFmtId="171" formatCode="_ * #,##0.0_ ;_ * \-#,##0.0_ ;_ * &quot;-&quot;??_ ;_ @_ "/>
    <numFmt numFmtId="172" formatCode="_(* #,##0_);_(* \(#,##0\);_(* &quot;-&quot;??_);_(@_)"/>
    <numFmt numFmtId="173" formatCode="_(&quot;$&quot;* #,##0.00_);_(&quot;$&quot;* \(#,##0.00\);_(&quot;$&quot;* &quot;-&quot;??_);_(@_)"/>
    <numFmt numFmtId="174" formatCode="0.0%"/>
    <numFmt numFmtId="175" formatCode="0.0"/>
    <numFmt numFmtId="176" formatCode="_-* #,##0.00\ &quot;Kč&quot;_-;\-* #,##0.00\ &quot;Kč&quot;_-;_-* &quot;-&quot;??\ &quot;Kč&quot;_-;_-@_-"/>
    <numFmt numFmtId="177" formatCode="_-* #,##0.00\ _K_č_-;\-* #,##0.00\ _K_č_-;_-* &quot;-&quot;??\ _K_č_-;_-@_-"/>
    <numFmt numFmtId="178" formatCode="#,##0.0;\(#,##0.0\)"/>
    <numFmt numFmtId="179" formatCode="#,##0.00;\(#,##0.00\)"/>
    <numFmt numFmtId="180" formatCode="#,##0.000;[Red]\(#,##0.000\)"/>
    <numFmt numFmtId="181" formatCode="_-[$€-2]* #,##0.00_-;\-[$€-2]* #,##0.00_-;_-[$€-2]* &quot;-&quot;??_-"/>
    <numFmt numFmtId="182" formatCode="_-* #,##0.00\ _€_-;\-* #,##0.00\ _€_-;_-* &quot;-&quot;??\ _€_-;_-@_-"/>
    <numFmt numFmtId="183" formatCode="#,##0_-;\ \(#,##0\);_-* &quot;-&quot;??;_-@_-"/>
    <numFmt numFmtId="184" formatCode="_(* #,##0.00\x_);_(* \(#,##0.00\x\);_(* &quot;-&quot;??_);_(@_)"/>
    <numFmt numFmtId="185" formatCode="&quot;Fail&quot;;&quot;Fail&quot;;&quot;Ok&quot;"/>
    <numFmt numFmtId="186" formatCode="#,##0.0000_);\(#,##0.0000\);&quot;-  &quot;;&quot; &quot;@"/>
    <numFmt numFmtId="187" formatCode="0.00%_);\-0.00%_);&quot;-  &quot;;&quot; &quot;@&quot; &quot;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9"/>
      <color rgb="FFFFFF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color theme="2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9"/>
      <color rgb="FFFFFFFF"/>
      <name val="Arial Narrow"/>
      <family val="2"/>
    </font>
    <font>
      <sz val="8"/>
      <color rgb="FFFF0000"/>
      <name val="Arial Narrow"/>
      <family val="2"/>
    </font>
    <font>
      <sz val="6"/>
      <color theme="2"/>
      <name val="Segoe UI"/>
      <family val="2"/>
    </font>
    <font>
      <sz val="7.5"/>
      <color theme="1"/>
      <name val="Segoe UI"/>
      <family val="2"/>
    </font>
    <font>
      <sz val="7.5"/>
      <color theme="1"/>
      <name val="Segoe UI Light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ajor"/>
    </font>
    <font>
      <sz val="9"/>
      <name val="Calibri"/>
      <family val="2"/>
      <scheme val="major"/>
    </font>
    <font>
      <b/>
      <sz val="9"/>
      <color theme="1"/>
      <name val="Calibri"/>
      <family val="2"/>
      <scheme val="maj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color rgb="FF10101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</font>
    <font>
      <sz val="7.5"/>
      <color theme="1"/>
      <name val="Work Sans Light"/>
      <family val="3"/>
    </font>
    <font>
      <sz val="6"/>
      <color theme="2"/>
      <name val="Work Sans"/>
      <family val="3"/>
    </font>
    <font>
      <sz val="7.5"/>
      <color theme="1"/>
      <name val="Work Sans"/>
      <family val="3"/>
    </font>
    <font>
      <sz val="10"/>
      <color rgb="FF800000"/>
      <name val="Arial"/>
      <family val="2"/>
    </font>
    <font>
      <sz val="10"/>
      <color theme="0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8"/>
      <color theme="3"/>
      <name val="Calibri"/>
      <family val="2"/>
      <charset val="238"/>
      <scheme val="major"/>
    </font>
    <font>
      <sz val="8"/>
      <color theme="1"/>
      <name val="Arial"/>
      <family val="2"/>
    </font>
    <font>
      <sz val="8"/>
      <name val="Arial"/>
      <family val="2"/>
    </font>
    <font>
      <sz val="13"/>
      <name val="Tms Rmn"/>
      <family val="2"/>
    </font>
    <font>
      <sz val="12"/>
      <name val="Tms Rmn"/>
      <family val="2"/>
    </font>
    <font>
      <sz val="10"/>
      <name val="Tms Rmn"/>
      <family val="2"/>
    </font>
    <font>
      <sz val="12"/>
      <name val="Arial"/>
      <family val="2"/>
    </font>
    <font>
      <sz val="9"/>
      <name val="Geneva"/>
      <family val="2"/>
    </font>
    <font>
      <sz val="10"/>
      <name val="Geneva"/>
      <family val="2"/>
    </font>
    <font>
      <b/>
      <sz val="10"/>
      <color theme="1" tint="0.34998626667073579"/>
      <name val="Arial"/>
      <family val="2"/>
    </font>
    <font>
      <sz val="10"/>
      <color theme="0" tint="-0.21967223120822779"/>
      <name val="Arial"/>
      <family val="2"/>
    </font>
    <font>
      <sz val="10"/>
      <color theme="1" tint="0.34998626667073579"/>
      <name val="Arial"/>
      <family val="2"/>
    </font>
    <font>
      <sz val="18"/>
      <name val="Arial"/>
      <family val="2"/>
    </font>
    <font>
      <u/>
      <sz val="11"/>
      <name val="Arial"/>
      <family val="2"/>
    </font>
    <font>
      <sz val="10"/>
      <color rgb="FF9E100A"/>
      <name val="Arial"/>
      <family val="2"/>
    </font>
    <font>
      <sz val="10"/>
      <color rgb="FF974706"/>
      <name val="Arial"/>
      <family val="2"/>
    </font>
    <font>
      <b/>
      <sz val="10"/>
      <color rgb="FF336633"/>
      <name val="Arial"/>
      <family val="2"/>
    </font>
    <font>
      <sz val="10"/>
      <color theme="1" tint="0.49967955565050204"/>
      <name val="Arial"/>
      <family val="2"/>
    </font>
    <font>
      <b/>
      <sz val="10"/>
      <color rgb="FF205090"/>
      <name val="Arial"/>
      <family val="2"/>
    </font>
    <font>
      <b/>
      <sz val="10"/>
      <color rgb="FFDC1414"/>
      <name val="Arial"/>
      <family val="2"/>
    </font>
    <font>
      <i/>
      <sz val="11"/>
      <color theme="5" tint="0.39994506668294322"/>
      <name val="Arial"/>
      <family val="2"/>
    </font>
    <font>
      <b/>
      <sz val="16"/>
      <color rgb="FFC00000"/>
      <name val="Arial"/>
      <family val="2"/>
    </font>
    <font>
      <b/>
      <sz val="18"/>
      <name val="Arial"/>
      <family val="2"/>
    </font>
    <font>
      <b/>
      <sz val="10"/>
      <name val="Helvetica-Narrow"/>
      <family val="2"/>
    </font>
    <font>
      <sz val="10"/>
      <name val="Univers (WN)"/>
      <family val="2"/>
    </font>
    <font>
      <sz val="10"/>
      <color indexed="8"/>
      <name val="MS Sans Serif"/>
      <family val="2"/>
    </font>
    <font>
      <b/>
      <sz val="10"/>
      <color rgb="FF7030A0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20"/>
      <color rgb="FF668E36"/>
      <name val="Times New Roman"/>
      <family val="1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ajor"/>
    </font>
    <font>
      <sz val="11"/>
      <color theme="1"/>
      <name val="Calibri"/>
      <family val="2"/>
      <scheme val="major"/>
    </font>
    <font>
      <sz val="9"/>
      <color rgb="FFFFFFFF"/>
      <name val="Calibri"/>
      <family val="2"/>
      <scheme val="major"/>
    </font>
    <font>
      <sz val="9"/>
      <color rgb="FFFF0000"/>
      <name val="Calibri"/>
      <family val="2"/>
      <scheme val="major"/>
    </font>
    <font>
      <b/>
      <sz val="14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11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8"/>
      <color theme="2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101010"/>
      <name val="Calibri"/>
      <family val="2"/>
      <scheme val="minor"/>
    </font>
    <font>
      <sz val="11"/>
      <color rgb="FF101010"/>
      <name val="Arial Narrow"/>
      <family val="2"/>
    </font>
    <font>
      <sz val="11"/>
      <color rgb="FF9C5700"/>
      <name val="Calibri"/>
      <family val="2"/>
      <scheme val="minor"/>
    </font>
    <font>
      <sz val="10"/>
      <name val="Calibri"/>
      <family val="2"/>
    </font>
    <font>
      <sz val="9"/>
      <color rgb="FFFFFFFF"/>
      <name val="Calibri"/>
      <family val="2"/>
      <scheme val="minor"/>
    </font>
    <font>
      <b/>
      <sz val="9"/>
      <color rgb="FF10101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 tint="-0.21945860164189582"/>
      <name val="Arial"/>
      <family val="2"/>
    </font>
    <font>
      <sz val="9"/>
      <color rgb="FFFFFFFF"/>
      <name val="Calibri"/>
      <family val="2"/>
      <scheme val="major"/>
    </font>
  </fonts>
  <fills count="1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1.4496292001098667E-2"/>
        <bgColor indexed="64"/>
      </patternFill>
    </fill>
    <fill>
      <patternFill patternType="solid">
        <fgColor theme="2" tint="-1.467940305795465E-2"/>
        <bgColor indexed="64"/>
      </patternFill>
    </fill>
    <fill>
      <patternFill patternType="solid">
        <fgColor theme="2" tint="-1.4099551377910703E-2"/>
        <bgColor indexed="64"/>
      </patternFill>
    </fill>
    <fill>
      <patternFill patternType="solid">
        <fgColor theme="2" tint="-1.3885921811578723E-2"/>
        <bgColor indexed="64"/>
      </patternFill>
    </fill>
    <fill>
      <patternFill patternType="solid">
        <fgColor theme="2" tint="-1.3977477340006714E-2"/>
        <bgColor indexed="64"/>
      </patternFill>
    </fill>
    <fill>
      <patternFill patternType="solid">
        <fgColor theme="2" tint="-1.7426068910794398E-2"/>
        <bgColor indexed="64"/>
      </patternFill>
    </fill>
    <fill>
      <patternFill patternType="solid">
        <fgColor theme="2" tint="-1.4831995605334635E-2"/>
        <bgColor indexed="64"/>
      </patternFill>
    </fill>
    <fill>
      <patternFill patternType="solid">
        <fgColor theme="2" tint="-1.5076143681142613E-2"/>
        <bgColor indexed="64"/>
      </patternFill>
    </fill>
    <fill>
      <patternFill patternType="solid">
        <fgColor theme="2" tint="-1.489303262428663E-2"/>
        <bgColor indexed="64"/>
      </patternFill>
    </fill>
    <fill>
      <patternFill patternType="solid">
        <fgColor theme="2" tint="-1.425214392529069E-2"/>
        <bgColor indexed="64"/>
      </patternFill>
    </fill>
    <fill>
      <patternFill patternType="solid">
        <fgColor theme="2" tint="-1.4435254982146673E-2"/>
        <bgColor indexed="64"/>
      </patternFill>
    </fill>
    <fill>
      <patternFill patternType="solid">
        <fgColor theme="2" tint="-1.4465773491622669E-2"/>
        <bgColor indexed="64"/>
      </patternFill>
    </fill>
    <fill>
      <patternFill patternType="solid">
        <fgColor theme="2" tint="-1.5015106662190619E-2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2" tint="-1.651051362651448E-2"/>
        <bgColor indexed="64"/>
      </patternFill>
    </fill>
    <fill>
      <patternFill patternType="solid">
        <fgColor theme="2" tint="-1.7609179967650379E-2"/>
        <bgColor indexed="64"/>
      </patternFill>
    </fill>
    <fill>
      <patternFill patternType="solid">
        <fgColor theme="2" tint="-1.5259254737998596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mediumGray">
        <fgColor theme="1" tint="0.34998626667073579"/>
        <bgColor indexed="65"/>
      </patternFill>
    </fill>
    <fill>
      <patternFill patternType="solid">
        <fgColor theme="0" tint="-0.11984618671224097"/>
        <bgColor indexed="64"/>
      </patternFill>
    </fill>
    <fill>
      <patternFill patternType="lightUp">
        <fgColor theme="0" tint="-0.21967223120822779"/>
        <bgColor indexed="65"/>
      </patternFill>
    </fill>
    <fill>
      <patternFill patternType="solid">
        <fgColor rgb="FFFEDAD6"/>
        <bgColor indexed="64"/>
      </patternFill>
    </fill>
    <fill>
      <patternFill patternType="solid">
        <fgColor rgb="FFEDAA6D"/>
        <bgColor indexed="64"/>
      </patternFill>
    </fill>
    <fill>
      <patternFill patternType="solid">
        <fgColor theme="0" tint="-1.9775994140446181E-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1.684621723075045E-2"/>
        <bgColor indexed="64"/>
      </patternFill>
    </fill>
    <fill>
      <patternFill patternType="solid">
        <fgColor theme="2" tint="-1.879940183721427E-2"/>
        <bgColor indexed="64"/>
      </patternFill>
    </fill>
    <fill>
      <patternFill patternType="solid">
        <fgColor theme="2" tint="-1.8951994384594256E-2"/>
        <bgColor indexed="64"/>
      </patternFill>
    </fill>
    <fill>
      <patternFill patternType="solid">
        <fgColor theme="2" tint="-1.8585772270882289E-2"/>
        <bgColor indexed="64"/>
      </patternFill>
    </fill>
    <fill>
      <patternFill patternType="solid">
        <fgColor theme="2" tint="-1.8189031647694327E-2"/>
        <bgColor indexed="64"/>
      </patternFill>
    </fill>
    <fill>
      <patternFill patternType="solid">
        <fgColor theme="2" tint="-1.8219550157170323E-2"/>
        <bgColor indexed="64"/>
      </patternFill>
    </fill>
    <fill>
      <patternFill patternType="solid">
        <fgColor theme="2" tint="-1.8280587176122319E-2"/>
        <bgColor indexed="64"/>
      </patternFill>
    </fill>
    <fill>
      <patternFill patternType="solid">
        <fgColor theme="2" tint="-2.1729178746910001E-2"/>
        <bgColor indexed="64"/>
      </patternFill>
    </fill>
    <fill>
      <patternFill patternType="solid">
        <fgColor theme="2" tint="-1.9196142460402233E-2"/>
        <bgColor indexed="64"/>
      </patternFill>
    </fill>
    <fill>
      <patternFill patternType="solid">
        <fgColor theme="2" tint="-1.9379253517258218E-2"/>
        <bgColor indexed="64"/>
      </patternFill>
    </fill>
    <fill>
      <patternFill patternType="solid">
        <fgColor theme="2" tint="-1.8860438856166267E-2"/>
        <bgColor indexed="64"/>
      </patternFill>
    </fill>
    <fill>
      <patternFill patternType="solid">
        <fgColor theme="2" tint="-1.8616290780358289E-2"/>
        <bgColor indexed="64"/>
      </patternFill>
    </fill>
    <fill>
      <patternFill patternType="solid">
        <fgColor theme="2" tint="-2.1546067690054019E-2"/>
        <bgColor indexed="64"/>
      </patternFill>
    </fill>
    <fill>
      <patternFill patternType="solid">
        <fgColor theme="2" tint="-2.0386364329966124E-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4C209E"/>
        <bgColor indexed="64"/>
      </patternFill>
    </fill>
    <fill>
      <patternFill patternType="solid">
        <fgColor theme="1" tint="0.89992980742820516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2.2400585955381941E-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4F4F4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2" tint="-2.3895992919705802E-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2" tint="-1.4282662434766686E-2"/>
        <bgColor indexed="64"/>
      </patternFill>
    </fill>
    <fill>
      <patternFill patternType="solid">
        <fgColor theme="2" tint="-1.3672292245246742E-2"/>
        <bgColor indexed="64"/>
      </patternFill>
    </fill>
    <fill>
      <patternFill patternType="solid">
        <fgColor theme="2" tint="-1.3763847773674735E-2"/>
        <bgColor indexed="64"/>
      </patternFill>
    </fill>
    <fill>
      <patternFill patternType="solid">
        <fgColor theme="2" tint="-1.7212439344462416E-2"/>
        <bgColor indexed="64"/>
      </patternFill>
    </fill>
    <fill>
      <patternFill patternType="solid">
        <fgColor theme="2" tint="-1.4618366039002656E-2"/>
        <bgColor indexed="64"/>
      </patternFill>
    </fill>
    <fill>
      <patternFill patternType="solid">
        <fgColor theme="2" tint="-1.4862514114810634E-2"/>
        <bgColor indexed="64"/>
      </patternFill>
    </fill>
    <fill>
      <patternFill patternType="solid">
        <fgColor theme="2" tint="-1.4038514358958708E-2"/>
        <bgColor indexed="64"/>
      </patternFill>
    </fill>
    <fill>
      <patternFill patternType="solid">
        <fgColor theme="2" tint="-1.4221625415814692E-2"/>
        <bgColor indexed="64"/>
      </patternFill>
    </fill>
    <fill>
      <patternFill patternType="solid">
        <fgColor theme="2" tint="-1.4801477095858639E-2"/>
        <bgColor indexed="64"/>
      </patternFill>
    </fill>
    <fill>
      <patternFill patternType="solid">
        <fgColor theme="2" tint="-1.6296884060182502E-2"/>
        <bgColor indexed="64"/>
      </patternFill>
    </fill>
    <fill>
      <patternFill patternType="solid">
        <fgColor theme="2" tint="-1.7395550401318401E-2"/>
        <bgColor indexed="64"/>
      </patternFill>
    </fill>
    <fill>
      <patternFill patternType="solid">
        <fgColor theme="2" tint="-1.5045625171666617E-2"/>
        <bgColor indexed="64"/>
      </patternFill>
    </fill>
    <fill>
      <patternFill patternType="solid">
        <fgColor theme="0" tint="-0.11963255714590899"/>
        <bgColor indexed="64"/>
      </patternFill>
    </fill>
    <fill>
      <patternFill patternType="lightUp">
        <fgColor theme="0" tint="-0.21945860164189582"/>
        <bgColor indexed="65"/>
      </patternFill>
    </fill>
    <fill>
      <patternFill patternType="solid">
        <fgColor theme="0" tint="-1.9562364574114199E-2"/>
        <bgColor indexed="64"/>
      </patternFill>
    </fill>
    <fill>
      <patternFill patternType="solid">
        <fgColor theme="2" tint="-1.6632587664418469E-2"/>
        <bgColor indexed="64"/>
      </patternFill>
    </fill>
    <fill>
      <patternFill patternType="solid">
        <fgColor theme="2" tint="-1.8738364818262278E-2"/>
        <bgColor indexed="64"/>
      </patternFill>
    </fill>
    <fill>
      <patternFill patternType="solid">
        <fgColor theme="2" tint="-1.8372142704550311E-2"/>
        <bgColor indexed="64"/>
      </patternFill>
    </fill>
    <fill>
      <patternFill patternType="solid">
        <fgColor theme="2" tint="-1.7975402081362345E-2"/>
        <bgColor indexed="64"/>
      </patternFill>
    </fill>
    <fill>
      <patternFill patternType="solid">
        <fgColor theme="2" tint="-1.8005920590838345E-2"/>
        <bgColor indexed="64"/>
      </patternFill>
    </fill>
    <fill>
      <patternFill patternType="solid">
        <fgColor theme="2" tint="-1.8066957609790338E-2"/>
        <bgColor indexed="64"/>
      </patternFill>
    </fill>
    <fill>
      <patternFill patternType="solid">
        <fgColor theme="2" tint="-2.151554918057802E-2"/>
        <bgColor indexed="64"/>
      </patternFill>
    </fill>
    <fill>
      <patternFill patternType="solid">
        <fgColor theme="2" tint="-1.8982512894070255E-2"/>
        <bgColor indexed="64"/>
      </patternFill>
    </fill>
    <fill>
      <patternFill patternType="solid">
        <fgColor theme="2" tint="-1.9165623950926237E-2"/>
        <bgColor indexed="64"/>
      </patternFill>
    </fill>
    <fill>
      <patternFill patternType="solid">
        <fgColor theme="2" tint="-1.8646809289834285E-2"/>
        <bgColor indexed="64"/>
      </patternFill>
    </fill>
    <fill>
      <patternFill patternType="solid">
        <fgColor theme="2" tint="-1.8402661214026308E-2"/>
        <bgColor indexed="64"/>
      </patternFill>
    </fill>
    <fill>
      <patternFill patternType="solid">
        <fgColor theme="2" tint="-2.1332438123722038E-2"/>
        <bgColor indexed="64"/>
      </patternFill>
    </fill>
    <fill>
      <patternFill patternType="solid">
        <fgColor theme="2" tint="-2.0172734763634143E-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hair">
        <color auto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1967223120822779"/>
      </left>
      <right style="thin">
        <color theme="0" tint="-0.21967223120822779"/>
      </right>
      <top style="thin">
        <color theme="0" tint="-0.21967223120822779"/>
      </top>
      <bottom style="thin">
        <color theme="0" tint="-0.21967223120822779"/>
      </bottom>
      <diagonal/>
    </border>
    <border>
      <left/>
      <right/>
      <top/>
      <bottom style="medium">
        <color auto="1"/>
      </bottom>
      <diagonal/>
    </border>
    <border>
      <left style="thin">
        <color rgb="FF9E100A"/>
      </left>
      <right style="thin">
        <color rgb="FF9E100A"/>
      </right>
      <top style="thin">
        <color rgb="FF9E100A"/>
      </top>
      <bottom style="thin">
        <color rgb="FF9E100A"/>
      </bottom>
      <diagonal/>
    </border>
    <border>
      <left/>
      <right/>
      <top style="thin">
        <color theme="1" tint="0.34998626667073579"/>
      </top>
      <bottom style="double">
        <color theme="1" tint="0.34998626667073579"/>
      </bottom>
      <diagonal/>
    </border>
    <border>
      <left style="thin">
        <color rgb="FF2F4F4F"/>
      </left>
      <right style="thin">
        <color rgb="FF2F4F4F"/>
      </right>
      <top style="thin">
        <color rgb="FF2F4F4F"/>
      </top>
      <bottom style="thin">
        <color rgb="FF2F4F4F"/>
      </bottom>
      <diagonal/>
    </border>
    <border>
      <left style="thin">
        <color rgb="FF205090"/>
      </left>
      <right style="thin">
        <color rgb="FF205090"/>
      </right>
      <top style="thin">
        <color rgb="FF205090"/>
      </top>
      <bottom style="thin">
        <color rgb="FF205090"/>
      </bottom>
      <diagonal/>
    </border>
    <border>
      <left style="thin">
        <color rgb="FFDC1414"/>
      </left>
      <right style="thin">
        <color rgb="FFDC1414"/>
      </right>
      <top style="thin">
        <color rgb="FFDC1414"/>
      </top>
      <bottom style="thin">
        <color rgb="FFDC141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rgb="FFBFBFBF"/>
      </bottom>
      <diagonal/>
    </border>
    <border>
      <left/>
      <right/>
      <top/>
      <bottom style="medium">
        <color rgb="FFD9D9D9"/>
      </bottom>
      <diagonal/>
    </border>
    <border>
      <left/>
      <right/>
      <top style="medium">
        <color rgb="FFBFBFBF"/>
      </top>
      <bottom style="medium">
        <color theme="0" tint="-0.22049623096407972"/>
      </bottom>
      <diagonal/>
    </border>
    <border>
      <left/>
      <right/>
      <top style="medium">
        <color theme="0" tint="-0.22049623096407972"/>
      </top>
      <bottom style="medium">
        <color theme="0" tint="-0.22049623096407972"/>
      </bottom>
      <diagonal/>
    </border>
    <border>
      <left/>
      <right/>
      <top/>
      <bottom style="medium">
        <color theme="0" tint="-0.22049623096407972"/>
      </bottom>
      <diagonal/>
    </border>
    <border>
      <left/>
      <right/>
      <top style="medium">
        <color rgb="FFBFBFBF"/>
      </top>
      <bottom style="medium">
        <color rgb="FFB9B9B9"/>
      </bottom>
      <diagonal/>
    </border>
    <border>
      <left/>
      <right/>
      <top style="medium">
        <color rgb="FFBABABA"/>
      </top>
      <bottom style="medium">
        <color rgb="FFBABABA"/>
      </bottom>
      <diagonal/>
    </border>
    <border>
      <left/>
      <right/>
      <top style="medium">
        <color rgb="FFBFBFBF"/>
      </top>
      <bottom style="medium">
        <color rgb="FFBABABA"/>
      </bottom>
      <diagonal/>
    </border>
    <border>
      <left/>
      <right/>
      <top style="medium">
        <color rgb="FFBBBBBB"/>
      </top>
      <bottom style="medium">
        <color rgb="FFBBBBBB"/>
      </bottom>
      <diagonal/>
    </border>
    <border>
      <left/>
      <right/>
      <top style="medium">
        <color rgb="FFBFBFBF"/>
      </top>
      <bottom style="medium">
        <color rgb="FFBBBBBB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/>
      <right/>
      <top style="medium">
        <color rgb="FFBDBDBD"/>
      </top>
      <bottom style="medium">
        <color rgb="FFBDBDBD"/>
      </bottom>
      <diagonal/>
    </border>
    <border>
      <left/>
      <right/>
      <top style="medium">
        <color rgb="FFBFBFBF"/>
      </top>
      <bottom style="medium">
        <color rgb="FFBDBDBD"/>
      </bottom>
      <diagonal/>
    </border>
    <border>
      <left/>
      <right/>
      <top/>
      <bottom style="medium">
        <color rgb="FFBDBDBD"/>
      </bottom>
      <diagonal/>
    </border>
    <border>
      <left/>
      <right/>
      <top style="medium">
        <color rgb="FFBEBEBE"/>
      </top>
      <bottom style="medium">
        <color rgb="FFBEBEBE"/>
      </bottom>
      <diagonal/>
    </border>
    <border>
      <left/>
      <right/>
      <top style="medium">
        <color rgb="FFBFBFBF"/>
      </top>
      <bottom style="medium">
        <color rgb="FFBEBEBE"/>
      </bottom>
      <diagonal/>
    </border>
    <border>
      <left/>
      <right/>
      <top/>
      <bottom style="medium">
        <color rgb="FFBEBEBE"/>
      </bottom>
      <diagonal/>
    </border>
    <border>
      <left style="thin">
        <color theme="0" tint="-0.21945860164189582"/>
      </left>
      <right style="thin">
        <color theme="0" tint="-0.21945860164189582"/>
      </right>
      <top style="thin">
        <color theme="0" tint="-0.21945860164189582"/>
      </top>
      <bottom style="thin">
        <color theme="0" tint="-0.2194586016418958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medium">
        <color theme="2"/>
      </bottom>
      <diagonal/>
    </border>
    <border>
      <left style="thin">
        <color theme="2"/>
      </left>
      <right/>
      <top style="thin">
        <color theme="2"/>
      </top>
      <bottom style="medium">
        <color theme="2"/>
      </bottom>
      <diagonal/>
    </border>
    <border>
      <left/>
      <right style="thin">
        <color theme="2"/>
      </right>
      <top style="thin">
        <color theme="2"/>
      </top>
      <bottom style="medium">
        <color theme="2"/>
      </bottom>
      <diagonal/>
    </border>
  </borders>
  <cellStyleXfs count="64218">
    <xf numFmtId="0" fontId="0" fillId="0" borderId="0"/>
    <xf numFmtId="9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2" borderId="1">
      <alignment horizontal="right" vertical="center"/>
    </xf>
    <xf numFmtId="0" fontId="18" fillId="0" borderId="1">
      <alignment vertical="center"/>
    </xf>
    <xf numFmtId="0" fontId="17" fillId="2" borderId="1">
      <alignment vertical="center"/>
    </xf>
    <xf numFmtId="3" fontId="18" fillId="0" borderId="1">
      <alignment horizontal="right" vertical="center"/>
    </xf>
    <xf numFmtId="0" fontId="16" fillId="3" borderId="0">
      <alignment horizontal="right" vertical="center"/>
    </xf>
    <xf numFmtId="0" fontId="16" fillId="3" borderId="0">
      <alignment vertical="center"/>
    </xf>
    <xf numFmtId="3" fontId="17" fillId="2" borderId="1">
      <alignment horizontal="right" vertical="center"/>
    </xf>
    <xf numFmtId="3" fontId="17" fillId="0" borderId="1">
      <alignment horizontal="right" vertical="center"/>
    </xf>
    <xf numFmtId="167" fontId="100" fillId="0" borderId="0" applyFont="0" applyFill="0" applyBorder="0" applyAlignment="0" applyProtection="0"/>
    <xf numFmtId="0" fontId="19" fillId="0" borderId="0"/>
    <xf numFmtId="9" fontId="100" fillId="0" borderId="0" applyFont="0" applyFill="0" applyBorder="0" applyAlignment="0" applyProtection="0"/>
    <xf numFmtId="0" fontId="20" fillId="0" borderId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4" borderId="2">
      <alignment horizontal="right" vertical="center"/>
    </xf>
    <xf numFmtId="0" fontId="18" fillId="4" borderId="2">
      <alignment vertical="center"/>
    </xf>
    <xf numFmtId="3" fontId="17" fillId="4" borderId="2">
      <alignment horizontal="center" vertical="center"/>
    </xf>
    <xf numFmtId="167" fontId="2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0" fontId="16" fillId="3" borderId="0">
      <alignment horizontal="right"/>
    </xf>
    <xf numFmtId="1" fontId="16" fillId="3" borderId="0">
      <alignment vertical="center"/>
    </xf>
    <xf numFmtId="3" fontId="17" fillId="5" borderId="1">
      <alignment horizontal="right" vertical="center"/>
    </xf>
    <xf numFmtId="167" fontId="100" fillId="0" borderId="0" applyFont="0" applyFill="0" applyBorder="0" applyAlignment="0" applyProtection="0"/>
    <xf numFmtId="3" fontId="18" fillId="6" borderId="1">
      <alignment horizontal="right" vertical="center"/>
    </xf>
    <xf numFmtId="0" fontId="18" fillId="6" borderId="1">
      <alignment vertical="center"/>
    </xf>
    <xf numFmtId="0" fontId="16" fillId="3" borderId="0">
      <alignment horizontal="right" vertical="center"/>
    </xf>
    <xf numFmtId="0" fontId="16" fillId="3" borderId="0">
      <alignment vertical="center"/>
    </xf>
    <xf numFmtId="3" fontId="17" fillId="6" borderId="1">
      <alignment horizontal="right" vertical="center"/>
    </xf>
    <xf numFmtId="3" fontId="18" fillId="2" borderId="1">
      <alignment horizontal="right" vertical="center"/>
    </xf>
    <xf numFmtId="0" fontId="17" fillId="2" borderId="1">
      <alignment vertical="center"/>
    </xf>
    <xf numFmtId="3" fontId="17" fillId="2" borderId="1">
      <alignment horizontal="right" vertical="center"/>
    </xf>
    <xf numFmtId="167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100" fillId="0" borderId="0" applyFont="0" applyFill="0" applyBorder="0" applyAlignment="0" applyProtection="0"/>
    <xf numFmtId="3" fontId="18" fillId="7" borderId="1">
      <alignment horizontal="right" vertical="center"/>
    </xf>
    <xf numFmtId="0" fontId="18" fillId="7" borderId="1">
      <alignment vertical="center"/>
    </xf>
    <xf numFmtId="3" fontId="17" fillId="7" borderId="1">
      <alignment horizontal="right" vertical="center"/>
    </xf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7" borderId="1">
      <alignment horizontal="right" vertical="center"/>
    </xf>
    <xf numFmtId="0" fontId="18" fillId="7" borderId="1">
      <alignment vertical="center"/>
    </xf>
    <xf numFmtId="3" fontId="17" fillId="7" borderId="1">
      <alignment horizontal="right" vertical="center"/>
    </xf>
    <xf numFmtId="167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8" borderId="1">
      <alignment horizontal="right" vertical="center"/>
    </xf>
    <xf numFmtId="0" fontId="18" fillId="8" borderId="1">
      <alignment vertical="center"/>
    </xf>
    <xf numFmtId="3" fontId="17" fillId="8" borderId="1">
      <alignment horizontal="right" vertical="center"/>
    </xf>
    <xf numFmtId="167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8" borderId="1">
      <alignment horizontal="right" vertical="center"/>
    </xf>
    <xf numFmtId="0" fontId="18" fillId="8" borderId="1">
      <alignment vertical="center"/>
    </xf>
    <xf numFmtId="3" fontId="17" fillId="8" borderId="1">
      <alignment horizontal="right" vertical="center"/>
    </xf>
    <xf numFmtId="167" fontId="100" fillId="0" borderId="0" applyFont="0" applyFill="0" applyBorder="0" applyAlignment="0" applyProtection="0"/>
    <xf numFmtId="3" fontId="18" fillId="9" borderId="1">
      <alignment horizontal="right" vertical="center"/>
    </xf>
    <xf numFmtId="0" fontId="18" fillId="9" borderId="1">
      <alignment vertical="center"/>
    </xf>
    <xf numFmtId="3" fontId="17" fillId="9" borderId="1">
      <alignment horizontal="right" vertical="center"/>
    </xf>
    <xf numFmtId="167" fontId="2" fillId="0" borderId="0" applyFont="0" applyFill="0" applyBorder="0" applyAlignment="0" applyProtection="0"/>
    <xf numFmtId="3" fontId="18" fillId="10" borderId="2">
      <alignment horizontal="right" vertical="center"/>
    </xf>
    <xf numFmtId="0" fontId="18" fillId="10" borderId="2">
      <alignment vertical="center"/>
    </xf>
    <xf numFmtId="3" fontId="17" fillId="10" borderId="2">
      <alignment horizontal="center" vertical="center"/>
    </xf>
    <xf numFmtId="167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3" fontId="18" fillId="10" borderId="1">
      <alignment horizontal="right" vertical="center"/>
    </xf>
    <xf numFmtId="0" fontId="18" fillId="10" borderId="1">
      <alignment vertical="center"/>
    </xf>
    <xf numFmtId="3" fontId="17" fillId="10" borderId="1">
      <alignment horizontal="right" vertical="center"/>
    </xf>
    <xf numFmtId="167" fontId="100" fillId="0" borderId="0" applyFont="0" applyFill="0" applyBorder="0" applyAlignment="0" applyProtection="0"/>
    <xf numFmtId="3" fontId="18" fillId="13" borderId="1">
      <alignment horizontal="right" vertical="center"/>
    </xf>
    <xf numFmtId="0" fontId="18" fillId="13" borderId="1">
      <alignment vertical="center"/>
    </xf>
    <xf numFmtId="3" fontId="17" fillId="13" borderId="1">
      <alignment horizontal="right" vertical="center"/>
    </xf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14" borderId="1">
      <alignment horizontal="right" vertical="center"/>
    </xf>
    <xf numFmtId="0" fontId="18" fillId="14" borderId="1">
      <alignment vertical="center"/>
    </xf>
    <xf numFmtId="3" fontId="17" fillId="14" borderId="1">
      <alignment horizontal="right" vertical="center"/>
    </xf>
    <xf numFmtId="167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15" borderId="1">
      <alignment horizontal="right" vertical="center"/>
    </xf>
    <xf numFmtId="0" fontId="18" fillId="15" borderId="1">
      <alignment vertical="center"/>
    </xf>
    <xf numFmtId="3" fontId="17" fillId="15" borderId="1">
      <alignment horizontal="right" vertical="center"/>
    </xf>
    <xf numFmtId="167" fontId="2" fillId="0" borderId="0" applyFont="0" applyFill="0" applyBorder="0" applyAlignment="0" applyProtection="0"/>
    <xf numFmtId="3" fontId="18" fillId="16" borderId="1">
      <alignment horizontal="right" vertical="center"/>
    </xf>
    <xf numFmtId="0" fontId="18" fillId="16" borderId="1">
      <alignment vertical="center"/>
    </xf>
    <xf numFmtId="3" fontId="17" fillId="16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12" borderId="1">
      <alignment horizontal="right" vertical="center"/>
    </xf>
    <xf numFmtId="0" fontId="18" fillId="12" borderId="1">
      <alignment vertical="center"/>
    </xf>
    <xf numFmtId="3" fontId="17" fillId="12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100" fillId="0" borderId="0" applyFont="0" applyFill="0" applyBorder="0" applyAlignment="0" applyProtection="0"/>
    <xf numFmtId="0" fontId="100" fillId="17" borderId="0" applyNumberFormat="0" applyBorder="0" applyAlignment="0" applyProtection="0"/>
    <xf numFmtId="167" fontId="100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27" fillId="0" borderId="0"/>
    <xf numFmtId="167" fontId="2" fillId="0" borderId="0" applyFont="0" applyFill="0" applyBorder="0" applyAlignment="0" applyProtection="0"/>
    <xf numFmtId="3" fontId="18" fillId="21" borderId="2">
      <alignment horizontal="right" vertical="center"/>
    </xf>
    <xf numFmtId="0" fontId="17" fillId="21" borderId="2">
      <alignment vertical="center"/>
    </xf>
    <xf numFmtId="3" fontId="17" fillId="21" borderId="2">
      <alignment horizontal="right" vertical="center"/>
    </xf>
    <xf numFmtId="9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9" fillId="0" borderId="0">
      <alignment vertical="top"/>
    </xf>
    <xf numFmtId="167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9" fillId="0" borderId="0" applyNumberFormat="0" applyFill="0" applyBorder="0" applyProtection="0"/>
    <xf numFmtId="0" fontId="100" fillId="0" borderId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9" fillId="0" borderId="0">
      <alignment vertical="top"/>
    </xf>
    <xf numFmtId="167" fontId="28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22" borderId="1">
      <alignment horizontal="right" vertical="center"/>
    </xf>
    <xf numFmtId="0" fontId="18" fillId="22" borderId="1">
      <alignment vertical="center"/>
    </xf>
    <xf numFmtId="3" fontId="17" fillId="22" borderId="1">
      <alignment horizontal="right" vertical="center"/>
    </xf>
    <xf numFmtId="167" fontId="2" fillId="0" borderId="0" applyFont="0" applyFill="0" applyBorder="0" applyAlignment="0" applyProtection="0"/>
    <xf numFmtId="3" fontId="18" fillId="11" borderId="2">
      <alignment horizontal="right" vertical="center"/>
    </xf>
    <xf numFmtId="0" fontId="18" fillId="11" borderId="2">
      <alignment vertical="center"/>
    </xf>
    <xf numFmtId="3" fontId="17" fillId="11" borderId="2">
      <alignment horizontal="center" vertical="center"/>
    </xf>
    <xf numFmtId="167" fontId="2" fillId="0" borderId="0" applyFont="0" applyFill="0" applyBorder="0" applyAlignment="0" applyProtection="0"/>
    <xf numFmtId="3" fontId="18" fillId="23" borderId="1">
      <alignment horizontal="right" vertical="center"/>
    </xf>
    <xf numFmtId="0" fontId="18" fillId="23" borderId="1">
      <alignment vertical="center"/>
    </xf>
    <xf numFmtId="3" fontId="17" fillId="23" borderId="1">
      <alignment horizontal="right" vertical="center"/>
    </xf>
    <xf numFmtId="167" fontId="100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167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167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11" borderId="1">
      <alignment horizontal="right" vertical="center"/>
    </xf>
    <xf numFmtId="0" fontId="18" fillId="11" borderId="1">
      <alignment vertical="center"/>
    </xf>
    <xf numFmtId="3" fontId="17" fillId="11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4" borderId="1">
      <alignment horizontal="right" vertical="center"/>
    </xf>
    <xf numFmtId="0" fontId="18" fillId="4" borderId="1">
      <alignment vertical="center"/>
    </xf>
    <xf numFmtId="3" fontId="17" fillId="4" borderId="1">
      <alignment horizontal="right" vertical="center"/>
    </xf>
    <xf numFmtId="3" fontId="33" fillId="2" borderId="3">
      <alignment horizontal="right"/>
    </xf>
    <xf numFmtId="0" fontId="33" fillId="0" borderId="3"/>
    <xf numFmtId="0" fontId="33" fillId="2" borderId="3"/>
    <xf numFmtId="3" fontId="33" fillId="0" borderId="3">
      <alignment horizontal="right"/>
    </xf>
    <xf numFmtId="0" fontId="34" fillId="3" borderId="4">
      <alignment horizontal="right"/>
    </xf>
    <xf numFmtId="0" fontId="34" fillId="3" borderId="4"/>
    <xf numFmtId="3" fontId="35" fillId="2" borderId="3">
      <alignment horizontal="right"/>
    </xf>
    <xf numFmtId="3" fontId="35" fillId="0" borderId="3">
      <alignment horizontal="right"/>
    </xf>
    <xf numFmtId="0" fontId="18" fillId="0" borderId="1">
      <alignment vertical="center"/>
    </xf>
    <xf numFmtId="3" fontId="18" fillId="0" borderId="1">
      <alignment horizontal="right" vertical="center"/>
    </xf>
    <xf numFmtId="3" fontId="17" fillId="0" borderId="1">
      <alignment horizontal="right" vertical="center"/>
    </xf>
    <xf numFmtId="167" fontId="100" fillId="0" borderId="0" applyFont="0" applyFill="0" applyBorder="0" applyAlignment="0" applyProtection="0"/>
    <xf numFmtId="0" fontId="19" fillId="0" borderId="0"/>
    <xf numFmtId="0" fontId="36" fillId="24" borderId="5" applyNumberFormat="0" applyAlignment="0">
      <protection locked="0"/>
    </xf>
    <xf numFmtId="0" fontId="100" fillId="0" borderId="0"/>
    <xf numFmtId="0" fontId="37" fillId="25" borderId="6" applyNumberFormat="0">
      <alignment horizontal="centerContinuous" vertical="center" wrapText="1"/>
    </xf>
    <xf numFmtId="167" fontId="100" fillId="0" borderId="0" applyFont="0" applyFill="0" applyBorder="0" applyAlignment="0" applyProtection="0"/>
    <xf numFmtId="0" fontId="38" fillId="26" borderId="0" applyNumberFormat="0" applyBorder="0" applyAlignment="0" applyProtection="0"/>
    <xf numFmtId="0" fontId="39" fillId="0" borderId="0"/>
    <xf numFmtId="0" fontId="19" fillId="0" borderId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00" fillId="0" borderId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100" fillId="33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3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31" fillId="46" borderId="0" applyNumberFormat="0" applyBorder="0" applyAlignment="0" applyProtection="0"/>
    <xf numFmtId="0" fontId="40" fillId="47" borderId="7" applyNumberFormat="0" applyAlignment="0" applyProtection="0"/>
    <xf numFmtId="0" fontId="41" fillId="0" borderId="0" applyNumberFormat="0" applyFill="0" applyBorder="0" applyAlignment="0" applyProtection="0"/>
    <xf numFmtId="0" fontId="30" fillId="48" borderId="0" applyNumberFormat="0" applyBorder="0" applyAlignment="0" applyProtection="0"/>
    <xf numFmtId="0" fontId="42" fillId="0" borderId="8" applyNumberFormat="0" applyFill="0" applyAlignment="0" applyProtection="0"/>
    <xf numFmtId="0" fontId="43" fillId="0" borderId="9" applyNumberFormat="0" applyFill="0" applyAlignment="0" applyProtection="0"/>
    <xf numFmtId="0" fontId="44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3" fillId="49" borderId="11" applyNumberFormat="0" applyAlignment="0" applyProtection="0"/>
    <xf numFmtId="0" fontId="45" fillId="50" borderId="7" applyNumberFormat="0" applyAlignment="0" applyProtection="0"/>
    <xf numFmtId="0" fontId="46" fillId="0" borderId="12" applyNumberFormat="0" applyFill="0" applyAlignment="0" applyProtection="0"/>
    <xf numFmtId="0" fontId="38" fillId="26" borderId="0" applyNumberFormat="0" applyBorder="0" applyAlignment="0" applyProtection="0"/>
    <xf numFmtId="0" fontId="100" fillId="24" borderId="13" applyNumberFormat="0" applyFont="0" applyAlignment="0" applyProtection="0"/>
    <xf numFmtId="0" fontId="47" fillId="47" borderId="14" applyNumberFormat="0" applyAlignment="0" applyProtection="0"/>
    <xf numFmtId="9" fontId="100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15" applyNumberFormat="0" applyFill="0" applyAlignment="0" applyProtection="0"/>
    <xf numFmtId="0" fontId="4" fillId="0" borderId="0" applyNumberFormat="0" applyFill="0" applyBorder="0" applyAlignment="0" applyProtection="0"/>
    <xf numFmtId="167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0" fontId="20" fillId="0" borderId="0"/>
    <xf numFmtId="167" fontId="100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0" fillId="0" borderId="0" applyFont="0" applyFill="0" applyBorder="0" applyAlignment="0" applyProtection="0"/>
    <xf numFmtId="176" fontId="100" fillId="0" borderId="0" applyFont="0" applyFill="0" applyBorder="0" applyAlignment="0" applyProtection="0"/>
    <xf numFmtId="0" fontId="19" fillId="0" borderId="0"/>
    <xf numFmtId="0" fontId="100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9" fillId="0" borderId="0"/>
    <xf numFmtId="177" fontId="100" fillId="0" borderId="0" applyFont="0" applyFill="0" applyBorder="0" applyAlignment="0" applyProtection="0"/>
    <xf numFmtId="0" fontId="50" fillId="0" borderId="0"/>
    <xf numFmtId="167" fontId="50" fillId="0" borderId="0" applyFont="0" applyFill="0" applyBorder="0" applyAlignment="0" applyProtection="0"/>
    <xf numFmtId="0" fontId="50" fillId="0" borderId="0"/>
    <xf numFmtId="0" fontId="50" fillId="0" borderId="0"/>
    <xf numFmtId="0" fontId="19" fillId="0" borderId="0"/>
    <xf numFmtId="9" fontId="50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0" fontId="31" fillId="46" borderId="0" applyNumberFormat="0" applyBorder="0" applyAlignment="0" applyProtection="0"/>
    <xf numFmtId="178" fontId="51" fillId="0" borderId="0" applyFont="0" applyFill="0" applyBorder="0" applyAlignment="0" applyProtection="0"/>
    <xf numFmtId="179" fontId="51" fillId="0" borderId="0" applyFont="0" applyFill="0" applyBorder="0" applyAlignment="0" applyProtection="0"/>
    <xf numFmtId="180" fontId="52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00" fillId="0" borderId="0" applyFont="0" applyFill="0" applyBorder="0" applyAlignment="0" applyProtection="0"/>
    <xf numFmtId="14" fontId="53" fillId="0" borderId="0">
      <alignment horizontal="right"/>
    </xf>
    <xf numFmtId="181" fontId="54" fillId="0" borderId="0" applyFont="0" applyFill="0" applyBorder="0" applyAlignment="0" applyProtection="0"/>
    <xf numFmtId="0" fontId="30" fillId="48" borderId="0" applyNumberFormat="0" applyBorder="0" applyAlignment="0" applyProtection="0"/>
    <xf numFmtId="0" fontId="38" fillId="26" borderId="0" applyNumberFormat="0" applyBorder="0" applyAlignment="0" applyProtection="0"/>
    <xf numFmtId="3" fontId="53" fillId="0" borderId="0" applyFont="0" applyFill="0" applyBorder="0" applyAlignment="0" applyProtection="0"/>
    <xf numFmtId="0" fontId="49" fillId="0" borderId="0"/>
    <xf numFmtId="0" fontId="49" fillId="0" borderId="0"/>
    <xf numFmtId="0" fontId="19" fillId="0" borderId="0"/>
    <xf numFmtId="175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174" fontId="51" fillId="0" borderId="0" applyFont="0" applyFill="0" applyBorder="0" applyAlignment="0" applyProtection="0"/>
    <xf numFmtId="10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0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167" fontId="49" fillId="0" borderId="0" applyFont="0" applyFill="0" applyBorder="0" applyAlignment="0" applyProtection="0"/>
    <xf numFmtId="0" fontId="100" fillId="0" borderId="0"/>
    <xf numFmtId="0" fontId="49" fillId="0" borderId="0"/>
    <xf numFmtId="167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19" fillId="0" borderId="0"/>
    <xf numFmtId="9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51" borderId="5" applyNumberFormat="0" applyFont="0" applyAlignment="0"/>
    <xf numFmtId="0" fontId="57" fillId="52" borderId="5" applyNumberFormat="0">
      <alignment horizontal="center"/>
    </xf>
    <xf numFmtId="183" fontId="58" fillId="53" borderId="16"/>
    <xf numFmtId="0" fontId="19" fillId="0" borderId="16" applyNumberFormat="0" applyAlignment="0"/>
    <xf numFmtId="0" fontId="60" fillId="0" borderId="17" applyNumberFormat="0" applyAlignment="0"/>
    <xf numFmtId="0" fontId="69" fillId="0" borderId="0" applyNumberFormat="0" applyFill="0" applyBorder="0" applyAlignment="0"/>
    <xf numFmtId="0" fontId="7" fillId="0" borderId="0" applyNumberFormat="0" applyFill="0" applyBorder="0" applyAlignment="0"/>
    <xf numFmtId="0" fontId="61" fillId="0" borderId="0" applyNumberFormat="0" applyFill="0" applyBorder="0" applyAlignment="0"/>
    <xf numFmtId="0" fontId="19" fillId="0" borderId="5" applyNumberFormat="0" applyAlignment="0"/>
    <xf numFmtId="0" fontId="62" fillId="54" borderId="18" applyNumberFormat="0" applyAlignment="0"/>
    <xf numFmtId="0" fontId="19" fillId="0" borderId="19" applyNumberFormat="0" applyFont="0" applyFill="0" applyAlignment="0" applyProtection="0"/>
    <xf numFmtId="0" fontId="19" fillId="55" borderId="5" applyNumberFormat="0" applyAlignment="0"/>
    <xf numFmtId="0" fontId="63" fillId="52" borderId="5" applyNumberFormat="0"/>
    <xf numFmtId="0" fontId="64" fillId="2" borderId="20" applyNumberFormat="0">
      <alignment horizontal="center"/>
    </xf>
    <xf numFmtId="184" fontId="19" fillId="0" borderId="0" applyFont="0" applyFill="0" applyBorder="0" applyAlignment="0" applyProtection="0"/>
    <xf numFmtId="0" fontId="70" fillId="0" borderId="0" applyNumberFormat="0" applyFill="0" applyBorder="0" applyAlignment="0"/>
    <xf numFmtId="0" fontId="59" fillId="52" borderId="5" applyNumberFormat="0" applyAlignment="0"/>
    <xf numFmtId="15" fontId="19" fillId="0" borderId="0" applyFont="0" applyFill="0" applyBorder="0" applyAlignment="0" applyProtection="0"/>
    <xf numFmtId="0" fontId="65" fillId="0" borderId="0" applyNumberFormat="0" applyFill="0" applyBorder="0" applyAlignment="0"/>
    <xf numFmtId="0" fontId="66" fillId="0" borderId="21" applyNumberFormat="0" applyFill="0">
      <alignment horizontal="center"/>
    </xf>
    <xf numFmtId="185" fontId="59" fillId="0" borderId="5">
      <alignment horizontal="center"/>
    </xf>
    <xf numFmtId="0" fontId="67" fillId="2" borderId="22" applyNumberFormat="0">
      <alignment horizontal="center"/>
    </xf>
    <xf numFmtId="2" fontId="68" fillId="0" borderId="0"/>
    <xf numFmtId="0" fontId="71" fillId="0" borderId="0" applyNumberFormat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60" fillId="0" borderId="17" applyNumberFormat="0" applyAlignment="0"/>
    <xf numFmtId="167" fontId="19" fillId="0" borderId="0" applyFont="0" applyFill="0" applyBorder="0" applyAlignment="0" applyProtection="0"/>
    <xf numFmtId="0" fontId="73" fillId="0" borderId="0" applyNumberFormat="0" applyFont="0" applyFill="0" applyBorder="0" applyAlignment="0" applyProtection="0"/>
    <xf numFmtId="0" fontId="73" fillId="0" borderId="0" applyNumberFormat="0" applyFont="0" applyFill="0" applyBorder="0" applyAlignment="0" applyProtection="0"/>
    <xf numFmtId="18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32" fillId="0" borderId="0"/>
    <xf numFmtId="0" fontId="74" fillId="0" borderId="23" applyFill="0">
      <alignment horizontal="center"/>
    </xf>
    <xf numFmtId="0" fontId="75" fillId="0" borderId="24">
      <alignment horizontal="center"/>
    </xf>
    <xf numFmtId="0" fontId="32" fillId="0" borderId="0"/>
    <xf numFmtId="167" fontId="32" fillId="0" borderId="0" applyFont="0" applyFill="0" applyBorder="0" applyAlignment="0" applyProtection="0"/>
    <xf numFmtId="0" fontId="60" fillId="0" borderId="17" applyNumberFormat="0" applyAlignment="0"/>
    <xf numFmtId="0" fontId="32" fillId="0" borderId="0"/>
    <xf numFmtId="167" fontId="3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00" fillId="0" borderId="0"/>
    <xf numFmtId="0" fontId="32" fillId="0" borderId="0"/>
    <xf numFmtId="9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60" fillId="0" borderId="17" applyNumberFormat="0" applyAlignment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00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3" fontId="17" fillId="21" borderId="1">
      <alignment horizontal="right" vertical="center"/>
    </xf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7" fillId="21" borderId="1">
      <alignment vertical="center"/>
    </xf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3" fontId="18" fillId="21" borderId="1">
      <alignment horizontal="right" vertical="center"/>
    </xf>
    <xf numFmtId="166" fontId="1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>
      <alignment vertical="top"/>
    </xf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9" fillId="0" borderId="0" applyNumberFormat="0" applyFill="0" applyBorder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>
      <alignment vertical="top"/>
    </xf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77" fillId="0" borderId="0"/>
    <xf numFmtId="0" fontId="78" fillId="0" borderId="0"/>
    <xf numFmtId="0" fontId="79" fillId="0" borderId="0"/>
    <xf numFmtId="0" fontId="77" fillId="47" borderId="0">
      <alignment horizontal="right"/>
    </xf>
    <xf numFmtId="0" fontId="19" fillId="0" borderId="0"/>
    <xf numFmtId="0" fontId="77" fillId="56" borderId="0"/>
    <xf numFmtId="0" fontId="76" fillId="57" borderId="0"/>
    <xf numFmtId="167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7" fontId="100" fillId="0" borderId="0" applyFont="0" applyFill="0" applyBorder="0" applyProtection="0">
      <alignment vertical="top"/>
    </xf>
    <xf numFmtId="0" fontId="76" fillId="58" borderId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7" fontId="100" fillId="0" borderId="0" applyFont="0" applyFill="0" applyBorder="0" applyProtection="0">
      <alignment vertical="top"/>
    </xf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7" fontId="100" fillId="0" borderId="0" applyFont="0" applyFill="0" applyBorder="0" applyProtection="0">
      <alignment vertical="top"/>
    </xf>
    <xf numFmtId="187" fontId="100" fillId="0" borderId="0" applyFont="0" applyFill="0" applyBorder="0" applyProtection="0">
      <alignment vertical="top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93" fillId="26" borderId="0" applyNumberFormat="0" applyBorder="0" applyAlignment="0" applyProtection="0"/>
    <xf numFmtId="167" fontId="28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59" borderId="2">
      <alignment horizontal="right" vertical="center"/>
    </xf>
    <xf numFmtId="0" fontId="18" fillId="59" borderId="2">
      <alignment vertical="center"/>
    </xf>
    <xf numFmtId="3" fontId="17" fillId="59" borderId="2">
      <alignment horizontal="center" vertical="center"/>
    </xf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60" borderId="2">
      <alignment horizontal="right" vertical="center"/>
    </xf>
    <xf numFmtId="0" fontId="18" fillId="60" borderId="2">
      <alignment vertical="center"/>
    </xf>
    <xf numFmtId="3" fontId="17" fillId="60" borderId="2">
      <alignment horizontal="center" vertical="center"/>
    </xf>
    <xf numFmtId="167" fontId="2" fillId="0" borderId="0" applyFont="0" applyFill="0" applyBorder="0" applyAlignment="0" applyProtection="0"/>
    <xf numFmtId="3" fontId="18" fillId="61" borderId="1">
      <alignment horizontal="right" vertical="center"/>
    </xf>
    <xf numFmtId="0" fontId="18" fillId="61" borderId="1">
      <alignment vertical="center"/>
    </xf>
    <xf numFmtId="3" fontId="17" fillId="61" borderId="1">
      <alignment horizontal="right" vertical="center"/>
    </xf>
    <xf numFmtId="167" fontId="100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7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100" fillId="0" borderId="0" applyFont="0" applyFill="0" applyBorder="0" applyAlignment="0" applyProtection="0"/>
    <xf numFmtId="3" fontId="18" fillId="63" borderId="1">
      <alignment horizontal="right" vertical="center"/>
    </xf>
    <xf numFmtId="0" fontId="18" fillId="63" borderId="1">
      <alignment vertical="center"/>
    </xf>
    <xf numFmtId="3" fontId="17" fillId="63" borderId="1">
      <alignment horizontal="right" vertical="center"/>
    </xf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63" borderId="1">
      <alignment horizontal="right" vertical="center"/>
    </xf>
    <xf numFmtId="0" fontId="18" fillId="63" borderId="1">
      <alignment vertical="center"/>
    </xf>
    <xf numFmtId="3" fontId="17" fillId="63" borderId="1">
      <alignment horizontal="right" vertical="center"/>
    </xf>
    <xf numFmtId="167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64" borderId="1">
      <alignment horizontal="right" vertical="center"/>
    </xf>
    <xf numFmtId="0" fontId="18" fillId="64" borderId="1">
      <alignment vertical="center"/>
    </xf>
    <xf numFmtId="3" fontId="17" fillId="64" borderId="1">
      <alignment horizontal="right" vertical="center"/>
    </xf>
    <xf numFmtId="167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65" borderId="1">
      <alignment horizontal="right" vertical="center"/>
    </xf>
    <xf numFmtId="0" fontId="18" fillId="65" borderId="1">
      <alignment vertical="center"/>
    </xf>
    <xf numFmtId="3" fontId="17" fillId="65" borderId="1">
      <alignment horizontal="right" vertical="center"/>
    </xf>
    <xf numFmtId="167" fontId="100" fillId="0" borderId="0" applyFont="0" applyFill="0" applyBorder="0" applyAlignment="0" applyProtection="0"/>
    <xf numFmtId="3" fontId="18" fillId="66" borderId="1">
      <alignment horizontal="right" vertical="center"/>
    </xf>
    <xf numFmtId="0" fontId="18" fillId="66" borderId="1">
      <alignment vertical="center"/>
    </xf>
    <xf numFmtId="3" fontId="17" fillId="66" borderId="1">
      <alignment horizontal="right" vertical="center"/>
    </xf>
    <xf numFmtId="167" fontId="2" fillId="0" borderId="0" applyFont="0" applyFill="0" applyBorder="0" applyAlignment="0" applyProtection="0"/>
    <xf numFmtId="3" fontId="18" fillId="67" borderId="2">
      <alignment horizontal="right" vertical="center"/>
    </xf>
    <xf numFmtId="0" fontId="18" fillId="67" borderId="2">
      <alignment vertical="center"/>
    </xf>
    <xf numFmtId="3" fontId="17" fillId="67" borderId="2">
      <alignment horizontal="center" vertical="center"/>
    </xf>
    <xf numFmtId="167" fontId="2" fillId="0" borderId="0" applyFont="0" applyFill="0" applyBorder="0" applyAlignment="0" applyProtection="0"/>
    <xf numFmtId="3" fontId="18" fillId="68" borderId="1">
      <alignment horizontal="right" vertical="center"/>
    </xf>
    <xf numFmtId="0" fontId="18" fillId="68" borderId="1">
      <alignment vertical="center"/>
    </xf>
    <xf numFmtId="3" fontId="17" fillId="68" borderId="1">
      <alignment horizontal="right" vertical="center"/>
    </xf>
    <xf numFmtId="167" fontId="100" fillId="0" borderId="0" applyFont="0" applyFill="0" applyBorder="0" applyAlignment="0" applyProtection="0"/>
    <xf numFmtId="3" fontId="18" fillId="69" borderId="1">
      <alignment horizontal="right" vertical="center"/>
    </xf>
    <xf numFmtId="0" fontId="18" fillId="69" borderId="1">
      <alignment vertical="center"/>
    </xf>
    <xf numFmtId="3" fontId="17" fillId="69" borderId="1">
      <alignment horizontal="right" vertical="center"/>
    </xf>
    <xf numFmtId="167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7" fontId="100" fillId="0" borderId="0" applyFont="0" applyFill="0" applyBorder="0" applyAlignment="0" applyProtection="0"/>
    <xf numFmtId="3" fontId="18" fillId="70" borderId="1">
      <alignment horizontal="right" vertical="center"/>
    </xf>
    <xf numFmtId="0" fontId="18" fillId="70" borderId="1">
      <alignment vertical="center"/>
    </xf>
    <xf numFmtId="3" fontId="17" fillId="70" borderId="1">
      <alignment horizontal="right" vertical="center"/>
    </xf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70" borderId="1">
      <alignment horizontal="right" vertical="center"/>
    </xf>
    <xf numFmtId="0" fontId="18" fillId="70" borderId="1">
      <alignment vertical="center"/>
    </xf>
    <xf numFmtId="3" fontId="17" fillId="70" borderId="1">
      <alignment horizontal="right" vertical="center"/>
    </xf>
    <xf numFmtId="167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2" fillId="0" borderId="0" applyFont="0" applyFill="0" applyBorder="0" applyAlignment="0" applyProtection="0"/>
    <xf numFmtId="3" fontId="18" fillId="68" borderId="1">
      <alignment horizontal="right" vertical="center"/>
    </xf>
    <xf numFmtId="0" fontId="18" fillId="68" borderId="1">
      <alignment vertical="center"/>
    </xf>
    <xf numFmtId="3" fontId="17" fillId="68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67" borderId="1">
      <alignment horizontal="right" vertical="center"/>
    </xf>
    <xf numFmtId="0" fontId="18" fillId="67" borderId="1">
      <alignment vertical="center"/>
    </xf>
    <xf numFmtId="3" fontId="17" fillId="67" borderId="1">
      <alignment horizontal="right" vertical="center"/>
    </xf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0" fillId="0" borderId="0" applyFont="0" applyFill="0" applyBorder="0" applyAlignment="0" applyProtection="0"/>
    <xf numFmtId="3" fontId="18" fillId="60" borderId="1">
      <alignment horizontal="right" vertical="center"/>
    </xf>
    <xf numFmtId="0" fontId="18" fillId="60" borderId="1">
      <alignment vertical="center"/>
    </xf>
    <xf numFmtId="3" fontId="17" fillId="60" borderId="1">
      <alignment horizontal="right" vertical="center"/>
    </xf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17" borderId="0" applyNumberFormat="0" applyBorder="0" applyAlignment="0" applyProtection="0"/>
    <xf numFmtId="167" fontId="100" fillId="0" borderId="0" applyFont="0" applyFill="0" applyBorder="0" applyAlignment="0" applyProtection="0"/>
    <xf numFmtId="0" fontId="100" fillId="19" borderId="0" applyNumberFormat="0" applyBorder="0" applyAlignment="0" applyProtection="0"/>
    <xf numFmtId="0" fontId="100" fillId="20" borderId="0" applyNumberFormat="0" applyBorder="0" applyAlignment="0" applyProtection="0"/>
    <xf numFmtId="0" fontId="100" fillId="17" borderId="0" applyNumberFormat="0" applyBorder="0" applyAlignment="0" applyProtection="0"/>
    <xf numFmtId="2" fontId="94" fillId="0" borderId="0"/>
    <xf numFmtId="167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18" fillId="71" borderId="1">
      <alignment horizontal="right" vertical="center"/>
    </xf>
    <xf numFmtId="0" fontId="17" fillId="71" borderId="1">
      <alignment vertical="center"/>
    </xf>
    <xf numFmtId="3" fontId="17" fillId="71" borderId="1">
      <alignment horizontal="right" vertical="center"/>
    </xf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29" fillId="0" borderId="0" applyNumberFormat="0" applyFill="0" applyBorder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6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86" borderId="2">
      <alignment horizontal="right" vertical="center"/>
    </xf>
    <xf numFmtId="0" fontId="18" fillId="86" borderId="2">
      <alignment vertical="center"/>
    </xf>
    <xf numFmtId="3" fontId="17" fillId="86" borderId="2">
      <alignment horizontal="center" vertical="center"/>
    </xf>
    <xf numFmtId="165" fontId="2" fillId="0" borderId="0" applyFont="0" applyFill="0" applyBorder="0" applyAlignment="0" applyProtection="0"/>
    <xf numFmtId="3" fontId="18" fillId="15" borderId="1">
      <alignment horizontal="right" vertical="center"/>
    </xf>
    <xf numFmtId="0" fontId="18" fillId="15" borderId="1">
      <alignment vertical="center"/>
    </xf>
    <xf numFmtId="3" fontId="17" fillId="15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7" borderId="1">
      <alignment horizontal="right" vertical="center"/>
    </xf>
    <xf numFmtId="0" fontId="18" fillId="87" borderId="1">
      <alignment vertical="center"/>
    </xf>
    <xf numFmtId="3" fontId="17" fillId="87" borderId="1">
      <alignment horizontal="right" vertical="center"/>
    </xf>
    <xf numFmtId="165" fontId="2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8" borderId="1">
      <alignment horizontal="right" vertical="center"/>
    </xf>
    <xf numFmtId="0" fontId="18" fillId="88" borderId="1">
      <alignment vertical="center"/>
    </xf>
    <xf numFmtId="3" fontId="17" fillId="88" borderId="1">
      <alignment horizontal="right" vertical="center"/>
    </xf>
    <xf numFmtId="165" fontId="2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8" borderId="1">
      <alignment horizontal="right" vertical="center"/>
    </xf>
    <xf numFmtId="0" fontId="18" fillId="88" borderId="1">
      <alignment vertical="center"/>
    </xf>
    <xf numFmtId="3" fontId="17" fillId="88" borderId="1">
      <alignment horizontal="right" vertical="center"/>
    </xf>
    <xf numFmtId="165" fontId="100" fillId="0" borderId="0" applyFont="0" applyFill="0" applyBorder="0" applyAlignment="0" applyProtection="0"/>
    <xf numFmtId="3" fontId="18" fillId="89" borderId="1">
      <alignment horizontal="right" vertical="center"/>
    </xf>
    <xf numFmtId="0" fontId="18" fillId="89" borderId="1">
      <alignment vertical="center"/>
    </xf>
    <xf numFmtId="3" fontId="17" fillId="89" borderId="1">
      <alignment horizontal="right" vertical="center"/>
    </xf>
    <xf numFmtId="165" fontId="2" fillId="0" borderId="0" applyFont="0" applyFill="0" applyBorder="0" applyAlignment="0" applyProtection="0"/>
    <xf numFmtId="3" fontId="18" fillId="90" borderId="2">
      <alignment horizontal="right" vertical="center"/>
    </xf>
    <xf numFmtId="0" fontId="18" fillId="90" borderId="2">
      <alignment vertical="center"/>
    </xf>
    <xf numFmtId="3" fontId="17" fillId="90" borderId="2">
      <alignment horizontal="center" vertical="center"/>
    </xf>
    <xf numFmtId="165" fontId="2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2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3" fontId="18" fillId="90" borderId="1">
      <alignment horizontal="right" vertical="center"/>
    </xf>
    <xf numFmtId="0" fontId="18" fillId="90" borderId="1">
      <alignment vertical="center"/>
    </xf>
    <xf numFmtId="3" fontId="17" fillId="90" borderId="1">
      <alignment horizontal="right" vertical="center"/>
    </xf>
    <xf numFmtId="165" fontId="100" fillId="0" borderId="0" applyFont="0" applyFill="0" applyBorder="0" applyAlignment="0" applyProtection="0"/>
    <xf numFmtId="3" fontId="18" fillId="92" borderId="1">
      <alignment horizontal="right" vertical="center"/>
    </xf>
    <xf numFmtId="0" fontId="18" fillId="92" borderId="1">
      <alignment vertical="center"/>
    </xf>
    <xf numFmtId="3" fontId="17" fillId="92" borderId="1">
      <alignment horizontal="right" vertical="center"/>
    </xf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93" borderId="1">
      <alignment horizontal="right" vertical="center"/>
    </xf>
    <xf numFmtId="0" fontId="18" fillId="93" borderId="1">
      <alignment vertical="center"/>
    </xf>
    <xf numFmtId="3" fontId="17" fillId="93" borderId="1">
      <alignment horizontal="right" vertical="center"/>
    </xf>
    <xf numFmtId="165" fontId="2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13" borderId="1">
      <alignment horizontal="right" vertical="center"/>
    </xf>
    <xf numFmtId="0" fontId="18" fillId="13" borderId="1">
      <alignment vertical="center"/>
    </xf>
    <xf numFmtId="3" fontId="17" fillId="13" borderId="1">
      <alignment horizontal="right" vertical="center"/>
    </xf>
    <xf numFmtId="165" fontId="2" fillId="0" borderId="0" applyFont="0" applyFill="0" applyBorder="0" applyAlignment="0" applyProtection="0"/>
    <xf numFmtId="3" fontId="18" fillId="94" borderId="1">
      <alignment horizontal="right" vertical="center"/>
    </xf>
    <xf numFmtId="0" fontId="18" fillId="94" borderId="1">
      <alignment vertical="center"/>
    </xf>
    <xf numFmtId="3" fontId="17" fillId="94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5" borderId="1">
      <alignment horizontal="right" vertical="center"/>
    </xf>
    <xf numFmtId="0" fontId="18" fillId="5" borderId="1">
      <alignment vertical="center"/>
    </xf>
    <xf numFmtId="3" fontId="17" fillId="5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95" borderId="2">
      <alignment horizontal="right" vertical="center"/>
    </xf>
    <xf numFmtId="0" fontId="17" fillId="95" borderId="2">
      <alignment vertical="center"/>
    </xf>
    <xf numFmtId="3" fontId="17" fillId="95" borderId="2">
      <alignment horizontal="right" vertical="center"/>
    </xf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96" borderId="1">
      <alignment horizontal="right" vertical="center"/>
    </xf>
    <xf numFmtId="0" fontId="18" fillId="96" borderId="1">
      <alignment vertical="center"/>
    </xf>
    <xf numFmtId="3" fontId="17" fillId="96" borderId="1">
      <alignment horizontal="right" vertical="center"/>
    </xf>
    <xf numFmtId="165" fontId="2" fillId="0" borderId="0" applyFont="0" applyFill="0" applyBorder="0" applyAlignment="0" applyProtection="0"/>
    <xf numFmtId="3" fontId="18" fillId="91" borderId="2">
      <alignment horizontal="right" vertical="center"/>
    </xf>
    <xf numFmtId="0" fontId="18" fillId="91" borderId="2">
      <alignment vertical="center"/>
    </xf>
    <xf numFmtId="3" fontId="17" fillId="91" borderId="2">
      <alignment horizontal="center" vertical="center"/>
    </xf>
    <xf numFmtId="165" fontId="2" fillId="0" borderId="0" applyFont="0" applyFill="0" applyBorder="0" applyAlignment="0" applyProtection="0"/>
    <xf numFmtId="3" fontId="18" fillId="97" borderId="1">
      <alignment horizontal="right" vertical="center"/>
    </xf>
    <xf numFmtId="0" fontId="18" fillId="97" borderId="1">
      <alignment vertical="center"/>
    </xf>
    <xf numFmtId="3" fontId="17" fillId="97" borderId="1">
      <alignment horizontal="right" vertical="center"/>
    </xf>
    <xf numFmtId="165" fontId="100" fillId="0" borderId="0" applyFont="0" applyFill="0" applyBorder="0" applyAlignment="0" applyProtection="0"/>
    <xf numFmtId="3" fontId="18" fillId="15" borderId="1">
      <alignment horizontal="right" vertical="center"/>
    </xf>
    <xf numFmtId="0" fontId="18" fillId="15" borderId="1">
      <alignment vertical="center"/>
    </xf>
    <xf numFmtId="3" fontId="17" fillId="15" borderId="1">
      <alignment horizontal="right" vertical="center"/>
    </xf>
    <xf numFmtId="165" fontId="2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2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2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91" borderId="1">
      <alignment horizontal="right" vertical="center"/>
    </xf>
    <xf numFmtId="0" fontId="18" fillId="91" borderId="1">
      <alignment vertical="center"/>
    </xf>
    <xf numFmtId="3" fontId="17" fillId="91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86" borderId="1">
      <alignment horizontal="right" vertical="center"/>
    </xf>
    <xf numFmtId="0" fontId="18" fillId="86" borderId="1">
      <alignment vertical="center"/>
    </xf>
    <xf numFmtId="3" fontId="17" fillId="86" borderId="1">
      <alignment horizontal="right" vertical="center"/>
    </xf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7" fillId="98" borderId="5" applyNumberFormat="0">
      <alignment horizontal="center"/>
    </xf>
    <xf numFmtId="183" fontId="101" fillId="99" borderId="46"/>
    <xf numFmtId="0" fontId="19" fillId="0" borderId="46" applyNumberFormat="0" applyAlignment="0"/>
    <xf numFmtId="0" fontId="63" fillId="98" borderId="5" applyNumberFormat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3" fontId="17" fillId="95" borderId="1">
      <alignment horizontal="right" vertical="center"/>
    </xf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7" fillId="95" borderId="1">
      <alignment vertical="center"/>
    </xf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3" fontId="18" fillId="95" borderId="1">
      <alignment horizontal="right" vertical="center"/>
    </xf>
    <xf numFmtId="164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0" fontId="77" fillId="100" borderId="0"/>
    <xf numFmtId="165" fontId="100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101" borderId="2">
      <alignment horizontal="right" vertical="center"/>
    </xf>
    <xf numFmtId="0" fontId="18" fillId="101" borderId="2">
      <alignment vertical="center"/>
    </xf>
    <xf numFmtId="3" fontId="17" fillId="101" borderId="2">
      <alignment horizontal="center" vertical="center"/>
    </xf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62" borderId="2">
      <alignment horizontal="right" vertical="center"/>
    </xf>
    <xf numFmtId="0" fontId="18" fillId="62" borderId="2">
      <alignment vertical="center"/>
    </xf>
    <xf numFmtId="3" fontId="17" fillId="62" borderId="2">
      <alignment horizontal="center" vertical="center"/>
    </xf>
    <xf numFmtId="165" fontId="2" fillId="0" borderId="0" applyFont="0" applyFill="0" applyBorder="0" applyAlignment="0" applyProtection="0"/>
    <xf numFmtId="3" fontId="18" fillId="102" borderId="1">
      <alignment horizontal="right" vertical="center"/>
    </xf>
    <xf numFmtId="0" fontId="18" fillId="102" borderId="1">
      <alignment vertical="center"/>
    </xf>
    <xf numFmtId="3" fontId="17" fillId="102" borderId="1">
      <alignment horizontal="right" vertical="center"/>
    </xf>
    <xf numFmtId="165" fontId="100" fillId="0" borderId="0" applyFont="0" applyFill="0" applyBorder="0" applyAlignment="0" applyProtection="0"/>
    <xf numFmtId="3" fontId="18" fillId="103" borderId="1">
      <alignment horizontal="right" vertical="center"/>
    </xf>
    <xf numFmtId="0" fontId="18" fillId="103" borderId="1">
      <alignment vertical="center"/>
    </xf>
    <xf numFmtId="3" fontId="17" fillId="103" borderId="1">
      <alignment horizontal="right" vertical="center"/>
    </xf>
    <xf numFmtId="165" fontId="2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100" fillId="0" borderId="0" applyFont="0" applyFill="0" applyBorder="0" applyAlignment="0" applyProtection="0"/>
    <xf numFmtId="3" fontId="18" fillId="104" borderId="1">
      <alignment horizontal="right" vertical="center"/>
    </xf>
    <xf numFmtId="0" fontId="18" fillId="104" borderId="1">
      <alignment vertical="center"/>
    </xf>
    <xf numFmtId="3" fontId="17" fillId="104" borderId="1">
      <alignment horizontal="right" vertical="center"/>
    </xf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104" borderId="1">
      <alignment horizontal="right" vertical="center"/>
    </xf>
    <xf numFmtId="0" fontId="18" fillId="104" borderId="1">
      <alignment vertical="center"/>
    </xf>
    <xf numFmtId="3" fontId="17" fillId="104" borderId="1">
      <alignment horizontal="right" vertical="center"/>
    </xf>
    <xf numFmtId="165" fontId="2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105" borderId="1">
      <alignment horizontal="right" vertical="center"/>
    </xf>
    <xf numFmtId="0" fontId="18" fillId="105" borderId="1">
      <alignment vertical="center"/>
    </xf>
    <xf numFmtId="3" fontId="17" fillId="105" borderId="1">
      <alignment horizontal="right" vertical="center"/>
    </xf>
    <xf numFmtId="165" fontId="2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106" borderId="1">
      <alignment horizontal="right" vertical="center"/>
    </xf>
    <xf numFmtId="0" fontId="18" fillId="106" borderId="1">
      <alignment vertical="center"/>
    </xf>
    <xf numFmtId="3" fontId="17" fillId="106" borderId="1">
      <alignment horizontal="right" vertical="center"/>
    </xf>
    <xf numFmtId="165" fontId="100" fillId="0" borderId="0" applyFont="0" applyFill="0" applyBorder="0" applyAlignment="0" applyProtection="0"/>
    <xf numFmtId="3" fontId="18" fillId="107" borderId="1">
      <alignment horizontal="right" vertical="center"/>
    </xf>
    <xf numFmtId="0" fontId="18" fillId="107" borderId="1">
      <alignment vertical="center"/>
    </xf>
    <xf numFmtId="3" fontId="17" fillId="107" borderId="1">
      <alignment horizontal="right" vertical="center"/>
    </xf>
    <xf numFmtId="165" fontId="2" fillId="0" borderId="0" applyFont="0" applyFill="0" applyBorder="0" applyAlignment="0" applyProtection="0"/>
    <xf numFmtId="3" fontId="18" fillId="108" borderId="2">
      <alignment horizontal="right" vertical="center"/>
    </xf>
    <xf numFmtId="0" fontId="18" fillId="108" borderId="2">
      <alignment vertical="center"/>
    </xf>
    <xf numFmtId="3" fontId="17" fillId="108" borderId="2">
      <alignment horizontal="center" vertical="center"/>
    </xf>
    <xf numFmtId="165" fontId="2" fillId="0" borderId="0" applyFont="0" applyFill="0" applyBorder="0" applyAlignment="0" applyProtection="0"/>
    <xf numFmtId="3" fontId="18" fillId="109" borderId="1">
      <alignment horizontal="right" vertical="center"/>
    </xf>
    <xf numFmtId="0" fontId="18" fillId="109" borderId="1">
      <alignment vertical="center"/>
    </xf>
    <xf numFmtId="3" fontId="17" fillId="109" borderId="1">
      <alignment horizontal="right" vertical="center"/>
    </xf>
    <xf numFmtId="165" fontId="100" fillId="0" borderId="0" applyFont="0" applyFill="0" applyBorder="0" applyAlignment="0" applyProtection="0"/>
    <xf numFmtId="3" fontId="18" fillId="110" borderId="1">
      <alignment horizontal="right" vertical="center"/>
    </xf>
    <xf numFmtId="0" fontId="18" fillId="110" borderId="1">
      <alignment vertical="center"/>
    </xf>
    <xf numFmtId="3" fontId="17" fillId="110" borderId="1">
      <alignment horizontal="right" vertical="center"/>
    </xf>
    <xf numFmtId="165" fontId="2" fillId="0" borderId="0" applyFont="0" applyFill="0" applyBorder="0" applyAlignment="0" applyProtection="0"/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165" fontId="100" fillId="0" borderId="0" applyFont="0" applyFill="0" applyBorder="0" applyAlignment="0" applyProtection="0"/>
    <xf numFmtId="3" fontId="18" fillId="111" borderId="1">
      <alignment horizontal="right" vertical="center"/>
    </xf>
    <xf numFmtId="0" fontId="18" fillId="111" borderId="1">
      <alignment vertical="center"/>
    </xf>
    <xf numFmtId="3" fontId="17" fillId="111" borderId="1">
      <alignment horizontal="right" vertical="center"/>
    </xf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111" borderId="1">
      <alignment horizontal="right" vertical="center"/>
    </xf>
    <xf numFmtId="0" fontId="18" fillId="111" borderId="1">
      <alignment vertical="center"/>
    </xf>
    <xf numFmtId="3" fontId="17" fillId="111" borderId="1">
      <alignment horizontal="right" vertical="center"/>
    </xf>
    <xf numFmtId="165" fontId="2" fillId="0" borderId="0" applyFont="0" applyFill="0" applyBorder="0" applyAlignment="0" applyProtection="0"/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2" fillId="0" borderId="0" applyFont="0" applyFill="0" applyBorder="0" applyAlignment="0" applyProtection="0"/>
    <xf numFmtId="3" fontId="18" fillId="109" borderId="1">
      <alignment horizontal="right" vertical="center"/>
    </xf>
    <xf numFmtId="0" fontId="18" fillId="109" borderId="1">
      <alignment vertical="center"/>
    </xf>
    <xf numFmtId="3" fontId="17" fillId="109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108" borderId="1">
      <alignment horizontal="right" vertical="center"/>
    </xf>
    <xf numFmtId="0" fontId="18" fillId="108" borderId="1">
      <alignment vertical="center"/>
    </xf>
    <xf numFmtId="3" fontId="17" fillId="108" borderId="1">
      <alignment horizontal="right" vertical="center"/>
    </xf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00" fillId="0" borderId="0" applyFont="0" applyFill="0" applyBorder="0" applyAlignment="0" applyProtection="0"/>
    <xf numFmtId="3" fontId="18" fillId="62" borderId="1">
      <alignment horizontal="right" vertical="center"/>
    </xf>
    <xf numFmtId="0" fontId="18" fillId="62" borderId="1">
      <alignment vertical="center"/>
    </xf>
    <xf numFmtId="3" fontId="17" fillId="62" borderId="1">
      <alignment horizontal="right" vertical="center"/>
    </xf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2" fillId="0" borderId="0" applyFont="0" applyFill="0" applyBorder="0" applyAlignment="0" applyProtection="0"/>
    <xf numFmtId="3" fontId="18" fillId="112" borderId="1">
      <alignment horizontal="right" vertical="center"/>
    </xf>
    <xf numFmtId="0" fontId="17" fillId="112" borderId="1">
      <alignment vertical="center"/>
    </xf>
    <xf numFmtId="3" fontId="17" fillId="112" borderId="1">
      <alignment horizontal="right" vertical="center"/>
    </xf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4" fontId="100" fillId="0" borderId="0" applyFont="0" applyFill="0" applyBorder="0" applyAlignment="0" applyProtection="0"/>
    <xf numFmtId="165" fontId="100" fillId="0" borderId="0" applyFont="0" applyFill="0" applyBorder="0" applyAlignment="0" applyProtection="0"/>
    <xf numFmtId="165" fontId="100" fillId="0" borderId="0" applyFont="0" applyFill="0" applyBorder="0" applyAlignment="0" applyProtection="0"/>
  </cellStyleXfs>
  <cellXfs count="294">
    <xf numFmtId="0" fontId="0" fillId="0" borderId="0" xfId="0"/>
    <xf numFmtId="0" fontId="24" fillId="2" borderId="0" xfId="0" applyFont="1" applyFill="1" applyAlignment="1">
      <alignment horizontal="left" wrapText="1"/>
    </xf>
    <xf numFmtId="0" fontId="91" fillId="73" borderId="0" xfId="0" applyFont="1" applyFill="1"/>
    <xf numFmtId="0" fontId="82" fillId="74" borderId="28" xfId="0" applyFont="1" applyFill="1" applyBorder="1" applyAlignment="1">
      <alignment horizontal="center" vertical="center" wrapText="1"/>
    </xf>
    <xf numFmtId="0" fontId="82" fillId="74" borderId="0" xfId="0" applyFont="1" applyFill="1" applyAlignment="1">
      <alignment horizontal="center" vertical="center" wrapText="1"/>
    </xf>
    <xf numFmtId="0" fontId="95" fillId="74" borderId="0" xfId="0" applyFont="1" applyFill="1" applyAlignment="1">
      <alignment horizontal="center" vertical="center" wrapText="1"/>
    </xf>
    <xf numFmtId="15" fontId="95" fillId="74" borderId="0" xfId="0" applyNumberFormat="1" applyFont="1" applyFill="1" applyAlignment="1">
      <alignment horizontal="left" vertical="center" wrapText="1"/>
    </xf>
    <xf numFmtId="0" fontId="95" fillId="74" borderId="0" xfId="0" applyFont="1" applyFill="1" applyAlignment="1">
      <alignment horizontal="right" vertical="center" wrapText="1"/>
    </xf>
    <xf numFmtId="0" fontId="0" fillId="2" borderId="0" xfId="0" applyFill="1"/>
    <xf numFmtId="0" fontId="8" fillId="74" borderId="0" xfId="0" applyFont="1" applyFill="1" applyAlignment="1">
      <alignment horizontal="right" vertical="center" wrapText="1"/>
    </xf>
    <xf numFmtId="0" fontId="5" fillId="2" borderId="0" xfId="0" applyFont="1" applyFill="1"/>
    <xf numFmtId="1" fontId="10" fillId="2" borderId="0" xfId="0" applyNumberFormat="1" applyFont="1" applyFill="1" applyAlignment="1">
      <alignment horizontal="right" wrapText="1"/>
    </xf>
    <xf numFmtId="169" fontId="10" fillId="2" borderId="0" xfId="3" applyNumberFormat="1" applyFont="1" applyFill="1" applyBorder="1" applyAlignment="1">
      <alignment horizontal="right" wrapText="1"/>
    </xf>
    <xf numFmtId="0" fontId="12" fillId="2" borderId="0" xfId="0" applyFont="1" applyFill="1"/>
    <xf numFmtId="0" fontId="13" fillId="2" borderId="0" xfId="0" applyFont="1" applyFill="1"/>
    <xf numFmtId="0" fontId="14" fillId="74" borderId="0" xfId="0" applyFont="1" applyFill="1" applyAlignment="1">
      <alignment vertical="center" wrapText="1"/>
    </xf>
    <xf numFmtId="0" fontId="14" fillId="74" borderId="0" xfId="0" applyFont="1" applyFill="1" applyAlignment="1">
      <alignment horizontal="right" vertical="center" wrapText="1"/>
    </xf>
    <xf numFmtId="169" fontId="15" fillId="2" borderId="0" xfId="0" applyNumberFormat="1" applyFont="1" applyFill="1"/>
    <xf numFmtId="0" fontId="9" fillId="2" borderId="0" xfId="0" applyFont="1" applyFill="1" applyAlignment="1">
      <alignment vertical="center" wrapText="1"/>
    </xf>
    <xf numFmtId="1" fontId="13" fillId="2" borderId="0" xfId="0" applyNumberFormat="1" applyFont="1" applyFill="1"/>
    <xf numFmtId="168" fontId="10" fillId="2" borderId="0" xfId="2" applyNumberFormat="1" applyFont="1" applyFill="1" applyAlignment="1">
      <alignment horizontal="right" wrapText="1"/>
    </xf>
    <xf numFmtId="0" fontId="9" fillId="72" borderId="0" xfId="0" applyFont="1" applyFill="1" applyAlignment="1">
      <alignment vertical="center" wrapText="1"/>
    </xf>
    <xf numFmtId="1" fontId="10" fillId="72" borderId="0" xfId="0" applyNumberFormat="1" applyFont="1" applyFill="1" applyAlignment="1">
      <alignment horizontal="right" wrapText="1"/>
    </xf>
    <xf numFmtId="169" fontId="10" fillId="72" borderId="0" xfId="3" applyNumberFormat="1" applyFont="1" applyFill="1" applyBorder="1" applyAlignment="1">
      <alignment horizontal="right" wrapText="1"/>
    </xf>
    <xf numFmtId="0" fontId="9" fillId="72" borderId="0" xfId="0" applyFont="1" applyFill="1" applyAlignment="1">
      <alignment horizontal="right" vertical="center" wrapText="1"/>
    </xf>
    <xf numFmtId="0" fontId="13" fillId="72" borderId="0" xfId="0" applyFont="1" applyFill="1"/>
    <xf numFmtId="0" fontId="9" fillId="2" borderId="0" xfId="0" applyFont="1" applyFill="1" applyAlignment="1">
      <alignment vertical="center"/>
    </xf>
    <xf numFmtId="0" fontId="14" fillId="74" borderId="0" xfId="0" applyFont="1" applyFill="1" applyAlignment="1">
      <alignment horizontal="left" vertical="center" wrapText="1"/>
    </xf>
    <xf numFmtId="1" fontId="9" fillId="72" borderId="0" xfId="0" applyNumberFormat="1" applyFont="1" applyFill="1" applyAlignment="1">
      <alignment horizontal="right" wrapText="1"/>
    </xf>
    <xf numFmtId="169" fontId="9" fillId="72" borderId="0" xfId="3" applyNumberFormat="1" applyFont="1" applyFill="1" applyBorder="1" applyAlignment="1">
      <alignment horizontal="right" wrapText="1"/>
    </xf>
    <xf numFmtId="0" fontId="0" fillId="72" borderId="0" xfId="0" applyFill="1"/>
    <xf numFmtId="0" fontId="14" fillId="72" borderId="0" xfId="0" applyFont="1" applyFill="1" applyAlignment="1">
      <alignment vertical="center" wrapText="1"/>
    </xf>
    <xf numFmtId="171" fontId="0" fillId="72" borderId="0" xfId="3" applyNumberFormat="1" applyFont="1" applyFill="1"/>
    <xf numFmtId="170" fontId="0" fillId="72" borderId="0" xfId="1" applyNumberFormat="1" applyFont="1" applyFill="1" applyBorder="1"/>
    <xf numFmtId="0" fontId="24" fillId="2" borderId="0" xfId="0" applyFont="1" applyFill="1"/>
    <xf numFmtId="170" fontId="21" fillId="2" borderId="0" xfId="1" applyNumberFormat="1" applyFont="1" applyFill="1"/>
    <xf numFmtId="0" fontId="21" fillId="2" borderId="0" xfId="0" applyFont="1" applyFill="1" applyAlignment="1">
      <alignment wrapText="1"/>
    </xf>
    <xf numFmtId="0" fontId="21" fillId="2" borderId="0" xfId="0" applyFont="1" applyFill="1"/>
    <xf numFmtId="0" fontId="80" fillId="2" borderId="0" xfId="0" applyFont="1" applyFill="1"/>
    <xf numFmtId="0" fontId="81" fillId="72" borderId="0" xfId="0" applyFont="1" applyFill="1"/>
    <xf numFmtId="0" fontId="81" fillId="2" borderId="0" xfId="0" applyFont="1" applyFill="1"/>
    <xf numFmtId="0" fontId="82" fillId="74" borderId="0" xfId="0" applyFont="1" applyFill="1" applyAlignment="1">
      <alignment horizontal="right" vertical="center" wrapText="1"/>
    </xf>
    <xf numFmtId="0" fontId="82" fillId="74" borderId="28" xfId="0" applyFont="1" applyFill="1" applyBorder="1" applyAlignment="1">
      <alignment vertical="center" wrapText="1"/>
    </xf>
    <xf numFmtId="0" fontId="21" fillId="72" borderId="0" xfId="0" applyFont="1" applyFill="1"/>
    <xf numFmtId="0" fontId="23" fillId="72" borderId="0" xfId="0" applyFont="1" applyFill="1"/>
    <xf numFmtId="0" fontId="21" fillId="72" borderId="29" xfId="0" applyFont="1" applyFill="1" applyBorder="1" applyAlignment="1">
      <alignment vertical="center" wrapText="1"/>
    </xf>
    <xf numFmtId="168" fontId="22" fillId="72" borderId="29" xfId="3" applyNumberFormat="1" applyFont="1" applyFill="1" applyBorder="1" applyAlignment="1">
      <alignment horizontal="right" vertical="center" wrapText="1"/>
    </xf>
    <xf numFmtId="0" fontId="21" fillId="72" borderId="30" xfId="0" applyFont="1" applyFill="1" applyBorder="1" applyAlignment="1">
      <alignment vertical="center" wrapText="1"/>
    </xf>
    <xf numFmtId="169" fontId="21" fillId="72" borderId="30" xfId="2" applyNumberFormat="1" applyFont="1" applyFill="1" applyBorder="1" applyAlignment="1">
      <alignment vertical="center" wrapText="1"/>
    </xf>
    <xf numFmtId="0" fontId="21" fillId="75" borderId="29" xfId="0" applyFont="1" applyFill="1" applyBorder="1" applyAlignment="1">
      <alignment vertical="center" wrapText="1"/>
    </xf>
    <xf numFmtId="168" fontId="22" fillId="75" borderId="29" xfId="3" applyNumberFormat="1" applyFont="1" applyFill="1" applyBorder="1" applyAlignment="1">
      <alignment horizontal="right" vertical="center" wrapText="1"/>
    </xf>
    <xf numFmtId="0" fontId="23" fillId="2" borderId="0" xfId="0" applyFont="1" applyFill="1"/>
    <xf numFmtId="0" fontId="83" fillId="2" borderId="0" xfId="0" applyFont="1" applyFill="1"/>
    <xf numFmtId="0" fontId="23" fillId="2" borderId="0" xfId="0" applyFont="1" applyFill="1" applyAlignment="1">
      <alignment vertical="center"/>
    </xf>
    <xf numFmtId="168" fontId="21" fillId="2" borderId="0" xfId="0" applyNumberFormat="1" applyFont="1" applyFill="1"/>
    <xf numFmtId="0" fontId="23" fillId="2" borderId="0" xfId="0" applyFont="1" applyFill="1" applyAlignment="1">
      <alignment horizontal="justify" vertical="center" wrapText="1"/>
    </xf>
    <xf numFmtId="168" fontId="23" fillId="2" borderId="0" xfId="3" applyNumberFormat="1" applyFont="1" applyFill="1" applyBorder="1" applyAlignment="1">
      <alignment horizontal="justify" vertical="center" wrapText="1"/>
    </xf>
    <xf numFmtId="0" fontId="21" fillId="2" borderId="17" xfId="0" applyFont="1" applyFill="1" applyBorder="1"/>
    <xf numFmtId="0" fontId="84" fillId="2" borderId="0" xfId="0" applyFont="1" applyFill="1"/>
    <xf numFmtId="0" fontId="85" fillId="2" borderId="0" xfId="0" applyFont="1" applyFill="1"/>
    <xf numFmtId="168" fontId="21" fillId="72" borderId="0" xfId="0" applyNumberFormat="1" applyFont="1" applyFill="1"/>
    <xf numFmtId="172" fontId="21" fillId="72" borderId="29" xfId="2" applyNumberFormat="1" applyFont="1" applyFill="1" applyBorder="1" applyAlignment="1">
      <alignment vertical="center" wrapText="1"/>
    </xf>
    <xf numFmtId="172" fontId="22" fillId="72" borderId="29" xfId="2" applyNumberFormat="1" applyFont="1" applyFill="1" applyBorder="1" applyAlignment="1">
      <alignment horizontal="right" vertical="center" wrapText="1"/>
    </xf>
    <xf numFmtId="168" fontId="22" fillId="72" borderId="29" xfId="3" applyNumberFormat="1" applyFont="1" applyFill="1" applyBorder="1" applyAlignment="1">
      <alignment horizontal="left" vertical="center" wrapText="1"/>
    </xf>
    <xf numFmtId="0" fontId="9" fillId="72" borderId="31" xfId="0" applyFont="1" applyFill="1" applyBorder="1" applyAlignment="1">
      <alignment vertical="center" wrapText="1"/>
    </xf>
    <xf numFmtId="9" fontId="10" fillId="72" borderId="31" xfId="1" applyFont="1" applyFill="1" applyBorder="1" applyAlignment="1">
      <alignment horizontal="right" wrapText="1"/>
    </xf>
    <xf numFmtId="9" fontId="10" fillId="72" borderId="32" xfId="1" applyFont="1" applyFill="1" applyBorder="1" applyAlignment="1">
      <alignment horizontal="right" wrapText="1"/>
    </xf>
    <xf numFmtId="15" fontId="82" fillId="74" borderId="0" xfId="0" applyNumberFormat="1" applyFont="1" applyFill="1" applyAlignment="1">
      <alignment horizontal="left" vertical="center" wrapText="1"/>
    </xf>
    <xf numFmtId="0" fontId="11" fillId="3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87" fillId="3" borderId="0" xfId="0" applyFont="1" applyFill="1" applyAlignment="1">
      <alignment vertical="center" wrapText="1"/>
    </xf>
    <xf numFmtId="0" fontId="88" fillId="3" borderId="0" xfId="0" applyFont="1" applyFill="1" applyAlignment="1">
      <alignment horizontal="right" vertical="center" wrapText="1"/>
    </xf>
    <xf numFmtId="0" fontId="88" fillId="3" borderId="0" xfId="0" applyFont="1" applyFill="1" applyAlignment="1">
      <alignment vertical="center" wrapText="1"/>
    </xf>
    <xf numFmtId="0" fontId="24" fillId="2" borderId="29" xfId="0" applyFont="1" applyFill="1" applyBorder="1" applyAlignment="1">
      <alignment vertical="center" wrapText="1"/>
    </xf>
    <xf numFmtId="168" fontId="89" fillId="2" borderId="29" xfId="3" applyNumberFormat="1" applyFont="1" applyFill="1" applyBorder="1" applyAlignment="1">
      <alignment horizontal="right" vertical="center" wrapText="1"/>
    </xf>
    <xf numFmtId="0" fontId="24" fillId="72" borderId="29" xfId="0" applyFont="1" applyFill="1" applyBorder="1" applyAlignment="1">
      <alignment vertical="center" wrapText="1"/>
    </xf>
    <xf numFmtId="171" fontId="24" fillId="72" borderId="29" xfId="3" applyNumberFormat="1" applyFont="1" applyFill="1" applyBorder="1" applyAlignment="1">
      <alignment horizontal="right" vertical="center" wrapText="1"/>
    </xf>
    <xf numFmtId="168" fontId="24" fillId="72" borderId="29" xfId="3" applyNumberFormat="1" applyFont="1" applyFill="1" applyBorder="1" applyAlignment="1">
      <alignment horizontal="right" vertical="center" wrapText="1"/>
    </xf>
    <xf numFmtId="0" fontId="24" fillId="75" borderId="29" xfId="0" applyFont="1" applyFill="1" applyBorder="1" applyAlignment="1">
      <alignment vertical="center" wrapText="1"/>
    </xf>
    <xf numFmtId="171" fontId="24" fillId="75" borderId="29" xfId="3" applyNumberFormat="1" applyFont="1" applyFill="1" applyBorder="1" applyAlignment="1">
      <alignment horizontal="right" vertical="center" wrapText="1"/>
    </xf>
    <xf numFmtId="168" fontId="24" fillId="75" borderId="29" xfId="3" applyNumberFormat="1" applyFont="1" applyFill="1" applyBorder="1" applyAlignment="1">
      <alignment horizontal="right" vertical="center" wrapText="1"/>
    </xf>
    <xf numFmtId="170" fontId="24" fillId="72" borderId="0" xfId="1" applyNumberFormat="1" applyFont="1" applyFill="1"/>
    <xf numFmtId="168" fontId="0" fillId="72" borderId="0" xfId="0" applyNumberFormat="1" applyFill="1"/>
    <xf numFmtId="0" fontId="26" fillId="72" borderId="29" xfId="0" applyFont="1" applyFill="1" applyBorder="1" applyAlignment="1">
      <alignment vertical="center" wrapText="1"/>
    </xf>
    <xf numFmtId="171" fontId="26" fillId="72" borderId="29" xfId="3" applyNumberFormat="1" applyFont="1" applyFill="1" applyBorder="1" applyAlignment="1">
      <alignment horizontal="right" vertical="center" wrapText="1"/>
    </xf>
    <xf numFmtId="168" fontId="26" fillId="72" borderId="29" xfId="3" applyNumberFormat="1" applyFont="1" applyFill="1" applyBorder="1" applyAlignment="1">
      <alignment horizontal="right" vertical="center" wrapText="1"/>
    </xf>
    <xf numFmtId="170" fontId="24" fillId="2" borderId="0" xfId="1" applyNumberFormat="1" applyFont="1" applyFill="1"/>
    <xf numFmtId="0" fontId="0" fillId="2" borderId="0" xfId="0" applyFill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/>
    </xf>
    <xf numFmtId="0" fontId="90" fillId="2" borderId="0" xfId="0" applyFont="1" applyFill="1" applyAlignment="1">
      <alignment horizontal="right" vertical="center" wrapText="1"/>
    </xf>
    <xf numFmtId="168" fontId="24" fillId="2" borderId="29" xfId="3" applyNumberFormat="1" applyFont="1" applyFill="1" applyBorder="1" applyAlignment="1">
      <alignment horizontal="right" vertical="center" wrapText="1"/>
    </xf>
    <xf numFmtId="169" fontId="24" fillId="2" borderId="29" xfId="3" applyNumberFormat="1" applyFont="1" applyFill="1" applyBorder="1" applyAlignment="1">
      <alignment horizontal="right" vertical="center" wrapText="1"/>
    </xf>
    <xf numFmtId="169" fontId="24" fillId="72" borderId="29" xfId="3" applyNumberFormat="1" applyFont="1" applyFill="1" applyBorder="1" applyAlignment="1">
      <alignment horizontal="right" vertical="center" wrapText="1"/>
    </xf>
    <xf numFmtId="170" fontId="24" fillId="72" borderId="0" xfId="1" applyNumberFormat="1" applyFont="1" applyFill="1" applyBorder="1"/>
    <xf numFmtId="0" fontId="26" fillId="72" borderId="0" xfId="0" applyFont="1" applyFill="1" applyAlignment="1">
      <alignment vertical="center" wrapText="1"/>
    </xf>
    <xf numFmtId="0" fontId="26" fillId="72" borderId="0" xfId="0" applyFont="1" applyFill="1" applyAlignment="1">
      <alignment horizontal="justify" vertical="center" wrapText="1"/>
    </xf>
    <xf numFmtId="168" fontId="26" fillId="72" borderId="0" xfId="3" applyNumberFormat="1" applyFont="1" applyFill="1" applyBorder="1" applyAlignment="1">
      <alignment horizontal="right" vertical="center" wrapText="1"/>
    </xf>
    <xf numFmtId="171" fontId="26" fillId="72" borderId="0" xfId="3" applyNumberFormat="1" applyFont="1" applyFill="1" applyBorder="1" applyAlignment="1">
      <alignment horizontal="right" vertical="center" wrapText="1"/>
    </xf>
    <xf numFmtId="169" fontId="24" fillId="75" borderId="29" xfId="3" applyNumberFormat="1" applyFont="1" applyFill="1" applyBorder="1" applyAlignment="1">
      <alignment horizontal="right" vertical="center" wrapText="1"/>
    </xf>
    <xf numFmtId="0" fontId="90" fillId="2" borderId="33" xfId="0" applyFont="1" applyFill="1" applyBorder="1" applyAlignment="1">
      <alignment vertical="center" wrapText="1"/>
    </xf>
    <xf numFmtId="0" fontId="0" fillId="2" borderId="33" xfId="0" applyFill="1" applyBorder="1" applyAlignment="1">
      <alignment vertical="center" wrapText="1"/>
    </xf>
    <xf numFmtId="168" fontId="22" fillId="75" borderId="29" xfId="3" applyNumberFormat="1" applyFont="1" applyFill="1" applyBorder="1" applyAlignment="1">
      <alignment horizontal="left" vertical="center" wrapText="1"/>
    </xf>
    <xf numFmtId="168" fontId="22" fillId="75" borderId="0" xfId="3" applyNumberFormat="1" applyFont="1" applyFill="1" applyBorder="1" applyAlignment="1">
      <alignment horizontal="right" vertical="center" wrapText="1"/>
    </xf>
    <xf numFmtId="168" fontId="24" fillId="72" borderId="29" xfId="0" applyNumberFormat="1" applyFont="1" applyFill="1" applyBorder="1" applyAlignment="1">
      <alignment vertical="center" wrapText="1"/>
    </xf>
    <xf numFmtId="168" fontId="24" fillId="72" borderId="0" xfId="1" applyNumberFormat="1" applyFont="1" applyFill="1"/>
    <xf numFmtId="0" fontId="24" fillId="2" borderId="0" xfId="0" applyFont="1" applyFill="1" applyAlignment="1">
      <alignment horizontal="left"/>
    </xf>
    <xf numFmtId="0" fontId="25" fillId="47" borderId="29" xfId="0" applyFont="1" applyFill="1" applyBorder="1" applyAlignment="1">
      <alignment horizontal="right" vertical="center" wrapText="1"/>
    </xf>
    <xf numFmtId="0" fontId="91" fillId="47" borderId="29" xfId="0" applyFont="1" applyFill="1" applyBorder="1" applyAlignment="1">
      <alignment vertical="center" wrapText="1"/>
    </xf>
    <xf numFmtId="0" fontId="25" fillId="76" borderId="0" xfId="0" applyFont="1" applyFill="1" applyAlignment="1">
      <alignment horizontal="right" vertical="center" wrapText="1"/>
    </xf>
    <xf numFmtId="9" fontId="25" fillId="47" borderId="34" xfId="0" applyNumberFormat="1" applyFont="1" applyFill="1" applyBorder="1" applyAlignment="1">
      <alignment horizontal="right" wrapText="1"/>
    </xf>
    <xf numFmtId="0" fontId="25" fillId="47" borderId="34" xfId="0" applyFont="1" applyFill="1" applyBorder="1" applyAlignment="1">
      <alignment horizontal="right" wrapText="1"/>
    </xf>
    <xf numFmtId="0" fontId="92" fillId="47" borderId="0" xfId="0" applyFont="1" applyFill="1"/>
    <xf numFmtId="3" fontId="25" fillId="47" borderId="29" xfId="0" applyNumberFormat="1" applyFont="1" applyFill="1" applyBorder="1" applyAlignment="1">
      <alignment horizontal="right" vertical="center" wrapText="1"/>
    </xf>
    <xf numFmtId="3" fontId="91" fillId="47" borderId="30" xfId="0" applyNumberFormat="1" applyFont="1" applyFill="1" applyBorder="1" applyAlignment="1">
      <alignment vertical="center" wrapText="1"/>
    </xf>
    <xf numFmtId="0" fontId="91" fillId="47" borderId="30" xfId="0" applyFont="1" applyFill="1" applyBorder="1" applyAlignment="1">
      <alignment vertical="center" wrapText="1"/>
    </xf>
    <xf numFmtId="169" fontId="21" fillId="2" borderId="0" xfId="0" applyNumberFormat="1" applyFont="1" applyFill="1"/>
    <xf numFmtId="170" fontId="24" fillId="2" borderId="0" xfId="1" applyNumberFormat="1" applyFont="1" applyFill="1" applyBorder="1"/>
    <xf numFmtId="0" fontId="0" fillId="78" borderId="0" xfId="0" applyFill="1"/>
    <xf numFmtId="168" fontId="24" fillId="78" borderId="29" xfId="32019" applyNumberFormat="1" applyFont="1" applyFill="1" applyBorder="1" applyAlignment="1">
      <alignment horizontal="right" vertical="center" wrapText="1"/>
    </xf>
    <xf numFmtId="168" fontId="24" fillId="75" borderId="29" xfId="32019" applyNumberFormat="1" applyFont="1" applyFill="1" applyBorder="1" applyAlignment="1">
      <alignment horizontal="right" vertical="center" wrapText="1"/>
    </xf>
    <xf numFmtId="170" fontId="24" fillId="78" borderId="0" xfId="1" applyNumberFormat="1" applyFont="1" applyFill="1"/>
    <xf numFmtId="168" fontId="26" fillId="78" borderId="29" xfId="32019" applyNumberFormat="1" applyFont="1" applyFill="1" applyBorder="1" applyAlignment="1">
      <alignment horizontal="right" vertical="center" wrapText="1"/>
    </xf>
    <xf numFmtId="168" fontId="24" fillId="78" borderId="29" xfId="0" applyNumberFormat="1" applyFont="1" applyFill="1" applyBorder="1" applyAlignment="1">
      <alignment vertical="center" wrapText="1"/>
    </xf>
    <xf numFmtId="172" fontId="13" fillId="2" borderId="0" xfId="0" applyNumberFormat="1" applyFont="1" applyFill="1"/>
    <xf numFmtId="0" fontId="91" fillId="79" borderId="0" xfId="0" applyFont="1" applyFill="1"/>
    <xf numFmtId="0" fontId="96" fillId="79" borderId="0" xfId="0" applyFont="1" applyFill="1"/>
    <xf numFmtId="0" fontId="28" fillId="73" borderId="0" xfId="0" applyFont="1" applyFill="1"/>
    <xf numFmtId="0" fontId="91" fillId="79" borderId="29" xfId="0" applyFont="1" applyFill="1" applyBorder="1" applyAlignment="1">
      <alignment vertical="center" wrapText="1"/>
    </xf>
    <xf numFmtId="0" fontId="25" fillId="79" borderId="29" xfId="0" applyFont="1" applyFill="1" applyBorder="1" applyAlignment="1">
      <alignment horizontal="right" vertical="center" wrapText="1"/>
    </xf>
    <xf numFmtId="0" fontId="91" fillId="73" borderId="0" xfId="0" applyFont="1" applyFill="1" applyAlignment="1">
      <alignment vertical="center"/>
    </xf>
    <xf numFmtId="0" fontId="92" fillId="79" borderId="0" xfId="0" applyFont="1" applyFill="1"/>
    <xf numFmtId="0" fontId="14" fillId="79" borderId="0" xfId="0" applyFont="1" applyFill="1" applyAlignment="1">
      <alignment vertical="center" wrapText="1"/>
    </xf>
    <xf numFmtId="0" fontId="25" fillId="79" borderId="29" xfId="0" applyFont="1" applyFill="1" applyBorder="1" applyAlignment="1">
      <alignment horizontal="left" vertical="center" wrapText="1"/>
    </xf>
    <xf numFmtId="0" fontId="25" fillId="76" borderId="29" xfId="0" applyFont="1" applyFill="1" applyBorder="1" applyAlignment="1">
      <alignment horizontal="left" vertical="center" wrapText="1"/>
    </xf>
    <xf numFmtId="9" fontId="25" fillId="79" borderId="35" xfId="0" applyNumberFormat="1" applyFont="1" applyFill="1" applyBorder="1" applyAlignment="1">
      <alignment horizontal="right" wrapText="1"/>
    </xf>
    <xf numFmtId="0" fontId="91" fillId="79" borderId="36" xfId="0" applyFont="1" applyFill="1" applyBorder="1" applyAlignment="1">
      <alignment vertical="center" wrapText="1"/>
    </xf>
    <xf numFmtId="9" fontId="25" fillId="79" borderId="36" xfId="0" applyNumberFormat="1" applyFont="1" applyFill="1" applyBorder="1" applyAlignment="1">
      <alignment horizontal="right" wrapText="1"/>
    </xf>
    <xf numFmtId="0" fontId="25" fillId="79" borderId="36" xfId="0" applyFont="1" applyFill="1" applyBorder="1" applyAlignment="1">
      <alignment horizontal="right" wrapText="1"/>
    </xf>
    <xf numFmtId="0" fontId="91" fillId="73" borderId="0" xfId="0" applyFont="1" applyFill="1" applyAlignment="1">
      <alignment vertical="center" wrapText="1"/>
    </xf>
    <xf numFmtId="0" fontId="25" fillId="73" borderId="0" xfId="0" applyFont="1" applyFill="1" applyAlignment="1">
      <alignment horizontal="right" wrapText="1"/>
    </xf>
    <xf numFmtId="0" fontId="92" fillId="73" borderId="0" xfId="0" applyFont="1" applyFill="1"/>
    <xf numFmtId="15" fontId="14" fillId="74" borderId="0" xfId="0" applyNumberFormat="1" applyFont="1" applyFill="1" applyAlignment="1">
      <alignment vertical="center" wrapText="1"/>
    </xf>
    <xf numFmtId="0" fontId="97" fillId="74" borderId="0" xfId="0" applyFont="1" applyFill="1" applyAlignment="1">
      <alignment horizontal="right" vertical="center" wrapText="1"/>
    </xf>
    <xf numFmtId="15" fontId="88" fillId="3" borderId="0" xfId="0" applyNumberFormat="1" applyFont="1" applyFill="1" applyAlignment="1">
      <alignment horizontal="right" vertical="center" wrapText="1"/>
    </xf>
    <xf numFmtId="0" fontId="91" fillId="73" borderId="29" xfId="0" applyFont="1" applyFill="1" applyBorder="1" applyAlignment="1">
      <alignment horizontal="right" vertical="center" wrapText="1"/>
    </xf>
    <xf numFmtId="3" fontId="91" fillId="79" borderId="29" xfId="0" applyNumberFormat="1" applyFont="1" applyFill="1" applyBorder="1" applyAlignment="1">
      <alignment horizontal="right" vertical="center" wrapText="1"/>
    </xf>
    <xf numFmtId="0" fontId="91" fillId="79" borderId="29" xfId="0" applyFont="1" applyFill="1" applyBorder="1" applyAlignment="1">
      <alignment horizontal="right" vertical="center" wrapText="1"/>
    </xf>
    <xf numFmtId="3" fontId="91" fillId="76" borderId="29" xfId="0" applyNumberFormat="1" applyFont="1" applyFill="1" applyBorder="1" applyAlignment="1">
      <alignment horizontal="right" vertical="center" wrapText="1"/>
    </xf>
    <xf numFmtId="3" fontId="91" fillId="73" borderId="29" xfId="0" applyNumberFormat="1" applyFont="1" applyFill="1" applyBorder="1" applyAlignment="1">
      <alignment horizontal="right" vertical="center" wrapText="1"/>
    </xf>
    <xf numFmtId="0" fontId="91" fillId="76" borderId="29" xfId="0" applyFont="1" applyFill="1" applyBorder="1" applyAlignment="1">
      <alignment horizontal="right" vertical="center" wrapText="1"/>
    </xf>
    <xf numFmtId="0" fontId="92" fillId="80" borderId="0" xfId="0" applyFont="1" applyFill="1"/>
    <xf numFmtId="0" fontId="14" fillId="80" borderId="0" xfId="0" applyFont="1" applyFill="1" applyAlignment="1">
      <alignment vertical="center" wrapText="1"/>
    </xf>
    <xf numFmtId="0" fontId="91" fillId="80" borderId="29" xfId="0" applyFont="1" applyFill="1" applyBorder="1" applyAlignment="1">
      <alignment vertical="center" wrapText="1"/>
    </xf>
    <xf numFmtId="0" fontId="25" fillId="80" borderId="29" xfId="0" applyFont="1" applyFill="1" applyBorder="1" applyAlignment="1">
      <alignment horizontal="right" vertical="center" wrapText="1"/>
    </xf>
    <xf numFmtId="3" fontId="25" fillId="80" borderId="29" xfId="0" applyNumberFormat="1" applyFont="1" applyFill="1" applyBorder="1" applyAlignment="1">
      <alignment horizontal="right" vertical="center" wrapText="1"/>
    </xf>
    <xf numFmtId="0" fontId="25" fillId="80" borderId="29" xfId="0" applyFont="1" applyFill="1" applyBorder="1" applyAlignment="1">
      <alignment horizontal="left" vertical="center" wrapText="1"/>
    </xf>
    <xf numFmtId="9" fontId="25" fillId="80" borderId="37" xfId="0" applyNumberFormat="1" applyFont="1" applyFill="1" applyBorder="1" applyAlignment="1">
      <alignment horizontal="right" wrapText="1"/>
    </xf>
    <xf numFmtId="0" fontId="91" fillId="80" borderId="38" xfId="0" applyFont="1" applyFill="1" applyBorder="1" applyAlignment="1">
      <alignment vertical="center" wrapText="1"/>
    </xf>
    <xf numFmtId="9" fontId="25" fillId="80" borderId="38" xfId="0" applyNumberFormat="1" applyFont="1" applyFill="1" applyBorder="1" applyAlignment="1">
      <alignment horizontal="right" wrapText="1"/>
    </xf>
    <xf numFmtId="0" fontId="25" fillId="80" borderId="38" xfId="0" applyFont="1" applyFill="1" applyBorder="1" applyAlignment="1">
      <alignment horizontal="right" wrapText="1"/>
    </xf>
    <xf numFmtId="0" fontId="98" fillId="74" borderId="0" xfId="0" applyFont="1" applyFill="1" applyAlignment="1">
      <alignment vertical="center" wrapText="1"/>
    </xf>
    <xf numFmtId="0" fontId="89" fillId="73" borderId="29" xfId="0" applyFont="1" applyFill="1" applyBorder="1" applyAlignment="1">
      <alignment horizontal="right" vertical="center" wrapText="1"/>
    </xf>
    <xf numFmtId="0" fontId="91" fillId="80" borderId="29" xfId="0" applyFont="1" applyFill="1" applyBorder="1" applyAlignment="1">
      <alignment horizontal="right" vertical="center" wrapText="1"/>
    </xf>
    <xf numFmtId="3" fontId="91" fillId="80" borderId="29" xfId="0" applyNumberFormat="1" applyFont="1" applyFill="1" applyBorder="1" applyAlignment="1">
      <alignment horizontal="right" vertical="center" wrapText="1"/>
    </xf>
    <xf numFmtId="0" fontId="91" fillId="80" borderId="0" xfId="0" applyFont="1" applyFill="1"/>
    <xf numFmtId="0" fontId="28" fillId="80" borderId="0" xfId="0" applyFont="1" applyFill="1"/>
    <xf numFmtId="0" fontId="96" fillId="80" borderId="29" xfId="0" applyFont="1" applyFill="1" applyBorder="1" applyAlignment="1">
      <alignment horizontal="right" vertical="center" wrapText="1"/>
    </xf>
    <xf numFmtId="0" fontId="99" fillId="74" borderId="0" xfId="0" applyFont="1" applyFill="1" applyAlignment="1">
      <alignment horizontal="left" vertical="center" wrapText="1"/>
    </xf>
    <xf numFmtId="0" fontId="95" fillId="74" borderId="28" xfId="0" applyFont="1" applyFill="1" applyBorder="1" applyAlignment="1">
      <alignment vertical="center" wrapText="1"/>
    </xf>
    <xf numFmtId="0" fontId="91" fillId="81" borderId="0" xfId="0" applyFont="1" applyFill="1"/>
    <xf numFmtId="0" fontId="96" fillId="81" borderId="0" xfId="0" applyFont="1" applyFill="1"/>
    <xf numFmtId="0" fontId="91" fillId="81" borderId="29" xfId="0" applyFont="1" applyFill="1" applyBorder="1" applyAlignment="1">
      <alignment vertical="center" wrapText="1"/>
    </xf>
    <xf numFmtId="3" fontId="25" fillId="81" borderId="29" xfId="0" applyNumberFormat="1" applyFont="1" applyFill="1" applyBorder="1" applyAlignment="1">
      <alignment horizontal="right" vertical="center" wrapText="1"/>
    </xf>
    <xf numFmtId="0" fontId="25" fillId="81" borderId="29" xfId="0" applyFont="1" applyFill="1" applyBorder="1" applyAlignment="1">
      <alignment horizontal="right" vertical="center" wrapText="1"/>
    </xf>
    <xf numFmtId="0" fontId="91" fillId="81" borderId="30" xfId="0" applyFont="1" applyFill="1" applyBorder="1" applyAlignment="1">
      <alignment vertical="center" wrapText="1"/>
    </xf>
    <xf numFmtId="3" fontId="91" fillId="81" borderId="30" xfId="0" applyNumberFormat="1" applyFont="1" applyFill="1" applyBorder="1" applyAlignment="1">
      <alignment vertical="center" wrapText="1"/>
    </xf>
    <xf numFmtId="0" fontId="91" fillId="76" borderId="29" xfId="0" applyFont="1" applyFill="1" applyBorder="1" applyAlignment="1">
      <alignment vertical="center" wrapText="1"/>
    </xf>
    <xf numFmtId="3" fontId="25" fillId="76" borderId="29" xfId="0" applyNumberFormat="1" applyFont="1" applyFill="1" applyBorder="1" applyAlignment="1">
      <alignment horizontal="right" vertical="center" wrapText="1"/>
    </xf>
    <xf numFmtId="0" fontId="25" fillId="76" borderId="29" xfId="0" applyFont="1" applyFill="1" applyBorder="1" applyAlignment="1">
      <alignment horizontal="right" vertical="center" wrapText="1"/>
    </xf>
    <xf numFmtId="0" fontId="91" fillId="73" borderId="0" xfId="0" applyFont="1" applyFill="1" applyAlignment="1">
      <alignment wrapText="1"/>
    </xf>
    <xf numFmtId="0" fontId="91" fillId="81" borderId="29" xfId="0" applyFont="1" applyFill="1" applyBorder="1" applyAlignment="1">
      <alignment horizontal="left" vertical="center" wrapText="1"/>
    </xf>
    <xf numFmtId="0" fontId="25" fillId="73" borderId="0" xfId="0" applyFont="1" applyFill="1" applyAlignment="1">
      <alignment horizontal="right" vertical="center" wrapText="1"/>
    </xf>
    <xf numFmtId="3" fontId="25" fillId="73" borderId="29" xfId="0" applyNumberFormat="1" applyFont="1" applyFill="1" applyBorder="1" applyAlignment="1">
      <alignment horizontal="right" vertical="center" wrapText="1"/>
    </xf>
    <xf numFmtId="0" fontId="25" fillId="73" borderId="29" xfId="0" applyFont="1" applyFill="1" applyBorder="1" applyAlignment="1">
      <alignment horizontal="right" vertical="center" wrapText="1"/>
    </xf>
    <xf numFmtId="0" fontId="91" fillId="79" borderId="30" xfId="0" applyFont="1" applyFill="1" applyBorder="1" applyAlignment="1">
      <alignment vertical="center" wrapText="1"/>
    </xf>
    <xf numFmtId="3" fontId="91" fillId="80" borderId="30" xfId="0" applyNumberFormat="1" applyFont="1" applyFill="1" applyBorder="1" applyAlignment="1">
      <alignment vertical="center" wrapText="1"/>
    </xf>
    <xf numFmtId="0" fontId="91" fillId="80" borderId="30" xfId="0" applyFont="1" applyFill="1" applyBorder="1" applyAlignment="1">
      <alignment vertical="center" wrapText="1"/>
    </xf>
    <xf numFmtId="0" fontId="91" fillId="73" borderId="0" xfId="0" applyFont="1" applyFill="1" applyAlignment="1">
      <alignment horizontal="left" vertical="center"/>
    </xf>
    <xf numFmtId="0" fontId="96" fillId="77" borderId="0" xfId="0" applyFont="1" applyFill="1"/>
    <xf numFmtId="0" fontId="91" fillId="77" borderId="0" xfId="0" applyFont="1" applyFill="1"/>
    <xf numFmtId="0" fontId="25" fillId="73" borderId="29" xfId="0" applyFont="1" applyFill="1" applyBorder="1" applyAlignment="1">
      <alignment horizontal="left" vertical="center" wrapText="1"/>
    </xf>
    <xf numFmtId="3" fontId="91" fillId="79" borderId="30" xfId="0" applyNumberFormat="1" applyFont="1" applyFill="1" applyBorder="1" applyAlignment="1">
      <alignment vertical="center" wrapText="1"/>
    </xf>
    <xf numFmtId="0" fontId="97" fillId="74" borderId="0" xfId="0" applyFont="1" applyFill="1" applyAlignment="1">
      <alignment horizontal="left" vertical="center" wrapText="1"/>
    </xf>
    <xf numFmtId="0" fontId="28" fillId="73" borderId="0" xfId="0" applyFont="1" applyFill="1" applyAlignment="1">
      <alignment horizontal="left" vertical="center"/>
    </xf>
    <xf numFmtId="3" fontId="25" fillId="79" borderId="29" xfId="0" applyNumberFormat="1" applyFont="1" applyFill="1" applyBorder="1" applyAlignment="1">
      <alignment horizontal="right" vertical="center" wrapText="1"/>
    </xf>
    <xf numFmtId="0" fontId="21" fillId="82" borderId="30" xfId="0" applyFont="1" applyFill="1" applyBorder="1" applyAlignment="1">
      <alignment vertical="center" wrapText="1"/>
    </xf>
    <xf numFmtId="0" fontId="82" fillId="74" borderId="0" xfId="0" applyFont="1" applyFill="1" applyAlignment="1">
      <alignment vertical="center" wrapText="1"/>
    </xf>
    <xf numFmtId="0" fontId="91" fillId="83" borderId="29" xfId="0" applyFont="1" applyFill="1" applyBorder="1" applyAlignment="1">
      <alignment vertical="center" wrapText="1"/>
    </xf>
    <xf numFmtId="3" fontId="25" fillId="83" borderId="29" xfId="0" applyNumberFormat="1" applyFont="1" applyFill="1" applyBorder="1" applyAlignment="1">
      <alignment horizontal="right" vertical="center" wrapText="1"/>
    </xf>
    <xf numFmtId="0" fontId="25" fillId="83" borderId="29" xfId="0" applyFont="1" applyFill="1" applyBorder="1" applyAlignment="1">
      <alignment horizontal="right" vertical="center" wrapText="1"/>
    </xf>
    <xf numFmtId="0" fontId="91" fillId="83" borderId="30" xfId="0" applyFont="1" applyFill="1" applyBorder="1" applyAlignment="1">
      <alignment vertical="center" wrapText="1"/>
    </xf>
    <xf numFmtId="3" fontId="91" fillId="83" borderId="30" xfId="0" applyNumberFormat="1" applyFont="1" applyFill="1" applyBorder="1" applyAlignment="1">
      <alignment vertical="center" wrapText="1"/>
    </xf>
    <xf numFmtId="0" fontId="92" fillId="83" borderId="0" xfId="0" applyFont="1" applyFill="1"/>
    <xf numFmtId="0" fontId="14" fillId="83" borderId="0" xfId="0" applyFont="1" applyFill="1" applyAlignment="1">
      <alignment vertical="center" wrapText="1"/>
    </xf>
    <xf numFmtId="0" fontId="25" fillId="83" borderId="29" xfId="0" applyFont="1" applyFill="1" applyBorder="1" applyAlignment="1">
      <alignment horizontal="left" vertical="center" wrapText="1"/>
    </xf>
    <xf numFmtId="9" fontId="25" fillId="83" borderId="40" xfId="0" applyNumberFormat="1" applyFont="1" applyFill="1" applyBorder="1" applyAlignment="1">
      <alignment horizontal="right" wrapText="1"/>
    </xf>
    <xf numFmtId="0" fontId="91" fillId="83" borderId="41" xfId="0" applyFont="1" applyFill="1" applyBorder="1" applyAlignment="1">
      <alignment vertical="center" wrapText="1"/>
    </xf>
    <xf numFmtId="9" fontId="25" fillId="83" borderId="41" xfId="0" applyNumberFormat="1" applyFont="1" applyFill="1" applyBorder="1" applyAlignment="1">
      <alignment horizontal="right" wrapText="1"/>
    </xf>
    <xf numFmtId="0" fontId="25" fillId="83" borderId="41" xfId="0" applyFont="1" applyFill="1" applyBorder="1" applyAlignment="1">
      <alignment horizontal="right" wrapText="1"/>
    </xf>
    <xf numFmtId="3" fontId="91" fillId="83" borderId="29" xfId="0" applyNumberFormat="1" applyFont="1" applyFill="1" applyBorder="1" applyAlignment="1">
      <alignment horizontal="right" vertical="center" wrapText="1"/>
    </xf>
    <xf numFmtId="0" fontId="91" fillId="83" borderId="29" xfId="0" applyFont="1" applyFill="1" applyBorder="1" applyAlignment="1">
      <alignment horizontal="right" vertical="center" wrapText="1"/>
    </xf>
    <xf numFmtId="0" fontId="91" fillId="83" borderId="0" xfId="0" applyFont="1" applyFill="1"/>
    <xf numFmtId="0" fontId="28" fillId="83" borderId="0" xfId="0" applyFont="1" applyFill="1"/>
    <xf numFmtId="0" fontId="96" fillId="83" borderId="29" xfId="0" applyFont="1" applyFill="1" applyBorder="1" applyAlignment="1">
      <alignment horizontal="right" vertical="center" wrapText="1"/>
    </xf>
    <xf numFmtId="0" fontId="28" fillId="73" borderId="42" xfId="0" applyFont="1" applyFill="1" applyBorder="1" applyAlignment="1">
      <alignment vertical="center" wrapText="1"/>
    </xf>
    <xf numFmtId="0" fontId="91" fillId="84" borderId="0" xfId="0" applyFont="1" applyFill="1"/>
    <xf numFmtId="0" fontId="96" fillId="84" borderId="0" xfId="0" applyFont="1" applyFill="1"/>
    <xf numFmtId="0" fontId="91" fillId="84" borderId="29" xfId="0" applyFont="1" applyFill="1" applyBorder="1" applyAlignment="1">
      <alignment vertical="center" wrapText="1"/>
    </xf>
    <xf numFmtId="3" fontId="25" fillId="84" borderId="29" xfId="0" applyNumberFormat="1" applyFont="1" applyFill="1" applyBorder="1" applyAlignment="1">
      <alignment horizontal="right" vertical="center" wrapText="1"/>
    </xf>
    <xf numFmtId="0" fontId="25" fillId="84" borderId="29" xfId="0" applyFont="1" applyFill="1" applyBorder="1" applyAlignment="1">
      <alignment horizontal="right" vertical="center" wrapText="1"/>
    </xf>
    <xf numFmtId="0" fontId="91" fillId="84" borderId="30" xfId="0" applyFont="1" applyFill="1" applyBorder="1" applyAlignment="1">
      <alignment vertical="center" wrapText="1"/>
    </xf>
    <xf numFmtId="3" fontId="91" fillId="84" borderId="30" xfId="0" applyNumberFormat="1" applyFont="1" applyFill="1" applyBorder="1" applyAlignment="1">
      <alignment vertical="center" wrapText="1"/>
    </xf>
    <xf numFmtId="0" fontId="95" fillId="74" borderId="0" xfId="0" applyFont="1" applyFill="1" applyAlignment="1">
      <alignment vertical="center" wrapText="1"/>
    </xf>
    <xf numFmtId="0" fontId="92" fillId="84" borderId="0" xfId="0" applyFont="1" applyFill="1"/>
    <xf numFmtId="0" fontId="14" fillId="84" borderId="0" xfId="0" applyFont="1" applyFill="1" applyAlignment="1">
      <alignment vertical="center" wrapText="1"/>
    </xf>
    <xf numFmtId="0" fontId="25" fillId="84" borderId="29" xfId="0" applyFont="1" applyFill="1" applyBorder="1" applyAlignment="1">
      <alignment horizontal="left" vertical="center" wrapText="1"/>
    </xf>
    <xf numFmtId="0" fontId="25" fillId="0" borderId="29" xfId="0" applyFont="1" applyBorder="1" applyAlignment="1">
      <alignment horizontal="right" vertical="center" wrapText="1"/>
    </xf>
    <xf numFmtId="3" fontId="25" fillId="76" borderId="0" xfId="0" applyNumberFormat="1" applyFont="1" applyFill="1" applyAlignment="1">
      <alignment horizontal="right" vertical="center" wrapText="1"/>
    </xf>
    <xf numFmtId="9" fontId="25" fillId="84" borderId="43" xfId="0" applyNumberFormat="1" applyFont="1" applyFill="1" applyBorder="1" applyAlignment="1">
      <alignment horizontal="right" wrapText="1"/>
    </xf>
    <xf numFmtId="0" fontId="91" fillId="84" borderId="44" xfId="0" applyFont="1" applyFill="1" applyBorder="1" applyAlignment="1">
      <alignment vertical="center" wrapText="1"/>
    </xf>
    <xf numFmtId="9" fontId="25" fillId="84" borderId="44" xfId="0" applyNumberFormat="1" applyFont="1" applyFill="1" applyBorder="1" applyAlignment="1">
      <alignment horizontal="right" wrapText="1"/>
    </xf>
    <xf numFmtId="0" fontId="25" fillId="84" borderId="44" xfId="0" applyFont="1" applyFill="1" applyBorder="1" applyAlignment="1">
      <alignment horizontal="right" wrapText="1"/>
    </xf>
    <xf numFmtId="3" fontId="91" fillId="84" borderId="29" xfId="0" applyNumberFormat="1" applyFont="1" applyFill="1" applyBorder="1" applyAlignment="1">
      <alignment horizontal="right" vertical="center" wrapText="1"/>
    </xf>
    <xf numFmtId="0" fontId="91" fillId="84" borderId="29" xfId="0" applyFont="1" applyFill="1" applyBorder="1" applyAlignment="1">
      <alignment horizontal="right" vertical="center" wrapText="1"/>
    </xf>
    <xf numFmtId="0" fontId="28" fillId="84" borderId="0" xfId="0" applyFont="1" applyFill="1"/>
    <xf numFmtId="0" fontId="96" fillId="84" borderId="29" xfId="0" applyFont="1" applyFill="1" applyBorder="1" applyAlignment="1">
      <alignment horizontal="right" vertical="center" wrapText="1"/>
    </xf>
    <xf numFmtId="3" fontId="91" fillId="84" borderId="29" xfId="0" applyNumberFormat="1" applyFont="1" applyFill="1" applyBorder="1" applyAlignment="1">
      <alignment vertical="center" wrapText="1"/>
    </xf>
    <xf numFmtId="0" fontId="28" fillId="73" borderId="45" xfId="0" applyFont="1" applyFill="1" applyBorder="1" applyAlignment="1">
      <alignment vertical="center" wrapText="1"/>
    </xf>
    <xf numFmtId="9" fontId="13" fillId="2" borderId="0" xfId="0" applyNumberFormat="1" applyFont="1" applyFill="1"/>
    <xf numFmtId="9" fontId="13" fillId="2" borderId="0" xfId="1" applyFont="1" applyFill="1"/>
    <xf numFmtId="9" fontId="10" fillId="2" borderId="31" xfId="1" applyFont="1" applyFill="1" applyBorder="1" applyAlignment="1">
      <alignment horizontal="right" wrapText="1"/>
    </xf>
    <xf numFmtId="3" fontId="25" fillId="85" borderId="29" xfId="0" applyNumberFormat="1" applyFont="1" applyFill="1" applyBorder="1" applyAlignment="1">
      <alignment horizontal="right" vertical="center" wrapText="1"/>
    </xf>
    <xf numFmtId="0" fontId="25" fillId="85" borderId="29" xfId="0" applyFont="1" applyFill="1" applyBorder="1" applyAlignment="1">
      <alignment horizontal="right" vertical="center" wrapText="1"/>
    </xf>
    <xf numFmtId="0" fontId="92" fillId="85" borderId="0" xfId="0" applyFont="1" applyFill="1"/>
    <xf numFmtId="0" fontId="14" fillId="85" borderId="0" xfId="0" applyFont="1" applyFill="1" applyAlignment="1">
      <alignment vertical="center" wrapText="1"/>
    </xf>
    <xf numFmtId="0" fontId="91" fillId="85" borderId="29" xfId="0" applyFont="1" applyFill="1" applyBorder="1" applyAlignment="1">
      <alignment vertical="center" wrapText="1"/>
    </xf>
    <xf numFmtId="0" fontId="25" fillId="85" borderId="29" xfId="0" applyFont="1" applyFill="1" applyBorder="1" applyAlignment="1">
      <alignment horizontal="left" vertical="center" wrapText="1"/>
    </xf>
    <xf numFmtId="9" fontId="25" fillId="85" borderId="39" xfId="0" applyNumberFormat="1" applyFont="1" applyFill="1" applyBorder="1" applyAlignment="1">
      <alignment horizontal="right" wrapText="1"/>
    </xf>
    <xf numFmtId="0" fontId="91" fillId="85" borderId="39" xfId="0" applyFont="1" applyFill="1" applyBorder="1" applyAlignment="1">
      <alignment vertical="center" wrapText="1"/>
    </xf>
    <xf numFmtId="9" fontId="25" fillId="73" borderId="39" xfId="0" applyNumberFormat="1" applyFont="1" applyFill="1" applyBorder="1" applyAlignment="1">
      <alignment horizontal="right" wrapText="1"/>
    </xf>
    <xf numFmtId="0" fontId="25" fillId="85" borderId="39" xfId="0" applyFont="1" applyFill="1" applyBorder="1" applyAlignment="1">
      <alignment horizontal="right" wrapText="1"/>
    </xf>
    <xf numFmtId="0" fontId="91" fillId="85" borderId="29" xfId="0" applyFont="1" applyFill="1" applyBorder="1" applyAlignment="1">
      <alignment horizontal="right" vertical="center" wrapText="1"/>
    </xf>
    <xf numFmtId="3" fontId="91" fillId="85" borderId="29" xfId="0" applyNumberFormat="1" applyFont="1" applyFill="1" applyBorder="1" applyAlignment="1">
      <alignment horizontal="right" vertical="center" wrapText="1"/>
    </xf>
    <xf numFmtId="0" fontId="91" fillId="85" borderId="0" xfId="0" applyFont="1" applyFill="1"/>
    <xf numFmtId="0" fontId="28" fillId="85" borderId="0" xfId="0" applyFont="1" applyFill="1"/>
    <xf numFmtId="0" fontId="96" fillId="85" borderId="29" xfId="0" applyFont="1" applyFill="1" applyBorder="1" applyAlignment="1">
      <alignment horizontal="right" vertical="center" wrapText="1"/>
    </xf>
    <xf numFmtId="0" fontId="28" fillId="73" borderId="29" xfId="0" applyFont="1" applyFill="1" applyBorder="1" applyAlignment="1">
      <alignment vertical="center" wrapText="1"/>
    </xf>
    <xf numFmtId="168" fontId="22" fillId="113" borderId="29" xfId="32213" applyNumberFormat="1" applyFont="1" applyFill="1" applyBorder="1" applyAlignment="1">
      <alignment horizontal="right" vertical="center" wrapText="1"/>
    </xf>
    <xf numFmtId="168" fontId="22" fillId="75" borderId="29" xfId="32213" applyNumberFormat="1" applyFont="1" applyFill="1" applyBorder="1" applyAlignment="1">
      <alignment horizontal="right" vertical="center" wrapText="1"/>
    </xf>
    <xf numFmtId="172" fontId="22" fillId="0" borderId="29" xfId="2" applyNumberFormat="1" applyFont="1" applyFill="1" applyBorder="1" applyAlignment="1">
      <alignment horizontal="right" vertical="center" wrapText="1"/>
    </xf>
    <xf numFmtId="1" fontId="91" fillId="84" borderId="30" xfId="0" applyNumberFormat="1" applyFont="1" applyFill="1" applyBorder="1" applyAlignment="1">
      <alignment vertical="center" wrapText="1"/>
    </xf>
    <xf numFmtId="0" fontId="24" fillId="75" borderId="0" xfId="0" applyFont="1" applyFill="1" applyAlignment="1">
      <alignment vertical="center" wrapText="1"/>
    </xf>
    <xf numFmtId="168" fontId="24" fillId="75" borderId="0" xfId="3" applyNumberFormat="1" applyFont="1" applyFill="1" applyBorder="1" applyAlignment="1">
      <alignment horizontal="right" vertical="center" wrapText="1"/>
    </xf>
    <xf numFmtId="169" fontId="24" fillId="75" borderId="0" xfId="3" applyNumberFormat="1" applyFont="1" applyFill="1" applyBorder="1" applyAlignment="1">
      <alignment horizontal="right" vertical="center" wrapText="1"/>
    </xf>
    <xf numFmtId="0" fontId="91" fillId="76" borderId="0" xfId="0" applyFont="1" applyFill="1" applyAlignment="1">
      <alignment horizontal="right" vertical="center" wrapText="1"/>
    </xf>
    <xf numFmtId="3" fontId="91" fillId="76" borderId="0" xfId="0" applyNumberFormat="1" applyFont="1" applyFill="1" applyAlignment="1">
      <alignment horizontal="right" vertical="center" wrapText="1"/>
    </xf>
    <xf numFmtId="0" fontId="26" fillId="2" borderId="0" xfId="0" applyFont="1" applyFill="1" applyAlignment="1">
      <alignment horizontal="justify" vertical="center" wrapText="1"/>
    </xf>
    <xf numFmtId="3" fontId="0" fillId="2" borderId="0" xfId="0" applyNumberFormat="1" applyFill="1"/>
    <xf numFmtId="168" fontId="13" fillId="2" borderId="0" xfId="0" applyNumberFormat="1" applyFont="1" applyFill="1"/>
    <xf numFmtId="3" fontId="91" fillId="73" borderId="0" xfId="0" applyNumberFormat="1" applyFont="1" applyFill="1"/>
    <xf numFmtId="0" fontId="102" fillId="74" borderId="0" xfId="0" applyFont="1" applyFill="1" applyAlignment="1">
      <alignment horizontal="center" vertical="center" wrapText="1"/>
    </xf>
    <xf numFmtId="0" fontId="102" fillId="74" borderId="0" xfId="0" applyFont="1" applyFill="1" applyAlignment="1">
      <alignment vertical="center" wrapText="1"/>
    </xf>
    <xf numFmtId="0" fontId="21" fillId="2" borderId="50" xfId="0" applyFont="1" applyFill="1" applyBorder="1"/>
    <xf numFmtId="0" fontId="102" fillId="74" borderId="51" xfId="0" applyFont="1" applyFill="1" applyBorder="1" applyAlignment="1">
      <alignment horizontal="center" vertical="center" wrapText="1"/>
    </xf>
    <xf numFmtId="0" fontId="82" fillId="74" borderId="0" xfId="0" applyFont="1" applyFill="1" applyAlignment="1">
      <alignment horizontal="center" vertical="center" wrapText="1"/>
    </xf>
    <xf numFmtId="0" fontId="95" fillId="74" borderId="0" xfId="0" applyFont="1" applyFill="1" applyAlignment="1">
      <alignment horizontal="center" vertical="center" wrapText="1"/>
    </xf>
    <xf numFmtId="0" fontId="91" fillId="73" borderId="0" xfId="0" applyFont="1" applyFill="1"/>
    <xf numFmtId="0" fontId="82" fillId="74" borderId="28" xfId="0" applyFont="1" applyFill="1" applyBorder="1" applyAlignment="1">
      <alignment horizontal="center" vertical="center" wrapText="1"/>
    </xf>
    <xf numFmtId="0" fontId="102" fillId="74" borderId="52" xfId="0" applyFont="1" applyFill="1" applyBorder="1" applyAlignment="1">
      <alignment horizontal="center" vertical="center" wrapText="1"/>
    </xf>
    <xf numFmtId="0" fontId="102" fillId="74" borderId="5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vertical="center" wrapText="1"/>
    </xf>
    <xf numFmtId="0" fontId="24" fillId="2" borderId="0" xfId="0" applyFont="1" applyFill="1" applyAlignment="1">
      <alignment horizontal="left" wrapText="1"/>
    </xf>
    <xf numFmtId="0" fontId="90" fillId="72" borderId="25" xfId="0" applyFont="1" applyFill="1" applyBorder="1" applyAlignment="1">
      <alignment horizontal="center" vertical="center" wrapText="1"/>
    </xf>
    <xf numFmtId="0" fontId="90" fillId="72" borderId="27" xfId="0" applyFont="1" applyFill="1" applyBorder="1" applyAlignment="1">
      <alignment horizontal="center" vertical="center" wrapText="1"/>
    </xf>
    <xf numFmtId="0" fontId="90" fillId="72" borderId="26" xfId="0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 wrapText="1"/>
    </xf>
    <xf numFmtId="0" fontId="90" fillId="2" borderId="27" xfId="0" applyFont="1" applyFill="1" applyBorder="1" applyAlignment="1">
      <alignment horizontal="center" vertical="center" wrapText="1"/>
    </xf>
    <xf numFmtId="0" fontId="90" fillId="2" borderId="26" xfId="0" applyFont="1" applyFill="1" applyBorder="1" applyAlignment="1">
      <alignment horizontal="center" vertical="center" wrapText="1"/>
    </xf>
    <xf numFmtId="168" fontId="90" fillId="72" borderId="47" xfId="0" applyNumberFormat="1" applyFont="1" applyFill="1" applyBorder="1" applyAlignment="1">
      <alignment horizontal="center" vertical="center" wrapText="1"/>
    </xf>
    <xf numFmtId="168" fontId="90" fillId="72" borderId="48" xfId="0" applyNumberFormat="1" applyFont="1" applyFill="1" applyBorder="1" applyAlignment="1">
      <alignment horizontal="center" vertical="center" wrapText="1"/>
    </xf>
    <xf numFmtId="168" fontId="90" fillId="72" borderId="49" xfId="0" applyNumberFormat="1" applyFont="1" applyFill="1" applyBorder="1" applyAlignment="1">
      <alignment horizontal="center" vertical="center" wrapText="1"/>
    </xf>
    <xf numFmtId="0" fontId="86" fillId="3" borderId="0" xfId="0" applyFont="1" applyFill="1" applyAlignment="1">
      <alignment horizontal="center" vertical="center"/>
    </xf>
  </cellXfs>
  <cellStyles count="64218">
    <cellStyle name="******************************************" xfId="945" xr:uid="{00000000-0005-0000-0000-0000B4030000}"/>
    <cellStyle name="****************************************** 2" xfId="946" xr:uid="{00000000-0005-0000-0000-0000B5030000}"/>
    <cellStyle name="_Column2_Teilkonzern Kunz D_revised" xfId="2961" xr:uid="{00000000-0005-0000-0000-0000940B0000}"/>
    <cellStyle name="20% - Accent1 2" xfId="258" xr:uid="{00000000-0005-0000-0000-000005010000}"/>
    <cellStyle name="20% - Accent2 2" xfId="259" xr:uid="{00000000-0005-0000-0000-000006010000}"/>
    <cellStyle name="20% - Accent3 2" xfId="260" xr:uid="{00000000-0005-0000-0000-000007010000}"/>
    <cellStyle name="20% - Accent4 2" xfId="261" xr:uid="{00000000-0005-0000-0000-000008010000}"/>
    <cellStyle name="20% - Accent5 2" xfId="150" xr:uid="{00000000-0005-0000-0000-000099000000}"/>
    <cellStyle name="20% - Accent5 3" xfId="32159" xr:uid="{00000000-0005-0000-0000-0000A27D0000}"/>
    <cellStyle name="20% - Accent5 4" xfId="32163" xr:uid="{00000000-0005-0000-0000-0000A67D0000}"/>
    <cellStyle name="20% - Accent6 2" xfId="151" xr:uid="{00000000-0005-0000-0000-00009A000000}"/>
    <cellStyle name="20% - Accent6 3" xfId="32160" xr:uid="{00000000-0005-0000-0000-0000A37D0000}"/>
    <cellStyle name="20% - Accent6 4" xfId="32164" xr:uid="{00000000-0005-0000-0000-0000A77D0000}"/>
    <cellStyle name="40% - Accent1 2" xfId="262" xr:uid="{00000000-0005-0000-0000-000009010000}"/>
    <cellStyle name="40% - Accent2 2" xfId="263" xr:uid="{00000000-0005-0000-0000-00000A010000}"/>
    <cellStyle name="40% - Accent3 2" xfId="264" xr:uid="{00000000-0005-0000-0000-00000B010000}"/>
    <cellStyle name="40% - Accent4 2" xfId="265" xr:uid="{00000000-0005-0000-0000-00000C010000}"/>
    <cellStyle name="40% - Accent5 2" xfId="266" xr:uid="{00000000-0005-0000-0000-00000D010000}"/>
    <cellStyle name="40% - Accent6 2" xfId="147" xr:uid="{00000000-0005-0000-0000-000096000000}"/>
    <cellStyle name="40% - Accent6 3" xfId="32161" xr:uid="{00000000-0005-0000-0000-0000A47D0000}"/>
    <cellStyle name="40% - Accent6 4" xfId="32165" xr:uid="{00000000-0005-0000-0000-0000A87D0000}"/>
    <cellStyle name="60% - Accent1 2" xfId="149" xr:uid="{00000000-0005-0000-0000-000098000000}"/>
    <cellStyle name="60% - Accent1 2 2" xfId="267" xr:uid="{00000000-0005-0000-0000-00000E010000}"/>
    <cellStyle name="60% - Accent2 2" xfId="268" xr:uid="{00000000-0005-0000-0000-00000F010000}"/>
    <cellStyle name="60% - Accent3 2" xfId="269" xr:uid="{00000000-0005-0000-0000-000010010000}"/>
    <cellStyle name="60% - Accent4 2" xfId="270" xr:uid="{00000000-0005-0000-0000-000011010000}"/>
    <cellStyle name="60% - Accent5 2" xfId="271" xr:uid="{00000000-0005-0000-0000-000012010000}"/>
    <cellStyle name="60% - Accent6 2" xfId="272" xr:uid="{00000000-0005-0000-0000-000013010000}"/>
    <cellStyle name="Accent1 2" xfId="273" xr:uid="{00000000-0005-0000-0000-000014010000}"/>
    <cellStyle name="Accent2 2" xfId="274" xr:uid="{00000000-0005-0000-0000-000015010000}"/>
    <cellStyle name="Accent3 2" xfId="275" xr:uid="{00000000-0005-0000-0000-000016010000}"/>
    <cellStyle name="Accent4 2" xfId="276" xr:uid="{00000000-0005-0000-0000-000017010000}"/>
    <cellStyle name="Accent5 2" xfId="277" xr:uid="{00000000-0005-0000-0000-000018010000}"/>
    <cellStyle name="Accent6 2" xfId="278" xr:uid="{00000000-0005-0000-0000-000019010000}"/>
    <cellStyle name="Assumption" xfId="247" xr:uid="{00000000-0005-0000-0000-0000FA000000}"/>
    <cellStyle name="Bad 2" xfId="279" xr:uid="{00000000-0005-0000-0000-00001A010000}"/>
    <cellStyle name="Bad 2 2" xfId="319" xr:uid="{00000000-0005-0000-0000-000042010000}"/>
    <cellStyle name="Calculation 2" xfId="280" xr:uid="{00000000-0005-0000-0000-00001B010000}"/>
    <cellStyle name="čárky 2" xfId="345" xr:uid="{00000000-0005-0000-0000-00005C010000}"/>
    <cellStyle name="čárky 2 2" xfId="1019" xr:uid="{00000000-0005-0000-0000-0000FE030000}"/>
    <cellStyle name="čárky 2 2 2" xfId="4812" xr:uid="{00000000-0005-0000-0000-0000CF120000}"/>
    <cellStyle name="čárky 2 2 2 2" xfId="36831" xr:uid="{3745B013-1EEB-4031-991F-1C351E0E7ADC}"/>
    <cellStyle name="čárky 2 2 3" xfId="33055" xr:uid="{935D3F3D-45B5-4F71-8FE9-2BC3BF42D419}"/>
    <cellStyle name="čárky 2 3" xfId="4134" xr:uid="{00000000-0005-0000-0000-000029100000}"/>
    <cellStyle name="čárky 2 3 2" xfId="36153" xr:uid="{B29A3C01-65B4-4FDB-AD50-B84FC5561006}"/>
    <cellStyle name="čárky 2 4" xfId="32424" xr:uid="{06CB1F58-9AE9-4B03-A827-532CCD2FFB34}"/>
    <cellStyle name="Check" xfId="372" xr:uid="{00000000-0005-0000-0000-000077010000}"/>
    <cellStyle name="Check Cell 2" xfId="287" xr:uid="{00000000-0005-0000-0000-000022010000}"/>
    <cellStyle name="Cleared" xfId="954" xr:uid="{00000000-0005-0000-0000-0000BD030000}"/>
    <cellStyle name="Comma" xfId="2" builtinId="3"/>
    <cellStyle name="Comma [0] 2" xfId="378" hidden="1" xr:uid="{00000000-0005-0000-0000-00007D010000}"/>
    <cellStyle name="Comma [0] 2" xfId="379" hidden="1" xr:uid="{00000000-0005-0000-0000-00007E010000}"/>
    <cellStyle name="Comma [0] 2" xfId="384" hidden="1" xr:uid="{00000000-0005-0000-0000-000083010000}"/>
    <cellStyle name="Comma [0] 2" xfId="386" hidden="1" xr:uid="{00000000-0005-0000-0000-000085010000}"/>
    <cellStyle name="Comma [0] 2" xfId="388" hidden="1" xr:uid="{00000000-0005-0000-0000-000087010000}"/>
    <cellStyle name="Comma [0] 2" xfId="391" hidden="1" xr:uid="{00000000-0005-0000-0000-00008A010000}"/>
    <cellStyle name="Comma [0] 2" xfId="394" hidden="1" xr:uid="{00000000-0005-0000-0000-00008D010000}"/>
    <cellStyle name="Comma [0] 2" xfId="395" hidden="1" xr:uid="{00000000-0005-0000-0000-00008E010000}"/>
    <cellStyle name="Comma [0] 2" xfId="399" hidden="1" xr:uid="{00000000-0005-0000-0000-000092010000}"/>
    <cellStyle name="Comma [0] 2" xfId="400" hidden="1" xr:uid="{00000000-0005-0000-0000-000093010000}"/>
    <cellStyle name="Comma [0] 2" xfId="404" hidden="1" xr:uid="{00000000-0005-0000-0000-000097010000}"/>
    <cellStyle name="Comma [0] 2" xfId="406" hidden="1" xr:uid="{00000000-0005-0000-0000-000099010000}"/>
    <cellStyle name="Comma [0] 2" xfId="407" hidden="1" xr:uid="{00000000-0005-0000-0000-00009A010000}"/>
    <cellStyle name="Comma [0] 2" xfId="411" hidden="1" xr:uid="{00000000-0005-0000-0000-00009E010000}"/>
    <cellStyle name="Comma [0] 2" xfId="413" hidden="1" xr:uid="{00000000-0005-0000-0000-0000A0010000}"/>
    <cellStyle name="Comma [0] 2" xfId="414" hidden="1" xr:uid="{00000000-0005-0000-0000-0000A1010000}"/>
    <cellStyle name="Comma [0] 2" xfId="418" hidden="1" xr:uid="{00000000-0005-0000-0000-0000A5010000}"/>
    <cellStyle name="Comma [0] 2" xfId="419" hidden="1" xr:uid="{00000000-0005-0000-0000-0000A6010000}"/>
    <cellStyle name="Comma [0] 2" xfId="424" hidden="1" xr:uid="{00000000-0005-0000-0000-0000AB010000}"/>
    <cellStyle name="Comma [0] 2" xfId="426" hidden="1" xr:uid="{00000000-0005-0000-0000-0000AD010000}"/>
    <cellStyle name="Comma [0] 2" xfId="429" hidden="1" xr:uid="{00000000-0005-0000-0000-0000B0010000}"/>
    <cellStyle name="Comma [0] 2" xfId="432" hidden="1" xr:uid="{00000000-0005-0000-0000-0000B3010000}"/>
    <cellStyle name="Comma [0] 2" xfId="434" hidden="1" xr:uid="{00000000-0005-0000-0000-0000B5010000}"/>
    <cellStyle name="Comma [0] 2" xfId="438" hidden="1" xr:uid="{00000000-0005-0000-0000-0000B9010000}"/>
    <cellStyle name="Comma [0] 2" xfId="439" hidden="1" xr:uid="{00000000-0005-0000-0000-0000BA010000}"/>
    <cellStyle name="Comma [0] 2" xfId="443" hidden="1" xr:uid="{00000000-0005-0000-0000-0000BE010000}"/>
    <cellStyle name="Comma [0] 2" xfId="444" hidden="1" xr:uid="{00000000-0005-0000-0000-0000BF010000}"/>
    <cellStyle name="Comma [0] 2" xfId="448" hidden="1" xr:uid="{00000000-0005-0000-0000-0000C3010000}"/>
    <cellStyle name="Comma [0] 2" xfId="451" hidden="1" xr:uid="{00000000-0005-0000-0000-0000C6010000}"/>
    <cellStyle name="Comma [0] 2" xfId="452" hidden="1" xr:uid="{00000000-0005-0000-0000-0000C7010000}"/>
    <cellStyle name="Comma [0] 2" xfId="456" hidden="1" xr:uid="{00000000-0005-0000-0000-0000CB010000}"/>
    <cellStyle name="Comma [0] 2" xfId="457" hidden="1" xr:uid="{00000000-0005-0000-0000-0000CC010000}"/>
    <cellStyle name="Comma [0] 2" xfId="462" hidden="1" xr:uid="{00000000-0005-0000-0000-0000D1010000}"/>
    <cellStyle name="Comma [0] 2" xfId="463" hidden="1" xr:uid="{00000000-0005-0000-0000-0000D2010000}"/>
    <cellStyle name="Comma [0] 2" xfId="467" hidden="1" xr:uid="{00000000-0005-0000-0000-0000D6010000}"/>
    <cellStyle name="Comma [0] 2" xfId="470" hidden="1" xr:uid="{00000000-0005-0000-0000-0000D9010000}"/>
    <cellStyle name="Comma [0] 2" xfId="471" hidden="1" xr:uid="{00000000-0005-0000-0000-0000DA010000}"/>
    <cellStyle name="Comma [0] 2" xfId="475" hidden="1" xr:uid="{00000000-0005-0000-0000-0000DE010000}"/>
    <cellStyle name="Comma [0] 2" xfId="477" hidden="1" xr:uid="{00000000-0005-0000-0000-0000E0010000}"/>
    <cellStyle name="Comma [0] 2" xfId="478" hidden="1" xr:uid="{00000000-0005-0000-0000-0000E1010000}"/>
    <cellStyle name="Comma [0] 2" xfId="482" hidden="1" xr:uid="{00000000-0005-0000-0000-0000E5010000}"/>
    <cellStyle name="Comma [0] 2" xfId="483" hidden="1" xr:uid="{00000000-0005-0000-0000-0000E6010000}"/>
    <cellStyle name="Comma [0] 2" xfId="487" hidden="1" xr:uid="{00000000-0005-0000-0000-0000EA010000}"/>
    <cellStyle name="Comma [0] 2" xfId="489" hidden="1" xr:uid="{00000000-0005-0000-0000-0000EC010000}"/>
    <cellStyle name="Comma [0] 2" xfId="490" hidden="1" xr:uid="{00000000-0005-0000-0000-0000ED010000}"/>
    <cellStyle name="Comma [0] 2" xfId="494" hidden="1" xr:uid="{00000000-0005-0000-0000-0000F1010000}"/>
    <cellStyle name="Comma [0] 2" xfId="497" hidden="1" xr:uid="{00000000-0005-0000-0000-0000F4010000}"/>
    <cellStyle name="Comma [0] 2" xfId="498" hidden="1" xr:uid="{00000000-0005-0000-0000-0000F5010000}"/>
    <cellStyle name="Comma [0] 2" xfId="502" hidden="1" xr:uid="{00000000-0005-0000-0000-0000F9010000}"/>
    <cellStyle name="Comma [0] 2" xfId="503" hidden="1" xr:uid="{00000000-0005-0000-0000-0000FA010000}"/>
    <cellStyle name="Comma [0] 2" xfId="509" hidden="1" xr:uid="{00000000-0005-0000-0000-000000020000}"/>
    <cellStyle name="Comma [0] 2" xfId="510" hidden="1" xr:uid="{00000000-0005-0000-0000-000001020000}"/>
    <cellStyle name="Comma [0] 2" xfId="513" hidden="1" xr:uid="{00000000-0005-0000-0000-000004020000}"/>
    <cellStyle name="Comma [0] 2" xfId="517" hidden="1" xr:uid="{00000000-0005-0000-0000-000008020000}"/>
    <cellStyle name="Comma [0] 2" xfId="518" hidden="1" xr:uid="{00000000-0005-0000-0000-000009020000}"/>
    <cellStyle name="Comma [0] 2" xfId="522" hidden="1" xr:uid="{00000000-0005-0000-0000-00000D020000}"/>
    <cellStyle name="Comma [0] 2" xfId="523" hidden="1" xr:uid="{00000000-0005-0000-0000-00000E020000}"/>
    <cellStyle name="Comma [0] 2" xfId="527" hidden="1" xr:uid="{00000000-0005-0000-0000-000012020000}"/>
    <cellStyle name="Comma [0] 2" xfId="528" hidden="1" xr:uid="{00000000-0005-0000-0000-000013020000}"/>
    <cellStyle name="Comma [0] 2" xfId="532" hidden="1" xr:uid="{00000000-0005-0000-0000-000017020000}"/>
    <cellStyle name="Comma [0] 2" xfId="535" hidden="1" xr:uid="{00000000-0005-0000-0000-00001A020000}"/>
    <cellStyle name="Comma [0] 2" xfId="536" hidden="1" xr:uid="{00000000-0005-0000-0000-00001B020000}"/>
    <cellStyle name="Comma [0] 2" xfId="539" hidden="1" xr:uid="{00000000-0005-0000-0000-00001E020000}"/>
    <cellStyle name="Comma [0] 2" xfId="541" hidden="1" xr:uid="{00000000-0005-0000-0000-000020020000}"/>
    <cellStyle name="Comma [0] 2" xfId="545" hidden="1" xr:uid="{00000000-0005-0000-0000-000024020000}"/>
    <cellStyle name="Comma [0] 2" xfId="547" hidden="1" xr:uid="{00000000-0005-0000-0000-000026020000}"/>
    <cellStyle name="Comma [0] 2" xfId="551" hidden="1" xr:uid="{00000000-0005-0000-0000-00002A020000}"/>
    <cellStyle name="Comma [0] 2" xfId="553" hidden="1" xr:uid="{00000000-0005-0000-0000-00002C020000}"/>
    <cellStyle name="Comma [0] 2" xfId="555" hidden="1" xr:uid="{00000000-0005-0000-0000-00002E020000}"/>
    <cellStyle name="Comma [0] 2" xfId="558" hidden="1" xr:uid="{00000000-0005-0000-0000-000031020000}"/>
    <cellStyle name="Comma [0] 2" xfId="560" hidden="1" xr:uid="{00000000-0005-0000-0000-000033020000}"/>
    <cellStyle name="Comma [0] 2" xfId="562" hidden="1" xr:uid="{00000000-0005-0000-0000-000035020000}"/>
    <cellStyle name="Comma [0] 2" xfId="565" hidden="1" xr:uid="{00000000-0005-0000-0000-000038020000}"/>
    <cellStyle name="Comma [0] 2" xfId="567" hidden="1" xr:uid="{00000000-0005-0000-0000-00003A020000}"/>
    <cellStyle name="Comma [0] 2" xfId="571" hidden="1" xr:uid="{00000000-0005-0000-0000-00003E020000}"/>
    <cellStyle name="Comma [0] 2" xfId="572" hidden="1" xr:uid="{00000000-0005-0000-0000-00003F020000}"/>
    <cellStyle name="Comma [0] 2" xfId="574" hidden="1" xr:uid="{00000000-0005-0000-0000-000041020000}"/>
    <cellStyle name="Comma [0] 2" xfId="578" hidden="1" xr:uid="{00000000-0005-0000-0000-000045020000}"/>
    <cellStyle name="Comma [0] 2" xfId="580" hidden="1" xr:uid="{00000000-0005-0000-0000-000047020000}"/>
    <cellStyle name="Comma [0] 2" xfId="582" hidden="1" xr:uid="{00000000-0005-0000-0000-000049020000}"/>
    <cellStyle name="Comma [0] 2" xfId="585" hidden="1" xr:uid="{00000000-0005-0000-0000-00004C020000}"/>
    <cellStyle name="Comma [0] 2" xfId="587" hidden="1" xr:uid="{00000000-0005-0000-0000-00004E020000}"/>
    <cellStyle name="Comma [0] 2" xfId="592" hidden="1" xr:uid="{00000000-0005-0000-0000-000053020000}"/>
    <cellStyle name="Comma [0] 2" xfId="594" hidden="1" xr:uid="{00000000-0005-0000-0000-000055020000}"/>
    <cellStyle name="Comma [0] 2" xfId="598" hidden="1" xr:uid="{00000000-0005-0000-0000-000059020000}"/>
    <cellStyle name="Comma [0] 2" xfId="600" hidden="1" xr:uid="{00000000-0005-0000-0000-00005B020000}"/>
    <cellStyle name="Comma [0] 2" xfId="603" hidden="1" xr:uid="{00000000-0005-0000-0000-00005E020000}"/>
    <cellStyle name="Comma [0] 2" xfId="606" hidden="1" xr:uid="{00000000-0005-0000-0000-000061020000}"/>
    <cellStyle name="Comma [0] 2" xfId="608" hidden="1" xr:uid="{00000000-0005-0000-0000-000063020000}"/>
    <cellStyle name="Comma [0] 2" xfId="611" hidden="1" xr:uid="{00000000-0005-0000-0000-000066020000}"/>
    <cellStyle name="Comma [0] 2" xfId="613" hidden="1" xr:uid="{00000000-0005-0000-0000-000068020000}"/>
    <cellStyle name="Comma [0] 2" xfId="616" hidden="1" xr:uid="{00000000-0005-0000-0000-00006B020000}"/>
    <cellStyle name="Comma [0] 2" xfId="619" hidden="1" xr:uid="{00000000-0005-0000-0000-00006E020000}"/>
    <cellStyle name="Comma [0] 2" xfId="621" hidden="1" xr:uid="{00000000-0005-0000-0000-000070020000}"/>
    <cellStyle name="Comma [0] 2" xfId="624" hidden="1" xr:uid="{00000000-0005-0000-0000-000073020000}"/>
    <cellStyle name="Comma [0] 2" xfId="625" hidden="1" xr:uid="{00000000-0005-0000-0000-000074020000}"/>
    <cellStyle name="Comma [0] 2" xfId="630" hidden="1" xr:uid="{00000000-0005-0000-0000-000079020000}"/>
    <cellStyle name="Comma [0] 2" xfId="632" hidden="1" xr:uid="{00000000-0005-0000-0000-00007B020000}"/>
    <cellStyle name="Comma [0] 2" xfId="635" hidden="1" xr:uid="{00000000-0005-0000-0000-00007E020000}"/>
    <cellStyle name="Comma [0] 2" xfId="638" hidden="1" xr:uid="{00000000-0005-0000-0000-000081020000}"/>
    <cellStyle name="Comma [0] 2" xfId="640" hidden="1" xr:uid="{00000000-0005-0000-0000-000083020000}"/>
    <cellStyle name="Comma [0] 2" xfId="643" hidden="1" xr:uid="{00000000-0005-0000-0000-000086020000}"/>
    <cellStyle name="Comma [0] 2" xfId="645" hidden="1" xr:uid="{00000000-0005-0000-0000-000088020000}"/>
    <cellStyle name="Comma [0] 2" xfId="647" hidden="1" xr:uid="{00000000-0005-0000-0000-00008A020000}"/>
    <cellStyle name="Comma [0] 2" xfId="650" hidden="1" xr:uid="{00000000-0005-0000-0000-00008D020000}"/>
    <cellStyle name="Comma [0] 2" xfId="652" hidden="1" xr:uid="{00000000-0005-0000-0000-00008F020000}"/>
    <cellStyle name="Comma [0] 2" xfId="656" hidden="1" xr:uid="{00000000-0005-0000-0000-000093020000}"/>
    <cellStyle name="Comma [0] 2" xfId="657" hidden="1" xr:uid="{00000000-0005-0000-0000-000094020000}"/>
    <cellStyle name="Comma [0] 2" xfId="659" hidden="1" xr:uid="{00000000-0005-0000-0000-000096020000}"/>
    <cellStyle name="Comma [0] 2" xfId="663" hidden="1" xr:uid="{00000000-0005-0000-0000-00009A020000}"/>
    <cellStyle name="Comma [0] 2" xfId="665" hidden="1" xr:uid="{00000000-0005-0000-0000-00009C020000}"/>
    <cellStyle name="Comma [0] 2" xfId="667" hidden="1" xr:uid="{00000000-0005-0000-0000-00009E020000}"/>
    <cellStyle name="Comma [0] 2" xfId="670" hidden="1" xr:uid="{00000000-0005-0000-0000-0000A1020000}"/>
    <cellStyle name="Comma [0] 2" xfId="672" hidden="1" xr:uid="{00000000-0005-0000-0000-0000A3020000}"/>
    <cellStyle name="Comma [0] 2" xfId="677" hidden="1" xr:uid="{00000000-0005-0000-0000-0000A8020000}"/>
    <cellStyle name="Comma [0] 2" xfId="678" hidden="1" xr:uid="{00000000-0005-0000-0000-0000A9020000}"/>
    <cellStyle name="Comma [0] 2" xfId="682" hidden="1" xr:uid="{00000000-0005-0000-0000-0000AD020000}"/>
    <cellStyle name="Comma [0] 2" xfId="685" hidden="1" xr:uid="{00000000-0005-0000-0000-0000B0020000}"/>
    <cellStyle name="Comma [0] 2" xfId="687" hidden="1" xr:uid="{00000000-0005-0000-0000-0000B2020000}"/>
    <cellStyle name="Comma [0] 2" xfId="690" hidden="1" xr:uid="{00000000-0005-0000-0000-0000B5020000}"/>
    <cellStyle name="Comma [0] 2" xfId="691" hidden="1" xr:uid="{00000000-0005-0000-0000-0000B6020000}"/>
    <cellStyle name="Comma [0] 2" xfId="695" hidden="1" xr:uid="{00000000-0005-0000-0000-0000BA020000}"/>
    <cellStyle name="Comma [0] 2" xfId="696" hidden="1" xr:uid="{00000000-0005-0000-0000-0000BB020000}"/>
    <cellStyle name="Comma [0] 2" xfId="700" hidden="1" xr:uid="{00000000-0005-0000-0000-0000BF020000}"/>
    <cellStyle name="Comma [0] 2" xfId="703" hidden="1" xr:uid="{00000000-0005-0000-0000-0000C2020000}"/>
    <cellStyle name="Comma [0] 2" xfId="704" hidden="1" xr:uid="{00000000-0005-0000-0000-0000C3020000}"/>
    <cellStyle name="Comma [0] 2" xfId="708" hidden="1" xr:uid="{00000000-0005-0000-0000-0000C7020000}"/>
    <cellStyle name="Comma [0] 2" xfId="709" hidden="1" xr:uid="{00000000-0005-0000-0000-0000C8020000}"/>
    <cellStyle name="Comma [0] 2" xfId="714" hidden="1" xr:uid="{00000000-0005-0000-0000-0000CD020000}"/>
    <cellStyle name="Comma [0] 2" xfId="716" hidden="1" xr:uid="{00000000-0005-0000-0000-0000CF020000}"/>
    <cellStyle name="Comma [0] 2" xfId="717" hidden="1" xr:uid="{00000000-0005-0000-0000-0000D0020000}"/>
    <cellStyle name="Comma [0] 2" xfId="720" hidden="1" xr:uid="{00000000-0005-0000-0000-0000D3020000}"/>
    <cellStyle name="Comma [0] 2" xfId="723" hidden="1" xr:uid="{00000000-0005-0000-0000-0000D6020000}"/>
    <cellStyle name="Comma [0] 2" xfId="724" hidden="1" xr:uid="{00000000-0005-0000-0000-0000D7020000}"/>
    <cellStyle name="Comma [0] 2" xfId="728" hidden="1" xr:uid="{00000000-0005-0000-0000-0000DB020000}"/>
    <cellStyle name="Comma [0] 2" xfId="730" hidden="1" xr:uid="{00000000-0005-0000-0000-0000DD020000}"/>
    <cellStyle name="Comma [0] 2" xfId="732" hidden="1" xr:uid="{00000000-0005-0000-0000-0000DF020000}"/>
    <cellStyle name="Comma [0] 2" xfId="735" hidden="1" xr:uid="{00000000-0005-0000-0000-0000E2020000}"/>
    <cellStyle name="Comma [0] 2" xfId="737" hidden="1" xr:uid="{00000000-0005-0000-0000-0000E4020000}"/>
    <cellStyle name="Comma [0] 2" xfId="741" hidden="1" xr:uid="{00000000-0005-0000-0000-0000E8020000}"/>
    <cellStyle name="Comma [0] 2" xfId="742" hidden="1" xr:uid="{00000000-0005-0000-0000-0000E9020000}"/>
    <cellStyle name="Comma [0] 2" xfId="744" hidden="1" xr:uid="{00000000-0005-0000-0000-0000EB020000}"/>
    <cellStyle name="Comma [0] 2" xfId="748" hidden="1" xr:uid="{00000000-0005-0000-0000-0000EF020000}"/>
    <cellStyle name="Comma [0] 2" xfId="750" hidden="1" xr:uid="{00000000-0005-0000-0000-0000F1020000}"/>
    <cellStyle name="Comma [0] 2" xfId="752" hidden="1" xr:uid="{00000000-0005-0000-0000-0000F3020000}"/>
    <cellStyle name="Comma [0] 2" xfId="755" hidden="1" xr:uid="{00000000-0005-0000-0000-0000F6020000}"/>
    <cellStyle name="Comma [0] 2" xfId="757" hidden="1" xr:uid="{00000000-0005-0000-0000-0000F8020000}"/>
    <cellStyle name="Comma [0] 2" xfId="762" hidden="1" xr:uid="{00000000-0005-0000-0000-0000FD020000}"/>
    <cellStyle name="Comma [0] 2" xfId="763" hidden="1" xr:uid="{00000000-0005-0000-0000-0000FE020000}"/>
    <cellStyle name="Comma [0] 2" xfId="767" hidden="1" xr:uid="{00000000-0005-0000-0000-000002030000}"/>
    <cellStyle name="Comma [0] 2" xfId="770" hidden="1" xr:uid="{00000000-0005-0000-0000-000005030000}"/>
    <cellStyle name="Comma [0] 2" xfId="772" hidden="1" xr:uid="{00000000-0005-0000-0000-000007030000}"/>
    <cellStyle name="Comma [0] 2" xfId="775" hidden="1" xr:uid="{00000000-0005-0000-0000-00000A030000}"/>
    <cellStyle name="Comma [0] 2" xfId="776" hidden="1" xr:uid="{00000000-0005-0000-0000-00000B030000}"/>
    <cellStyle name="Comma [0] 2" xfId="780" hidden="1" xr:uid="{00000000-0005-0000-0000-00000F030000}"/>
    <cellStyle name="Comma [0] 2" xfId="783" hidden="1" xr:uid="{00000000-0005-0000-0000-000012030000}"/>
    <cellStyle name="Comma [0] 2" xfId="786" hidden="1" xr:uid="{00000000-0005-0000-0000-000015030000}"/>
    <cellStyle name="Comma [0] 2" xfId="788" hidden="1" xr:uid="{00000000-0005-0000-0000-000017030000}"/>
    <cellStyle name="Comma [0] 2" xfId="791" hidden="1" xr:uid="{00000000-0005-0000-0000-00001A030000}"/>
    <cellStyle name="Comma [0] 2" xfId="793" hidden="1" xr:uid="{00000000-0005-0000-0000-00001C030000}"/>
    <cellStyle name="Comma [0] 2" xfId="797" hidden="1" xr:uid="{00000000-0005-0000-0000-000020030000}"/>
    <cellStyle name="Comma [0] 2" xfId="799" hidden="1" xr:uid="{00000000-0005-0000-0000-000022030000}"/>
    <cellStyle name="Comma [0] 2" xfId="802" hidden="1" xr:uid="{00000000-0005-0000-0000-000025030000}"/>
    <cellStyle name="Comma [0] 2" xfId="804" hidden="1" xr:uid="{00000000-0005-0000-0000-000027030000}"/>
    <cellStyle name="Comma [0] 2" xfId="807" hidden="1" xr:uid="{00000000-0005-0000-0000-00002A030000}"/>
    <cellStyle name="Comma [0] 2" xfId="810" hidden="1" xr:uid="{00000000-0005-0000-0000-00002D030000}"/>
    <cellStyle name="Comma [0] 2" xfId="812" hidden="1" xr:uid="{00000000-0005-0000-0000-00002F030000}"/>
    <cellStyle name="Comma [0] 2" xfId="814" hidden="1" xr:uid="{00000000-0005-0000-0000-000031030000}"/>
    <cellStyle name="Comma [0] 2" xfId="817" hidden="1" xr:uid="{00000000-0005-0000-0000-000034030000}"/>
    <cellStyle name="Comma [0] 2" xfId="819" hidden="1" xr:uid="{00000000-0005-0000-0000-000036030000}"/>
    <cellStyle name="Comma [0] 2" xfId="822" hidden="1" xr:uid="{00000000-0005-0000-0000-000039030000}"/>
    <cellStyle name="Comma [0] 2" xfId="824" hidden="1" xr:uid="{00000000-0005-0000-0000-00003B030000}"/>
    <cellStyle name="Comma [0] 2" xfId="826" hidden="1" xr:uid="{00000000-0005-0000-0000-00003D030000}"/>
    <cellStyle name="Comma [0] 2" xfId="829" hidden="1" xr:uid="{00000000-0005-0000-0000-000040030000}"/>
    <cellStyle name="Comma [0] 2" xfId="832" hidden="1" xr:uid="{00000000-0005-0000-0000-000043030000}"/>
    <cellStyle name="Comma [0] 2" xfId="834" hidden="1" xr:uid="{00000000-0005-0000-0000-000045030000}"/>
    <cellStyle name="Comma [0] 2" xfId="837" hidden="1" xr:uid="{00000000-0005-0000-0000-000048030000}"/>
    <cellStyle name="Comma [0] 2" xfId="839" hidden="1" xr:uid="{00000000-0005-0000-0000-00004A030000}"/>
    <cellStyle name="Comma [0] 2" xfId="843" hidden="1" xr:uid="{00000000-0005-0000-0000-00004E030000}"/>
    <cellStyle name="Comma [0] 2" xfId="845" hidden="1" xr:uid="{00000000-0005-0000-0000-000050030000}"/>
    <cellStyle name="Comma [0] 2" xfId="848" hidden="1" xr:uid="{00000000-0005-0000-0000-000053030000}"/>
    <cellStyle name="Comma [0] 2" xfId="851" hidden="1" xr:uid="{00000000-0005-0000-0000-000056030000}"/>
    <cellStyle name="Comma [0] 2" xfId="854" hidden="1" xr:uid="{00000000-0005-0000-0000-000059030000}"/>
    <cellStyle name="Comma [0] 2" xfId="857" hidden="1" xr:uid="{00000000-0005-0000-0000-00005C030000}"/>
    <cellStyle name="Comma [0] 2" xfId="859" hidden="1" xr:uid="{00000000-0005-0000-0000-00005E030000}"/>
    <cellStyle name="Comma [0] 2" xfId="862" hidden="1" xr:uid="{00000000-0005-0000-0000-000061030000}"/>
    <cellStyle name="Comma [0] 2" xfId="864" hidden="1" xr:uid="{00000000-0005-0000-0000-000063030000}"/>
    <cellStyle name="Comma [0] 2" xfId="866" hidden="1" xr:uid="{00000000-0005-0000-0000-000065030000}"/>
    <cellStyle name="Comma [0] 2" xfId="869" hidden="1" xr:uid="{00000000-0005-0000-0000-000068030000}"/>
    <cellStyle name="Comma [0] 2" xfId="871" hidden="1" xr:uid="{00000000-0005-0000-0000-00006A030000}"/>
    <cellStyle name="Comma [0] 2" xfId="875" hidden="1" xr:uid="{00000000-0005-0000-0000-00006E030000}"/>
    <cellStyle name="Comma [0] 2" xfId="877" hidden="1" xr:uid="{00000000-0005-0000-0000-000070030000}"/>
    <cellStyle name="Comma [0] 2" xfId="880" hidden="1" xr:uid="{00000000-0005-0000-0000-000073030000}"/>
    <cellStyle name="Comma [0] 2" xfId="882" hidden="1" xr:uid="{00000000-0005-0000-0000-000075030000}"/>
    <cellStyle name="Comma [0] 2" xfId="885" hidden="1" xr:uid="{00000000-0005-0000-0000-000078030000}"/>
    <cellStyle name="Comma [0] 2" xfId="888" hidden="1" xr:uid="{00000000-0005-0000-0000-00007B030000}"/>
    <cellStyle name="Comma [0] 2" xfId="890" hidden="1" xr:uid="{00000000-0005-0000-0000-00007D030000}"/>
    <cellStyle name="Comma [0] 2" xfId="893" hidden="1" xr:uid="{00000000-0005-0000-0000-000080030000}"/>
    <cellStyle name="Comma [0] 2" xfId="896" hidden="1" xr:uid="{00000000-0005-0000-0000-000083030000}"/>
    <cellStyle name="Comma [0] 2" xfId="898" hidden="1" xr:uid="{00000000-0005-0000-0000-000085030000}"/>
    <cellStyle name="Comma [0] 2" xfId="901" hidden="1" xr:uid="{00000000-0005-0000-0000-000088030000}"/>
    <cellStyle name="Comma [0] 2" xfId="903" hidden="1" xr:uid="{00000000-0005-0000-0000-00008A030000}"/>
    <cellStyle name="Comma [0] 2" xfId="906" hidden="1" xr:uid="{00000000-0005-0000-0000-00008D030000}"/>
    <cellStyle name="Comma [0] 2" xfId="908" hidden="1" xr:uid="{00000000-0005-0000-0000-00008F030000}"/>
    <cellStyle name="Comma [0] 2" xfId="911" hidden="1" xr:uid="{00000000-0005-0000-0000-000092030000}"/>
    <cellStyle name="Comma [0] 2" xfId="914" hidden="1" xr:uid="{00000000-0005-0000-0000-000095030000}"/>
    <cellStyle name="Comma [0] 2" xfId="916" hidden="1" xr:uid="{00000000-0005-0000-0000-000097030000}"/>
    <cellStyle name="Comma [0] 2" xfId="919" hidden="1" xr:uid="{00000000-0005-0000-0000-00009A030000}"/>
    <cellStyle name="Comma [0] 2" xfId="921" hidden="1" xr:uid="{00000000-0005-0000-0000-00009C030000}"/>
    <cellStyle name="Comma [0] 2" xfId="926" hidden="1" xr:uid="{00000000-0005-0000-0000-0000A1030000}"/>
    <cellStyle name="Comma [0] 2" xfId="927" hidden="1" xr:uid="{00000000-0005-0000-0000-0000A2030000}"/>
    <cellStyle name="Comma [0] 2" xfId="931" hidden="1" xr:uid="{00000000-0005-0000-0000-0000A6030000}"/>
    <cellStyle name="Comma [0] 2" xfId="933" hidden="1" xr:uid="{00000000-0005-0000-0000-0000A8030000}"/>
    <cellStyle name="Comma [0] 2" xfId="935" hidden="1" xr:uid="{00000000-0005-0000-0000-0000AA030000}"/>
    <cellStyle name="Comma [0] 2" xfId="939" hidden="1" xr:uid="{00000000-0005-0000-0000-0000AE030000}"/>
    <cellStyle name="Comma [0] 2" xfId="941" hidden="1" xr:uid="{00000000-0005-0000-0000-0000B0030000}"/>
    <cellStyle name="Comma [0] 2" xfId="32432" hidden="1" xr:uid="{077FF996-1033-40F2-B1DC-65015E21E46C}"/>
    <cellStyle name="Comma [0] 2" xfId="32433" hidden="1" xr:uid="{FDFB1309-FAB4-4A9D-9F9C-5E34A5506B9F}"/>
    <cellStyle name="Comma [0] 2" xfId="32437" hidden="1" xr:uid="{2BBA59FE-6D93-492F-A21D-E4B858E54A3F}"/>
    <cellStyle name="Comma [0] 2" xfId="32439" hidden="1" xr:uid="{FBC9AE97-9639-4C23-84C9-5E6CA43A9613}"/>
    <cellStyle name="Comma [0] 2" xfId="32441" hidden="1" xr:uid="{48C79FF9-B52D-4411-A87C-6EBABCDCEEAD}"/>
    <cellStyle name="Comma [0] 2" xfId="32444" hidden="1" xr:uid="{576622EB-918C-4E50-ACEE-378E48CFD9F3}"/>
    <cellStyle name="Comma [0] 2" xfId="32447" hidden="1" xr:uid="{1FBE8881-CAA4-4EA5-AC6F-1C425DD97DC5}"/>
    <cellStyle name="Comma [0] 2" xfId="32448" hidden="1" xr:uid="{56686278-8DAE-47F6-BCAA-2171DCBFF339}"/>
    <cellStyle name="Comma [0] 2" xfId="32452" hidden="1" xr:uid="{C3A2756E-092B-468B-A7F5-8D79BEB142CF}"/>
    <cellStyle name="Comma [0] 2" xfId="32453" hidden="1" xr:uid="{B6D3C6CB-C3E3-4A59-BB5F-EE975338946B}"/>
    <cellStyle name="Comma [0] 2" xfId="32457" hidden="1" xr:uid="{7FC2882D-862C-4CB7-852E-982C2C485C21}"/>
    <cellStyle name="Comma [0] 2" xfId="32459" hidden="1" xr:uid="{76CEB4F1-C7AC-4C49-9607-C6D79457BDDC}"/>
    <cellStyle name="Comma [0] 2" xfId="32460" hidden="1" xr:uid="{EAF7687E-0AC0-4778-8512-4657AED4832D}"/>
    <cellStyle name="Comma [0] 2" xfId="32464" hidden="1" xr:uid="{BC81EC57-F78C-47D8-9C56-12762BE912CA}"/>
    <cellStyle name="Comma [0] 2" xfId="32466" hidden="1" xr:uid="{3D97F7E7-0BA9-45F1-AE67-7C3D27C7C4E6}"/>
    <cellStyle name="Comma [0] 2" xfId="32467" hidden="1" xr:uid="{22FF53B1-D498-456F-BD8F-7BA9F1D7B275}"/>
    <cellStyle name="Comma [0] 2" xfId="32471" hidden="1" xr:uid="{301A340C-BEC1-440B-95A3-8B3CF570E453}"/>
    <cellStyle name="Comma [0] 2" xfId="32472" hidden="1" xr:uid="{DD6BAD82-3B85-409F-867F-030D8894F15A}"/>
    <cellStyle name="Comma [0] 2" xfId="32477" hidden="1" xr:uid="{B7083A87-4F66-41EA-A968-ED0C4A3BCEA9}"/>
    <cellStyle name="Comma [0] 2" xfId="32479" hidden="1" xr:uid="{C1AEC5FD-239A-4175-A954-4EC74B4F4F72}"/>
    <cellStyle name="Comma [0] 2" xfId="32482" hidden="1" xr:uid="{A6093455-4EF1-40BC-B80C-20209450229D}"/>
    <cellStyle name="Comma [0] 2" xfId="32485" hidden="1" xr:uid="{00114BC6-05A9-48B7-B216-3A33B6726214}"/>
    <cellStyle name="Comma [0] 2" xfId="32487" hidden="1" xr:uid="{5F358786-DC39-49D7-B274-03BA125236BF}"/>
    <cellStyle name="Comma [0] 2" xfId="32491" hidden="1" xr:uid="{7D6CC789-E4F5-4838-8B25-E9F5A08CE506}"/>
    <cellStyle name="Comma [0] 2" xfId="32492" hidden="1" xr:uid="{A63FE44F-6E1B-48A8-BC48-8AFAF9CC9075}"/>
    <cellStyle name="Comma [0] 2" xfId="32496" hidden="1" xr:uid="{68D0B1BA-2C88-4719-92F4-35204417CF37}"/>
    <cellStyle name="Comma [0] 2" xfId="32497" hidden="1" xr:uid="{A932F2BA-DE27-4B2D-A806-8B94AF92DD00}"/>
    <cellStyle name="Comma [0] 2" xfId="32501" hidden="1" xr:uid="{9C85FC30-8FF0-419E-B94E-C8C3F860C802}"/>
    <cellStyle name="Comma [0] 2" xfId="32504" hidden="1" xr:uid="{0ED2B15D-4DA9-410A-89B8-51C763586C03}"/>
    <cellStyle name="Comma [0] 2" xfId="32505" hidden="1" xr:uid="{C4DA08F2-04F5-442B-A059-E8EEAE61427C}"/>
    <cellStyle name="Comma [0] 2" xfId="32509" hidden="1" xr:uid="{9FA1CD39-4B79-42E1-9F59-FC14B273EDEB}"/>
    <cellStyle name="Comma [0] 2" xfId="32510" hidden="1" xr:uid="{75823B20-9722-494C-A846-B03B12656A88}"/>
    <cellStyle name="Comma [0] 2" xfId="32515" hidden="1" xr:uid="{B9937AEF-BB21-4617-BA1A-55EA0DD455B6}"/>
    <cellStyle name="Comma [0] 2" xfId="32516" hidden="1" xr:uid="{E8562B7C-B642-497E-9931-F300F8FCC586}"/>
    <cellStyle name="Comma [0] 2" xfId="32520" hidden="1" xr:uid="{96FE6784-14D4-468E-B67B-53C6B2CABBC5}"/>
    <cellStyle name="Comma [0] 2" xfId="32523" hidden="1" xr:uid="{13131916-656D-4956-A4B3-F36CD9BB814E}"/>
    <cellStyle name="Comma [0] 2" xfId="32524" hidden="1" xr:uid="{69E0EE00-DDDF-4AD0-B67D-403F4C0E9779}"/>
    <cellStyle name="Comma [0] 2" xfId="32528" hidden="1" xr:uid="{6DB09D6B-2AD6-47D1-B6C0-F1D11D997564}"/>
    <cellStyle name="Comma [0] 2" xfId="32530" hidden="1" xr:uid="{446DC75E-CA0F-47B5-9FAC-C7D0FE59D840}"/>
    <cellStyle name="Comma [0] 2" xfId="32531" hidden="1" xr:uid="{CE3798A7-8AE1-4CC0-9E6F-4DA645490220}"/>
    <cellStyle name="Comma [0] 2" xfId="32535" hidden="1" xr:uid="{50B5314A-8A13-4065-B971-A811D88E73E7}"/>
    <cellStyle name="Comma [0] 2" xfId="32536" hidden="1" xr:uid="{C65D2521-35C1-440B-823C-B9650CB68287}"/>
    <cellStyle name="Comma [0] 2" xfId="32540" hidden="1" xr:uid="{0FDF205F-FBCF-4179-A7F2-2168B9CB3CA7}"/>
    <cellStyle name="Comma [0] 2" xfId="32542" hidden="1" xr:uid="{4768CFF1-B1C7-4A8E-AE52-ED6062E49B35}"/>
    <cellStyle name="Comma [0] 2" xfId="32543" hidden="1" xr:uid="{4EDD6B32-1262-4309-A5C9-A984F580CB46}"/>
    <cellStyle name="Comma [0] 2" xfId="32547" hidden="1" xr:uid="{D96DE7B6-C040-493C-B2DB-5FDACC12D1AB}"/>
    <cellStyle name="Comma [0] 2" xfId="32550" hidden="1" xr:uid="{D6A7CB01-2F97-455C-90AD-FB772431A393}"/>
    <cellStyle name="Comma [0] 2" xfId="32551" hidden="1" xr:uid="{AC7B5342-9096-4030-A771-F2DF71E6ED3A}"/>
    <cellStyle name="Comma [0] 2" xfId="32555" hidden="1" xr:uid="{F0776A82-741B-4F57-AF77-1DCFA65E5F44}"/>
    <cellStyle name="Comma [0] 2" xfId="32556" hidden="1" xr:uid="{E09A84DB-9531-44D6-8DA3-D31D6DE69A9F}"/>
    <cellStyle name="Comma [0] 2" xfId="32562" hidden="1" xr:uid="{5A7E898B-4DF0-4A8A-AB61-FFE697229FA2}"/>
    <cellStyle name="Comma [0] 2" xfId="32563" hidden="1" xr:uid="{177E165B-73A2-4368-AC9B-7E30781F5FED}"/>
    <cellStyle name="Comma [0] 2" xfId="32566" hidden="1" xr:uid="{2B0E292C-B7BB-409D-A25F-F914989C2C29}"/>
    <cellStyle name="Comma [0] 2" xfId="32570" hidden="1" xr:uid="{83F72407-0564-44CB-AD4E-7A0BBF005F8D}"/>
    <cellStyle name="Comma [0] 2" xfId="32571" hidden="1" xr:uid="{C3127C21-87DE-4E14-8854-48DB15EA683D}"/>
    <cellStyle name="Comma [0] 2" xfId="32575" hidden="1" xr:uid="{73050434-8625-41B1-8EFE-E3233E4D8567}"/>
    <cellStyle name="Comma [0] 2" xfId="32576" hidden="1" xr:uid="{B83A1138-1D79-4DFC-AD6D-548C48D0B090}"/>
    <cellStyle name="Comma [0] 2" xfId="32580" hidden="1" xr:uid="{30A91214-7E3B-4461-B4B1-E6324E0C23E1}"/>
    <cellStyle name="Comma [0] 2" xfId="32581" hidden="1" xr:uid="{B3E1A9F8-5909-401C-ACFC-F9D0D1B4530D}"/>
    <cellStyle name="Comma [0] 2" xfId="32585" hidden="1" xr:uid="{85EEF90F-CAD1-479C-AD4A-37A09F1928ED}"/>
    <cellStyle name="Comma [0] 2" xfId="32588" hidden="1" xr:uid="{06EB6E50-4968-4B6D-95D0-4ED59EE9F6D7}"/>
    <cellStyle name="Comma [0] 2" xfId="32589" hidden="1" xr:uid="{C8C15292-BD2A-474E-B25C-2EE28FDFF4E1}"/>
    <cellStyle name="Comma [0] 2" xfId="32592" hidden="1" xr:uid="{9F97CC8A-6544-4711-B173-220CC80E813A}"/>
    <cellStyle name="Comma [0] 2" xfId="32594" hidden="1" xr:uid="{74282DA4-ACE9-4C3D-ACB9-0758C5694ABE}"/>
    <cellStyle name="Comma [0] 2" xfId="32598" hidden="1" xr:uid="{98FAA7D7-7147-46FA-9F23-607E4D72E905}"/>
    <cellStyle name="Comma [0] 2" xfId="32600" hidden="1" xr:uid="{883E5AB5-14D0-4DD1-BD8A-1158BB0B9E22}"/>
    <cellStyle name="Comma [0] 2" xfId="32604" hidden="1" xr:uid="{74EC49BB-00C5-4FAA-BE74-E55C0ACF617E}"/>
    <cellStyle name="Comma [0] 2" xfId="32606" hidden="1" xr:uid="{3AECB4AB-F48E-42D5-B850-C9E6FE45B827}"/>
    <cellStyle name="Comma [0] 2" xfId="32608" hidden="1" xr:uid="{52C4D811-0FFB-488E-B03B-86C7E78DDDC8}"/>
    <cellStyle name="Comma [0] 2" xfId="32611" hidden="1" xr:uid="{86E1A654-6556-4B53-B543-7B1CB7962AE7}"/>
    <cellStyle name="Comma [0] 2" xfId="32613" hidden="1" xr:uid="{E4E5EF5F-9B1E-4010-B3B8-BE25F1DDD139}"/>
    <cellStyle name="Comma [0] 2" xfId="32615" hidden="1" xr:uid="{C41D2C26-1A2C-4723-85A0-9BC6A50C442D}"/>
    <cellStyle name="Comma [0] 2" xfId="32618" hidden="1" xr:uid="{3BF494B8-F185-449F-888B-D0F490F9DBB7}"/>
    <cellStyle name="Comma [0] 2" xfId="32620" hidden="1" xr:uid="{6088B213-7AFB-43E3-AED4-F23AFA33AF6F}"/>
    <cellStyle name="Comma [0] 2" xfId="32624" hidden="1" xr:uid="{AFABA1A3-B807-47E4-81FB-940FEB3012BE}"/>
    <cellStyle name="Comma [0] 2" xfId="32625" hidden="1" xr:uid="{41D2F256-CF30-4CC8-9A04-8096CEF46E47}"/>
    <cellStyle name="Comma [0] 2" xfId="32627" hidden="1" xr:uid="{CF0ADFA8-5AD3-436F-8C07-21B089515FE7}"/>
    <cellStyle name="Comma [0] 2" xfId="32631" hidden="1" xr:uid="{38A721B5-B9B2-410B-AC99-6891B33F6873}"/>
    <cellStyle name="Comma [0] 2" xfId="32633" hidden="1" xr:uid="{6E6AD3CD-C21F-46F9-9B3F-949E60B48B7E}"/>
    <cellStyle name="Comma [0] 2" xfId="32635" hidden="1" xr:uid="{AACF79D4-7805-4468-BE31-9B47E4194C06}"/>
    <cellStyle name="Comma [0] 2" xfId="32638" hidden="1" xr:uid="{AC3B3CCA-630C-49C5-91B1-577E789DC5D7}"/>
    <cellStyle name="Comma [0] 2" xfId="32640" hidden="1" xr:uid="{C42FE43C-F119-4C50-B253-201EACFA75B6}"/>
    <cellStyle name="Comma [0] 2" xfId="32645" hidden="1" xr:uid="{4B120EFC-C3D9-44C5-9BD3-AA9505A7FA5F}"/>
    <cellStyle name="Comma [0] 2" xfId="32647" hidden="1" xr:uid="{2CF8671B-FB47-49E5-9BCB-BFDCE262FC48}"/>
    <cellStyle name="Comma [0] 2" xfId="32651" hidden="1" xr:uid="{B8FF99F1-F006-4B4C-B63F-DB3AF7846899}"/>
    <cellStyle name="Comma [0] 2" xfId="32653" hidden="1" xr:uid="{CFDF5840-D0E8-45FF-9A70-AF779A674C47}"/>
    <cellStyle name="Comma [0] 2" xfId="32656" hidden="1" xr:uid="{D6C04A30-5EB0-4B2C-9B66-299FFC611BB8}"/>
    <cellStyle name="Comma [0] 2" xfId="32659" hidden="1" xr:uid="{AD3B501B-D0E5-4660-AB6E-01062EC4C628}"/>
    <cellStyle name="Comma [0] 2" xfId="32661" hidden="1" xr:uid="{A681897D-78A8-497B-8E47-02BF418EB320}"/>
    <cellStyle name="Comma [0] 2" xfId="32664" hidden="1" xr:uid="{ED61B2AC-D1E4-469C-B853-DEA64A3E4CCA}"/>
    <cellStyle name="Comma [0] 2" xfId="32666" hidden="1" xr:uid="{F5554D27-355A-487D-A7C5-DED73EB8BB83}"/>
    <cellStyle name="Comma [0] 2" xfId="32669" hidden="1" xr:uid="{DE9FE2AB-E900-4BDD-BDCE-F8A058E18E90}"/>
    <cellStyle name="Comma [0] 2" xfId="32672" hidden="1" xr:uid="{2FE3AC5D-BCB2-45D0-BB37-BDC8E77C4E71}"/>
    <cellStyle name="Comma [0] 2" xfId="32674" hidden="1" xr:uid="{07F82B8B-55FF-43EC-9380-B8E9048BC12C}"/>
    <cellStyle name="Comma [0] 2" xfId="32677" hidden="1" xr:uid="{32AF7FE2-F982-4234-9869-FB62779A04B8}"/>
    <cellStyle name="Comma [0] 2" xfId="32678" hidden="1" xr:uid="{34427055-E9BF-407C-BDF3-A71FF6B69A87}"/>
    <cellStyle name="Comma [0] 2" xfId="32683" hidden="1" xr:uid="{EB10C391-DB30-422E-9D02-E33A5C4A803B}"/>
    <cellStyle name="Comma [0] 2" xfId="32685" hidden="1" xr:uid="{3E51ED3F-6FDB-4E16-89A0-FF3DFB84B942}"/>
    <cellStyle name="Comma [0] 2" xfId="32688" hidden="1" xr:uid="{3049DC3F-E379-4E1D-B088-D150977D2A86}"/>
    <cellStyle name="Comma [0] 2" xfId="32691" hidden="1" xr:uid="{E235379B-A025-4A1B-973F-618719D769FC}"/>
    <cellStyle name="Comma [0] 2" xfId="32693" hidden="1" xr:uid="{C7D9B7B7-4A6D-42BF-8E06-7821C7561F30}"/>
    <cellStyle name="Comma [0] 2" xfId="32696" hidden="1" xr:uid="{794F8E61-5EBD-45DC-9102-0F81F89BF528}"/>
    <cellStyle name="Comma [0] 2" xfId="32698" hidden="1" xr:uid="{D73FE1AD-AD13-49B8-A249-0F47180743E5}"/>
    <cellStyle name="Comma [0] 2" xfId="32700" hidden="1" xr:uid="{1DE25FB9-8B17-422F-8F38-B49C6F28DACF}"/>
    <cellStyle name="Comma [0] 2" xfId="32703" hidden="1" xr:uid="{08E91139-7863-4805-AD23-142B10F7E6F4}"/>
    <cellStyle name="Comma [0] 2" xfId="32705" hidden="1" xr:uid="{9A7F613D-071E-47F2-8EE4-58B230E303DC}"/>
    <cellStyle name="Comma [0] 2" xfId="32709" hidden="1" xr:uid="{57774FA0-1ED2-4E7A-BADC-671D3267CBFA}"/>
    <cellStyle name="Comma [0] 2" xfId="32710" hidden="1" xr:uid="{0ADFDA2A-17E0-48BA-8716-BDCEA1DCFE14}"/>
    <cellStyle name="Comma [0] 2" xfId="32712" hidden="1" xr:uid="{202FB3B6-479A-431F-AA20-AD1D65C82B37}"/>
    <cellStyle name="Comma [0] 2" xfId="32716" hidden="1" xr:uid="{E496E3C9-23D4-44B5-9D45-F2C1C1BEC3B7}"/>
    <cellStyle name="Comma [0] 2" xfId="32718" hidden="1" xr:uid="{88DDB6F2-5B24-4DEB-BE7D-8DEF30124391}"/>
    <cellStyle name="Comma [0] 2" xfId="32720" hidden="1" xr:uid="{B2F329A3-4F98-4D6C-A557-F361B6DC62B9}"/>
    <cellStyle name="Comma [0] 2" xfId="32723" hidden="1" xr:uid="{54401481-227D-454F-91DE-01A51B4A89B0}"/>
    <cellStyle name="Comma [0] 2" xfId="32725" hidden="1" xr:uid="{E3FC7071-BFD1-40D9-BE84-AD591DA3D64B}"/>
    <cellStyle name="Comma [0] 2" xfId="32730" hidden="1" xr:uid="{71E1A399-EA08-40BD-AF92-D6A6F513B316}"/>
    <cellStyle name="Comma [0] 2" xfId="32731" hidden="1" xr:uid="{630273DB-9990-497E-8F44-F385DC2C4970}"/>
    <cellStyle name="Comma [0] 2" xfId="32735" hidden="1" xr:uid="{E17D5627-979A-4112-BB8C-8423CE715F64}"/>
    <cellStyle name="Comma [0] 2" xfId="32738" hidden="1" xr:uid="{0B8B01C1-2437-4A8B-9733-5C15F45966D1}"/>
    <cellStyle name="Comma [0] 2" xfId="32740" hidden="1" xr:uid="{4DBBC9C5-20D8-43DC-A7BA-3701794D5DC8}"/>
    <cellStyle name="Comma [0] 2" xfId="32743" hidden="1" xr:uid="{3CDD3751-C25A-406A-8208-FA51AD8C61DB}"/>
    <cellStyle name="Comma [0] 2" xfId="32744" hidden="1" xr:uid="{E15B1FC9-A87B-4E5D-A8A7-571E189C5503}"/>
    <cellStyle name="Comma [0] 2" xfId="32748" hidden="1" xr:uid="{6D8FEA34-06DE-45CE-9A0A-2D3405B88D3D}"/>
    <cellStyle name="Comma [0] 2" xfId="32749" hidden="1" xr:uid="{F379C433-5896-40FF-8547-346DBCADFFA9}"/>
    <cellStyle name="Comma [0] 2" xfId="32753" hidden="1" xr:uid="{AE7BBC00-5338-4A0F-8913-F9EB883F4A88}"/>
    <cellStyle name="Comma [0] 2" xfId="32756" hidden="1" xr:uid="{FF61A2D6-5949-4CC0-B61E-7FD7AD479251}"/>
    <cellStyle name="Comma [0] 2" xfId="32757" hidden="1" xr:uid="{D0747BB7-E23F-49F5-9A86-1E08C3080CDE}"/>
    <cellStyle name="Comma [0] 2" xfId="32761" hidden="1" xr:uid="{B5B55F51-BA3C-4BB5-BC31-DFCE4F878C8D}"/>
    <cellStyle name="Comma [0] 2" xfId="32762" hidden="1" xr:uid="{613EDAA5-6A51-40ED-98D8-EB77C4976D0A}"/>
    <cellStyle name="Comma [0] 2" xfId="32767" hidden="1" xr:uid="{0DDB10A9-1EC2-484C-88FC-1E7A52807C04}"/>
    <cellStyle name="Comma [0] 2" xfId="32769" hidden="1" xr:uid="{4A277A4E-B7EB-4310-8952-A05FF23E9C31}"/>
    <cellStyle name="Comma [0] 2" xfId="32770" hidden="1" xr:uid="{B666800E-9FF5-40F8-8990-FE6F5CB02374}"/>
    <cellStyle name="Comma [0] 2" xfId="32773" hidden="1" xr:uid="{BA1100BC-3B1A-43E2-9264-1CFDBD89CA6A}"/>
    <cellStyle name="Comma [0] 2" xfId="32776" hidden="1" xr:uid="{69B80D2A-D408-45D6-A848-4DDA14C6D830}"/>
    <cellStyle name="Comma [0] 2" xfId="32777" hidden="1" xr:uid="{C974BBA5-8C2F-442E-B33C-B8EF470B61E7}"/>
    <cellStyle name="Comma [0] 2" xfId="32781" hidden="1" xr:uid="{DA4FBF42-E2D5-4500-9BB9-4F50800685F4}"/>
    <cellStyle name="Comma [0] 2" xfId="32783" hidden="1" xr:uid="{052EAEC9-E3B2-4954-B64C-8483A507452D}"/>
    <cellStyle name="Comma [0] 2" xfId="32785" hidden="1" xr:uid="{CE2D088C-56B3-4EB8-9943-D9E07952BC8F}"/>
    <cellStyle name="Comma [0] 2" xfId="32788" hidden="1" xr:uid="{A2404A3E-C073-4AAC-A18D-54DE5178C4D1}"/>
    <cellStyle name="Comma [0] 2" xfId="32790" hidden="1" xr:uid="{5A38BB5E-4A79-4645-9AEB-857E6C0B0328}"/>
    <cellStyle name="Comma [0] 2" xfId="32794" hidden="1" xr:uid="{2F7E5213-28E3-4775-8A40-84210638C846}"/>
    <cellStyle name="Comma [0] 2" xfId="32795" hidden="1" xr:uid="{D530793B-2A5F-44D6-B95C-10145516BFE4}"/>
    <cellStyle name="Comma [0] 2" xfId="32797" hidden="1" xr:uid="{4F66BAB0-C59B-4A1D-A6AE-B3E5B6D603F2}"/>
    <cellStyle name="Comma [0] 2" xfId="32801" hidden="1" xr:uid="{BA121DF9-A33D-4B90-941D-65F36FD7534C}"/>
    <cellStyle name="Comma [0] 2" xfId="32803" hidden="1" xr:uid="{C5BC2611-8616-4844-98EB-6EBB392410D9}"/>
    <cellStyle name="Comma [0] 2" xfId="32805" hidden="1" xr:uid="{D5D6587C-D4B6-4AF5-A14E-B096CE29F4B4}"/>
    <cellStyle name="Comma [0] 2" xfId="32808" hidden="1" xr:uid="{55E24120-E2D6-48ED-8EDB-BBD849FC2C33}"/>
    <cellStyle name="Comma [0] 2" xfId="32810" hidden="1" xr:uid="{C9A81449-E879-4FF6-9723-D900E363BB19}"/>
    <cellStyle name="Comma [0] 2" xfId="32815" hidden="1" xr:uid="{EA9AAD6F-45C3-41D7-A5FC-F8208E1F2AE3}"/>
    <cellStyle name="Comma [0] 2" xfId="32816" hidden="1" xr:uid="{3E1941E1-8F27-4AFF-8507-39F8E4786D57}"/>
    <cellStyle name="Comma [0] 2" xfId="32820" hidden="1" xr:uid="{4D75E9E9-60AB-4D29-B1EE-DBBC26CF64AD}"/>
    <cellStyle name="Comma [0] 2" xfId="32823" hidden="1" xr:uid="{F01EC9A1-CCC3-4532-A0F8-8383A228D098}"/>
    <cellStyle name="Comma [0] 2" xfId="32825" hidden="1" xr:uid="{F0D709FE-D7A9-4507-8C05-A95CFB815AE6}"/>
    <cellStyle name="Comma [0] 2" xfId="32828" hidden="1" xr:uid="{2A6608B1-4581-4EBF-AE35-CF6C65B62DD1}"/>
    <cellStyle name="Comma [0] 2" xfId="32829" hidden="1" xr:uid="{D2804F9A-62D9-464B-819B-87FE1B225BEE}"/>
    <cellStyle name="Comma [0] 2" xfId="32833" hidden="1" xr:uid="{86F450BB-9E81-4724-A767-EFE39710B430}"/>
    <cellStyle name="Comma [0] 2" xfId="32836" hidden="1" xr:uid="{2418E2CA-4AB5-4658-BC50-46BB235A8B4F}"/>
    <cellStyle name="Comma [0] 2" xfId="32839" hidden="1" xr:uid="{A91BC9DD-7E4F-4EB2-9EF0-29A99A33008E}"/>
    <cellStyle name="Comma [0] 2" xfId="32841" hidden="1" xr:uid="{8D8EE13F-E722-4BB8-BD5C-9C846D508509}"/>
    <cellStyle name="Comma [0] 2" xfId="32844" hidden="1" xr:uid="{E92C4D39-F135-4BF1-B074-80862DFD4454}"/>
    <cellStyle name="Comma [0] 2" xfId="32846" hidden="1" xr:uid="{312FA745-A449-42B7-9153-EC8B32107DCF}"/>
    <cellStyle name="Comma [0] 2" xfId="32850" hidden="1" xr:uid="{61FC3407-0D59-422D-87FF-1D51F7C1E670}"/>
    <cellStyle name="Comma [0] 2" xfId="32852" hidden="1" xr:uid="{F63C3C68-3D7D-4C6F-A27B-2D327108B768}"/>
    <cellStyle name="Comma [0] 2" xfId="32855" hidden="1" xr:uid="{7C974773-E752-4607-9F7E-F58A997B6342}"/>
    <cellStyle name="Comma [0] 2" xfId="32857" hidden="1" xr:uid="{5B8CAF27-ED02-45F6-83BA-B208D9F648B6}"/>
    <cellStyle name="Comma [0] 2" xfId="32860" hidden="1" xr:uid="{51064D22-1411-4BA7-83A2-B985F265039F}"/>
    <cellStyle name="Comma [0] 2" xfId="32863" hidden="1" xr:uid="{20947690-B3BB-4A50-BB67-65D134BDEC1E}"/>
    <cellStyle name="Comma [0] 2" xfId="32865" hidden="1" xr:uid="{6F36B8CD-C753-46FE-A105-78201DEC9B7A}"/>
    <cellStyle name="Comma [0] 2" xfId="32867" hidden="1" xr:uid="{D127A38D-ED52-4A80-AE83-3026245821A4}"/>
    <cellStyle name="Comma [0] 2" xfId="32870" hidden="1" xr:uid="{B568C6E1-96FE-4946-A968-50C4F790A7DE}"/>
    <cellStyle name="Comma [0] 2" xfId="32872" hidden="1" xr:uid="{8875DCA3-A31A-48C7-9E44-C12C2C8E4539}"/>
    <cellStyle name="Comma [0] 2" xfId="32875" hidden="1" xr:uid="{F7228A6D-E39F-4D37-86A7-BD9ECEEE6B49}"/>
    <cellStyle name="Comma [0] 2" xfId="32877" hidden="1" xr:uid="{6404B2C0-47BE-4576-B895-A411FBE3F79E}"/>
    <cellStyle name="Comma [0] 2" xfId="32879" hidden="1" xr:uid="{9583E0B0-6ED1-4471-B9D7-8BF2F5E8F74F}"/>
    <cellStyle name="Comma [0] 2" xfId="32882" hidden="1" xr:uid="{0729C894-9D59-432E-9883-384A863E92FA}"/>
    <cellStyle name="Comma [0] 2" xfId="32885" hidden="1" xr:uid="{C91D063E-3AE0-4CF9-8F07-8FE522A24BB9}"/>
    <cellStyle name="Comma [0] 2" xfId="32887" hidden="1" xr:uid="{15764966-AC0E-45FB-8355-D246FF91DC83}"/>
    <cellStyle name="Comma [0] 2" xfId="32890" hidden="1" xr:uid="{FF309C05-138A-4442-87E5-73C5E40E332A}"/>
    <cellStyle name="Comma [0] 2" xfId="32892" hidden="1" xr:uid="{8268E080-8B67-4E8B-A1B7-B80D923C878F}"/>
    <cellStyle name="Comma [0] 2" xfId="32896" hidden="1" xr:uid="{9EEBCED8-CB8E-4225-BA34-0550CFD5FD6F}"/>
    <cellStyle name="Comma [0] 2" xfId="32898" hidden="1" xr:uid="{0A2BCE3E-A2B0-4CF7-85B6-07952FD3BADE}"/>
    <cellStyle name="Comma [0] 2" xfId="32901" hidden="1" xr:uid="{1961E797-93EB-47F4-865D-24979F8FF138}"/>
    <cellStyle name="Comma [0] 2" xfId="32904" hidden="1" xr:uid="{4257ADCB-19FD-4B3D-B7BA-F8D417D43D1B}"/>
    <cellStyle name="Comma [0] 2" xfId="32907" hidden="1" xr:uid="{B038D113-AD73-4234-8B1D-12FD1D6F4F90}"/>
    <cellStyle name="Comma [0] 2" xfId="32910" hidden="1" xr:uid="{E7AE03C6-448F-4986-B73D-4212DE18374A}"/>
    <cellStyle name="Comma [0] 2" xfId="32912" hidden="1" xr:uid="{F253D222-792C-40FE-AEA0-8C71555978F7}"/>
    <cellStyle name="Comma [0] 2" xfId="32915" hidden="1" xr:uid="{FD8909AB-61EB-4A8E-A0B5-73AA45CF37E4}"/>
    <cellStyle name="Comma [0] 2" xfId="32917" hidden="1" xr:uid="{D38AC166-2F4F-4BD4-80DA-1E605C5B1FBE}"/>
    <cellStyle name="Comma [0] 2" xfId="32919" hidden="1" xr:uid="{FB3831C7-642F-4DA6-A4B5-F92E579466D2}"/>
    <cellStyle name="Comma [0] 2" xfId="32922" hidden="1" xr:uid="{208D2BEE-E0EB-4F3A-95E5-D69A5F43608A}"/>
    <cellStyle name="Comma [0] 2" xfId="32924" hidden="1" xr:uid="{567015F1-6A8F-4666-BB3F-E9E2FD6EAF3F}"/>
    <cellStyle name="Comma [0] 2" xfId="32928" hidden="1" xr:uid="{E1ED4516-7610-4A7C-8864-CB2FBFB9583E}"/>
    <cellStyle name="Comma [0] 2" xfId="32930" hidden="1" xr:uid="{7B919785-D5DF-40C0-9D47-79ABC165E25E}"/>
    <cellStyle name="Comma [0] 2" xfId="32933" hidden="1" xr:uid="{27837D7B-A180-40A2-B35B-A2EC87C68188}"/>
    <cellStyle name="Comma [0] 2" xfId="32935" hidden="1" xr:uid="{770924C4-7851-4B48-92AF-EF202D2C5CD4}"/>
    <cellStyle name="Comma [0] 2" xfId="32938" hidden="1" xr:uid="{840DE045-14BA-407B-B27A-0FC2A4ED7E6A}"/>
    <cellStyle name="Comma [0] 2" xfId="32941" hidden="1" xr:uid="{B14DEB3C-B72E-4457-A116-CB8F25385BDA}"/>
    <cellStyle name="Comma [0] 2" xfId="32943" hidden="1" xr:uid="{FFD18052-FA1F-49D4-81F6-F80DF083675F}"/>
    <cellStyle name="Comma [0] 2" xfId="32946" hidden="1" xr:uid="{2CD023A6-7B12-4B0C-803B-B6FCB06A9D59}"/>
    <cellStyle name="Comma [0] 2" xfId="32949" hidden="1" xr:uid="{09877AA1-D0D7-488B-99E0-70C8C26FF4B6}"/>
    <cellStyle name="Comma [0] 2" xfId="32951" hidden="1" xr:uid="{F573EA2F-1838-4CE9-8853-40A25EBDEDA6}"/>
    <cellStyle name="Comma [0] 2" xfId="32954" hidden="1" xr:uid="{12C2F889-2B92-4A51-93CA-1F4E80703DAE}"/>
    <cellStyle name="Comma [0] 2" xfId="32956" hidden="1" xr:uid="{EB1DDE6F-636E-447A-AA54-5384AF3A722A}"/>
    <cellStyle name="Comma [0] 2" xfId="32959" hidden="1" xr:uid="{6A97C3A9-3383-4DF6-96C3-9773D2261EE3}"/>
    <cellStyle name="Comma [0] 2" xfId="32961" hidden="1" xr:uid="{AA028919-5713-4DDD-A533-CE0B883C381E}"/>
    <cellStyle name="Comma [0] 2" xfId="32964" hidden="1" xr:uid="{5A6B058D-8DF3-4EB8-AA97-6BAD9545B59B}"/>
    <cellStyle name="Comma [0] 2" xfId="32967" hidden="1" xr:uid="{E7F81730-2262-418C-B7E9-1977163CCC80}"/>
    <cellStyle name="Comma [0] 2" xfId="32969" hidden="1" xr:uid="{CD52011D-A557-479F-8FD5-5ED41F7E1C40}"/>
    <cellStyle name="Comma [0] 2" xfId="32972" hidden="1" xr:uid="{23303C56-7D2A-468C-8D80-B0D0E147568B}"/>
    <cellStyle name="Comma [0] 2" xfId="32974" hidden="1" xr:uid="{26C2207C-58B4-4635-B447-BFF662903B3C}"/>
    <cellStyle name="Comma [0] 2" xfId="32979" hidden="1" xr:uid="{593ACF27-081D-487D-8CE2-D1EA88E68BD4}"/>
    <cellStyle name="Comma [0] 2" xfId="32980" hidden="1" xr:uid="{BC32019B-CF23-4C77-97E2-586A8E0825A2}"/>
    <cellStyle name="Comma [0] 2" xfId="32984" hidden="1" xr:uid="{149D747E-7786-4CE4-923B-F6F802408EB9}"/>
    <cellStyle name="Comma [0] 2" xfId="32986" hidden="1" xr:uid="{5B255989-67CE-4F45-91D2-9F805906A14A}"/>
    <cellStyle name="Comma [0] 2" xfId="32988" hidden="1" xr:uid="{562CC1E6-D110-4D03-85AD-FF7F506B1760}"/>
    <cellStyle name="Comma [0] 2" xfId="32992" hidden="1" xr:uid="{9C8E5524-7C98-4E74-A5B9-3ED041A068DD}"/>
    <cellStyle name="Comma [0] 2" xfId="32994" hidden="1" xr:uid="{6E8BE333-102D-4FA3-AD69-680471EA7D44}"/>
    <cellStyle name="Comma [0] 2 10" xfId="920" xr:uid="{00000000-0005-0000-0000-00009B030000}"/>
    <cellStyle name="Comma [0] 2 10 2" xfId="1575" hidden="1" xr:uid="{00000000-0005-0000-0000-00002A060000}"/>
    <cellStyle name="Comma [0] 2 10 2" xfId="2103" hidden="1" xr:uid="{00000000-0005-0000-0000-00003A080000}"/>
    <cellStyle name="Comma [0] 2 10 2" xfId="2375" hidden="1" xr:uid="{00000000-0005-0000-0000-00004A090000}"/>
    <cellStyle name="Comma [0] 2 10 2" xfId="2580" hidden="1" xr:uid="{00000000-0005-0000-0000-0000170A0000}"/>
    <cellStyle name="Comma [0] 2 10 2" xfId="33608" hidden="1" xr:uid="{06FB5694-3E47-4FE9-9F96-5C978DEF1C1A}"/>
    <cellStyle name="Comma [0] 2 10 2" xfId="34133" hidden="1" xr:uid="{2BD47160-82C1-408D-A69D-A84AF79BF7B7}"/>
    <cellStyle name="Comma [0] 2 10 2" xfId="34405" hidden="1" xr:uid="{69050190-7EE5-449B-A3F1-D6B9BAAC4C6D}"/>
    <cellStyle name="Comma [0] 2 10 2" xfId="34610" hidden="1" xr:uid="{6C446A2A-2427-4035-8C46-816B3878E8E1}"/>
    <cellStyle name="Comma [0] 2 10 2" xfId="32973" xr:uid="{46029B99-CE61-4B9A-8368-CC2C2BECF9C0}"/>
    <cellStyle name="Comma [0] 2 10 2 2" xfId="5372" hidden="1" xr:uid="{00000000-0005-0000-0000-0000FF140000}"/>
    <cellStyle name="Comma [0] 2 10 2 2" xfId="5905" hidden="1" xr:uid="{00000000-0005-0000-0000-000014170000}"/>
    <cellStyle name="Comma [0] 2 10 2 2" xfId="6177" hidden="1" xr:uid="{00000000-0005-0000-0000-000024180000}"/>
    <cellStyle name="Comma [0] 2 10 2 2" xfId="6382" hidden="1" xr:uid="{00000000-0005-0000-0000-0000F1180000}"/>
    <cellStyle name="Comma [0] 2 10 2 2" xfId="7591" hidden="1" xr:uid="{00000000-0005-0000-0000-0000AA1D0000}"/>
    <cellStyle name="Comma [0] 2 10 2 2" xfId="8124" hidden="1" xr:uid="{00000000-0005-0000-0000-0000BF1F0000}"/>
    <cellStyle name="Comma [0] 2 10 2 2" xfId="8396" hidden="1" xr:uid="{00000000-0005-0000-0000-0000CF200000}"/>
    <cellStyle name="Comma [0] 2 10 2 2" xfId="8601" hidden="1" xr:uid="{00000000-0005-0000-0000-00009C210000}"/>
    <cellStyle name="Comma [0] 2 10 2 2" xfId="9347" hidden="1" xr:uid="{00000000-0005-0000-0000-000086240000}"/>
    <cellStyle name="Comma [0] 2 10 2 2" xfId="9880" hidden="1" xr:uid="{00000000-0005-0000-0000-00009B260000}"/>
    <cellStyle name="Comma [0] 2 10 2 2" xfId="10152" hidden="1" xr:uid="{00000000-0005-0000-0000-0000AB270000}"/>
    <cellStyle name="Comma [0] 2 10 2 2" xfId="10357" hidden="1" xr:uid="{00000000-0005-0000-0000-000078280000}"/>
    <cellStyle name="Comma [0] 2 10 2 2" xfId="11103" hidden="1" xr:uid="{00000000-0005-0000-0000-0000622B0000}"/>
    <cellStyle name="Comma [0] 2 10 2 2" xfId="11636" hidden="1" xr:uid="{00000000-0005-0000-0000-0000772D0000}"/>
    <cellStyle name="Comma [0] 2 10 2 2" xfId="11908" hidden="1" xr:uid="{00000000-0005-0000-0000-0000872E0000}"/>
    <cellStyle name="Comma [0] 2 10 2 2" xfId="12113" hidden="1" xr:uid="{00000000-0005-0000-0000-0000542F0000}"/>
    <cellStyle name="Comma [0] 2 10 2 2" xfId="12859" hidden="1" xr:uid="{00000000-0005-0000-0000-00003E320000}"/>
    <cellStyle name="Comma [0] 2 10 2 2" xfId="13392" hidden="1" xr:uid="{00000000-0005-0000-0000-000053340000}"/>
    <cellStyle name="Comma [0] 2 10 2 2" xfId="13664" hidden="1" xr:uid="{00000000-0005-0000-0000-000063350000}"/>
    <cellStyle name="Comma [0] 2 10 2 2" xfId="13869" hidden="1" xr:uid="{00000000-0005-0000-0000-000030360000}"/>
    <cellStyle name="Comma [0] 2 10 2 2" xfId="14615" hidden="1" xr:uid="{00000000-0005-0000-0000-00001A390000}"/>
    <cellStyle name="Comma [0] 2 10 2 2" xfId="15148" hidden="1" xr:uid="{00000000-0005-0000-0000-00002F3B0000}"/>
    <cellStyle name="Comma [0] 2 10 2 2" xfId="15420" hidden="1" xr:uid="{00000000-0005-0000-0000-00003F3C0000}"/>
    <cellStyle name="Comma [0] 2 10 2 2" xfId="15625" hidden="1" xr:uid="{00000000-0005-0000-0000-00000C3D0000}"/>
    <cellStyle name="Comma [0] 2 10 2 2" xfId="16368" hidden="1" xr:uid="{00000000-0005-0000-0000-0000F33F0000}"/>
    <cellStyle name="Comma [0] 2 10 2 2" xfId="16901" hidden="1" xr:uid="{00000000-0005-0000-0000-000008420000}"/>
    <cellStyle name="Comma [0] 2 10 2 2" xfId="17173" hidden="1" xr:uid="{00000000-0005-0000-0000-000018430000}"/>
    <cellStyle name="Comma [0] 2 10 2 2" xfId="17378" hidden="1" xr:uid="{00000000-0005-0000-0000-0000E5430000}"/>
    <cellStyle name="Comma [0] 2 10 2 2" xfId="18118" hidden="1" xr:uid="{00000000-0005-0000-0000-0000C9460000}"/>
    <cellStyle name="Comma [0] 2 10 2 2" xfId="18651" hidden="1" xr:uid="{00000000-0005-0000-0000-0000DE480000}"/>
    <cellStyle name="Comma [0] 2 10 2 2" xfId="18923" hidden="1" xr:uid="{00000000-0005-0000-0000-0000EE490000}"/>
    <cellStyle name="Comma [0] 2 10 2 2" xfId="19128" hidden="1" xr:uid="{00000000-0005-0000-0000-0000BB4A0000}"/>
    <cellStyle name="Comma [0] 2 10 2 2" xfId="19862" hidden="1" xr:uid="{00000000-0005-0000-0000-0000994D0000}"/>
    <cellStyle name="Comma [0] 2 10 2 2" xfId="20395" hidden="1" xr:uid="{00000000-0005-0000-0000-0000AE4F0000}"/>
    <cellStyle name="Comma [0] 2 10 2 2" xfId="20667" hidden="1" xr:uid="{00000000-0005-0000-0000-0000BE500000}"/>
    <cellStyle name="Comma [0] 2 10 2 2" xfId="20872" hidden="1" xr:uid="{00000000-0005-0000-0000-00008B510000}"/>
    <cellStyle name="Comma [0] 2 10 2 2" xfId="21596" hidden="1" xr:uid="{00000000-0005-0000-0000-00005F540000}"/>
    <cellStyle name="Comma [0] 2 10 2 2" xfId="22129" hidden="1" xr:uid="{00000000-0005-0000-0000-000074560000}"/>
    <cellStyle name="Comma [0] 2 10 2 2" xfId="22401" hidden="1" xr:uid="{00000000-0005-0000-0000-000084570000}"/>
    <cellStyle name="Comma [0] 2 10 2 2" xfId="22606" hidden="1" xr:uid="{00000000-0005-0000-0000-000051580000}"/>
    <cellStyle name="Comma [0] 2 10 2 2" xfId="23322" hidden="1" xr:uid="{00000000-0005-0000-0000-00001D5B0000}"/>
    <cellStyle name="Comma [0] 2 10 2 2" xfId="23853" hidden="1" xr:uid="{00000000-0005-0000-0000-0000305D0000}"/>
    <cellStyle name="Comma [0] 2 10 2 2" xfId="24125" hidden="1" xr:uid="{00000000-0005-0000-0000-0000405E0000}"/>
    <cellStyle name="Comma [0] 2 10 2 2" xfId="24330" hidden="1" xr:uid="{00000000-0005-0000-0000-00000D5F0000}"/>
    <cellStyle name="Comma [0] 2 10 2 2" xfId="25030" hidden="1" xr:uid="{00000000-0005-0000-0000-0000C9610000}"/>
    <cellStyle name="Comma [0] 2 10 2 2" xfId="25560" hidden="1" xr:uid="{00000000-0005-0000-0000-0000DB630000}"/>
    <cellStyle name="Comma [0] 2 10 2 2" xfId="25832" hidden="1" xr:uid="{00000000-0005-0000-0000-0000EB640000}"/>
    <cellStyle name="Comma [0] 2 10 2 2" xfId="26037" hidden="1" xr:uid="{00000000-0005-0000-0000-0000B8650000}"/>
    <cellStyle name="Comma [0] 2 10 2 2" xfId="26725" hidden="1" xr:uid="{00000000-0005-0000-0000-000068680000}"/>
    <cellStyle name="Comma [0] 2 10 2 2" xfId="27254" hidden="1" xr:uid="{00000000-0005-0000-0000-0000796A0000}"/>
    <cellStyle name="Comma [0] 2 10 2 2" xfId="27526" hidden="1" xr:uid="{00000000-0005-0000-0000-0000896B0000}"/>
    <cellStyle name="Comma [0] 2 10 2 2" xfId="27731" hidden="1" xr:uid="{00000000-0005-0000-0000-0000566C0000}"/>
    <cellStyle name="Comma [0] 2 10 2 2" xfId="28389" hidden="1" xr:uid="{00000000-0005-0000-0000-0000E86E0000}"/>
    <cellStyle name="Comma [0] 2 10 2 2" xfId="28915" hidden="1" xr:uid="{00000000-0005-0000-0000-0000F6700000}"/>
    <cellStyle name="Comma [0] 2 10 2 2" xfId="29187" hidden="1" xr:uid="{00000000-0005-0000-0000-000006720000}"/>
    <cellStyle name="Comma [0] 2 10 2 2" xfId="29392" hidden="1" xr:uid="{00000000-0005-0000-0000-0000D3720000}"/>
    <cellStyle name="Comma [0] 2 10 2 2" xfId="30024" hidden="1" xr:uid="{00000000-0005-0000-0000-00004B750000}"/>
    <cellStyle name="Comma [0] 2 10 2 2" xfId="30550" hidden="1" xr:uid="{00000000-0005-0000-0000-000059770000}"/>
    <cellStyle name="Comma [0] 2 10 2 2" xfId="30822" hidden="1" xr:uid="{00000000-0005-0000-0000-000069780000}"/>
    <cellStyle name="Comma [0] 2 10 2 2" xfId="31027" hidden="1" xr:uid="{00000000-0005-0000-0000-000036790000}"/>
    <cellStyle name="Comma [0] 2 10 2 2" xfId="31550" hidden="1" xr:uid="{00000000-0005-0000-0000-0000417B0000}"/>
    <cellStyle name="Comma [0] 2 10 2 2" xfId="37391" hidden="1" xr:uid="{46516F98-FBE1-480A-85C7-6F3F632FA29C}"/>
    <cellStyle name="Comma [0] 2 10 2 2" xfId="37924" hidden="1" xr:uid="{0676DDA3-35A7-47ED-9CFB-B982434CFFBF}"/>
    <cellStyle name="Comma [0] 2 10 2 2" xfId="38196" hidden="1" xr:uid="{3AD7E04D-369F-404E-AEE1-E87CB965AB54}"/>
    <cellStyle name="Comma [0] 2 10 2 2" xfId="38401" hidden="1" xr:uid="{6CE33144-8625-482F-944A-96D0F3CC55B7}"/>
    <cellStyle name="Comma [0] 2 10 2 2" xfId="39610" hidden="1" xr:uid="{09E9352D-F631-4D94-B026-CF99C98C9182}"/>
    <cellStyle name="Comma [0] 2 10 2 2" xfId="40143" hidden="1" xr:uid="{8AC941E2-55F0-4E02-B2CE-CBBB45427FCC}"/>
    <cellStyle name="Comma [0] 2 10 2 2" xfId="40415" hidden="1" xr:uid="{710848F1-0B18-495F-BD31-50EB9E22E8A5}"/>
    <cellStyle name="Comma [0] 2 10 2 2" xfId="40620" hidden="1" xr:uid="{1B425BBC-4EC6-4FE0-900E-2A3E76AC5EC4}"/>
    <cellStyle name="Comma [0] 2 10 2 2" xfId="41366" hidden="1" xr:uid="{11E296D8-041C-4D87-AACB-F956F095FCD9}"/>
    <cellStyle name="Comma [0] 2 10 2 2" xfId="41899" hidden="1" xr:uid="{732613E6-2A16-4AD8-965C-C292048DD274}"/>
    <cellStyle name="Comma [0] 2 10 2 2" xfId="42171" hidden="1" xr:uid="{84E6B8E1-D358-4E55-8942-8E0511E4ABE0}"/>
    <cellStyle name="Comma [0] 2 10 2 2" xfId="42376" hidden="1" xr:uid="{79580E24-6851-40AC-8864-5C6F1D0E161D}"/>
    <cellStyle name="Comma [0] 2 10 2 2" xfId="43122" hidden="1" xr:uid="{644DF6D8-8546-4F4E-921E-E90920B0CE2C}"/>
    <cellStyle name="Comma [0] 2 10 2 2" xfId="43655" hidden="1" xr:uid="{8346B60B-7068-4F1F-84AD-5E342C3308BA}"/>
    <cellStyle name="Comma [0] 2 10 2 2" xfId="43927" hidden="1" xr:uid="{7AF90594-AA51-49F4-802B-2BD65E5235E2}"/>
    <cellStyle name="Comma [0] 2 10 2 2" xfId="44132" hidden="1" xr:uid="{3E2142E9-F3F6-425B-B6FA-C63937669061}"/>
    <cellStyle name="Comma [0] 2 10 2 2" xfId="44878" hidden="1" xr:uid="{530F63FE-47AD-42E6-9864-1DADC8152C88}"/>
    <cellStyle name="Comma [0] 2 10 2 2" xfId="45411" hidden="1" xr:uid="{E396D51E-EA03-4E9E-A594-E2C90705279D}"/>
    <cellStyle name="Comma [0] 2 10 2 2" xfId="45683" hidden="1" xr:uid="{620DCF8D-70CB-414E-9F58-7E4B812FE70E}"/>
    <cellStyle name="Comma [0] 2 10 2 2" xfId="45888" hidden="1" xr:uid="{4AF251F6-6211-4FFC-A87F-0D292E5F81DA}"/>
    <cellStyle name="Comma [0] 2 10 2 2" xfId="46634" hidden="1" xr:uid="{AF4B2212-AE64-4A1E-BE6E-57EB0D3FA877}"/>
    <cellStyle name="Comma [0] 2 10 2 2" xfId="47167" hidden="1" xr:uid="{C9AC55B9-7F0B-4F7D-B6E9-CA949D01D847}"/>
    <cellStyle name="Comma [0] 2 10 2 2" xfId="47439" hidden="1" xr:uid="{45BC3704-1A6D-4741-831E-D5B94ED76386}"/>
    <cellStyle name="Comma [0] 2 10 2 2" xfId="47644" hidden="1" xr:uid="{04328510-7A4F-4C9C-9B4E-D95E1AB04EC8}"/>
    <cellStyle name="Comma [0] 2 10 2 2" xfId="48387" hidden="1" xr:uid="{B070F70E-CCA5-402D-B3EF-FC1FFA8A9213}"/>
    <cellStyle name="Comma [0] 2 10 2 2" xfId="48920" hidden="1" xr:uid="{15E2691C-946E-4E7F-89CE-E08D268E361A}"/>
    <cellStyle name="Comma [0] 2 10 2 2" xfId="49192" hidden="1" xr:uid="{918EB966-6104-445B-8FF6-F470CBE02DF3}"/>
    <cellStyle name="Comma [0] 2 10 2 2" xfId="49397" hidden="1" xr:uid="{FC97B6A0-6F1F-4CD2-B9CA-3EA642B2B9BA}"/>
    <cellStyle name="Comma [0] 2 10 2 2" xfId="50137" hidden="1" xr:uid="{FBF2D0DA-E9ED-4700-95B7-2D5459FCB1C6}"/>
    <cellStyle name="Comma [0] 2 10 2 2" xfId="50670" hidden="1" xr:uid="{87F33F2A-3D0D-41D5-82CC-AF6F0DB4CFF0}"/>
    <cellStyle name="Comma [0] 2 10 2 2" xfId="50942" hidden="1" xr:uid="{05177675-AF79-4E36-A9BB-0D011A3264C3}"/>
    <cellStyle name="Comma [0] 2 10 2 2" xfId="51147" hidden="1" xr:uid="{FF41E089-966E-4A20-BA8E-7524401E077A}"/>
    <cellStyle name="Comma [0] 2 10 2 2" xfId="51881" hidden="1" xr:uid="{C538612A-58E2-4AD4-8E93-FC2C2ED8AFDE}"/>
    <cellStyle name="Comma [0] 2 10 2 2" xfId="52414" hidden="1" xr:uid="{1FDF74F4-7A4F-41E0-8C1A-DED0F726943C}"/>
    <cellStyle name="Comma [0] 2 10 2 2" xfId="52686" hidden="1" xr:uid="{D5001900-0D51-4AD7-8F95-B0E12600F252}"/>
    <cellStyle name="Comma [0] 2 10 2 2" xfId="52891" hidden="1" xr:uid="{07D35132-CB2D-4BF3-AEC5-05D70AC3D05C}"/>
    <cellStyle name="Comma [0] 2 10 2 2" xfId="53615" hidden="1" xr:uid="{18FDB316-770D-488B-A81B-3251652841B7}"/>
    <cellStyle name="Comma [0] 2 10 2 2" xfId="54148" hidden="1" xr:uid="{691F4B55-DA30-47D3-95A7-46B5B3A8EB21}"/>
    <cellStyle name="Comma [0] 2 10 2 2" xfId="54420" hidden="1" xr:uid="{8500CEA6-3C3A-470A-B2E3-540509D968F3}"/>
    <cellStyle name="Comma [0] 2 10 2 2" xfId="54625" hidden="1" xr:uid="{8A4F1FCB-DF17-43BF-BECF-A4DC90F0C460}"/>
    <cellStyle name="Comma [0] 2 10 2 2" xfId="55341" hidden="1" xr:uid="{92DBE7D7-BED9-4A51-BC63-6C1BA2487746}"/>
    <cellStyle name="Comma [0] 2 10 2 2" xfId="55872" hidden="1" xr:uid="{52EEC57E-AC3C-49C4-AFD3-784B70F061F1}"/>
    <cellStyle name="Comma [0] 2 10 2 2" xfId="56144" hidden="1" xr:uid="{C3CA16E4-1568-4E8A-A7CD-F06745B0FFB2}"/>
    <cellStyle name="Comma [0] 2 10 2 2" xfId="56349" hidden="1" xr:uid="{8B040EB0-6A46-4A17-ACE2-D6283D728994}"/>
    <cellStyle name="Comma [0] 2 10 2 2" xfId="57049" hidden="1" xr:uid="{4733795D-CCCD-4D7E-9894-A06422D7AB54}"/>
    <cellStyle name="Comma [0] 2 10 2 2" xfId="57579" hidden="1" xr:uid="{CB2BD56E-B797-4DCA-955A-197D64E6E493}"/>
    <cellStyle name="Comma [0] 2 10 2 2" xfId="57851" hidden="1" xr:uid="{73065843-8FFA-4CCE-809B-C28CFF926B2F}"/>
    <cellStyle name="Comma [0] 2 10 2 2" xfId="58056" hidden="1" xr:uid="{3137FE17-305E-4315-A0B3-9CE0BCC2DB18}"/>
    <cellStyle name="Comma [0] 2 10 2 2" xfId="58744" hidden="1" xr:uid="{A310557A-49FF-4680-98F7-D867E45C7A21}"/>
    <cellStyle name="Comma [0] 2 10 2 2" xfId="59273" hidden="1" xr:uid="{242D6036-2D84-45F3-BFC7-01E1496DD84E}"/>
    <cellStyle name="Comma [0] 2 10 2 2" xfId="59545" hidden="1" xr:uid="{07378E27-D826-4661-AFA2-930E63575681}"/>
    <cellStyle name="Comma [0] 2 10 2 2" xfId="59750" hidden="1" xr:uid="{B436EFDA-48D0-4262-8E7F-A8B920C395BA}"/>
    <cellStyle name="Comma [0] 2 10 2 2" xfId="60408" hidden="1" xr:uid="{6CC43CAA-D57F-4DE1-B390-EEA8866083D7}"/>
    <cellStyle name="Comma [0] 2 10 2 2" xfId="60934" hidden="1" xr:uid="{2FFECE6A-7279-4A75-9E4D-9D5F27CFD3BB}"/>
    <cellStyle name="Comma [0] 2 10 2 2" xfId="61206" hidden="1" xr:uid="{D4BE7C40-5A05-49C0-9F71-B2BCABF65779}"/>
    <cellStyle name="Comma [0] 2 10 2 2" xfId="61411" hidden="1" xr:uid="{4623B8C7-3249-4D28-9042-ADEEB3D1212E}"/>
    <cellStyle name="Comma [0] 2 10 2 2" xfId="62043" hidden="1" xr:uid="{446CA546-F975-481E-8342-9B936AC12809}"/>
    <cellStyle name="Comma [0] 2 10 2 2" xfId="62569" hidden="1" xr:uid="{C2BF7873-F74A-4E83-8B83-32E2F14627D2}"/>
    <cellStyle name="Comma [0] 2 10 2 2" xfId="62841" hidden="1" xr:uid="{DE7EB33F-3C64-40A9-8C1F-DFE490722993}"/>
    <cellStyle name="Comma [0] 2 10 2 2" xfId="63046" hidden="1" xr:uid="{849F28BA-E299-4C20-811E-CE4D46318D49}"/>
    <cellStyle name="Comma [0] 2 10 2 2" xfId="63569" hidden="1" xr:uid="{DE68EEEF-EED1-484E-B36A-802E07DFB88E}"/>
    <cellStyle name="Comma [0] 2 10 3" xfId="4711" hidden="1" xr:uid="{00000000-0005-0000-0000-00006A120000}"/>
    <cellStyle name="Comma [0] 2 10 3" xfId="6930" hidden="1" xr:uid="{00000000-0005-0000-0000-0000151B0000}"/>
    <cellStyle name="Comma [0] 2 10 3" xfId="8686" hidden="1" xr:uid="{00000000-0005-0000-0000-0000F1210000}"/>
    <cellStyle name="Comma [0] 2 10 3" xfId="10442" hidden="1" xr:uid="{00000000-0005-0000-0000-0000CD280000}"/>
    <cellStyle name="Comma [0] 2 10 3" xfId="12198" hidden="1" xr:uid="{00000000-0005-0000-0000-0000A92F0000}"/>
    <cellStyle name="Comma [0] 2 10 3" xfId="13954" hidden="1" xr:uid="{00000000-0005-0000-0000-000085360000}"/>
    <cellStyle name="Comma [0] 2 10 3" xfId="15710" hidden="1" xr:uid="{00000000-0005-0000-0000-0000613D0000}"/>
    <cellStyle name="Comma [0] 2 10 3" xfId="17462" hidden="1" xr:uid="{00000000-0005-0000-0000-000039440000}"/>
    <cellStyle name="Comma [0] 2 10 3" xfId="19211" hidden="1" xr:uid="{00000000-0005-0000-0000-00000E4B0000}"/>
    <cellStyle name="Comma [0] 2 10 3" xfId="20954" hidden="1" xr:uid="{00000000-0005-0000-0000-0000DD510000}"/>
    <cellStyle name="Comma [0] 2 10 3" xfId="22684" hidden="1" xr:uid="{00000000-0005-0000-0000-00009F580000}"/>
    <cellStyle name="Comma [0] 2 10 3" xfId="24407" hidden="1" xr:uid="{00000000-0005-0000-0000-00005A5F0000}"/>
    <cellStyle name="Comma [0] 2 10 3" xfId="26110" hidden="1" xr:uid="{00000000-0005-0000-0000-000001660000}"/>
    <cellStyle name="Comma [0] 2 10 3" xfId="27797" hidden="1" xr:uid="{00000000-0005-0000-0000-0000986C0000}"/>
    <cellStyle name="Comma [0] 2 10 3" xfId="29452" hidden="1" xr:uid="{00000000-0005-0000-0000-00000F730000}"/>
    <cellStyle name="Comma [0] 2 10 3" xfId="31065" hidden="1" xr:uid="{00000000-0005-0000-0000-00005C790000}"/>
    <cellStyle name="Comma [0] 2 10 3" xfId="36730" hidden="1" xr:uid="{68940408-D0EE-43E4-8507-9F5CC7375D69}"/>
    <cellStyle name="Comma [0] 2 10 3" xfId="38949" hidden="1" xr:uid="{602F2227-6F6A-4161-8D3A-71352F3C928C}"/>
    <cellStyle name="Comma [0] 2 10 3" xfId="40705" hidden="1" xr:uid="{0207633D-7F16-40C8-A1DD-D5676F8B08C9}"/>
    <cellStyle name="Comma [0] 2 10 3" xfId="42461" hidden="1" xr:uid="{B71BBE6C-59ED-4425-B292-A6FD1A6456C2}"/>
    <cellStyle name="Comma [0] 2 10 3" xfId="44217" hidden="1" xr:uid="{F19C9BA5-9037-4C0D-AFC9-70F4D2CA0433}"/>
    <cellStyle name="Comma [0] 2 10 3" xfId="45973" hidden="1" xr:uid="{0DD645BF-2110-4BB0-8DD9-4BAE30EDF44D}"/>
    <cellStyle name="Comma [0] 2 10 3" xfId="47729" hidden="1" xr:uid="{4B8ACD97-FB92-401B-99B0-9B6E1147D992}"/>
    <cellStyle name="Comma [0] 2 10 3" xfId="49481" hidden="1" xr:uid="{81E7F844-337D-4828-80BC-79BDD3AF7867}"/>
    <cellStyle name="Comma [0] 2 10 3" xfId="51230" hidden="1" xr:uid="{181B23B1-D3E3-4A21-8BDA-7C0D799BFF7C}"/>
    <cellStyle name="Comma [0] 2 10 3" xfId="52973" hidden="1" xr:uid="{FA2CE871-15D1-4E41-A5BC-60E19866BBB6}"/>
    <cellStyle name="Comma [0] 2 10 3" xfId="54703" hidden="1" xr:uid="{D8047BEA-D5F3-4307-9FEE-C58E26810049}"/>
    <cellStyle name="Comma [0] 2 10 3" xfId="56426" hidden="1" xr:uid="{37072FD4-30DB-42C0-9978-FF6F0DEF29AF}"/>
    <cellStyle name="Comma [0] 2 10 3" xfId="58129" hidden="1" xr:uid="{3D163ABE-E4B8-41BE-9190-769EF8E7EA1B}"/>
    <cellStyle name="Comma [0] 2 10 3" xfId="59816" hidden="1" xr:uid="{9413B11D-46BC-4C2E-8A06-98243D4C7C3B}"/>
    <cellStyle name="Comma [0] 2 10 3" xfId="61471" hidden="1" xr:uid="{9FC48340-4533-4879-BA94-0CDF137A291A}"/>
    <cellStyle name="Comma [0] 2 10 3" xfId="63084" hidden="1" xr:uid="{252CE43D-E5CF-482C-82C4-85E4386C24E0}"/>
    <cellStyle name="Comma [0] 2 100" xfId="681" xr:uid="{00000000-0005-0000-0000-0000AC020000}"/>
    <cellStyle name="Comma [0] 2 100 2" xfId="1336" hidden="1" xr:uid="{00000000-0005-0000-0000-00003B050000}"/>
    <cellStyle name="Comma [0] 2 100 2" xfId="1888" hidden="1" xr:uid="{00000000-0005-0000-0000-000063070000}"/>
    <cellStyle name="Comma [0] 2 100 2" xfId="2179" hidden="1" xr:uid="{00000000-0005-0000-0000-000086080000}"/>
    <cellStyle name="Comma [0] 2 100 2" xfId="2433" hidden="1" xr:uid="{00000000-0005-0000-0000-000084090000}"/>
    <cellStyle name="Comma [0] 2 100 2" xfId="33369" hidden="1" xr:uid="{E67FA90F-1956-490A-A3B6-57187482DC05}"/>
    <cellStyle name="Comma [0] 2 100 2" xfId="33918" hidden="1" xr:uid="{CAF7D8E0-47AB-463B-BAAB-ADA70376964F}"/>
    <cellStyle name="Comma [0] 2 100 2" xfId="34209" hidden="1" xr:uid="{82C3CAFA-9941-4A6B-A081-DB52659E97B9}"/>
    <cellStyle name="Comma [0] 2 100 2" xfId="34463" hidden="1" xr:uid="{A25CCF8E-4527-4079-AE72-FC76CE9EDF37}"/>
    <cellStyle name="Comma [0] 2 100 2" xfId="32734" xr:uid="{1052BC17-7B91-474F-B47C-F0A87D9AFA9E}"/>
    <cellStyle name="Comma [0] 2 100 2 2" xfId="5133" hidden="1" xr:uid="{00000000-0005-0000-0000-000010140000}"/>
    <cellStyle name="Comma [0] 2 100 2 2" xfId="5690" hidden="1" xr:uid="{00000000-0005-0000-0000-00003D160000}"/>
    <cellStyle name="Comma [0] 2 100 2 2" xfId="5981" hidden="1" xr:uid="{00000000-0005-0000-0000-000060170000}"/>
    <cellStyle name="Comma [0] 2 100 2 2" xfId="6235" hidden="1" xr:uid="{00000000-0005-0000-0000-00005E180000}"/>
    <cellStyle name="Comma [0] 2 100 2 2" xfId="7352" hidden="1" xr:uid="{00000000-0005-0000-0000-0000BB1C0000}"/>
    <cellStyle name="Comma [0] 2 100 2 2" xfId="7909" hidden="1" xr:uid="{00000000-0005-0000-0000-0000E81E0000}"/>
    <cellStyle name="Comma [0] 2 100 2 2" xfId="8200" hidden="1" xr:uid="{00000000-0005-0000-0000-00000B200000}"/>
    <cellStyle name="Comma [0] 2 100 2 2" xfId="8454" hidden="1" xr:uid="{00000000-0005-0000-0000-000009210000}"/>
    <cellStyle name="Comma [0] 2 100 2 2" xfId="9108" hidden="1" xr:uid="{00000000-0005-0000-0000-000097230000}"/>
    <cellStyle name="Comma [0] 2 100 2 2" xfId="9665" hidden="1" xr:uid="{00000000-0005-0000-0000-0000C4250000}"/>
    <cellStyle name="Comma [0] 2 100 2 2" xfId="9956" hidden="1" xr:uid="{00000000-0005-0000-0000-0000E7260000}"/>
    <cellStyle name="Comma [0] 2 100 2 2" xfId="10210" hidden="1" xr:uid="{00000000-0005-0000-0000-0000E5270000}"/>
    <cellStyle name="Comma [0] 2 100 2 2" xfId="10864" hidden="1" xr:uid="{00000000-0005-0000-0000-0000732A0000}"/>
    <cellStyle name="Comma [0] 2 100 2 2" xfId="11421" hidden="1" xr:uid="{00000000-0005-0000-0000-0000A02C0000}"/>
    <cellStyle name="Comma [0] 2 100 2 2" xfId="11712" hidden="1" xr:uid="{00000000-0005-0000-0000-0000C32D0000}"/>
    <cellStyle name="Comma [0] 2 100 2 2" xfId="11966" hidden="1" xr:uid="{00000000-0005-0000-0000-0000C12E0000}"/>
    <cellStyle name="Comma [0] 2 100 2 2" xfId="12620" hidden="1" xr:uid="{00000000-0005-0000-0000-00004F310000}"/>
    <cellStyle name="Comma [0] 2 100 2 2" xfId="13177" hidden="1" xr:uid="{00000000-0005-0000-0000-00007C330000}"/>
    <cellStyle name="Comma [0] 2 100 2 2" xfId="13468" hidden="1" xr:uid="{00000000-0005-0000-0000-00009F340000}"/>
    <cellStyle name="Comma [0] 2 100 2 2" xfId="13722" hidden="1" xr:uid="{00000000-0005-0000-0000-00009D350000}"/>
    <cellStyle name="Comma [0] 2 100 2 2" xfId="14376" hidden="1" xr:uid="{00000000-0005-0000-0000-00002B380000}"/>
    <cellStyle name="Comma [0] 2 100 2 2" xfId="14933" hidden="1" xr:uid="{00000000-0005-0000-0000-0000583A0000}"/>
    <cellStyle name="Comma [0] 2 100 2 2" xfId="15224" hidden="1" xr:uid="{00000000-0005-0000-0000-00007B3B0000}"/>
    <cellStyle name="Comma [0] 2 100 2 2" xfId="15478" hidden="1" xr:uid="{00000000-0005-0000-0000-0000793C0000}"/>
    <cellStyle name="Comma [0] 2 100 2 2" xfId="16129" hidden="1" xr:uid="{00000000-0005-0000-0000-0000043F0000}"/>
    <cellStyle name="Comma [0] 2 100 2 2" xfId="16686" hidden="1" xr:uid="{00000000-0005-0000-0000-000031410000}"/>
    <cellStyle name="Comma [0] 2 100 2 2" xfId="16977" hidden="1" xr:uid="{00000000-0005-0000-0000-000054420000}"/>
    <cellStyle name="Comma [0] 2 100 2 2" xfId="17231" hidden="1" xr:uid="{00000000-0005-0000-0000-000052430000}"/>
    <cellStyle name="Comma [0] 2 100 2 2" xfId="17879" hidden="1" xr:uid="{00000000-0005-0000-0000-0000DA450000}"/>
    <cellStyle name="Comma [0] 2 100 2 2" xfId="18436" hidden="1" xr:uid="{00000000-0005-0000-0000-000007480000}"/>
    <cellStyle name="Comma [0] 2 100 2 2" xfId="18727" hidden="1" xr:uid="{00000000-0005-0000-0000-00002A490000}"/>
    <cellStyle name="Comma [0] 2 100 2 2" xfId="18981" hidden="1" xr:uid="{00000000-0005-0000-0000-0000284A0000}"/>
    <cellStyle name="Comma [0] 2 100 2 2" xfId="19624" hidden="1" xr:uid="{00000000-0005-0000-0000-0000AB4C0000}"/>
    <cellStyle name="Comma [0] 2 100 2 2" xfId="20180" hidden="1" xr:uid="{00000000-0005-0000-0000-0000D74E0000}"/>
    <cellStyle name="Comma [0] 2 100 2 2" xfId="20471" hidden="1" xr:uid="{00000000-0005-0000-0000-0000FA4F0000}"/>
    <cellStyle name="Comma [0] 2 100 2 2" xfId="20725" hidden="1" xr:uid="{00000000-0005-0000-0000-0000F8500000}"/>
    <cellStyle name="Comma [0] 2 100 2 2" xfId="21362" hidden="1" xr:uid="{00000000-0005-0000-0000-000075530000}"/>
    <cellStyle name="Comma [0] 2 100 2 2" xfId="21914" hidden="1" xr:uid="{00000000-0005-0000-0000-00009D550000}"/>
    <cellStyle name="Comma [0] 2 100 2 2" xfId="22205" hidden="1" xr:uid="{00000000-0005-0000-0000-0000C0560000}"/>
    <cellStyle name="Comma [0] 2 100 2 2" xfId="22459" hidden="1" xr:uid="{00000000-0005-0000-0000-0000BE570000}"/>
    <cellStyle name="Comma [0] 2 100 2 2" xfId="23090" hidden="1" xr:uid="{00000000-0005-0000-0000-0000355A0000}"/>
    <cellStyle name="Comma [0] 2 100 2 2" xfId="23638" hidden="1" xr:uid="{00000000-0005-0000-0000-0000595C0000}"/>
    <cellStyle name="Comma [0] 2 100 2 2" xfId="23929" hidden="1" xr:uid="{00000000-0005-0000-0000-00007C5D0000}"/>
    <cellStyle name="Comma [0] 2 100 2 2" xfId="24183" hidden="1" xr:uid="{00000000-0005-0000-0000-00007A5E0000}"/>
    <cellStyle name="Comma [0] 2 100 2 2" xfId="24803" hidden="1" xr:uid="{00000000-0005-0000-0000-0000E6600000}"/>
    <cellStyle name="Comma [0] 2 100 2 2" xfId="25345" hidden="1" xr:uid="{00000000-0005-0000-0000-000004630000}"/>
    <cellStyle name="Comma [0] 2 100 2 2" xfId="25636" hidden="1" xr:uid="{00000000-0005-0000-0000-000027640000}"/>
    <cellStyle name="Comma [0] 2 100 2 2" xfId="25890" hidden="1" xr:uid="{00000000-0005-0000-0000-000025650000}"/>
    <cellStyle name="Comma [0] 2 100 2 2" xfId="26500" hidden="1" xr:uid="{00000000-0005-0000-0000-000087670000}"/>
    <cellStyle name="Comma [0] 2 100 2 2" xfId="27039" hidden="1" xr:uid="{00000000-0005-0000-0000-0000A2690000}"/>
    <cellStyle name="Comma [0] 2 100 2 2" xfId="27330" hidden="1" xr:uid="{00000000-0005-0000-0000-0000C56A0000}"/>
    <cellStyle name="Comma [0] 2 100 2 2" xfId="27584" hidden="1" xr:uid="{00000000-0005-0000-0000-0000C36B0000}"/>
    <cellStyle name="Comma [0] 2 100 2 2" xfId="28175" hidden="1" xr:uid="{00000000-0005-0000-0000-0000126E0000}"/>
    <cellStyle name="Comma [0] 2 100 2 2" xfId="28700" hidden="1" xr:uid="{00000000-0005-0000-0000-00001F700000}"/>
    <cellStyle name="Comma [0] 2 100 2 2" xfId="28991" hidden="1" xr:uid="{00000000-0005-0000-0000-000042710000}"/>
    <cellStyle name="Comma [0] 2 100 2 2" xfId="29245" hidden="1" xr:uid="{00000000-0005-0000-0000-000040720000}"/>
    <cellStyle name="Comma [0] 2 100 2 2" xfId="29821" hidden="1" xr:uid="{00000000-0005-0000-0000-000080740000}"/>
    <cellStyle name="Comma [0] 2 100 2 2" xfId="30335" hidden="1" xr:uid="{00000000-0005-0000-0000-000082760000}"/>
    <cellStyle name="Comma [0] 2 100 2 2" xfId="30626" hidden="1" xr:uid="{00000000-0005-0000-0000-0000A5770000}"/>
    <cellStyle name="Comma [0] 2 100 2 2" xfId="30880" hidden="1" xr:uid="{00000000-0005-0000-0000-0000A3780000}"/>
    <cellStyle name="Comma [0] 2 100 2 2" xfId="31391" hidden="1" xr:uid="{00000000-0005-0000-0000-0000A27A0000}"/>
    <cellStyle name="Comma [0] 2 100 2 2" xfId="31846" hidden="1" xr:uid="{00000000-0005-0000-0000-0000697C0000}"/>
    <cellStyle name="Comma [0] 2 100 2 2" xfId="37152" hidden="1" xr:uid="{FDB3DD9F-3113-4630-A686-35235F154024}"/>
    <cellStyle name="Comma [0] 2 100 2 2" xfId="37709" hidden="1" xr:uid="{900360A4-2266-4640-BB1E-DDEE1228EFFC}"/>
    <cellStyle name="Comma [0] 2 100 2 2" xfId="38000" hidden="1" xr:uid="{2C2B210A-B8EA-41B8-9C57-21CA33920762}"/>
    <cellStyle name="Comma [0] 2 100 2 2" xfId="38254" hidden="1" xr:uid="{59BEF1B4-A4C4-497E-912A-677FF3BAAEEC}"/>
    <cellStyle name="Comma [0] 2 100 2 2" xfId="39371" hidden="1" xr:uid="{50981E21-237E-47FD-8909-73E3F2C36601}"/>
    <cellStyle name="Comma [0] 2 100 2 2" xfId="39928" hidden="1" xr:uid="{2EB13A99-FA47-471F-A360-1219EF45E217}"/>
    <cellStyle name="Comma [0] 2 100 2 2" xfId="40219" hidden="1" xr:uid="{39FB3490-A1D1-4B36-9453-949B41AD10C9}"/>
    <cellStyle name="Comma [0] 2 100 2 2" xfId="40473" hidden="1" xr:uid="{F9BDA670-4530-4318-9E2F-9F250F38B1AC}"/>
    <cellStyle name="Comma [0] 2 100 2 2" xfId="41127" hidden="1" xr:uid="{3B982A64-AC0D-4EBC-953E-55AF84CA093F}"/>
    <cellStyle name="Comma [0] 2 100 2 2" xfId="41684" hidden="1" xr:uid="{1080D797-1876-4114-AAB6-FB3412F8330A}"/>
    <cellStyle name="Comma [0] 2 100 2 2" xfId="41975" hidden="1" xr:uid="{284294E6-A801-4E4D-AFD1-3EA4F8D61B7F}"/>
    <cellStyle name="Comma [0] 2 100 2 2" xfId="42229" hidden="1" xr:uid="{AD2910B4-E620-4A2F-A036-DEE5C5668F0B}"/>
    <cellStyle name="Comma [0] 2 100 2 2" xfId="42883" hidden="1" xr:uid="{C10F53AB-808B-48AF-9712-41BADBBFE866}"/>
    <cellStyle name="Comma [0] 2 100 2 2" xfId="43440" hidden="1" xr:uid="{857E4A8B-5CE7-41B5-AD2E-0AA780E9408F}"/>
    <cellStyle name="Comma [0] 2 100 2 2" xfId="43731" hidden="1" xr:uid="{58286D74-AD66-49CB-9B1E-C627102B958E}"/>
    <cellStyle name="Comma [0] 2 100 2 2" xfId="43985" hidden="1" xr:uid="{43286577-C9F4-4A44-B361-7BF50EC81B87}"/>
    <cellStyle name="Comma [0] 2 100 2 2" xfId="44639" hidden="1" xr:uid="{95B18503-7A47-4091-ABD7-DCDA3075107C}"/>
    <cellStyle name="Comma [0] 2 100 2 2" xfId="45196" hidden="1" xr:uid="{62A67A52-AA90-4C3B-A68F-E2FC97BD0D77}"/>
    <cellStyle name="Comma [0] 2 100 2 2" xfId="45487" hidden="1" xr:uid="{83AC1DB6-F6E4-44A7-8276-9DA283F72AD0}"/>
    <cellStyle name="Comma [0] 2 100 2 2" xfId="45741" hidden="1" xr:uid="{5D1E63B2-2061-46E6-AC64-283911C5E2C9}"/>
    <cellStyle name="Comma [0] 2 100 2 2" xfId="46395" hidden="1" xr:uid="{B15B2F91-A0FD-47C8-BE28-CA6C55D19A12}"/>
    <cellStyle name="Comma [0] 2 100 2 2" xfId="46952" hidden="1" xr:uid="{70762652-80C9-48FD-BF21-1F0C531A10BD}"/>
    <cellStyle name="Comma [0] 2 100 2 2" xfId="47243" hidden="1" xr:uid="{428BE407-95AE-4BFF-8555-EDDFFD3D85F1}"/>
    <cellStyle name="Comma [0] 2 100 2 2" xfId="47497" hidden="1" xr:uid="{97217714-7748-4FF8-86CE-DBB4BEB3F7C4}"/>
    <cellStyle name="Comma [0] 2 100 2 2" xfId="48148" hidden="1" xr:uid="{ECFE9FB9-C5C9-4DDA-9C73-8D66321B7C21}"/>
    <cellStyle name="Comma [0] 2 100 2 2" xfId="48705" hidden="1" xr:uid="{7998FB62-1D1A-4903-9AB5-1C85E9490587}"/>
    <cellStyle name="Comma [0] 2 100 2 2" xfId="48996" hidden="1" xr:uid="{9C3E4A9E-1584-433E-B113-F03CF486AB42}"/>
    <cellStyle name="Comma [0] 2 100 2 2" xfId="49250" hidden="1" xr:uid="{ECB038F8-BCCF-45E3-AE2A-C5029A5062B9}"/>
    <cellStyle name="Comma [0] 2 100 2 2" xfId="49898" hidden="1" xr:uid="{131B091B-9098-40AC-981C-F01EB34D8813}"/>
    <cellStyle name="Comma [0] 2 100 2 2" xfId="50455" hidden="1" xr:uid="{AF384CA0-8988-4519-80A4-6D49FFA9EC75}"/>
    <cellStyle name="Comma [0] 2 100 2 2" xfId="50746" hidden="1" xr:uid="{30C4A5F4-C20D-41EF-84C4-946645249E33}"/>
    <cellStyle name="Comma [0] 2 100 2 2" xfId="51000" hidden="1" xr:uid="{41BA12F6-D885-4DF5-BC0A-161A33C2F9C9}"/>
    <cellStyle name="Comma [0] 2 100 2 2" xfId="51643" hidden="1" xr:uid="{F221C42E-E596-437E-9D7B-E7FACEE93B1F}"/>
    <cellStyle name="Comma [0] 2 100 2 2" xfId="52199" hidden="1" xr:uid="{3A93AC50-F606-4D0C-BCA7-2CCE7C4D7FB9}"/>
    <cellStyle name="Comma [0] 2 100 2 2" xfId="52490" hidden="1" xr:uid="{4275C68D-2012-475D-AC36-AF3B10A267D3}"/>
    <cellStyle name="Comma [0] 2 100 2 2" xfId="52744" hidden="1" xr:uid="{74B230F0-F6B9-4E0E-89C3-D8BA8C3765F0}"/>
    <cellStyle name="Comma [0] 2 100 2 2" xfId="53381" hidden="1" xr:uid="{5E56F9E5-0578-4771-AC49-45EF4A804042}"/>
    <cellStyle name="Comma [0] 2 100 2 2" xfId="53933" hidden="1" xr:uid="{C3AEB727-0637-450C-9C5C-ECCC5AFCF5B1}"/>
    <cellStyle name="Comma [0] 2 100 2 2" xfId="54224" hidden="1" xr:uid="{A2821BFC-EB6B-4333-9768-0C63EDB4C7D7}"/>
    <cellStyle name="Comma [0] 2 100 2 2" xfId="54478" hidden="1" xr:uid="{587A5466-4463-4291-9CD9-F111769683CC}"/>
    <cellStyle name="Comma [0] 2 100 2 2" xfId="55109" hidden="1" xr:uid="{86CC0AE4-9DF8-4435-8AEA-883167267789}"/>
    <cellStyle name="Comma [0] 2 100 2 2" xfId="55657" hidden="1" xr:uid="{517A4547-E2E4-49EF-8C31-6F011BBAA333}"/>
    <cellStyle name="Comma [0] 2 100 2 2" xfId="55948" hidden="1" xr:uid="{E437204D-2EA3-43EB-9DB7-4F1DD23172A2}"/>
    <cellStyle name="Comma [0] 2 100 2 2" xfId="56202" hidden="1" xr:uid="{7545266E-AF19-4BD0-B0EF-992390E1B406}"/>
    <cellStyle name="Comma [0] 2 100 2 2" xfId="56822" hidden="1" xr:uid="{99B2426D-B753-49F7-95B8-5133CAEA4FEA}"/>
    <cellStyle name="Comma [0] 2 100 2 2" xfId="57364" hidden="1" xr:uid="{995DFB20-1159-453B-A179-5ED5EB70283E}"/>
    <cellStyle name="Comma [0] 2 100 2 2" xfId="57655" hidden="1" xr:uid="{B8C7C190-3AF6-4EE9-9B2F-26EAC9664BD1}"/>
    <cellStyle name="Comma [0] 2 100 2 2" xfId="57909" hidden="1" xr:uid="{2D947089-EEF2-4365-A12F-701A068413DE}"/>
    <cellStyle name="Comma [0] 2 100 2 2" xfId="58519" hidden="1" xr:uid="{C6F43A9B-F45C-45FC-A23D-2B8A934A660B}"/>
    <cellStyle name="Comma [0] 2 100 2 2" xfId="59058" hidden="1" xr:uid="{4AD64275-401C-42CE-9C2F-FB1CA305D8A2}"/>
    <cellStyle name="Comma [0] 2 100 2 2" xfId="59349" hidden="1" xr:uid="{145C060E-1AE8-4C7A-AEF1-3BEA8D3A55F5}"/>
    <cellStyle name="Comma [0] 2 100 2 2" xfId="59603" hidden="1" xr:uid="{67FA5181-66FC-43EB-A51F-C7AB01577AF3}"/>
    <cellStyle name="Comma [0] 2 100 2 2" xfId="60194" hidden="1" xr:uid="{56A0A029-A05E-4726-9A4C-BE437BD13F89}"/>
    <cellStyle name="Comma [0] 2 100 2 2" xfId="60719" hidden="1" xr:uid="{F104D45F-3F52-4663-881C-5014C09135F1}"/>
    <cellStyle name="Comma [0] 2 100 2 2" xfId="61010" hidden="1" xr:uid="{81F502F1-F8EC-44C8-9E83-63A59323E7D5}"/>
    <cellStyle name="Comma [0] 2 100 2 2" xfId="61264" hidden="1" xr:uid="{2939CF98-E429-4CD5-964A-BB2A14ED572F}"/>
    <cellStyle name="Comma [0] 2 100 2 2" xfId="61840" hidden="1" xr:uid="{23CDC0A0-A03E-4B60-AA4A-D157D73E53EC}"/>
    <cellStyle name="Comma [0] 2 100 2 2" xfId="62354" hidden="1" xr:uid="{1239E819-3CE0-4232-8450-6D7A267FED93}"/>
    <cellStyle name="Comma [0] 2 100 2 2" xfId="62645" hidden="1" xr:uid="{52983765-A4C4-4F85-9995-EF2926B71487}"/>
    <cellStyle name="Comma [0] 2 100 2 2" xfId="62899" hidden="1" xr:uid="{AE5F1BE1-8C7A-4995-B29A-E6A099CAD439}"/>
    <cellStyle name="Comma [0] 2 100 2 2" xfId="63410" hidden="1" xr:uid="{617D0552-FA34-4586-B013-64FF9A71DAF2}"/>
    <cellStyle name="Comma [0] 2 100 2 2" xfId="63865" hidden="1" xr:uid="{4A4A04B6-6F82-4838-995C-98591F701921}"/>
    <cellStyle name="Comma [0] 2 100 3" xfId="4472" hidden="1" xr:uid="{00000000-0005-0000-0000-00007B110000}"/>
    <cellStyle name="Comma [0] 2 100 3" xfId="6590" hidden="1" xr:uid="{00000000-0005-0000-0000-0000C1190000}"/>
    <cellStyle name="Comma [0] 2 100 3" xfId="6691" hidden="1" xr:uid="{00000000-0005-0000-0000-0000261A0000}"/>
    <cellStyle name="Comma [0] 2 100 3" xfId="6754" hidden="1" xr:uid="{00000000-0005-0000-0000-0000651A0000}"/>
    <cellStyle name="Comma [0] 2 100 3" xfId="7072" hidden="1" xr:uid="{00000000-0005-0000-0000-0000A31B0000}"/>
    <cellStyle name="Comma [0] 2 100 3" xfId="8828" hidden="1" xr:uid="{00000000-0005-0000-0000-00007F220000}"/>
    <cellStyle name="Comma [0] 2 100 3" xfId="10584" hidden="1" xr:uid="{00000000-0005-0000-0000-00005B290000}"/>
    <cellStyle name="Comma [0] 2 100 3" xfId="12340" hidden="1" xr:uid="{00000000-0005-0000-0000-000037300000}"/>
    <cellStyle name="Comma [0] 2 100 3" xfId="14096" hidden="1" xr:uid="{00000000-0005-0000-0000-000013370000}"/>
    <cellStyle name="Comma [0] 2 100 3" xfId="15849" hidden="1" xr:uid="{00000000-0005-0000-0000-0000EC3D0000}"/>
    <cellStyle name="Comma [0] 2 100 3" xfId="17599" hidden="1" xr:uid="{00000000-0005-0000-0000-0000C2440000}"/>
    <cellStyle name="Comma [0] 2 100 3" xfId="19345" hidden="1" xr:uid="{00000000-0005-0000-0000-0000944B0000}"/>
    <cellStyle name="Comma [0] 2 100 3" xfId="21083" hidden="1" xr:uid="{00000000-0005-0000-0000-00005E520000}"/>
    <cellStyle name="Comma [0] 2 100 3" xfId="22811" hidden="1" xr:uid="{00000000-0005-0000-0000-00001E590000}"/>
    <cellStyle name="Comma [0] 2 100 3" xfId="24524" hidden="1" xr:uid="{00000000-0005-0000-0000-0000CF5F0000}"/>
    <cellStyle name="Comma [0] 2 100 3" xfId="26221" hidden="1" xr:uid="{00000000-0005-0000-0000-000070660000}"/>
    <cellStyle name="Comma [0] 2 100 3" xfId="36491" hidden="1" xr:uid="{5924CB8D-B4E1-4D18-8B11-C306ACDA3C58}"/>
    <cellStyle name="Comma [0] 2 100 3" xfId="38609" hidden="1" xr:uid="{DB4A3519-50CC-4E90-9C0B-A9CDFA734E5A}"/>
    <cellStyle name="Comma [0] 2 100 3" xfId="38710" hidden="1" xr:uid="{2FB3278E-EC55-469F-AD4E-402266B6B33E}"/>
    <cellStyle name="Comma [0] 2 100 3" xfId="38773" hidden="1" xr:uid="{1EF74432-0DAE-4262-97B5-915138DCB30C}"/>
    <cellStyle name="Comma [0] 2 100 3" xfId="39091" hidden="1" xr:uid="{32EA69D0-0067-4DEB-921C-2C5FA4BDA34F}"/>
    <cellStyle name="Comma [0] 2 100 3" xfId="40847" hidden="1" xr:uid="{F01898A1-417C-4FCB-91F6-7E8AC62F7465}"/>
    <cellStyle name="Comma [0] 2 100 3" xfId="42603" hidden="1" xr:uid="{F7E68481-5AE2-43A8-BF95-5F8C22D2CA83}"/>
    <cellStyle name="Comma [0] 2 100 3" xfId="44359" hidden="1" xr:uid="{DE79D379-4A4C-4B80-AE46-B89A855D3582}"/>
    <cellStyle name="Comma [0] 2 100 3" xfId="46115" hidden="1" xr:uid="{9FFB8882-64D9-42C0-86B7-2192ABF50203}"/>
    <cellStyle name="Comma [0] 2 100 3" xfId="47868" hidden="1" xr:uid="{5C12441D-368C-485C-8C5B-3D0F87C6B6C4}"/>
    <cellStyle name="Comma [0] 2 100 3" xfId="49618" hidden="1" xr:uid="{B20520BE-1516-4C53-AC64-B3BFE5568EAE}"/>
    <cellStyle name="Comma [0] 2 100 3" xfId="51364" hidden="1" xr:uid="{742CE0B1-C311-4E21-8E49-47201A4C4480}"/>
    <cellStyle name="Comma [0] 2 100 3" xfId="53102" hidden="1" xr:uid="{525DCC6F-6791-48D7-8485-BECC5938F084}"/>
    <cellStyle name="Comma [0] 2 100 3" xfId="54830" hidden="1" xr:uid="{55F89832-6CC6-4077-B612-A8EE1A5A3355}"/>
    <cellStyle name="Comma [0] 2 100 3" xfId="56543" hidden="1" xr:uid="{DAEBA4B2-3328-4C89-9D81-2FC25839B024}"/>
    <cellStyle name="Comma [0] 2 100 3" xfId="58240" hidden="1" xr:uid="{70D5B26A-56B5-48F6-B49F-CC818807F7F8}"/>
    <cellStyle name="Comma [0] 2 101" xfId="679" xr:uid="{00000000-0005-0000-0000-0000AA020000}"/>
    <cellStyle name="Comma [0] 2 101 2" xfId="1334" hidden="1" xr:uid="{00000000-0005-0000-0000-000039050000}"/>
    <cellStyle name="Comma [0] 2 101 2" xfId="1886" hidden="1" xr:uid="{00000000-0005-0000-0000-000061070000}"/>
    <cellStyle name="Comma [0] 2 101 2" xfId="2177" hidden="1" xr:uid="{00000000-0005-0000-0000-000084080000}"/>
    <cellStyle name="Comma [0] 2 101 2" xfId="2431" hidden="1" xr:uid="{00000000-0005-0000-0000-000082090000}"/>
    <cellStyle name="Comma [0] 2 101 2" xfId="33367" hidden="1" xr:uid="{E20808E9-4D57-4E44-9F12-C20E1990004A}"/>
    <cellStyle name="Comma [0] 2 101 2" xfId="33916" hidden="1" xr:uid="{5C67BFCC-6B14-46B6-89A8-6C75D668103E}"/>
    <cellStyle name="Comma [0] 2 101 2" xfId="34207" hidden="1" xr:uid="{87FA8193-2CD0-4208-9E1F-30BD77252071}"/>
    <cellStyle name="Comma [0] 2 101 2" xfId="34461" hidden="1" xr:uid="{FC210204-8778-4F1D-9703-B5CCF1291999}"/>
    <cellStyle name="Comma [0] 2 101 2" xfId="32732" xr:uid="{BFAAFB7B-5C6A-43EC-A999-CFB74617803F}"/>
    <cellStyle name="Comma [0] 2 101 2 2" xfId="5131" hidden="1" xr:uid="{00000000-0005-0000-0000-00000E140000}"/>
    <cellStyle name="Comma [0] 2 101 2 2" xfId="5688" hidden="1" xr:uid="{00000000-0005-0000-0000-00003B160000}"/>
    <cellStyle name="Comma [0] 2 101 2 2" xfId="5979" hidden="1" xr:uid="{00000000-0005-0000-0000-00005E170000}"/>
    <cellStyle name="Comma [0] 2 101 2 2" xfId="6233" hidden="1" xr:uid="{00000000-0005-0000-0000-00005C180000}"/>
    <cellStyle name="Comma [0] 2 101 2 2" xfId="7350" hidden="1" xr:uid="{00000000-0005-0000-0000-0000B91C0000}"/>
    <cellStyle name="Comma [0] 2 101 2 2" xfId="7907" hidden="1" xr:uid="{00000000-0005-0000-0000-0000E61E0000}"/>
    <cellStyle name="Comma [0] 2 101 2 2" xfId="8198" hidden="1" xr:uid="{00000000-0005-0000-0000-000009200000}"/>
    <cellStyle name="Comma [0] 2 101 2 2" xfId="8452" hidden="1" xr:uid="{00000000-0005-0000-0000-000007210000}"/>
    <cellStyle name="Comma [0] 2 101 2 2" xfId="9106" hidden="1" xr:uid="{00000000-0005-0000-0000-000095230000}"/>
    <cellStyle name="Comma [0] 2 101 2 2" xfId="9663" hidden="1" xr:uid="{00000000-0005-0000-0000-0000C2250000}"/>
    <cellStyle name="Comma [0] 2 101 2 2" xfId="9954" hidden="1" xr:uid="{00000000-0005-0000-0000-0000E5260000}"/>
    <cellStyle name="Comma [0] 2 101 2 2" xfId="10208" hidden="1" xr:uid="{00000000-0005-0000-0000-0000E3270000}"/>
    <cellStyle name="Comma [0] 2 101 2 2" xfId="10862" hidden="1" xr:uid="{00000000-0005-0000-0000-0000712A0000}"/>
    <cellStyle name="Comma [0] 2 101 2 2" xfId="11419" hidden="1" xr:uid="{00000000-0005-0000-0000-00009E2C0000}"/>
    <cellStyle name="Comma [0] 2 101 2 2" xfId="11710" hidden="1" xr:uid="{00000000-0005-0000-0000-0000C12D0000}"/>
    <cellStyle name="Comma [0] 2 101 2 2" xfId="11964" hidden="1" xr:uid="{00000000-0005-0000-0000-0000BF2E0000}"/>
    <cellStyle name="Comma [0] 2 101 2 2" xfId="12618" hidden="1" xr:uid="{00000000-0005-0000-0000-00004D310000}"/>
    <cellStyle name="Comma [0] 2 101 2 2" xfId="13175" hidden="1" xr:uid="{00000000-0005-0000-0000-00007A330000}"/>
    <cellStyle name="Comma [0] 2 101 2 2" xfId="13466" hidden="1" xr:uid="{00000000-0005-0000-0000-00009D340000}"/>
    <cellStyle name="Comma [0] 2 101 2 2" xfId="13720" hidden="1" xr:uid="{00000000-0005-0000-0000-00009B350000}"/>
    <cellStyle name="Comma [0] 2 101 2 2" xfId="14374" hidden="1" xr:uid="{00000000-0005-0000-0000-000029380000}"/>
    <cellStyle name="Comma [0] 2 101 2 2" xfId="14931" hidden="1" xr:uid="{00000000-0005-0000-0000-0000563A0000}"/>
    <cellStyle name="Comma [0] 2 101 2 2" xfId="15222" hidden="1" xr:uid="{00000000-0005-0000-0000-0000793B0000}"/>
    <cellStyle name="Comma [0] 2 101 2 2" xfId="15476" hidden="1" xr:uid="{00000000-0005-0000-0000-0000773C0000}"/>
    <cellStyle name="Comma [0] 2 101 2 2" xfId="16127" hidden="1" xr:uid="{00000000-0005-0000-0000-0000023F0000}"/>
    <cellStyle name="Comma [0] 2 101 2 2" xfId="16684" hidden="1" xr:uid="{00000000-0005-0000-0000-00002F410000}"/>
    <cellStyle name="Comma [0] 2 101 2 2" xfId="16975" hidden="1" xr:uid="{00000000-0005-0000-0000-000052420000}"/>
    <cellStyle name="Comma [0] 2 101 2 2" xfId="17229" hidden="1" xr:uid="{00000000-0005-0000-0000-000050430000}"/>
    <cellStyle name="Comma [0] 2 101 2 2" xfId="17877" hidden="1" xr:uid="{00000000-0005-0000-0000-0000D8450000}"/>
    <cellStyle name="Comma [0] 2 101 2 2" xfId="18434" hidden="1" xr:uid="{00000000-0005-0000-0000-000005480000}"/>
    <cellStyle name="Comma [0] 2 101 2 2" xfId="18725" hidden="1" xr:uid="{00000000-0005-0000-0000-000028490000}"/>
    <cellStyle name="Comma [0] 2 101 2 2" xfId="18979" hidden="1" xr:uid="{00000000-0005-0000-0000-0000264A0000}"/>
    <cellStyle name="Comma [0] 2 101 2 2" xfId="19622" hidden="1" xr:uid="{00000000-0005-0000-0000-0000A94C0000}"/>
    <cellStyle name="Comma [0] 2 101 2 2" xfId="20178" hidden="1" xr:uid="{00000000-0005-0000-0000-0000D54E0000}"/>
    <cellStyle name="Comma [0] 2 101 2 2" xfId="20469" hidden="1" xr:uid="{00000000-0005-0000-0000-0000F84F0000}"/>
    <cellStyle name="Comma [0] 2 101 2 2" xfId="20723" hidden="1" xr:uid="{00000000-0005-0000-0000-0000F6500000}"/>
    <cellStyle name="Comma [0] 2 101 2 2" xfId="21360" hidden="1" xr:uid="{00000000-0005-0000-0000-000073530000}"/>
    <cellStyle name="Comma [0] 2 101 2 2" xfId="21912" hidden="1" xr:uid="{00000000-0005-0000-0000-00009B550000}"/>
    <cellStyle name="Comma [0] 2 101 2 2" xfId="22203" hidden="1" xr:uid="{00000000-0005-0000-0000-0000BE560000}"/>
    <cellStyle name="Comma [0] 2 101 2 2" xfId="22457" hidden="1" xr:uid="{00000000-0005-0000-0000-0000BC570000}"/>
    <cellStyle name="Comma [0] 2 101 2 2" xfId="23088" hidden="1" xr:uid="{00000000-0005-0000-0000-0000335A0000}"/>
    <cellStyle name="Comma [0] 2 101 2 2" xfId="23636" hidden="1" xr:uid="{00000000-0005-0000-0000-0000575C0000}"/>
    <cellStyle name="Comma [0] 2 101 2 2" xfId="23927" hidden="1" xr:uid="{00000000-0005-0000-0000-00007A5D0000}"/>
    <cellStyle name="Comma [0] 2 101 2 2" xfId="24181" hidden="1" xr:uid="{00000000-0005-0000-0000-0000785E0000}"/>
    <cellStyle name="Comma [0] 2 101 2 2" xfId="24801" hidden="1" xr:uid="{00000000-0005-0000-0000-0000E4600000}"/>
    <cellStyle name="Comma [0] 2 101 2 2" xfId="25343" hidden="1" xr:uid="{00000000-0005-0000-0000-000002630000}"/>
    <cellStyle name="Comma [0] 2 101 2 2" xfId="25634" hidden="1" xr:uid="{00000000-0005-0000-0000-000025640000}"/>
    <cellStyle name="Comma [0] 2 101 2 2" xfId="25888" hidden="1" xr:uid="{00000000-0005-0000-0000-000023650000}"/>
    <cellStyle name="Comma [0] 2 101 2 2" xfId="26498" hidden="1" xr:uid="{00000000-0005-0000-0000-000085670000}"/>
    <cellStyle name="Comma [0] 2 101 2 2" xfId="27037" hidden="1" xr:uid="{00000000-0005-0000-0000-0000A0690000}"/>
    <cellStyle name="Comma [0] 2 101 2 2" xfId="27328" hidden="1" xr:uid="{00000000-0005-0000-0000-0000C36A0000}"/>
    <cellStyle name="Comma [0] 2 101 2 2" xfId="27582" hidden="1" xr:uid="{00000000-0005-0000-0000-0000C16B0000}"/>
    <cellStyle name="Comma [0] 2 101 2 2" xfId="28173" hidden="1" xr:uid="{00000000-0005-0000-0000-0000106E0000}"/>
    <cellStyle name="Comma [0] 2 101 2 2" xfId="28698" hidden="1" xr:uid="{00000000-0005-0000-0000-00001D700000}"/>
    <cellStyle name="Comma [0] 2 101 2 2" xfId="28989" hidden="1" xr:uid="{00000000-0005-0000-0000-000040710000}"/>
    <cellStyle name="Comma [0] 2 101 2 2" xfId="29243" hidden="1" xr:uid="{00000000-0005-0000-0000-00003E720000}"/>
    <cellStyle name="Comma [0] 2 101 2 2" xfId="29819" hidden="1" xr:uid="{00000000-0005-0000-0000-00007E740000}"/>
    <cellStyle name="Comma [0] 2 101 2 2" xfId="30333" hidden="1" xr:uid="{00000000-0005-0000-0000-000080760000}"/>
    <cellStyle name="Comma [0] 2 101 2 2" xfId="30624" hidden="1" xr:uid="{00000000-0005-0000-0000-0000A3770000}"/>
    <cellStyle name="Comma [0] 2 101 2 2" xfId="30878" hidden="1" xr:uid="{00000000-0005-0000-0000-0000A1780000}"/>
    <cellStyle name="Comma [0] 2 101 2 2" xfId="31389" hidden="1" xr:uid="{00000000-0005-0000-0000-0000A07A0000}"/>
    <cellStyle name="Comma [0] 2 101 2 2" xfId="31844" hidden="1" xr:uid="{00000000-0005-0000-0000-0000677C0000}"/>
    <cellStyle name="Comma [0] 2 101 2 2" xfId="37150" hidden="1" xr:uid="{3E4C49C3-DEE7-45C6-99C3-6AB49B7B4B2C}"/>
    <cellStyle name="Comma [0] 2 101 2 2" xfId="37707" hidden="1" xr:uid="{4335806C-7231-4125-A591-FD2618D8FB9E}"/>
    <cellStyle name="Comma [0] 2 101 2 2" xfId="37998" hidden="1" xr:uid="{63D0D7E6-3B92-4624-BB08-81FB3B698F26}"/>
    <cellStyle name="Comma [0] 2 101 2 2" xfId="38252" hidden="1" xr:uid="{0978F3AC-8DB2-4D1D-A4D1-9DF2383AD35F}"/>
    <cellStyle name="Comma [0] 2 101 2 2" xfId="39369" hidden="1" xr:uid="{E0244D05-4AA6-4633-AE88-C7F6ADF3AF10}"/>
    <cellStyle name="Comma [0] 2 101 2 2" xfId="39926" hidden="1" xr:uid="{6386CA19-4024-47A1-8EA0-AFFDE1C718A9}"/>
    <cellStyle name="Comma [0] 2 101 2 2" xfId="40217" hidden="1" xr:uid="{F42B67B1-3B23-4E43-AF4F-C23FEA26F8BE}"/>
    <cellStyle name="Comma [0] 2 101 2 2" xfId="40471" hidden="1" xr:uid="{49FD1426-CE6C-47C0-AF78-E750A6D5ADDF}"/>
    <cellStyle name="Comma [0] 2 101 2 2" xfId="41125" hidden="1" xr:uid="{65EE1C7B-3F0F-47B3-A2D6-0695851B075B}"/>
    <cellStyle name="Comma [0] 2 101 2 2" xfId="41682" hidden="1" xr:uid="{9A9666B2-81AE-43DC-9049-C646D4AF05BE}"/>
    <cellStyle name="Comma [0] 2 101 2 2" xfId="41973" hidden="1" xr:uid="{6E28E21B-AC75-4AE4-8968-762BE2575D29}"/>
    <cellStyle name="Comma [0] 2 101 2 2" xfId="42227" hidden="1" xr:uid="{B4018212-69BB-4C1B-B953-B9E24F222A78}"/>
    <cellStyle name="Comma [0] 2 101 2 2" xfId="42881" hidden="1" xr:uid="{EDCA8913-7131-4692-B575-CC79B9ABC19B}"/>
    <cellStyle name="Comma [0] 2 101 2 2" xfId="43438" hidden="1" xr:uid="{8302E12F-8B2B-4822-B9A5-D7E1C186E0FD}"/>
    <cellStyle name="Comma [0] 2 101 2 2" xfId="43729" hidden="1" xr:uid="{CA7BBC05-C2BB-4B1A-A0DF-5F672BBC75BF}"/>
    <cellStyle name="Comma [0] 2 101 2 2" xfId="43983" hidden="1" xr:uid="{9596F21F-E062-4C6E-855B-99E9E032E516}"/>
    <cellStyle name="Comma [0] 2 101 2 2" xfId="44637" hidden="1" xr:uid="{4B660257-7DD3-4B03-B9D5-FCAF3EFAED88}"/>
    <cellStyle name="Comma [0] 2 101 2 2" xfId="45194" hidden="1" xr:uid="{B17ECB28-EE65-4A86-A3D2-C8B7BAF28CF4}"/>
    <cellStyle name="Comma [0] 2 101 2 2" xfId="45485" hidden="1" xr:uid="{0D7AADBD-CF9B-4EBB-84ED-789258FCE916}"/>
    <cellStyle name="Comma [0] 2 101 2 2" xfId="45739" hidden="1" xr:uid="{E4EA914B-992B-46D3-9F06-EE245F318CF2}"/>
    <cellStyle name="Comma [0] 2 101 2 2" xfId="46393" hidden="1" xr:uid="{7493982E-C623-43A5-AEF8-BEDE827B296D}"/>
    <cellStyle name="Comma [0] 2 101 2 2" xfId="46950" hidden="1" xr:uid="{18DFDEEE-45E3-4060-9E4B-910C304E173D}"/>
    <cellStyle name="Comma [0] 2 101 2 2" xfId="47241" hidden="1" xr:uid="{D76525F9-4F76-4891-862E-C5A549D67487}"/>
    <cellStyle name="Comma [0] 2 101 2 2" xfId="47495" hidden="1" xr:uid="{EC4B4BB6-3701-4B1A-8248-70FB49B887D9}"/>
    <cellStyle name="Comma [0] 2 101 2 2" xfId="48146" hidden="1" xr:uid="{1CD8B5D7-5D83-411B-BA02-5318D60B65D6}"/>
    <cellStyle name="Comma [0] 2 101 2 2" xfId="48703" hidden="1" xr:uid="{A605F04B-DD96-4F79-AAE9-B92344680B8B}"/>
    <cellStyle name="Comma [0] 2 101 2 2" xfId="48994" hidden="1" xr:uid="{2394C69A-64CF-47C0-86C0-A789F213B2DF}"/>
    <cellStyle name="Comma [0] 2 101 2 2" xfId="49248" hidden="1" xr:uid="{D9238A8C-C569-4C7F-B1D1-3CA0FE59706F}"/>
    <cellStyle name="Comma [0] 2 101 2 2" xfId="49896" hidden="1" xr:uid="{D61E6739-D88D-4C7E-8873-AB01084E42A7}"/>
    <cellStyle name="Comma [0] 2 101 2 2" xfId="50453" hidden="1" xr:uid="{149002B8-5ACA-48AE-A206-B6110CF0BFDF}"/>
    <cellStyle name="Comma [0] 2 101 2 2" xfId="50744" hidden="1" xr:uid="{B61F25D9-B8D1-40A0-8B9F-0265052CDF93}"/>
    <cellStyle name="Comma [0] 2 101 2 2" xfId="50998" hidden="1" xr:uid="{36E07C07-47F4-4387-92DF-0684AC38E06C}"/>
    <cellStyle name="Comma [0] 2 101 2 2" xfId="51641" hidden="1" xr:uid="{E28BB113-A64B-4C4F-91E2-1EB8C51F5DB0}"/>
    <cellStyle name="Comma [0] 2 101 2 2" xfId="52197" hidden="1" xr:uid="{4B98A7D8-96ED-4DF2-AD40-49219AF206D9}"/>
    <cellStyle name="Comma [0] 2 101 2 2" xfId="52488" hidden="1" xr:uid="{012E4881-5F41-494D-AFE2-F073B45E38F0}"/>
    <cellStyle name="Comma [0] 2 101 2 2" xfId="52742" hidden="1" xr:uid="{17C76FF0-4989-4A17-BC85-8BC56EF341EE}"/>
    <cellStyle name="Comma [0] 2 101 2 2" xfId="53379" hidden="1" xr:uid="{2D25B705-98EE-4A4B-B1DE-B5E5132A8069}"/>
    <cellStyle name="Comma [0] 2 101 2 2" xfId="53931" hidden="1" xr:uid="{74395226-03D2-4111-B226-C06A7A7608E0}"/>
    <cellStyle name="Comma [0] 2 101 2 2" xfId="54222" hidden="1" xr:uid="{54F0DC18-3EB8-49D8-A1D8-662E29550405}"/>
    <cellStyle name="Comma [0] 2 101 2 2" xfId="54476" hidden="1" xr:uid="{5B2372D5-B42A-429D-BC50-453ECA1FF28B}"/>
    <cellStyle name="Comma [0] 2 101 2 2" xfId="55107" hidden="1" xr:uid="{671723B7-28D8-42A0-8392-0419CE4F5AFC}"/>
    <cellStyle name="Comma [0] 2 101 2 2" xfId="55655" hidden="1" xr:uid="{3F975810-A58E-403F-9F87-A3E06791CFD0}"/>
    <cellStyle name="Comma [0] 2 101 2 2" xfId="55946" hidden="1" xr:uid="{6C37BBD4-C703-475E-B9EE-B2FA78F4A4FA}"/>
    <cellStyle name="Comma [0] 2 101 2 2" xfId="56200" hidden="1" xr:uid="{2ADD28F9-789E-41F8-9471-5E449A70C1AC}"/>
    <cellStyle name="Comma [0] 2 101 2 2" xfId="56820" hidden="1" xr:uid="{D83D4229-C528-4AFE-9C68-1A085CBE5DC5}"/>
    <cellStyle name="Comma [0] 2 101 2 2" xfId="57362" hidden="1" xr:uid="{61EFFD39-1898-4223-9598-0D34CD24302B}"/>
    <cellStyle name="Comma [0] 2 101 2 2" xfId="57653" hidden="1" xr:uid="{51DC36D0-BD5B-468E-90D4-B29B797BEB59}"/>
    <cellStyle name="Comma [0] 2 101 2 2" xfId="57907" hidden="1" xr:uid="{F860D07D-309B-4CA5-A55E-B62840F0FE95}"/>
    <cellStyle name="Comma [0] 2 101 2 2" xfId="58517" hidden="1" xr:uid="{159678AB-BC96-4B94-8CB2-F5927ED62CF2}"/>
    <cellStyle name="Comma [0] 2 101 2 2" xfId="59056" hidden="1" xr:uid="{B87C991D-E240-4F99-B696-B4D63A032746}"/>
    <cellStyle name="Comma [0] 2 101 2 2" xfId="59347" hidden="1" xr:uid="{1BE0ED54-110A-47D3-9AF7-E97C879C1AA5}"/>
    <cellStyle name="Comma [0] 2 101 2 2" xfId="59601" hidden="1" xr:uid="{7791B522-5EBF-4D7A-A5E7-5A97A2FB1413}"/>
    <cellStyle name="Comma [0] 2 101 2 2" xfId="60192" hidden="1" xr:uid="{0FB7234F-F768-453D-A1A0-6D65AF34199D}"/>
    <cellStyle name="Comma [0] 2 101 2 2" xfId="60717" hidden="1" xr:uid="{AE701A5E-F26E-4704-B062-E735D02BF6DE}"/>
    <cellStyle name="Comma [0] 2 101 2 2" xfId="61008" hidden="1" xr:uid="{090A6258-A673-4FBF-9F8A-8FE8FA0FCBC8}"/>
    <cellStyle name="Comma [0] 2 101 2 2" xfId="61262" hidden="1" xr:uid="{3A2210AE-E8FB-4258-ABEB-748C177AED2F}"/>
    <cellStyle name="Comma [0] 2 101 2 2" xfId="61838" hidden="1" xr:uid="{DBCC9C83-DDF9-4400-9872-BAFCBF967485}"/>
    <cellStyle name="Comma [0] 2 101 2 2" xfId="62352" hidden="1" xr:uid="{67A6A4B9-179E-4736-8F55-427D674DC26D}"/>
    <cellStyle name="Comma [0] 2 101 2 2" xfId="62643" hidden="1" xr:uid="{3B6F6D06-74F3-43FC-B30F-2B63301FAC10}"/>
    <cellStyle name="Comma [0] 2 101 2 2" xfId="62897" hidden="1" xr:uid="{9552D77B-F697-4AEC-A040-AAE0F5255E55}"/>
    <cellStyle name="Comma [0] 2 101 2 2" xfId="63408" hidden="1" xr:uid="{F619CAD7-90C1-4A8D-BA68-662F06C800A7}"/>
    <cellStyle name="Comma [0] 2 101 2 2" xfId="63863" hidden="1" xr:uid="{22B46B35-00BD-4268-80BF-CD8A4BBE93E3}"/>
    <cellStyle name="Comma [0] 2 101 3" xfId="4470" hidden="1" xr:uid="{00000000-0005-0000-0000-000079110000}"/>
    <cellStyle name="Comma [0] 2 101 3" xfId="6570" hidden="1" xr:uid="{00000000-0005-0000-0000-0000AD190000}"/>
    <cellStyle name="Comma [0] 2 101 3" xfId="6689" hidden="1" xr:uid="{00000000-0005-0000-0000-0000241A0000}"/>
    <cellStyle name="Comma [0] 2 101 3" xfId="6762" hidden="1" xr:uid="{00000000-0005-0000-0000-00006D1A0000}"/>
    <cellStyle name="Comma [0] 2 101 3" xfId="7047" hidden="1" xr:uid="{00000000-0005-0000-0000-00008A1B0000}"/>
    <cellStyle name="Comma [0] 2 101 3" xfId="8803" hidden="1" xr:uid="{00000000-0005-0000-0000-000066220000}"/>
    <cellStyle name="Comma [0] 2 101 3" xfId="10559" hidden="1" xr:uid="{00000000-0005-0000-0000-000042290000}"/>
    <cellStyle name="Comma [0] 2 101 3" xfId="12315" hidden="1" xr:uid="{00000000-0005-0000-0000-00001E300000}"/>
    <cellStyle name="Comma [0] 2 101 3" xfId="14071" hidden="1" xr:uid="{00000000-0005-0000-0000-0000FA360000}"/>
    <cellStyle name="Comma [0] 2 101 3" xfId="15824" hidden="1" xr:uid="{00000000-0005-0000-0000-0000D33D0000}"/>
    <cellStyle name="Comma [0] 2 101 3" xfId="17574" hidden="1" xr:uid="{00000000-0005-0000-0000-0000A9440000}"/>
    <cellStyle name="Comma [0] 2 101 3" xfId="19320" hidden="1" xr:uid="{00000000-0005-0000-0000-00007B4B0000}"/>
    <cellStyle name="Comma [0] 2 101 3" xfId="21058" hidden="1" xr:uid="{00000000-0005-0000-0000-000045520000}"/>
    <cellStyle name="Comma [0] 2 101 3" xfId="22786" hidden="1" xr:uid="{00000000-0005-0000-0000-000005590000}"/>
    <cellStyle name="Comma [0] 2 101 3" xfId="24501" hidden="1" xr:uid="{00000000-0005-0000-0000-0000B85F0000}"/>
    <cellStyle name="Comma [0] 2 101 3" xfId="26198" hidden="1" xr:uid="{00000000-0005-0000-0000-000059660000}"/>
    <cellStyle name="Comma [0] 2 101 3" xfId="36489" hidden="1" xr:uid="{C234ADEF-959E-43CE-A374-556A84B35081}"/>
    <cellStyle name="Comma [0] 2 101 3" xfId="38589" hidden="1" xr:uid="{38C2B23B-84D2-4723-B275-D99EFEE1C202}"/>
    <cellStyle name="Comma [0] 2 101 3" xfId="38708" hidden="1" xr:uid="{B010BA6D-88DC-4A4B-8E72-B21480B185F1}"/>
    <cellStyle name="Comma [0] 2 101 3" xfId="38781" hidden="1" xr:uid="{6F6A9C65-4B43-4D39-BFDD-63CDB194AB18}"/>
    <cellStyle name="Comma [0] 2 101 3" xfId="39066" hidden="1" xr:uid="{D1BDDB5E-7B43-4FDD-B063-5697832DFC47}"/>
    <cellStyle name="Comma [0] 2 101 3" xfId="40822" hidden="1" xr:uid="{603EC080-BF6C-40A6-841B-D72493EAA55F}"/>
    <cellStyle name="Comma [0] 2 101 3" xfId="42578" hidden="1" xr:uid="{36203111-5E13-4DBF-8161-F9BF5DFA1A3E}"/>
    <cellStyle name="Comma [0] 2 101 3" xfId="44334" hidden="1" xr:uid="{3001F147-AED0-487C-A3AF-91A46DE8B1BD}"/>
    <cellStyle name="Comma [0] 2 101 3" xfId="46090" hidden="1" xr:uid="{E4404973-BC94-4B93-B662-DD04AAF5C5A0}"/>
    <cellStyle name="Comma [0] 2 101 3" xfId="47843" hidden="1" xr:uid="{040279C7-32DB-490B-8309-1F2FF9A0EF4C}"/>
    <cellStyle name="Comma [0] 2 101 3" xfId="49593" hidden="1" xr:uid="{4FEC7470-2C63-4A73-9523-DAB3F0B402BD}"/>
    <cellStyle name="Comma [0] 2 101 3" xfId="51339" hidden="1" xr:uid="{052D0D19-1495-45E4-A88F-DBB1E226C7C7}"/>
    <cellStyle name="Comma [0] 2 101 3" xfId="53077" hidden="1" xr:uid="{FBA71222-7157-447A-B7ED-C567285063C1}"/>
    <cellStyle name="Comma [0] 2 101 3" xfId="54805" hidden="1" xr:uid="{FE5C3AF3-237A-4BC7-9B9B-EF52BD43E071}"/>
    <cellStyle name="Comma [0] 2 101 3" xfId="56520" hidden="1" xr:uid="{C8094554-CE4C-4079-A684-DB0DDBCBE04C}"/>
    <cellStyle name="Comma [0] 2 101 3" xfId="58217" hidden="1" xr:uid="{268DF35B-0851-4712-ACBA-537ACB282B8B}"/>
    <cellStyle name="Comma [0] 2 102" xfId="674" xr:uid="{00000000-0005-0000-0000-0000A5020000}"/>
    <cellStyle name="Comma [0] 2 102 2" xfId="1329" hidden="1" xr:uid="{00000000-0005-0000-0000-000034050000}"/>
    <cellStyle name="Comma [0] 2 102 2" xfId="1881" hidden="1" xr:uid="{00000000-0005-0000-0000-00005C070000}"/>
    <cellStyle name="Comma [0] 2 102 2" xfId="2172" hidden="1" xr:uid="{00000000-0005-0000-0000-00007F080000}"/>
    <cellStyle name="Comma [0] 2 102 2" xfId="2428" hidden="1" xr:uid="{00000000-0005-0000-0000-00007F090000}"/>
    <cellStyle name="Comma [0] 2 102 2" xfId="33362" hidden="1" xr:uid="{65963511-6F22-4391-85A6-E1EEA4CC890A}"/>
    <cellStyle name="Comma [0] 2 102 2" xfId="33911" hidden="1" xr:uid="{50E3EBC6-4181-461A-9E4D-8B5BF9F9C9A8}"/>
    <cellStyle name="Comma [0] 2 102 2" xfId="34202" hidden="1" xr:uid="{2C237C86-DFE8-43B7-B946-FE77C3187AA3}"/>
    <cellStyle name="Comma [0] 2 102 2" xfId="34458" hidden="1" xr:uid="{88023632-D0A8-4C6A-957C-72E4ECF4D422}"/>
    <cellStyle name="Comma [0] 2 102 2" xfId="32727" xr:uid="{5E59C89F-6351-4019-9E57-86040403C905}"/>
    <cellStyle name="Comma [0] 2 102 2 2" xfId="5126" hidden="1" xr:uid="{00000000-0005-0000-0000-000009140000}"/>
    <cellStyle name="Comma [0] 2 102 2 2" xfId="5683" hidden="1" xr:uid="{00000000-0005-0000-0000-000036160000}"/>
    <cellStyle name="Comma [0] 2 102 2 2" xfId="5974" hidden="1" xr:uid="{00000000-0005-0000-0000-000059170000}"/>
    <cellStyle name="Comma [0] 2 102 2 2" xfId="6230" hidden="1" xr:uid="{00000000-0005-0000-0000-000059180000}"/>
    <cellStyle name="Comma [0] 2 102 2 2" xfId="7345" hidden="1" xr:uid="{00000000-0005-0000-0000-0000B41C0000}"/>
    <cellStyle name="Comma [0] 2 102 2 2" xfId="7902" hidden="1" xr:uid="{00000000-0005-0000-0000-0000E11E0000}"/>
    <cellStyle name="Comma [0] 2 102 2 2" xfId="8193" hidden="1" xr:uid="{00000000-0005-0000-0000-000004200000}"/>
    <cellStyle name="Comma [0] 2 102 2 2" xfId="8449" hidden="1" xr:uid="{00000000-0005-0000-0000-000004210000}"/>
    <cellStyle name="Comma [0] 2 102 2 2" xfId="9101" hidden="1" xr:uid="{00000000-0005-0000-0000-000090230000}"/>
    <cellStyle name="Comma [0] 2 102 2 2" xfId="9658" hidden="1" xr:uid="{00000000-0005-0000-0000-0000BD250000}"/>
    <cellStyle name="Comma [0] 2 102 2 2" xfId="9949" hidden="1" xr:uid="{00000000-0005-0000-0000-0000E0260000}"/>
    <cellStyle name="Comma [0] 2 102 2 2" xfId="10205" hidden="1" xr:uid="{00000000-0005-0000-0000-0000E0270000}"/>
    <cellStyle name="Comma [0] 2 102 2 2" xfId="10857" hidden="1" xr:uid="{00000000-0005-0000-0000-00006C2A0000}"/>
    <cellStyle name="Comma [0] 2 102 2 2" xfId="11414" hidden="1" xr:uid="{00000000-0005-0000-0000-0000992C0000}"/>
    <cellStyle name="Comma [0] 2 102 2 2" xfId="11705" hidden="1" xr:uid="{00000000-0005-0000-0000-0000BC2D0000}"/>
    <cellStyle name="Comma [0] 2 102 2 2" xfId="11961" hidden="1" xr:uid="{00000000-0005-0000-0000-0000BC2E0000}"/>
    <cellStyle name="Comma [0] 2 102 2 2" xfId="12613" hidden="1" xr:uid="{00000000-0005-0000-0000-000048310000}"/>
    <cellStyle name="Comma [0] 2 102 2 2" xfId="13170" hidden="1" xr:uid="{00000000-0005-0000-0000-000075330000}"/>
    <cellStyle name="Comma [0] 2 102 2 2" xfId="13461" hidden="1" xr:uid="{00000000-0005-0000-0000-000098340000}"/>
    <cellStyle name="Comma [0] 2 102 2 2" xfId="13717" hidden="1" xr:uid="{00000000-0005-0000-0000-000098350000}"/>
    <cellStyle name="Comma [0] 2 102 2 2" xfId="14369" hidden="1" xr:uid="{00000000-0005-0000-0000-000024380000}"/>
    <cellStyle name="Comma [0] 2 102 2 2" xfId="14926" hidden="1" xr:uid="{00000000-0005-0000-0000-0000513A0000}"/>
    <cellStyle name="Comma [0] 2 102 2 2" xfId="15217" hidden="1" xr:uid="{00000000-0005-0000-0000-0000743B0000}"/>
    <cellStyle name="Comma [0] 2 102 2 2" xfId="15473" hidden="1" xr:uid="{00000000-0005-0000-0000-0000743C0000}"/>
    <cellStyle name="Comma [0] 2 102 2 2" xfId="16122" hidden="1" xr:uid="{00000000-0005-0000-0000-0000FD3E0000}"/>
    <cellStyle name="Comma [0] 2 102 2 2" xfId="16679" hidden="1" xr:uid="{00000000-0005-0000-0000-00002A410000}"/>
    <cellStyle name="Comma [0] 2 102 2 2" xfId="16970" hidden="1" xr:uid="{00000000-0005-0000-0000-00004D420000}"/>
    <cellStyle name="Comma [0] 2 102 2 2" xfId="17226" hidden="1" xr:uid="{00000000-0005-0000-0000-00004D430000}"/>
    <cellStyle name="Comma [0] 2 102 2 2" xfId="17872" hidden="1" xr:uid="{00000000-0005-0000-0000-0000D3450000}"/>
    <cellStyle name="Comma [0] 2 102 2 2" xfId="18429" hidden="1" xr:uid="{00000000-0005-0000-0000-000000480000}"/>
    <cellStyle name="Comma [0] 2 102 2 2" xfId="18720" hidden="1" xr:uid="{00000000-0005-0000-0000-000023490000}"/>
    <cellStyle name="Comma [0] 2 102 2 2" xfId="18976" hidden="1" xr:uid="{00000000-0005-0000-0000-0000234A0000}"/>
    <cellStyle name="Comma [0] 2 102 2 2" xfId="19617" hidden="1" xr:uid="{00000000-0005-0000-0000-0000A44C0000}"/>
    <cellStyle name="Comma [0] 2 102 2 2" xfId="20173" hidden="1" xr:uid="{00000000-0005-0000-0000-0000D04E0000}"/>
    <cellStyle name="Comma [0] 2 102 2 2" xfId="20464" hidden="1" xr:uid="{00000000-0005-0000-0000-0000F34F0000}"/>
    <cellStyle name="Comma [0] 2 102 2 2" xfId="20720" hidden="1" xr:uid="{00000000-0005-0000-0000-0000F3500000}"/>
    <cellStyle name="Comma [0] 2 102 2 2" xfId="21355" hidden="1" xr:uid="{00000000-0005-0000-0000-00006E530000}"/>
    <cellStyle name="Comma [0] 2 102 2 2" xfId="21907" hidden="1" xr:uid="{00000000-0005-0000-0000-000096550000}"/>
    <cellStyle name="Comma [0] 2 102 2 2" xfId="22198" hidden="1" xr:uid="{00000000-0005-0000-0000-0000B9560000}"/>
    <cellStyle name="Comma [0] 2 102 2 2" xfId="22454" hidden="1" xr:uid="{00000000-0005-0000-0000-0000B9570000}"/>
    <cellStyle name="Comma [0] 2 102 2 2" xfId="23083" hidden="1" xr:uid="{00000000-0005-0000-0000-00002E5A0000}"/>
    <cellStyle name="Comma [0] 2 102 2 2" xfId="23631" hidden="1" xr:uid="{00000000-0005-0000-0000-0000525C0000}"/>
    <cellStyle name="Comma [0] 2 102 2 2" xfId="23922" hidden="1" xr:uid="{00000000-0005-0000-0000-0000755D0000}"/>
    <cellStyle name="Comma [0] 2 102 2 2" xfId="24178" hidden="1" xr:uid="{00000000-0005-0000-0000-0000755E0000}"/>
    <cellStyle name="Comma [0] 2 102 2 2" xfId="24796" hidden="1" xr:uid="{00000000-0005-0000-0000-0000DF600000}"/>
    <cellStyle name="Comma [0] 2 102 2 2" xfId="25338" hidden="1" xr:uid="{00000000-0005-0000-0000-0000FD620000}"/>
    <cellStyle name="Comma [0] 2 102 2 2" xfId="25629" hidden="1" xr:uid="{00000000-0005-0000-0000-000020640000}"/>
    <cellStyle name="Comma [0] 2 102 2 2" xfId="25885" hidden="1" xr:uid="{00000000-0005-0000-0000-000020650000}"/>
    <cellStyle name="Comma [0] 2 102 2 2" xfId="26493" hidden="1" xr:uid="{00000000-0005-0000-0000-000080670000}"/>
    <cellStyle name="Comma [0] 2 102 2 2" xfId="27032" hidden="1" xr:uid="{00000000-0005-0000-0000-00009B690000}"/>
    <cellStyle name="Comma [0] 2 102 2 2" xfId="27323" hidden="1" xr:uid="{00000000-0005-0000-0000-0000BE6A0000}"/>
    <cellStyle name="Comma [0] 2 102 2 2" xfId="27579" hidden="1" xr:uid="{00000000-0005-0000-0000-0000BE6B0000}"/>
    <cellStyle name="Comma [0] 2 102 2 2" xfId="28168" hidden="1" xr:uid="{00000000-0005-0000-0000-00000B6E0000}"/>
    <cellStyle name="Comma [0] 2 102 2 2" xfId="28693" hidden="1" xr:uid="{00000000-0005-0000-0000-000018700000}"/>
    <cellStyle name="Comma [0] 2 102 2 2" xfId="28984" hidden="1" xr:uid="{00000000-0005-0000-0000-00003B710000}"/>
    <cellStyle name="Comma [0] 2 102 2 2" xfId="29240" hidden="1" xr:uid="{00000000-0005-0000-0000-00003B720000}"/>
    <cellStyle name="Comma [0] 2 102 2 2" xfId="29814" hidden="1" xr:uid="{00000000-0005-0000-0000-000079740000}"/>
    <cellStyle name="Comma [0] 2 102 2 2" xfId="30328" hidden="1" xr:uid="{00000000-0005-0000-0000-00007B760000}"/>
    <cellStyle name="Comma [0] 2 102 2 2" xfId="30619" hidden="1" xr:uid="{00000000-0005-0000-0000-00009E770000}"/>
    <cellStyle name="Comma [0] 2 102 2 2" xfId="30875" hidden="1" xr:uid="{00000000-0005-0000-0000-00009E780000}"/>
    <cellStyle name="Comma [0] 2 102 2 2" xfId="31384" hidden="1" xr:uid="{00000000-0005-0000-0000-00009B7A0000}"/>
    <cellStyle name="Comma [0] 2 102 2 2" xfId="31839" hidden="1" xr:uid="{00000000-0005-0000-0000-0000627C0000}"/>
    <cellStyle name="Comma [0] 2 102 2 2" xfId="37145" hidden="1" xr:uid="{425A8785-4AFF-4EA6-BAD0-6CA0929E0B80}"/>
    <cellStyle name="Comma [0] 2 102 2 2" xfId="37702" hidden="1" xr:uid="{A2DFF674-43B7-4277-93C0-EB2C76244005}"/>
    <cellStyle name="Comma [0] 2 102 2 2" xfId="37993" hidden="1" xr:uid="{1BDC73BE-BD3E-4A09-B092-46C847C155B0}"/>
    <cellStyle name="Comma [0] 2 102 2 2" xfId="38249" hidden="1" xr:uid="{8BC05A84-3BB5-4951-B457-B1B567532DD3}"/>
    <cellStyle name="Comma [0] 2 102 2 2" xfId="39364" hidden="1" xr:uid="{64DE0E34-49C0-43AE-AB11-02C3F3ECC1FE}"/>
    <cellStyle name="Comma [0] 2 102 2 2" xfId="39921" hidden="1" xr:uid="{08D86E86-B4EA-45CA-98D6-CF4AE6603CDC}"/>
    <cellStyle name="Comma [0] 2 102 2 2" xfId="40212" hidden="1" xr:uid="{CA290A52-8530-4D5B-B7E8-61FB830A6D97}"/>
    <cellStyle name="Comma [0] 2 102 2 2" xfId="40468" hidden="1" xr:uid="{DA63592E-EBF4-4EE9-BC1A-BC66CAA15A15}"/>
    <cellStyle name="Comma [0] 2 102 2 2" xfId="41120" hidden="1" xr:uid="{B1724D90-BC6B-4931-AA8E-B282B27A5138}"/>
    <cellStyle name="Comma [0] 2 102 2 2" xfId="41677" hidden="1" xr:uid="{D134914F-2A57-4ED2-8DA9-749785492BA0}"/>
    <cellStyle name="Comma [0] 2 102 2 2" xfId="41968" hidden="1" xr:uid="{8A8F8714-FEEE-4BC4-AFB7-19BB9E00C351}"/>
    <cellStyle name="Comma [0] 2 102 2 2" xfId="42224" hidden="1" xr:uid="{CD894105-16E8-45FE-A9EC-08AEFEBF7DA9}"/>
    <cellStyle name="Comma [0] 2 102 2 2" xfId="42876" hidden="1" xr:uid="{16215B84-19E5-463A-8836-7D859A5BAEF1}"/>
    <cellStyle name="Comma [0] 2 102 2 2" xfId="43433" hidden="1" xr:uid="{979A6C99-FE20-45AF-9014-32E382BA2D7A}"/>
    <cellStyle name="Comma [0] 2 102 2 2" xfId="43724" hidden="1" xr:uid="{4E065369-51A9-4367-A2B9-AEA00AE96CE8}"/>
    <cellStyle name="Comma [0] 2 102 2 2" xfId="43980" hidden="1" xr:uid="{4F87BA52-0057-4143-AF1E-80BD2E92BFF1}"/>
    <cellStyle name="Comma [0] 2 102 2 2" xfId="44632" hidden="1" xr:uid="{D4567329-490A-4473-B0EF-0ED46C468210}"/>
    <cellStyle name="Comma [0] 2 102 2 2" xfId="45189" hidden="1" xr:uid="{C326AB60-E2F9-4196-82EB-F5DEF2190F91}"/>
    <cellStyle name="Comma [0] 2 102 2 2" xfId="45480" hidden="1" xr:uid="{5742F506-E641-49BB-AA09-02104F167E9A}"/>
    <cellStyle name="Comma [0] 2 102 2 2" xfId="45736" hidden="1" xr:uid="{7D564B1C-BF65-45C8-888C-E30DF895A3B2}"/>
    <cellStyle name="Comma [0] 2 102 2 2" xfId="46388" hidden="1" xr:uid="{D892D031-C29F-4A7F-B24C-D64CF835182C}"/>
    <cellStyle name="Comma [0] 2 102 2 2" xfId="46945" hidden="1" xr:uid="{EA8F595A-D1EC-4B9F-BBD4-CC2C81A58A30}"/>
    <cellStyle name="Comma [0] 2 102 2 2" xfId="47236" hidden="1" xr:uid="{023ACDA1-09F8-451E-9E39-2BC980C8728D}"/>
    <cellStyle name="Comma [0] 2 102 2 2" xfId="47492" hidden="1" xr:uid="{382CF7F4-6984-4DAB-9B80-D04849E58CA3}"/>
    <cellStyle name="Comma [0] 2 102 2 2" xfId="48141" hidden="1" xr:uid="{C0DFA46C-81B5-430E-A8C0-0DEF0F71FCE7}"/>
    <cellStyle name="Comma [0] 2 102 2 2" xfId="48698" hidden="1" xr:uid="{EDA657D5-54BA-423A-A286-3ACFEA8FCFEE}"/>
    <cellStyle name="Comma [0] 2 102 2 2" xfId="48989" hidden="1" xr:uid="{A07F383C-3EEA-44AF-A3BF-1DD2DBF2DF49}"/>
    <cellStyle name="Comma [0] 2 102 2 2" xfId="49245" hidden="1" xr:uid="{5FB6997A-2397-4736-951E-D3C1A9121B06}"/>
    <cellStyle name="Comma [0] 2 102 2 2" xfId="49891" hidden="1" xr:uid="{B380B5AD-4FEA-4A34-BDED-5513D144F933}"/>
    <cellStyle name="Comma [0] 2 102 2 2" xfId="50448" hidden="1" xr:uid="{70AEBF50-86B7-48B2-829C-5304FD7BE74B}"/>
    <cellStyle name="Comma [0] 2 102 2 2" xfId="50739" hidden="1" xr:uid="{3D11900F-0DC5-4DA4-91C8-55741FE05CCB}"/>
    <cellStyle name="Comma [0] 2 102 2 2" xfId="50995" hidden="1" xr:uid="{B034A149-466E-424D-8592-CF2CF35C69C0}"/>
    <cellStyle name="Comma [0] 2 102 2 2" xfId="51636" hidden="1" xr:uid="{6FD0701E-4C63-44BE-944D-CFD39EBFAA6B}"/>
    <cellStyle name="Comma [0] 2 102 2 2" xfId="52192" hidden="1" xr:uid="{427CAB61-6A8C-434C-9E6D-1AFA1C5E9D5A}"/>
    <cellStyle name="Comma [0] 2 102 2 2" xfId="52483" hidden="1" xr:uid="{17D78C0B-56D5-4E0E-8519-FBE53F82AB2C}"/>
    <cellStyle name="Comma [0] 2 102 2 2" xfId="52739" hidden="1" xr:uid="{0A229854-A25C-4D24-A068-11CBAC5C5984}"/>
    <cellStyle name="Comma [0] 2 102 2 2" xfId="53374" hidden="1" xr:uid="{07CA1FF8-3D34-4AFB-BA63-099BBF04D8A1}"/>
    <cellStyle name="Comma [0] 2 102 2 2" xfId="53926" hidden="1" xr:uid="{B004B10B-E188-4A90-81CD-E10956616511}"/>
    <cellStyle name="Comma [0] 2 102 2 2" xfId="54217" hidden="1" xr:uid="{28FBADE6-8A70-4CD2-8FE9-EBD260B363FC}"/>
    <cellStyle name="Comma [0] 2 102 2 2" xfId="54473" hidden="1" xr:uid="{FABDCB01-96E5-48E0-A5A1-1CE9C8469949}"/>
    <cellStyle name="Comma [0] 2 102 2 2" xfId="55102" hidden="1" xr:uid="{9B1A92D0-3A7E-4E3B-9749-20D838AF6F48}"/>
    <cellStyle name="Comma [0] 2 102 2 2" xfId="55650" hidden="1" xr:uid="{7F003025-81E9-4AD7-A659-0DD16EB3E81C}"/>
    <cellStyle name="Comma [0] 2 102 2 2" xfId="55941" hidden="1" xr:uid="{3A1F04DE-83FF-4C96-BD33-04E3D1DA5D12}"/>
    <cellStyle name="Comma [0] 2 102 2 2" xfId="56197" hidden="1" xr:uid="{6D3490A2-9A64-4313-8B21-D54B49D50A2D}"/>
    <cellStyle name="Comma [0] 2 102 2 2" xfId="56815" hidden="1" xr:uid="{E2459984-9A61-415F-AA04-FE49530F3240}"/>
    <cellStyle name="Comma [0] 2 102 2 2" xfId="57357" hidden="1" xr:uid="{2777193C-6F36-4B6B-B86F-5DDF3D169FB5}"/>
    <cellStyle name="Comma [0] 2 102 2 2" xfId="57648" hidden="1" xr:uid="{92E57D0B-9AA5-409A-B066-402EF1C6838A}"/>
    <cellStyle name="Comma [0] 2 102 2 2" xfId="57904" hidden="1" xr:uid="{120B27F4-F5E3-48A9-80B6-4DA066DC2070}"/>
    <cellStyle name="Comma [0] 2 102 2 2" xfId="58512" hidden="1" xr:uid="{DF14D159-E14F-4FFA-815D-6A26D057E1CE}"/>
    <cellStyle name="Comma [0] 2 102 2 2" xfId="59051" hidden="1" xr:uid="{8F3B8882-40CE-4B84-87FC-0C5D901C1CC7}"/>
    <cellStyle name="Comma [0] 2 102 2 2" xfId="59342" hidden="1" xr:uid="{3B934486-9A87-4691-9653-DBFBD33C1149}"/>
    <cellStyle name="Comma [0] 2 102 2 2" xfId="59598" hidden="1" xr:uid="{141268FF-5F94-423D-8D3E-28D2374F8724}"/>
    <cellStyle name="Comma [0] 2 102 2 2" xfId="60187" hidden="1" xr:uid="{2EB9E487-1E29-4D60-B45C-EBBB63506C17}"/>
    <cellStyle name="Comma [0] 2 102 2 2" xfId="60712" hidden="1" xr:uid="{019826D2-4455-45B4-8839-CB4B35440CC3}"/>
    <cellStyle name="Comma [0] 2 102 2 2" xfId="61003" hidden="1" xr:uid="{43ACE61A-2CC7-4841-ACD4-1801E9D57E38}"/>
    <cellStyle name="Comma [0] 2 102 2 2" xfId="61259" hidden="1" xr:uid="{1C9C0526-AD5E-4B39-9352-68A83D8EDAB6}"/>
    <cellStyle name="Comma [0] 2 102 2 2" xfId="61833" hidden="1" xr:uid="{E9650B1A-79A4-4B54-941F-9AACC0D59B18}"/>
    <cellStyle name="Comma [0] 2 102 2 2" xfId="62347" hidden="1" xr:uid="{FAAA900B-9A30-48C5-A711-5982A7A3EC5B}"/>
    <cellStyle name="Comma [0] 2 102 2 2" xfId="62638" hidden="1" xr:uid="{E58BCCEB-642D-490D-8A3C-B2A5DE5AB28F}"/>
    <cellStyle name="Comma [0] 2 102 2 2" xfId="62894" hidden="1" xr:uid="{42F68BE9-05AD-4C36-9487-1CC0CC38DA94}"/>
    <cellStyle name="Comma [0] 2 102 2 2" xfId="63403" hidden="1" xr:uid="{E592B178-62F7-4860-B475-92DDC0D26948}"/>
    <cellStyle name="Comma [0] 2 102 2 2" xfId="63858" hidden="1" xr:uid="{470A5B7D-AF74-4F97-8E8D-30E2D5E99B12}"/>
    <cellStyle name="Comma [0] 2 102 3" xfId="4074" hidden="1" xr:uid="{00000000-0005-0000-0000-0000ED0F0000}"/>
    <cellStyle name="Comma [0] 2 102 3" xfId="4106" hidden="1" xr:uid="{00000000-0005-0000-0000-00000D100000}"/>
    <cellStyle name="Comma [0] 2 102 3" xfId="4465" hidden="1" xr:uid="{00000000-0005-0000-0000-000074110000}"/>
    <cellStyle name="Comma [0] 2 102 3" xfId="4743" hidden="1" xr:uid="{00000000-0005-0000-0000-00008A120000}"/>
    <cellStyle name="Comma [0] 2 102 3" xfId="6537" hidden="1" xr:uid="{00000000-0005-0000-0000-00008C190000}"/>
    <cellStyle name="Comma [0] 2 102 3" xfId="6684" hidden="1" xr:uid="{00000000-0005-0000-0000-00001F1A0000}"/>
    <cellStyle name="Comma [0] 2 102 3" xfId="6773" hidden="1" xr:uid="{00000000-0005-0000-0000-0000781A0000}"/>
    <cellStyle name="Comma [0] 2 102 3" xfId="6862" hidden="1" xr:uid="{00000000-0005-0000-0000-0000D11A0000}"/>
    <cellStyle name="Comma [0] 2 102 3" xfId="6962" hidden="1" xr:uid="{00000000-0005-0000-0000-0000351B0000}"/>
    <cellStyle name="Comma [0] 2 102 3" xfId="8718" hidden="1" xr:uid="{00000000-0005-0000-0000-000011220000}"/>
    <cellStyle name="Comma [0] 2 102 3" xfId="10474" hidden="1" xr:uid="{00000000-0005-0000-0000-0000ED280000}"/>
    <cellStyle name="Comma [0] 2 102 3" xfId="12230" hidden="1" xr:uid="{00000000-0005-0000-0000-0000C92F0000}"/>
    <cellStyle name="Comma [0] 2 102 3" xfId="13986" hidden="1" xr:uid="{00000000-0005-0000-0000-0000A5360000}"/>
    <cellStyle name="Comma [0] 2 102 3" xfId="15742" hidden="1" xr:uid="{00000000-0005-0000-0000-0000813D0000}"/>
    <cellStyle name="Comma [0] 2 102 3" xfId="17494" hidden="1" xr:uid="{00000000-0005-0000-0000-000059440000}"/>
    <cellStyle name="Comma [0] 2 102 3" xfId="19242" hidden="1" xr:uid="{00000000-0005-0000-0000-00002D4B0000}"/>
    <cellStyle name="Comma [0] 2 102 3" xfId="36093" hidden="1" xr:uid="{03DD3607-6E1C-46E4-B6CD-F04D8FB57504}"/>
    <cellStyle name="Comma [0] 2 102 3" xfId="36125" hidden="1" xr:uid="{F9AA68ED-F936-4027-B748-3FB29ECCE85B}"/>
    <cellStyle name="Comma [0] 2 102 3" xfId="36484" hidden="1" xr:uid="{8FAEC04A-826D-455E-8FCC-925ADEEB8A0E}"/>
    <cellStyle name="Comma [0] 2 102 3" xfId="36762" hidden="1" xr:uid="{FF2908B9-813A-49ED-9491-84E2BC74255B}"/>
    <cellStyle name="Comma [0] 2 102 3" xfId="38556" hidden="1" xr:uid="{D97950F2-5B86-484A-A528-78B75015912D}"/>
    <cellStyle name="Comma [0] 2 102 3" xfId="38703" hidden="1" xr:uid="{9E0BE9EA-1923-49D1-B8F7-EDACC979A1A9}"/>
    <cellStyle name="Comma [0] 2 102 3" xfId="38792" hidden="1" xr:uid="{33E8F992-8749-4422-8635-63B3C4743D0C}"/>
    <cellStyle name="Comma [0] 2 102 3" xfId="38881" hidden="1" xr:uid="{96174082-80FC-4BFA-A40A-76A26197BAB4}"/>
    <cellStyle name="Comma [0] 2 102 3" xfId="38981" hidden="1" xr:uid="{0D4A4083-2C68-45A4-9125-65900B2EBD3F}"/>
    <cellStyle name="Comma [0] 2 102 3" xfId="40737" hidden="1" xr:uid="{3F236FD8-4917-4D82-A923-93409E7D5DA0}"/>
    <cellStyle name="Comma [0] 2 102 3" xfId="42493" hidden="1" xr:uid="{2B8B1466-09DD-4B76-87D9-E0A23583051F}"/>
    <cellStyle name="Comma [0] 2 102 3" xfId="44249" hidden="1" xr:uid="{CEDF4B26-7DE7-407E-A1FE-EFA3AA8ABAD6}"/>
    <cellStyle name="Comma [0] 2 102 3" xfId="46005" hidden="1" xr:uid="{D3DA7D48-11FA-4471-9446-534FA660A5D7}"/>
    <cellStyle name="Comma [0] 2 102 3" xfId="47761" hidden="1" xr:uid="{62099E57-9534-43F7-894D-433FB54ED068}"/>
    <cellStyle name="Comma [0] 2 102 3" xfId="49513" hidden="1" xr:uid="{C9996176-863D-4BD8-86C9-98F04D588693}"/>
    <cellStyle name="Comma [0] 2 102 3" xfId="51261" hidden="1" xr:uid="{BBD5F1D1-17A3-4935-8A3A-B39EEF6A1D59}"/>
    <cellStyle name="Comma [0] 2 103" xfId="671" xr:uid="{00000000-0005-0000-0000-0000A2020000}"/>
    <cellStyle name="Comma [0] 2 103 2" xfId="1326" hidden="1" xr:uid="{00000000-0005-0000-0000-000031050000}"/>
    <cellStyle name="Comma [0] 2 103 2" xfId="1878" hidden="1" xr:uid="{00000000-0005-0000-0000-000059070000}"/>
    <cellStyle name="Comma [0] 2 103 2" xfId="2169" hidden="1" xr:uid="{00000000-0005-0000-0000-00007C080000}"/>
    <cellStyle name="Comma [0] 2 103 2" xfId="2426" hidden="1" xr:uid="{00000000-0005-0000-0000-00007D090000}"/>
    <cellStyle name="Comma [0] 2 103 2" xfId="33359" hidden="1" xr:uid="{861EFA02-A560-4DDB-9C37-A74357C320D2}"/>
    <cellStyle name="Comma [0] 2 103 2" xfId="33908" hidden="1" xr:uid="{54A80CFB-339A-422C-9D44-B62662DB1B20}"/>
    <cellStyle name="Comma [0] 2 103 2" xfId="34199" hidden="1" xr:uid="{BF4B05D8-01B5-4198-AA4B-C3E2A0DE69E1}"/>
    <cellStyle name="Comma [0] 2 103 2" xfId="34456" hidden="1" xr:uid="{86711B0A-29AF-4E43-946F-DAC83F7F6D95}"/>
    <cellStyle name="Comma [0] 2 103 2" xfId="32724" xr:uid="{95629285-DA21-4003-AAB3-13968B724493}"/>
    <cellStyle name="Comma [0] 2 103 2 2" xfId="5123" hidden="1" xr:uid="{00000000-0005-0000-0000-000006140000}"/>
    <cellStyle name="Comma [0] 2 103 2 2" xfId="5680" hidden="1" xr:uid="{00000000-0005-0000-0000-000033160000}"/>
    <cellStyle name="Comma [0] 2 103 2 2" xfId="5971" hidden="1" xr:uid="{00000000-0005-0000-0000-000056170000}"/>
    <cellStyle name="Comma [0] 2 103 2 2" xfId="6228" hidden="1" xr:uid="{00000000-0005-0000-0000-000057180000}"/>
    <cellStyle name="Comma [0] 2 103 2 2" xfId="7342" hidden="1" xr:uid="{00000000-0005-0000-0000-0000B11C0000}"/>
    <cellStyle name="Comma [0] 2 103 2 2" xfId="7899" hidden="1" xr:uid="{00000000-0005-0000-0000-0000DE1E0000}"/>
    <cellStyle name="Comma [0] 2 103 2 2" xfId="8190" hidden="1" xr:uid="{00000000-0005-0000-0000-000001200000}"/>
    <cellStyle name="Comma [0] 2 103 2 2" xfId="8447" hidden="1" xr:uid="{00000000-0005-0000-0000-000002210000}"/>
    <cellStyle name="Comma [0] 2 103 2 2" xfId="9098" hidden="1" xr:uid="{00000000-0005-0000-0000-00008D230000}"/>
    <cellStyle name="Comma [0] 2 103 2 2" xfId="9655" hidden="1" xr:uid="{00000000-0005-0000-0000-0000BA250000}"/>
    <cellStyle name="Comma [0] 2 103 2 2" xfId="9946" hidden="1" xr:uid="{00000000-0005-0000-0000-0000DD260000}"/>
    <cellStyle name="Comma [0] 2 103 2 2" xfId="10203" hidden="1" xr:uid="{00000000-0005-0000-0000-0000DE270000}"/>
    <cellStyle name="Comma [0] 2 103 2 2" xfId="10854" hidden="1" xr:uid="{00000000-0005-0000-0000-0000692A0000}"/>
    <cellStyle name="Comma [0] 2 103 2 2" xfId="11411" hidden="1" xr:uid="{00000000-0005-0000-0000-0000962C0000}"/>
    <cellStyle name="Comma [0] 2 103 2 2" xfId="11702" hidden="1" xr:uid="{00000000-0005-0000-0000-0000B92D0000}"/>
    <cellStyle name="Comma [0] 2 103 2 2" xfId="11959" hidden="1" xr:uid="{00000000-0005-0000-0000-0000BA2E0000}"/>
    <cellStyle name="Comma [0] 2 103 2 2" xfId="12610" hidden="1" xr:uid="{00000000-0005-0000-0000-000045310000}"/>
    <cellStyle name="Comma [0] 2 103 2 2" xfId="13167" hidden="1" xr:uid="{00000000-0005-0000-0000-000072330000}"/>
    <cellStyle name="Comma [0] 2 103 2 2" xfId="13458" hidden="1" xr:uid="{00000000-0005-0000-0000-000095340000}"/>
    <cellStyle name="Comma [0] 2 103 2 2" xfId="13715" hidden="1" xr:uid="{00000000-0005-0000-0000-000096350000}"/>
    <cellStyle name="Comma [0] 2 103 2 2" xfId="14366" hidden="1" xr:uid="{00000000-0005-0000-0000-000021380000}"/>
    <cellStyle name="Comma [0] 2 103 2 2" xfId="14923" hidden="1" xr:uid="{00000000-0005-0000-0000-00004E3A0000}"/>
    <cellStyle name="Comma [0] 2 103 2 2" xfId="15214" hidden="1" xr:uid="{00000000-0005-0000-0000-0000713B0000}"/>
    <cellStyle name="Comma [0] 2 103 2 2" xfId="15471" hidden="1" xr:uid="{00000000-0005-0000-0000-0000723C0000}"/>
    <cellStyle name="Comma [0] 2 103 2 2" xfId="16119" hidden="1" xr:uid="{00000000-0005-0000-0000-0000FA3E0000}"/>
    <cellStyle name="Comma [0] 2 103 2 2" xfId="16676" hidden="1" xr:uid="{00000000-0005-0000-0000-000027410000}"/>
    <cellStyle name="Comma [0] 2 103 2 2" xfId="16967" hidden="1" xr:uid="{00000000-0005-0000-0000-00004A420000}"/>
    <cellStyle name="Comma [0] 2 103 2 2" xfId="17224" hidden="1" xr:uid="{00000000-0005-0000-0000-00004B430000}"/>
    <cellStyle name="Comma [0] 2 103 2 2" xfId="17869" hidden="1" xr:uid="{00000000-0005-0000-0000-0000D0450000}"/>
    <cellStyle name="Comma [0] 2 103 2 2" xfId="18426" hidden="1" xr:uid="{00000000-0005-0000-0000-0000FD470000}"/>
    <cellStyle name="Comma [0] 2 103 2 2" xfId="18717" hidden="1" xr:uid="{00000000-0005-0000-0000-000020490000}"/>
    <cellStyle name="Comma [0] 2 103 2 2" xfId="18974" hidden="1" xr:uid="{00000000-0005-0000-0000-0000214A0000}"/>
    <cellStyle name="Comma [0] 2 103 2 2" xfId="19614" hidden="1" xr:uid="{00000000-0005-0000-0000-0000A14C0000}"/>
    <cellStyle name="Comma [0] 2 103 2 2" xfId="20170" hidden="1" xr:uid="{00000000-0005-0000-0000-0000CD4E0000}"/>
    <cellStyle name="Comma [0] 2 103 2 2" xfId="20461" hidden="1" xr:uid="{00000000-0005-0000-0000-0000F04F0000}"/>
    <cellStyle name="Comma [0] 2 103 2 2" xfId="20718" hidden="1" xr:uid="{00000000-0005-0000-0000-0000F1500000}"/>
    <cellStyle name="Comma [0] 2 103 2 2" xfId="21352" hidden="1" xr:uid="{00000000-0005-0000-0000-00006B530000}"/>
    <cellStyle name="Comma [0] 2 103 2 2" xfId="21904" hidden="1" xr:uid="{00000000-0005-0000-0000-000093550000}"/>
    <cellStyle name="Comma [0] 2 103 2 2" xfId="22195" hidden="1" xr:uid="{00000000-0005-0000-0000-0000B6560000}"/>
    <cellStyle name="Comma [0] 2 103 2 2" xfId="22452" hidden="1" xr:uid="{00000000-0005-0000-0000-0000B7570000}"/>
    <cellStyle name="Comma [0] 2 103 2 2" xfId="23080" hidden="1" xr:uid="{00000000-0005-0000-0000-00002B5A0000}"/>
    <cellStyle name="Comma [0] 2 103 2 2" xfId="23628" hidden="1" xr:uid="{00000000-0005-0000-0000-00004F5C0000}"/>
    <cellStyle name="Comma [0] 2 103 2 2" xfId="23919" hidden="1" xr:uid="{00000000-0005-0000-0000-0000725D0000}"/>
    <cellStyle name="Comma [0] 2 103 2 2" xfId="24176" hidden="1" xr:uid="{00000000-0005-0000-0000-0000735E0000}"/>
    <cellStyle name="Comma [0] 2 103 2 2" xfId="24793" hidden="1" xr:uid="{00000000-0005-0000-0000-0000DC600000}"/>
    <cellStyle name="Comma [0] 2 103 2 2" xfId="25335" hidden="1" xr:uid="{00000000-0005-0000-0000-0000FA620000}"/>
    <cellStyle name="Comma [0] 2 103 2 2" xfId="25626" hidden="1" xr:uid="{00000000-0005-0000-0000-00001D640000}"/>
    <cellStyle name="Comma [0] 2 103 2 2" xfId="25883" hidden="1" xr:uid="{00000000-0005-0000-0000-00001E650000}"/>
    <cellStyle name="Comma [0] 2 103 2 2" xfId="26490" hidden="1" xr:uid="{00000000-0005-0000-0000-00007D670000}"/>
    <cellStyle name="Comma [0] 2 103 2 2" xfId="27029" hidden="1" xr:uid="{00000000-0005-0000-0000-000098690000}"/>
    <cellStyle name="Comma [0] 2 103 2 2" xfId="27320" hidden="1" xr:uid="{00000000-0005-0000-0000-0000BB6A0000}"/>
    <cellStyle name="Comma [0] 2 103 2 2" xfId="27577" hidden="1" xr:uid="{00000000-0005-0000-0000-0000BC6B0000}"/>
    <cellStyle name="Comma [0] 2 103 2 2" xfId="28165" hidden="1" xr:uid="{00000000-0005-0000-0000-0000086E0000}"/>
    <cellStyle name="Comma [0] 2 103 2 2" xfId="28690" hidden="1" xr:uid="{00000000-0005-0000-0000-000015700000}"/>
    <cellStyle name="Comma [0] 2 103 2 2" xfId="28981" hidden="1" xr:uid="{00000000-0005-0000-0000-000038710000}"/>
    <cellStyle name="Comma [0] 2 103 2 2" xfId="29238" hidden="1" xr:uid="{00000000-0005-0000-0000-000039720000}"/>
    <cellStyle name="Comma [0] 2 103 2 2" xfId="29811" hidden="1" xr:uid="{00000000-0005-0000-0000-000076740000}"/>
    <cellStyle name="Comma [0] 2 103 2 2" xfId="30325" hidden="1" xr:uid="{00000000-0005-0000-0000-000078760000}"/>
    <cellStyle name="Comma [0] 2 103 2 2" xfId="30616" hidden="1" xr:uid="{00000000-0005-0000-0000-00009B770000}"/>
    <cellStyle name="Comma [0] 2 103 2 2" xfId="30873" hidden="1" xr:uid="{00000000-0005-0000-0000-00009C780000}"/>
    <cellStyle name="Comma [0] 2 103 2 2" xfId="31381" hidden="1" xr:uid="{00000000-0005-0000-0000-0000987A0000}"/>
    <cellStyle name="Comma [0] 2 103 2 2" xfId="31836" hidden="1" xr:uid="{00000000-0005-0000-0000-00005F7C0000}"/>
    <cellStyle name="Comma [0] 2 103 2 2" xfId="37142" hidden="1" xr:uid="{695FDDD1-B68A-4FD4-99D0-527A08AF137C}"/>
    <cellStyle name="Comma [0] 2 103 2 2" xfId="37699" hidden="1" xr:uid="{AE549529-257C-484F-B9D9-767C646C5C8C}"/>
    <cellStyle name="Comma [0] 2 103 2 2" xfId="37990" hidden="1" xr:uid="{2D0BD810-8800-49FD-B5C1-A511E74DA482}"/>
    <cellStyle name="Comma [0] 2 103 2 2" xfId="38247" hidden="1" xr:uid="{D977365D-4DB5-4228-87BD-604FEAF76A96}"/>
    <cellStyle name="Comma [0] 2 103 2 2" xfId="39361" hidden="1" xr:uid="{45A00E42-5FAD-4B11-AFD7-9D2E0618CDB3}"/>
    <cellStyle name="Comma [0] 2 103 2 2" xfId="39918" hidden="1" xr:uid="{ACB009B5-1E28-4116-9344-FDB34D70B349}"/>
    <cellStyle name="Comma [0] 2 103 2 2" xfId="40209" hidden="1" xr:uid="{6710DEE2-D8AB-4ED8-8D4E-D76DE0539C27}"/>
    <cellStyle name="Comma [0] 2 103 2 2" xfId="40466" hidden="1" xr:uid="{B15229CA-A5C0-4AC0-9235-F60EB26A3EA8}"/>
    <cellStyle name="Comma [0] 2 103 2 2" xfId="41117" hidden="1" xr:uid="{540D2E55-C6F8-4436-A4F6-E64685E95FB6}"/>
    <cellStyle name="Comma [0] 2 103 2 2" xfId="41674" hidden="1" xr:uid="{F158B8C0-0F62-40A9-A6D9-FCB35573388C}"/>
    <cellStyle name="Comma [0] 2 103 2 2" xfId="41965" hidden="1" xr:uid="{5C14785F-D68B-45C6-A23F-CC045A14A577}"/>
    <cellStyle name="Comma [0] 2 103 2 2" xfId="42222" hidden="1" xr:uid="{7FA4D0C9-65D5-4DFA-BDB3-A9B1A44EFEA1}"/>
    <cellStyle name="Comma [0] 2 103 2 2" xfId="42873" hidden="1" xr:uid="{23536EDB-4704-401C-9C85-33475872B1B1}"/>
    <cellStyle name="Comma [0] 2 103 2 2" xfId="43430" hidden="1" xr:uid="{C2561F84-4EAC-4AC1-90AF-ECF3A5336881}"/>
    <cellStyle name="Comma [0] 2 103 2 2" xfId="43721" hidden="1" xr:uid="{4BC16C59-B113-4A4E-98C1-8A5BFB1157D1}"/>
    <cellStyle name="Comma [0] 2 103 2 2" xfId="43978" hidden="1" xr:uid="{2F50750F-0C11-4E0C-BDA6-81C0AB788F8A}"/>
    <cellStyle name="Comma [0] 2 103 2 2" xfId="44629" hidden="1" xr:uid="{0378CA28-C803-4EA2-9E71-B97FE2CB1ABB}"/>
    <cellStyle name="Comma [0] 2 103 2 2" xfId="45186" hidden="1" xr:uid="{ABC3BC49-EC0E-4133-B460-18F63F070648}"/>
    <cellStyle name="Comma [0] 2 103 2 2" xfId="45477" hidden="1" xr:uid="{26C71C9E-DD4A-48AA-9F66-7F4DF8620ABB}"/>
    <cellStyle name="Comma [0] 2 103 2 2" xfId="45734" hidden="1" xr:uid="{490CD226-D6B2-4A5F-9284-528C138E4DE2}"/>
    <cellStyle name="Comma [0] 2 103 2 2" xfId="46385" hidden="1" xr:uid="{7069C619-4023-4923-B43F-630CF25798D1}"/>
    <cellStyle name="Comma [0] 2 103 2 2" xfId="46942" hidden="1" xr:uid="{DAB343C3-F394-425F-A6E8-FF20B9ED5489}"/>
    <cellStyle name="Comma [0] 2 103 2 2" xfId="47233" hidden="1" xr:uid="{032F1DC7-C8BA-42DE-BE88-E8CE70F4C641}"/>
    <cellStyle name="Comma [0] 2 103 2 2" xfId="47490" hidden="1" xr:uid="{2C1CC972-512F-4621-B34B-BA0BD167BD5D}"/>
    <cellStyle name="Comma [0] 2 103 2 2" xfId="48138" hidden="1" xr:uid="{9695C96C-6AAD-45F6-83EC-A55D878CBE0A}"/>
    <cellStyle name="Comma [0] 2 103 2 2" xfId="48695" hidden="1" xr:uid="{9DCBDA31-05B1-4509-9475-94524F462B5D}"/>
    <cellStyle name="Comma [0] 2 103 2 2" xfId="48986" hidden="1" xr:uid="{E21868EB-955B-4EEF-8A46-9D616B737572}"/>
    <cellStyle name="Comma [0] 2 103 2 2" xfId="49243" hidden="1" xr:uid="{3ACC2BE0-2979-43F0-9412-91BDC08C6F58}"/>
    <cellStyle name="Comma [0] 2 103 2 2" xfId="49888" hidden="1" xr:uid="{3285AC19-E69E-42BA-B304-9126F4661002}"/>
    <cellStyle name="Comma [0] 2 103 2 2" xfId="50445" hidden="1" xr:uid="{3736543C-6FAF-4BCE-A513-361C7612B959}"/>
    <cellStyle name="Comma [0] 2 103 2 2" xfId="50736" hidden="1" xr:uid="{0B231D12-1768-415A-BFB0-407DEB1F0490}"/>
    <cellStyle name="Comma [0] 2 103 2 2" xfId="50993" hidden="1" xr:uid="{83684FA3-5BC1-4260-B814-908E8EFC8DD2}"/>
    <cellStyle name="Comma [0] 2 103 2 2" xfId="51633" hidden="1" xr:uid="{4D2121B0-FFFF-4751-9A37-2909E03D3926}"/>
    <cellStyle name="Comma [0] 2 103 2 2" xfId="52189" hidden="1" xr:uid="{43A342C6-0717-47F4-9D41-06C2B1F46A1F}"/>
    <cellStyle name="Comma [0] 2 103 2 2" xfId="52480" hidden="1" xr:uid="{5A5C2E24-08EC-4262-90BC-8C0DA2A29C47}"/>
    <cellStyle name="Comma [0] 2 103 2 2" xfId="52737" hidden="1" xr:uid="{7639DC72-04B0-4789-A6C0-0E0B14A46890}"/>
    <cellStyle name="Comma [0] 2 103 2 2" xfId="53371" hidden="1" xr:uid="{1DC1B0F3-2120-4E45-B5D3-E99329BC9910}"/>
    <cellStyle name="Comma [0] 2 103 2 2" xfId="53923" hidden="1" xr:uid="{AC90A97C-8FA1-46A6-9C0A-7C593F1708B4}"/>
    <cellStyle name="Comma [0] 2 103 2 2" xfId="54214" hidden="1" xr:uid="{A44EE3C8-AEB7-40D4-AACF-F9FBBF43F73C}"/>
    <cellStyle name="Comma [0] 2 103 2 2" xfId="54471" hidden="1" xr:uid="{1DB47EA7-4AB7-41AE-B288-3DCA49D10F82}"/>
    <cellStyle name="Comma [0] 2 103 2 2" xfId="55099" hidden="1" xr:uid="{250D3ED7-E39D-4D5E-8870-AF56B48924E1}"/>
    <cellStyle name="Comma [0] 2 103 2 2" xfId="55647" hidden="1" xr:uid="{FAEC6AFD-F0A2-4812-B3AD-781111916CB0}"/>
    <cellStyle name="Comma [0] 2 103 2 2" xfId="55938" hidden="1" xr:uid="{50D4368C-02A6-495F-9C21-F905B7F61D7A}"/>
    <cellStyle name="Comma [0] 2 103 2 2" xfId="56195" hidden="1" xr:uid="{4938CD79-2E4E-4970-A476-30B16C95014C}"/>
    <cellStyle name="Comma [0] 2 103 2 2" xfId="56812" hidden="1" xr:uid="{9B4A81EB-1059-4794-8060-00786C81A995}"/>
    <cellStyle name="Comma [0] 2 103 2 2" xfId="57354" hidden="1" xr:uid="{1B1DDBF2-D685-4032-A6D0-1C9715B0D058}"/>
    <cellStyle name="Comma [0] 2 103 2 2" xfId="57645" hidden="1" xr:uid="{0DD02223-F584-4901-9DD3-E36446AE76B5}"/>
    <cellStyle name="Comma [0] 2 103 2 2" xfId="57902" hidden="1" xr:uid="{B8E1D816-8AEA-4EB0-AD97-24999094744D}"/>
    <cellStyle name="Comma [0] 2 103 2 2" xfId="58509" hidden="1" xr:uid="{F680FF12-0FEC-4DBC-82B3-6518E0318BD2}"/>
    <cellStyle name="Comma [0] 2 103 2 2" xfId="59048" hidden="1" xr:uid="{6C6324F8-F38D-4894-BD90-330C94C3A28C}"/>
    <cellStyle name="Comma [0] 2 103 2 2" xfId="59339" hidden="1" xr:uid="{DC7BAFC0-58A8-4055-8291-C537F7D2531F}"/>
    <cellStyle name="Comma [0] 2 103 2 2" xfId="59596" hidden="1" xr:uid="{CE0D3628-7EB9-4BA9-9061-13F9FDCD63C3}"/>
    <cellStyle name="Comma [0] 2 103 2 2" xfId="60184" hidden="1" xr:uid="{58394990-3E38-4E1C-9F0D-4D9414316A0E}"/>
    <cellStyle name="Comma [0] 2 103 2 2" xfId="60709" hidden="1" xr:uid="{618A7213-8A5D-4D74-A8B4-E14C4299D8F4}"/>
    <cellStyle name="Comma [0] 2 103 2 2" xfId="61000" hidden="1" xr:uid="{611D0585-F0DE-4186-BA91-B65347DA9FDF}"/>
    <cellStyle name="Comma [0] 2 103 2 2" xfId="61257" hidden="1" xr:uid="{93957AA3-560A-4E53-800B-E7B5BD7A3885}"/>
    <cellStyle name="Comma [0] 2 103 2 2" xfId="61830" hidden="1" xr:uid="{FFE35267-51B2-403C-B9D9-4C60AF2F6D0E}"/>
    <cellStyle name="Comma [0] 2 103 2 2" xfId="62344" hidden="1" xr:uid="{8B77F876-D2A0-400A-9ADE-6C98D87DE150}"/>
    <cellStyle name="Comma [0] 2 103 2 2" xfId="62635" hidden="1" xr:uid="{DFC046D4-AE53-463B-BE80-6953B59E047B}"/>
    <cellStyle name="Comma [0] 2 103 2 2" xfId="62892" hidden="1" xr:uid="{54C3F4AE-72B5-4565-BE5C-3E5462AB57BB}"/>
    <cellStyle name="Comma [0] 2 103 2 2" xfId="63400" hidden="1" xr:uid="{EB7A2C78-EB0D-44EE-BE04-E9228C79D0E1}"/>
    <cellStyle name="Comma [0] 2 103 2 2" xfId="63855" hidden="1" xr:uid="{A1E93AE9-77CC-479D-8444-4E175B0AAA88}"/>
    <cellStyle name="Comma [0] 2 103 3" xfId="4122" hidden="1" xr:uid="{00000000-0005-0000-0000-00001D100000}"/>
    <cellStyle name="Comma [0] 2 103 3" xfId="4462" hidden="1" xr:uid="{00000000-0005-0000-0000-000071110000}"/>
    <cellStyle name="Comma [0] 2 103 3" xfId="4744" hidden="1" xr:uid="{00000000-0005-0000-0000-00008B120000}"/>
    <cellStyle name="Comma [0] 2 103 3" xfId="6523" hidden="1" xr:uid="{00000000-0005-0000-0000-00007E190000}"/>
    <cellStyle name="Comma [0] 2 103 3" xfId="6681" hidden="1" xr:uid="{00000000-0005-0000-0000-00001C1A0000}"/>
    <cellStyle name="Comma [0] 2 103 3" xfId="6777" hidden="1" xr:uid="{00000000-0005-0000-0000-00007C1A0000}"/>
    <cellStyle name="Comma [0] 2 103 3" xfId="6846" hidden="1" xr:uid="{00000000-0005-0000-0000-0000C11A0000}"/>
    <cellStyle name="Comma [0] 2 103 3" xfId="6963" hidden="1" xr:uid="{00000000-0005-0000-0000-0000361B0000}"/>
    <cellStyle name="Comma [0] 2 103 3" xfId="8719" hidden="1" xr:uid="{00000000-0005-0000-0000-000012220000}"/>
    <cellStyle name="Comma [0] 2 103 3" xfId="10475" hidden="1" xr:uid="{00000000-0005-0000-0000-0000EE280000}"/>
    <cellStyle name="Comma [0] 2 103 3" xfId="12231" hidden="1" xr:uid="{00000000-0005-0000-0000-0000CA2F0000}"/>
    <cellStyle name="Comma [0] 2 103 3" xfId="13987" hidden="1" xr:uid="{00000000-0005-0000-0000-0000A6360000}"/>
    <cellStyle name="Comma [0] 2 103 3" xfId="15743" hidden="1" xr:uid="{00000000-0005-0000-0000-0000823D0000}"/>
    <cellStyle name="Comma [0] 2 103 3" xfId="17495" hidden="1" xr:uid="{00000000-0005-0000-0000-00005A440000}"/>
    <cellStyle name="Comma [0] 2 103 3" xfId="19243" hidden="1" xr:uid="{00000000-0005-0000-0000-00002E4B0000}"/>
    <cellStyle name="Comma [0] 2 103 3" xfId="20984" hidden="1" xr:uid="{00000000-0005-0000-0000-0000FB510000}"/>
    <cellStyle name="Comma [0] 2 103 3" xfId="36141" hidden="1" xr:uid="{59516983-CD59-4915-86C8-8DA29397DC23}"/>
    <cellStyle name="Comma [0] 2 103 3" xfId="36481" hidden="1" xr:uid="{3261FF2F-0BE3-4F39-AEF8-8252AD1EDAFE}"/>
    <cellStyle name="Comma [0] 2 103 3" xfId="36763" hidden="1" xr:uid="{77A94953-BAE7-46E5-A5CB-52827EA5AF2E}"/>
    <cellStyle name="Comma [0] 2 103 3" xfId="38542" hidden="1" xr:uid="{17D42C0C-B899-45ED-A85D-83688E15F53D}"/>
    <cellStyle name="Comma [0] 2 103 3" xfId="38700" hidden="1" xr:uid="{F5002768-64F1-48E4-AE3B-A81D569C13D7}"/>
    <cellStyle name="Comma [0] 2 103 3" xfId="38796" hidden="1" xr:uid="{A3E1674E-317A-48E9-A8FC-8AA235BBA4DE}"/>
    <cellStyle name="Comma [0] 2 103 3" xfId="38865" hidden="1" xr:uid="{84DAE9FE-D55B-49A7-8CA8-8FE0664AABAA}"/>
    <cellStyle name="Comma [0] 2 103 3" xfId="38982" hidden="1" xr:uid="{D585F469-0080-41AC-8E50-3C4B820E11BA}"/>
    <cellStyle name="Comma [0] 2 103 3" xfId="40738" hidden="1" xr:uid="{C114C14A-E14D-4AB9-B924-4DA2B4F94E70}"/>
    <cellStyle name="Comma [0] 2 103 3" xfId="42494" hidden="1" xr:uid="{EEB3CECA-A9D9-4760-8D49-D93826B637E7}"/>
    <cellStyle name="Comma [0] 2 103 3" xfId="44250" hidden="1" xr:uid="{31ED8F2F-15AF-4A5C-B425-930A0EBF00E3}"/>
    <cellStyle name="Comma [0] 2 103 3" xfId="46006" hidden="1" xr:uid="{6254331C-38AA-4408-B532-DD0B616C7DC7}"/>
    <cellStyle name="Comma [0] 2 103 3" xfId="47762" hidden="1" xr:uid="{B5DB3DED-BB90-46A8-AC39-E2AD5183A101}"/>
    <cellStyle name="Comma [0] 2 103 3" xfId="49514" hidden="1" xr:uid="{E0980012-581A-4DFB-AB00-481BEB404187}"/>
    <cellStyle name="Comma [0] 2 103 3" xfId="51262" hidden="1" xr:uid="{87B7CFA7-644A-43C1-9DC1-BB32A655FEE3}"/>
    <cellStyle name="Comma [0] 2 103 3" xfId="53003" hidden="1" xr:uid="{E20BD0CD-823A-4D61-973C-24B485E6311F}"/>
    <cellStyle name="Comma [0] 2 104" xfId="675" xr:uid="{00000000-0005-0000-0000-0000A6020000}"/>
    <cellStyle name="Comma [0] 2 104 2" xfId="1330" hidden="1" xr:uid="{00000000-0005-0000-0000-000035050000}"/>
    <cellStyle name="Comma [0] 2 104 2" xfId="1882" hidden="1" xr:uid="{00000000-0005-0000-0000-00005D070000}"/>
    <cellStyle name="Comma [0] 2 104 2" xfId="2173" hidden="1" xr:uid="{00000000-0005-0000-0000-000080080000}"/>
    <cellStyle name="Comma [0] 2 104 2" xfId="2429" hidden="1" xr:uid="{00000000-0005-0000-0000-000080090000}"/>
    <cellStyle name="Comma [0] 2 104 2" xfId="33363" hidden="1" xr:uid="{E3EE1660-EB5E-4337-AB78-CB4BFA6D9E94}"/>
    <cellStyle name="Comma [0] 2 104 2" xfId="33912" hidden="1" xr:uid="{10487C1D-7C97-4F27-AEC7-903D2E70E274}"/>
    <cellStyle name="Comma [0] 2 104 2" xfId="34203" hidden="1" xr:uid="{6DE8BBB1-53B7-4689-8A91-AEE44B968037}"/>
    <cellStyle name="Comma [0] 2 104 2" xfId="34459" hidden="1" xr:uid="{DC5E0ED9-2E61-4382-985E-0FF876603176}"/>
    <cellStyle name="Comma [0] 2 104 2" xfId="32728" xr:uid="{1C6EBA1D-71D5-4EB1-97F8-FDC9D5D42543}"/>
    <cellStyle name="Comma [0] 2 104 2 2" xfId="5127" hidden="1" xr:uid="{00000000-0005-0000-0000-00000A140000}"/>
    <cellStyle name="Comma [0] 2 104 2 2" xfId="5684" hidden="1" xr:uid="{00000000-0005-0000-0000-000037160000}"/>
    <cellStyle name="Comma [0] 2 104 2 2" xfId="5975" hidden="1" xr:uid="{00000000-0005-0000-0000-00005A170000}"/>
    <cellStyle name="Comma [0] 2 104 2 2" xfId="6231" hidden="1" xr:uid="{00000000-0005-0000-0000-00005A180000}"/>
    <cellStyle name="Comma [0] 2 104 2 2" xfId="7346" hidden="1" xr:uid="{00000000-0005-0000-0000-0000B51C0000}"/>
    <cellStyle name="Comma [0] 2 104 2 2" xfId="7903" hidden="1" xr:uid="{00000000-0005-0000-0000-0000E21E0000}"/>
    <cellStyle name="Comma [0] 2 104 2 2" xfId="8194" hidden="1" xr:uid="{00000000-0005-0000-0000-000005200000}"/>
    <cellStyle name="Comma [0] 2 104 2 2" xfId="8450" hidden="1" xr:uid="{00000000-0005-0000-0000-000005210000}"/>
    <cellStyle name="Comma [0] 2 104 2 2" xfId="9102" hidden="1" xr:uid="{00000000-0005-0000-0000-000091230000}"/>
    <cellStyle name="Comma [0] 2 104 2 2" xfId="9659" hidden="1" xr:uid="{00000000-0005-0000-0000-0000BE250000}"/>
    <cellStyle name="Comma [0] 2 104 2 2" xfId="9950" hidden="1" xr:uid="{00000000-0005-0000-0000-0000E1260000}"/>
    <cellStyle name="Comma [0] 2 104 2 2" xfId="10206" hidden="1" xr:uid="{00000000-0005-0000-0000-0000E1270000}"/>
    <cellStyle name="Comma [0] 2 104 2 2" xfId="10858" hidden="1" xr:uid="{00000000-0005-0000-0000-00006D2A0000}"/>
    <cellStyle name="Comma [0] 2 104 2 2" xfId="11415" hidden="1" xr:uid="{00000000-0005-0000-0000-00009A2C0000}"/>
    <cellStyle name="Comma [0] 2 104 2 2" xfId="11706" hidden="1" xr:uid="{00000000-0005-0000-0000-0000BD2D0000}"/>
    <cellStyle name="Comma [0] 2 104 2 2" xfId="11962" hidden="1" xr:uid="{00000000-0005-0000-0000-0000BD2E0000}"/>
    <cellStyle name="Comma [0] 2 104 2 2" xfId="12614" hidden="1" xr:uid="{00000000-0005-0000-0000-000049310000}"/>
    <cellStyle name="Comma [0] 2 104 2 2" xfId="13171" hidden="1" xr:uid="{00000000-0005-0000-0000-000076330000}"/>
    <cellStyle name="Comma [0] 2 104 2 2" xfId="13462" hidden="1" xr:uid="{00000000-0005-0000-0000-000099340000}"/>
    <cellStyle name="Comma [0] 2 104 2 2" xfId="13718" hidden="1" xr:uid="{00000000-0005-0000-0000-000099350000}"/>
    <cellStyle name="Comma [0] 2 104 2 2" xfId="14370" hidden="1" xr:uid="{00000000-0005-0000-0000-000025380000}"/>
    <cellStyle name="Comma [0] 2 104 2 2" xfId="14927" hidden="1" xr:uid="{00000000-0005-0000-0000-0000523A0000}"/>
    <cellStyle name="Comma [0] 2 104 2 2" xfId="15218" hidden="1" xr:uid="{00000000-0005-0000-0000-0000753B0000}"/>
    <cellStyle name="Comma [0] 2 104 2 2" xfId="15474" hidden="1" xr:uid="{00000000-0005-0000-0000-0000753C0000}"/>
    <cellStyle name="Comma [0] 2 104 2 2" xfId="16123" hidden="1" xr:uid="{00000000-0005-0000-0000-0000FE3E0000}"/>
    <cellStyle name="Comma [0] 2 104 2 2" xfId="16680" hidden="1" xr:uid="{00000000-0005-0000-0000-00002B410000}"/>
    <cellStyle name="Comma [0] 2 104 2 2" xfId="16971" hidden="1" xr:uid="{00000000-0005-0000-0000-00004E420000}"/>
    <cellStyle name="Comma [0] 2 104 2 2" xfId="17227" hidden="1" xr:uid="{00000000-0005-0000-0000-00004E430000}"/>
    <cellStyle name="Comma [0] 2 104 2 2" xfId="17873" hidden="1" xr:uid="{00000000-0005-0000-0000-0000D4450000}"/>
    <cellStyle name="Comma [0] 2 104 2 2" xfId="18430" hidden="1" xr:uid="{00000000-0005-0000-0000-000001480000}"/>
    <cellStyle name="Comma [0] 2 104 2 2" xfId="18721" hidden="1" xr:uid="{00000000-0005-0000-0000-000024490000}"/>
    <cellStyle name="Comma [0] 2 104 2 2" xfId="18977" hidden="1" xr:uid="{00000000-0005-0000-0000-0000244A0000}"/>
    <cellStyle name="Comma [0] 2 104 2 2" xfId="19618" hidden="1" xr:uid="{00000000-0005-0000-0000-0000A54C0000}"/>
    <cellStyle name="Comma [0] 2 104 2 2" xfId="20174" hidden="1" xr:uid="{00000000-0005-0000-0000-0000D14E0000}"/>
    <cellStyle name="Comma [0] 2 104 2 2" xfId="20465" hidden="1" xr:uid="{00000000-0005-0000-0000-0000F44F0000}"/>
    <cellStyle name="Comma [0] 2 104 2 2" xfId="20721" hidden="1" xr:uid="{00000000-0005-0000-0000-0000F4500000}"/>
    <cellStyle name="Comma [0] 2 104 2 2" xfId="21356" hidden="1" xr:uid="{00000000-0005-0000-0000-00006F530000}"/>
    <cellStyle name="Comma [0] 2 104 2 2" xfId="21908" hidden="1" xr:uid="{00000000-0005-0000-0000-000097550000}"/>
    <cellStyle name="Comma [0] 2 104 2 2" xfId="22199" hidden="1" xr:uid="{00000000-0005-0000-0000-0000BA560000}"/>
    <cellStyle name="Comma [0] 2 104 2 2" xfId="22455" hidden="1" xr:uid="{00000000-0005-0000-0000-0000BA570000}"/>
    <cellStyle name="Comma [0] 2 104 2 2" xfId="23084" hidden="1" xr:uid="{00000000-0005-0000-0000-00002F5A0000}"/>
    <cellStyle name="Comma [0] 2 104 2 2" xfId="23632" hidden="1" xr:uid="{00000000-0005-0000-0000-0000535C0000}"/>
    <cellStyle name="Comma [0] 2 104 2 2" xfId="23923" hidden="1" xr:uid="{00000000-0005-0000-0000-0000765D0000}"/>
    <cellStyle name="Comma [0] 2 104 2 2" xfId="24179" hidden="1" xr:uid="{00000000-0005-0000-0000-0000765E0000}"/>
    <cellStyle name="Comma [0] 2 104 2 2" xfId="24797" hidden="1" xr:uid="{00000000-0005-0000-0000-0000E0600000}"/>
    <cellStyle name="Comma [0] 2 104 2 2" xfId="25339" hidden="1" xr:uid="{00000000-0005-0000-0000-0000FE620000}"/>
    <cellStyle name="Comma [0] 2 104 2 2" xfId="25630" hidden="1" xr:uid="{00000000-0005-0000-0000-000021640000}"/>
    <cellStyle name="Comma [0] 2 104 2 2" xfId="25886" hidden="1" xr:uid="{00000000-0005-0000-0000-000021650000}"/>
    <cellStyle name="Comma [0] 2 104 2 2" xfId="26494" hidden="1" xr:uid="{00000000-0005-0000-0000-000081670000}"/>
    <cellStyle name="Comma [0] 2 104 2 2" xfId="27033" hidden="1" xr:uid="{00000000-0005-0000-0000-00009C690000}"/>
    <cellStyle name="Comma [0] 2 104 2 2" xfId="27324" hidden="1" xr:uid="{00000000-0005-0000-0000-0000BF6A0000}"/>
    <cellStyle name="Comma [0] 2 104 2 2" xfId="27580" hidden="1" xr:uid="{00000000-0005-0000-0000-0000BF6B0000}"/>
    <cellStyle name="Comma [0] 2 104 2 2" xfId="28169" hidden="1" xr:uid="{00000000-0005-0000-0000-00000C6E0000}"/>
    <cellStyle name="Comma [0] 2 104 2 2" xfId="28694" hidden="1" xr:uid="{00000000-0005-0000-0000-000019700000}"/>
    <cellStyle name="Comma [0] 2 104 2 2" xfId="28985" hidden="1" xr:uid="{00000000-0005-0000-0000-00003C710000}"/>
    <cellStyle name="Comma [0] 2 104 2 2" xfId="29241" hidden="1" xr:uid="{00000000-0005-0000-0000-00003C720000}"/>
    <cellStyle name="Comma [0] 2 104 2 2" xfId="29815" hidden="1" xr:uid="{00000000-0005-0000-0000-00007A740000}"/>
    <cellStyle name="Comma [0] 2 104 2 2" xfId="30329" hidden="1" xr:uid="{00000000-0005-0000-0000-00007C760000}"/>
    <cellStyle name="Comma [0] 2 104 2 2" xfId="30620" hidden="1" xr:uid="{00000000-0005-0000-0000-00009F770000}"/>
    <cellStyle name="Comma [0] 2 104 2 2" xfId="30876" hidden="1" xr:uid="{00000000-0005-0000-0000-00009F780000}"/>
    <cellStyle name="Comma [0] 2 104 2 2" xfId="31385" hidden="1" xr:uid="{00000000-0005-0000-0000-00009C7A0000}"/>
    <cellStyle name="Comma [0] 2 104 2 2" xfId="31840" hidden="1" xr:uid="{00000000-0005-0000-0000-0000637C0000}"/>
    <cellStyle name="Comma [0] 2 104 2 2" xfId="37146" hidden="1" xr:uid="{700E4576-3F8E-4ACC-94A9-97286DBD1A2B}"/>
    <cellStyle name="Comma [0] 2 104 2 2" xfId="37703" hidden="1" xr:uid="{FC1260CB-56AB-4B56-A125-5501F55356C8}"/>
    <cellStyle name="Comma [0] 2 104 2 2" xfId="37994" hidden="1" xr:uid="{97124F83-C333-4059-90AF-C12B52373903}"/>
    <cellStyle name="Comma [0] 2 104 2 2" xfId="38250" hidden="1" xr:uid="{E1FB769F-8CBA-4348-A2AC-EB6E8EFB8F4B}"/>
    <cellStyle name="Comma [0] 2 104 2 2" xfId="39365" hidden="1" xr:uid="{A8118D24-C5B6-472A-B6E6-A5371C39E2A2}"/>
    <cellStyle name="Comma [0] 2 104 2 2" xfId="39922" hidden="1" xr:uid="{E9A75FBD-3A05-4C1D-ADDC-644B7D61800A}"/>
    <cellStyle name="Comma [0] 2 104 2 2" xfId="40213" hidden="1" xr:uid="{68FA6FBF-74C5-43AE-9934-FF0F32FE967C}"/>
    <cellStyle name="Comma [0] 2 104 2 2" xfId="40469" hidden="1" xr:uid="{F704BC5A-1674-4098-B292-7964127C039D}"/>
    <cellStyle name="Comma [0] 2 104 2 2" xfId="41121" hidden="1" xr:uid="{CF457C63-6FC7-4325-B4C6-68E90EAFFA7C}"/>
    <cellStyle name="Comma [0] 2 104 2 2" xfId="41678" hidden="1" xr:uid="{DCC9E242-98F9-45C8-9C15-675B71D41AE0}"/>
    <cellStyle name="Comma [0] 2 104 2 2" xfId="41969" hidden="1" xr:uid="{FC781FD9-059B-4880-91B4-E0514718431B}"/>
    <cellStyle name="Comma [0] 2 104 2 2" xfId="42225" hidden="1" xr:uid="{3AF488A5-C80D-4BDA-9C6E-CC304DC94332}"/>
    <cellStyle name="Comma [0] 2 104 2 2" xfId="42877" hidden="1" xr:uid="{315E61B4-6087-4A1F-8478-3687741D91EB}"/>
    <cellStyle name="Comma [0] 2 104 2 2" xfId="43434" hidden="1" xr:uid="{6F23D8D6-F1BC-496A-97F3-F7C75DAA9BF6}"/>
    <cellStyle name="Comma [0] 2 104 2 2" xfId="43725" hidden="1" xr:uid="{C3FDDB5F-8E14-4990-B936-44B4DD333D97}"/>
    <cellStyle name="Comma [0] 2 104 2 2" xfId="43981" hidden="1" xr:uid="{94D013D2-7020-49D6-8EAD-4E2B7DDBBD83}"/>
    <cellStyle name="Comma [0] 2 104 2 2" xfId="44633" hidden="1" xr:uid="{04AFFD8C-A6A6-4172-93FE-287B5250A126}"/>
    <cellStyle name="Comma [0] 2 104 2 2" xfId="45190" hidden="1" xr:uid="{F2CF8E2B-DF4D-46DE-A239-2B3DA57F3CF4}"/>
    <cellStyle name="Comma [0] 2 104 2 2" xfId="45481" hidden="1" xr:uid="{E6FA4DF3-72FC-4C35-979B-33E38F4259BA}"/>
    <cellStyle name="Comma [0] 2 104 2 2" xfId="45737" hidden="1" xr:uid="{29530ADC-82B2-4FB3-A8C3-857CAD6181A9}"/>
    <cellStyle name="Comma [0] 2 104 2 2" xfId="46389" hidden="1" xr:uid="{FA4D688F-865C-4A04-B134-5D0926A75FCB}"/>
    <cellStyle name="Comma [0] 2 104 2 2" xfId="46946" hidden="1" xr:uid="{89CA19A5-8DE0-4BFD-9CD3-FF5B31A75C31}"/>
    <cellStyle name="Comma [0] 2 104 2 2" xfId="47237" hidden="1" xr:uid="{D80AF761-4B1C-4238-BAFB-762CCD36A83E}"/>
    <cellStyle name="Comma [0] 2 104 2 2" xfId="47493" hidden="1" xr:uid="{8C9D88BF-6EA8-43A1-B81B-2CED0CC8358C}"/>
    <cellStyle name="Comma [0] 2 104 2 2" xfId="48142" hidden="1" xr:uid="{62CA19ED-35A7-4299-9F0B-DF8A690D1DDA}"/>
    <cellStyle name="Comma [0] 2 104 2 2" xfId="48699" hidden="1" xr:uid="{A9F65355-415B-41E1-B221-FD66E6488CA0}"/>
    <cellStyle name="Comma [0] 2 104 2 2" xfId="48990" hidden="1" xr:uid="{C7C4C84A-7CE1-4214-A657-9474AA2DFB7B}"/>
    <cellStyle name="Comma [0] 2 104 2 2" xfId="49246" hidden="1" xr:uid="{7E2BC43E-3917-4B9F-8FA2-B2DAC693BFA8}"/>
    <cellStyle name="Comma [0] 2 104 2 2" xfId="49892" hidden="1" xr:uid="{C2B45D4B-E6C8-4146-8058-7A235A2DF6F1}"/>
    <cellStyle name="Comma [0] 2 104 2 2" xfId="50449" hidden="1" xr:uid="{2CBB81C9-5084-4947-922B-683FCE59FCEB}"/>
    <cellStyle name="Comma [0] 2 104 2 2" xfId="50740" hidden="1" xr:uid="{DBCA8B0D-3618-40C8-B8CB-16C6FA557C5E}"/>
    <cellStyle name="Comma [0] 2 104 2 2" xfId="50996" hidden="1" xr:uid="{D3BF774F-CAE6-46ED-8665-FB48B9164425}"/>
    <cellStyle name="Comma [0] 2 104 2 2" xfId="51637" hidden="1" xr:uid="{78F3A311-579A-4F79-9F83-D37B135A4E50}"/>
    <cellStyle name="Comma [0] 2 104 2 2" xfId="52193" hidden="1" xr:uid="{842329C2-1EF3-4693-9D24-42410314C1D6}"/>
    <cellStyle name="Comma [0] 2 104 2 2" xfId="52484" hidden="1" xr:uid="{9B432579-FCDD-4C95-9CF3-1752A44E0633}"/>
    <cellStyle name="Comma [0] 2 104 2 2" xfId="52740" hidden="1" xr:uid="{3E1EA416-2796-4E70-9331-1E45F4EA0767}"/>
    <cellStyle name="Comma [0] 2 104 2 2" xfId="53375" hidden="1" xr:uid="{FFA3F061-D6ED-4B7A-B6CB-115B8BE0748D}"/>
    <cellStyle name="Comma [0] 2 104 2 2" xfId="53927" hidden="1" xr:uid="{44B302D2-F2C4-4CA3-AB70-EF8246EEA81E}"/>
    <cellStyle name="Comma [0] 2 104 2 2" xfId="54218" hidden="1" xr:uid="{20B44298-7D32-4994-87C9-EFEBDE0368EC}"/>
    <cellStyle name="Comma [0] 2 104 2 2" xfId="54474" hidden="1" xr:uid="{9E3C9702-AB3D-402C-A201-ED06F929EBF4}"/>
    <cellStyle name="Comma [0] 2 104 2 2" xfId="55103" hidden="1" xr:uid="{1D14AACE-2111-4E7F-A4BD-FED3D80EC728}"/>
    <cellStyle name="Comma [0] 2 104 2 2" xfId="55651" hidden="1" xr:uid="{1DCB8BF6-3E9A-4E94-88B1-EBAE99441CD0}"/>
    <cellStyle name="Comma [0] 2 104 2 2" xfId="55942" hidden="1" xr:uid="{6D044902-849F-43BC-BFF5-077DAE80445C}"/>
    <cellStyle name="Comma [0] 2 104 2 2" xfId="56198" hidden="1" xr:uid="{75AA62CB-99A8-4F5B-903A-7AB036111B9D}"/>
    <cellStyle name="Comma [0] 2 104 2 2" xfId="56816" hidden="1" xr:uid="{6EE6D2D9-D629-43B6-BE08-D31D14515C42}"/>
    <cellStyle name="Comma [0] 2 104 2 2" xfId="57358" hidden="1" xr:uid="{883B7321-8B2E-40FE-850B-532F14BCB4E5}"/>
    <cellStyle name="Comma [0] 2 104 2 2" xfId="57649" hidden="1" xr:uid="{9DF0BAC5-EB11-46A1-9AB0-515010F78033}"/>
    <cellStyle name="Comma [0] 2 104 2 2" xfId="57905" hidden="1" xr:uid="{8977FBCD-0439-4B0C-AA02-62B5D6A24EB8}"/>
    <cellStyle name="Comma [0] 2 104 2 2" xfId="58513" hidden="1" xr:uid="{555B23C4-3A2E-4F87-BFA8-80BDC4B71E32}"/>
    <cellStyle name="Comma [0] 2 104 2 2" xfId="59052" hidden="1" xr:uid="{DA9CAEB3-F352-4558-8576-B17FA4757D4B}"/>
    <cellStyle name="Comma [0] 2 104 2 2" xfId="59343" hidden="1" xr:uid="{9280F5FB-4CEE-411C-AA1E-86D0B2259058}"/>
    <cellStyle name="Comma [0] 2 104 2 2" xfId="59599" hidden="1" xr:uid="{0BB53441-F10C-4B21-A859-87D2C8741581}"/>
    <cellStyle name="Comma [0] 2 104 2 2" xfId="60188" hidden="1" xr:uid="{B9DEE96C-E979-44C6-B81B-EA19DDB956A9}"/>
    <cellStyle name="Comma [0] 2 104 2 2" xfId="60713" hidden="1" xr:uid="{FCD0A2C1-22BA-448A-A234-47A3FE4AA1B9}"/>
    <cellStyle name="Comma [0] 2 104 2 2" xfId="61004" hidden="1" xr:uid="{C75C46DB-451F-4519-9C1B-56E3CB715F25}"/>
    <cellStyle name="Comma [0] 2 104 2 2" xfId="61260" hidden="1" xr:uid="{83EAFEA2-2412-4508-9DF3-8A1A0D14F154}"/>
    <cellStyle name="Comma [0] 2 104 2 2" xfId="61834" hidden="1" xr:uid="{41BF2C8E-3D9B-49C4-8299-1E132EE2DE60}"/>
    <cellStyle name="Comma [0] 2 104 2 2" xfId="62348" hidden="1" xr:uid="{155EA5E3-AC10-43B2-A812-2242EB13B378}"/>
    <cellStyle name="Comma [0] 2 104 2 2" xfId="62639" hidden="1" xr:uid="{55484723-5C2F-4755-97AB-F1CBCF1BFBF3}"/>
    <cellStyle name="Comma [0] 2 104 2 2" xfId="62895" hidden="1" xr:uid="{34247577-99AF-4D9D-875A-8538CCED9537}"/>
    <cellStyle name="Comma [0] 2 104 2 2" xfId="63404" hidden="1" xr:uid="{F5AD8D50-F0E4-467B-9CB8-334320EF4D41}"/>
    <cellStyle name="Comma [0] 2 104 2 2" xfId="63859" hidden="1" xr:uid="{9DE3B789-6794-4C5D-A4A6-7EDFCEE54B47}"/>
    <cellStyle name="Comma [0] 2 104 3" xfId="4466" hidden="1" xr:uid="{00000000-0005-0000-0000-000075110000}"/>
    <cellStyle name="Comma [0] 2 104 3" xfId="6538" hidden="1" xr:uid="{00000000-0005-0000-0000-00008D190000}"/>
    <cellStyle name="Comma [0] 2 104 3" xfId="6685" hidden="1" xr:uid="{00000000-0005-0000-0000-0000201A0000}"/>
    <cellStyle name="Comma [0] 2 104 3" xfId="6772" hidden="1" xr:uid="{00000000-0005-0000-0000-0000771A0000}"/>
    <cellStyle name="Comma [0] 2 104 3" xfId="7527" hidden="1" xr:uid="{00000000-0005-0000-0000-00006A1D0000}"/>
    <cellStyle name="Comma [0] 2 104 3" xfId="9283" hidden="1" xr:uid="{00000000-0005-0000-0000-000046240000}"/>
    <cellStyle name="Comma [0] 2 104 3" xfId="11039" hidden="1" xr:uid="{00000000-0005-0000-0000-0000222B0000}"/>
    <cellStyle name="Comma [0] 2 104 3" xfId="12795" hidden="1" xr:uid="{00000000-0005-0000-0000-0000FE310000}"/>
    <cellStyle name="Comma [0] 2 104 3" xfId="14551" hidden="1" xr:uid="{00000000-0005-0000-0000-0000DA380000}"/>
    <cellStyle name="Comma [0] 2 104 3" xfId="16304" hidden="1" xr:uid="{00000000-0005-0000-0000-0000B33F0000}"/>
    <cellStyle name="Comma [0] 2 104 3" xfId="18054" hidden="1" xr:uid="{00000000-0005-0000-0000-000089460000}"/>
    <cellStyle name="Comma [0] 2 104 3" xfId="19798" hidden="1" xr:uid="{00000000-0005-0000-0000-0000594D0000}"/>
    <cellStyle name="Comma [0] 2 104 3" xfId="21532" hidden="1" xr:uid="{00000000-0005-0000-0000-00001F540000}"/>
    <cellStyle name="Comma [0] 2 104 3" xfId="23258" hidden="1" xr:uid="{00000000-0005-0000-0000-0000DD5A0000}"/>
    <cellStyle name="Comma [0] 2 104 3" xfId="24967" hidden="1" xr:uid="{00000000-0005-0000-0000-00008A610000}"/>
    <cellStyle name="Comma [0] 2 104 3" xfId="26662" hidden="1" xr:uid="{00000000-0005-0000-0000-000029680000}"/>
    <cellStyle name="Comma [0] 2 104 3" xfId="36485" hidden="1" xr:uid="{62614D56-E105-4912-8291-495454E89E66}"/>
    <cellStyle name="Comma [0] 2 104 3" xfId="38557" hidden="1" xr:uid="{BDD67617-9DBF-4EA7-BD31-105AFF4EE4D7}"/>
    <cellStyle name="Comma [0] 2 104 3" xfId="38704" hidden="1" xr:uid="{F650DAD6-796E-498C-971C-2E959F332ED0}"/>
    <cellStyle name="Comma [0] 2 104 3" xfId="38791" hidden="1" xr:uid="{5713DABD-5FA9-46C7-B2EF-BBEACB5E9DE8}"/>
    <cellStyle name="Comma [0] 2 104 3" xfId="39546" hidden="1" xr:uid="{9F76F30F-07A2-44BF-ACB4-17287B4F5E0D}"/>
    <cellStyle name="Comma [0] 2 104 3" xfId="41302" hidden="1" xr:uid="{33D2790D-4C16-4B20-AA63-B3D46E2C5E08}"/>
    <cellStyle name="Comma [0] 2 104 3" xfId="43058" hidden="1" xr:uid="{3AB8214F-23A4-44F4-B33D-4685F86DF67C}"/>
    <cellStyle name="Comma [0] 2 104 3" xfId="44814" hidden="1" xr:uid="{41653F13-AA45-4643-AE70-93B3475E4F1A}"/>
    <cellStyle name="Comma [0] 2 104 3" xfId="46570" hidden="1" xr:uid="{D5AA6538-C11A-47CB-94D1-EDCA1A8DC59F}"/>
    <cellStyle name="Comma [0] 2 104 3" xfId="48323" hidden="1" xr:uid="{0F88AF2D-2CB4-4669-8381-99A559C43262}"/>
    <cellStyle name="Comma [0] 2 104 3" xfId="50073" hidden="1" xr:uid="{9625CFD2-4427-4DBE-A9C6-EF13BCC871EC}"/>
    <cellStyle name="Comma [0] 2 104 3" xfId="51817" hidden="1" xr:uid="{7E4F1453-E6E2-451E-B440-D7FB1A9E1CCC}"/>
    <cellStyle name="Comma [0] 2 104 3" xfId="53551" hidden="1" xr:uid="{365BB371-BF08-4476-BE9D-77818BE1A67A}"/>
    <cellStyle name="Comma [0] 2 104 3" xfId="55277" hidden="1" xr:uid="{2C8E0455-874D-431B-8246-FE79969353DC}"/>
    <cellStyle name="Comma [0] 2 104 3" xfId="56986" hidden="1" xr:uid="{4C98A7FB-19FD-46D9-A6FB-91079ACCB49B}"/>
    <cellStyle name="Comma [0] 2 104 3" xfId="58681" hidden="1" xr:uid="{B6710D27-6781-43DD-A37D-1ED93E1E40BE}"/>
    <cellStyle name="Comma [0] 2 105" xfId="668" xr:uid="{00000000-0005-0000-0000-00009F020000}"/>
    <cellStyle name="Comma [0] 2 105 2" xfId="1323" hidden="1" xr:uid="{00000000-0005-0000-0000-00002E050000}"/>
    <cellStyle name="Comma [0] 2 105 2" xfId="1875" hidden="1" xr:uid="{00000000-0005-0000-0000-000056070000}"/>
    <cellStyle name="Comma [0] 2 105 2" xfId="2166" hidden="1" xr:uid="{00000000-0005-0000-0000-000079080000}"/>
    <cellStyle name="Comma [0] 2 105 2" xfId="2424" hidden="1" xr:uid="{00000000-0005-0000-0000-00007B090000}"/>
    <cellStyle name="Comma [0] 2 105 2" xfId="33356" hidden="1" xr:uid="{247F1128-8A2A-4765-A2C0-15FF9366DF32}"/>
    <cellStyle name="Comma [0] 2 105 2" xfId="33905" hidden="1" xr:uid="{35A40D63-E0A1-4221-81C8-B14ED3B64846}"/>
    <cellStyle name="Comma [0] 2 105 2" xfId="34196" hidden="1" xr:uid="{8C4AE71D-186A-4B80-B876-F860513601D9}"/>
    <cellStyle name="Comma [0] 2 105 2" xfId="34454" hidden="1" xr:uid="{53357235-56AA-437C-8A28-83E4BAFA75DD}"/>
    <cellStyle name="Comma [0] 2 105 2" xfId="32721" xr:uid="{4F2FEBBD-C82D-42FE-945B-19E3A0498EF3}"/>
    <cellStyle name="Comma [0] 2 105 2 2" xfId="5120" hidden="1" xr:uid="{00000000-0005-0000-0000-000003140000}"/>
    <cellStyle name="Comma [0] 2 105 2 2" xfId="5677" hidden="1" xr:uid="{00000000-0005-0000-0000-000030160000}"/>
    <cellStyle name="Comma [0] 2 105 2 2" xfId="5968" hidden="1" xr:uid="{00000000-0005-0000-0000-000053170000}"/>
    <cellStyle name="Comma [0] 2 105 2 2" xfId="6226" hidden="1" xr:uid="{00000000-0005-0000-0000-000055180000}"/>
    <cellStyle name="Comma [0] 2 105 2 2" xfId="7339" hidden="1" xr:uid="{00000000-0005-0000-0000-0000AE1C0000}"/>
    <cellStyle name="Comma [0] 2 105 2 2" xfId="7896" hidden="1" xr:uid="{00000000-0005-0000-0000-0000DB1E0000}"/>
    <cellStyle name="Comma [0] 2 105 2 2" xfId="8187" hidden="1" xr:uid="{00000000-0005-0000-0000-0000FE1F0000}"/>
    <cellStyle name="Comma [0] 2 105 2 2" xfId="8445" hidden="1" xr:uid="{00000000-0005-0000-0000-000000210000}"/>
    <cellStyle name="Comma [0] 2 105 2 2" xfId="9095" hidden="1" xr:uid="{00000000-0005-0000-0000-00008A230000}"/>
    <cellStyle name="Comma [0] 2 105 2 2" xfId="9652" hidden="1" xr:uid="{00000000-0005-0000-0000-0000B7250000}"/>
    <cellStyle name="Comma [0] 2 105 2 2" xfId="9943" hidden="1" xr:uid="{00000000-0005-0000-0000-0000DA260000}"/>
    <cellStyle name="Comma [0] 2 105 2 2" xfId="10201" hidden="1" xr:uid="{00000000-0005-0000-0000-0000DC270000}"/>
    <cellStyle name="Comma [0] 2 105 2 2" xfId="10851" hidden="1" xr:uid="{00000000-0005-0000-0000-0000662A0000}"/>
    <cellStyle name="Comma [0] 2 105 2 2" xfId="11408" hidden="1" xr:uid="{00000000-0005-0000-0000-0000932C0000}"/>
    <cellStyle name="Comma [0] 2 105 2 2" xfId="11699" hidden="1" xr:uid="{00000000-0005-0000-0000-0000B62D0000}"/>
    <cellStyle name="Comma [0] 2 105 2 2" xfId="11957" hidden="1" xr:uid="{00000000-0005-0000-0000-0000B82E0000}"/>
    <cellStyle name="Comma [0] 2 105 2 2" xfId="12607" hidden="1" xr:uid="{00000000-0005-0000-0000-000042310000}"/>
    <cellStyle name="Comma [0] 2 105 2 2" xfId="13164" hidden="1" xr:uid="{00000000-0005-0000-0000-00006F330000}"/>
    <cellStyle name="Comma [0] 2 105 2 2" xfId="13455" hidden="1" xr:uid="{00000000-0005-0000-0000-000092340000}"/>
    <cellStyle name="Comma [0] 2 105 2 2" xfId="13713" hidden="1" xr:uid="{00000000-0005-0000-0000-000094350000}"/>
    <cellStyle name="Comma [0] 2 105 2 2" xfId="14363" hidden="1" xr:uid="{00000000-0005-0000-0000-00001E380000}"/>
    <cellStyle name="Comma [0] 2 105 2 2" xfId="14920" hidden="1" xr:uid="{00000000-0005-0000-0000-00004B3A0000}"/>
    <cellStyle name="Comma [0] 2 105 2 2" xfId="15211" hidden="1" xr:uid="{00000000-0005-0000-0000-00006E3B0000}"/>
    <cellStyle name="Comma [0] 2 105 2 2" xfId="15469" hidden="1" xr:uid="{00000000-0005-0000-0000-0000703C0000}"/>
    <cellStyle name="Comma [0] 2 105 2 2" xfId="16116" hidden="1" xr:uid="{00000000-0005-0000-0000-0000F73E0000}"/>
    <cellStyle name="Comma [0] 2 105 2 2" xfId="16673" hidden="1" xr:uid="{00000000-0005-0000-0000-000024410000}"/>
    <cellStyle name="Comma [0] 2 105 2 2" xfId="16964" hidden="1" xr:uid="{00000000-0005-0000-0000-000047420000}"/>
    <cellStyle name="Comma [0] 2 105 2 2" xfId="17222" hidden="1" xr:uid="{00000000-0005-0000-0000-000049430000}"/>
    <cellStyle name="Comma [0] 2 105 2 2" xfId="17866" hidden="1" xr:uid="{00000000-0005-0000-0000-0000CD450000}"/>
    <cellStyle name="Comma [0] 2 105 2 2" xfId="18423" hidden="1" xr:uid="{00000000-0005-0000-0000-0000FA470000}"/>
    <cellStyle name="Comma [0] 2 105 2 2" xfId="18714" hidden="1" xr:uid="{00000000-0005-0000-0000-00001D490000}"/>
    <cellStyle name="Comma [0] 2 105 2 2" xfId="18972" hidden="1" xr:uid="{00000000-0005-0000-0000-00001F4A0000}"/>
    <cellStyle name="Comma [0] 2 105 2 2" xfId="19611" hidden="1" xr:uid="{00000000-0005-0000-0000-00009E4C0000}"/>
    <cellStyle name="Comma [0] 2 105 2 2" xfId="20167" hidden="1" xr:uid="{00000000-0005-0000-0000-0000CA4E0000}"/>
    <cellStyle name="Comma [0] 2 105 2 2" xfId="20458" hidden="1" xr:uid="{00000000-0005-0000-0000-0000ED4F0000}"/>
    <cellStyle name="Comma [0] 2 105 2 2" xfId="20716" hidden="1" xr:uid="{00000000-0005-0000-0000-0000EF500000}"/>
    <cellStyle name="Comma [0] 2 105 2 2" xfId="21349" hidden="1" xr:uid="{00000000-0005-0000-0000-000068530000}"/>
    <cellStyle name="Comma [0] 2 105 2 2" xfId="21901" hidden="1" xr:uid="{00000000-0005-0000-0000-000090550000}"/>
    <cellStyle name="Comma [0] 2 105 2 2" xfId="22192" hidden="1" xr:uid="{00000000-0005-0000-0000-0000B3560000}"/>
    <cellStyle name="Comma [0] 2 105 2 2" xfId="22450" hidden="1" xr:uid="{00000000-0005-0000-0000-0000B5570000}"/>
    <cellStyle name="Comma [0] 2 105 2 2" xfId="23077" hidden="1" xr:uid="{00000000-0005-0000-0000-0000285A0000}"/>
    <cellStyle name="Comma [0] 2 105 2 2" xfId="23625" hidden="1" xr:uid="{00000000-0005-0000-0000-00004C5C0000}"/>
    <cellStyle name="Comma [0] 2 105 2 2" xfId="23916" hidden="1" xr:uid="{00000000-0005-0000-0000-00006F5D0000}"/>
    <cellStyle name="Comma [0] 2 105 2 2" xfId="24174" hidden="1" xr:uid="{00000000-0005-0000-0000-0000715E0000}"/>
    <cellStyle name="Comma [0] 2 105 2 2" xfId="24790" hidden="1" xr:uid="{00000000-0005-0000-0000-0000D9600000}"/>
    <cellStyle name="Comma [0] 2 105 2 2" xfId="25332" hidden="1" xr:uid="{00000000-0005-0000-0000-0000F7620000}"/>
    <cellStyle name="Comma [0] 2 105 2 2" xfId="25623" hidden="1" xr:uid="{00000000-0005-0000-0000-00001A640000}"/>
    <cellStyle name="Comma [0] 2 105 2 2" xfId="25881" hidden="1" xr:uid="{00000000-0005-0000-0000-00001C650000}"/>
    <cellStyle name="Comma [0] 2 105 2 2" xfId="26487" hidden="1" xr:uid="{00000000-0005-0000-0000-00007A670000}"/>
    <cellStyle name="Comma [0] 2 105 2 2" xfId="27026" hidden="1" xr:uid="{00000000-0005-0000-0000-000095690000}"/>
    <cellStyle name="Comma [0] 2 105 2 2" xfId="27317" hidden="1" xr:uid="{00000000-0005-0000-0000-0000B86A0000}"/>
    <cellStyle name="Comma [0] 2 105 2 2" xfId="27575" hidden="1" xr:uid="{00000000-0005-0000-0000-0000BA6B0000}"/>
    <cellStyle name="Comma [0] 2 105 2 2" xfId="28162" hidden="1" xr:uid="{00000000-0005-0000-0000-0000056E0000}"/>
    <cellStyle name="Comma [0] 2 105 2 2" xfId="28687" hidden="1" xr:uid="{00000000-0005-0000-0000-000012700000}"/>
    <cellStyle name="Comma [0] 2 105 2 2" xfId="28978" hidden="1" xr:uid="{00000000-0005-0000-0000-000035710000}"/>
    <cellStyle name="Comma [0] 2 105 2 2" xfId="29236" hidden="1" xr:uid="{00000000-0005-0000-0000-000037720000}"/>
    <cellStyle name="Comma [0] 2 105 2 2" xfId="29808" hidden="1" xr:uid="{00000000-0005-0000-0000-000073740000}"/>
    <cellStyle name="Comma [0] 2 105 2 2" xfId="30322" hidden="1" xr:uid="{00000000-0005-0000-0000-000075760000}"/>
    <cellStyle name="Comma [0] 2 105 2 2" xfId="30613" hidden="1" xr:uid="{00000000-0005-0000-0000-000098770000}"/>
    <cellStyle name="Comma [0] 2 105 2 2" xfId="30871" hidden="1" xr:uid="{00000000-0005-0000-0000-00009A780000}"/>
    <cellStyle name="Comma [0] 2 105 2 2" xfId="31378" hidden="1" xr:uid="{00000000-0005-0000-0000-0000957A0000}"/>
    <cellStyle name="Comma [0] 2 105 2 2" xfId="31833" hidden="1" xr:uid="{00000000-0005-0000-0000-00005C7C0000}"/>
    <cellStyle name="Comma [0] 2 105 2 2" xfId="37139" hidden="1" xr:uid="{92677CA4-D7D5-4621-8F1E-BDB2F1661256}"/>
    <cellStyle name="Comma [0] 2 105 2 2" xfId="37696" hidden="1" xr:uid="{CC1CD114-E674-474F-9D44-0AEE56B2257D}"/>
    <cellStyle name="Comma [0] 2 105 2 2" xfId="37987" hidden="1" xr:uid="{1449ED7C-F174-40CF-AE7F-B80B5B53B1A4}"/>
    <cellStyle name="Comma [0] 2 105 2 2" xfId="38245" hidden="1" xr:uid="{BA9000F6-0127-4BB4-9FFA-7487F504D713}"/>
    <cellStyle name="Comma [0] 2 105 2 2" xfId="39358" hidden="1" xr:uid="{8FC62561-AFD0-4CE7-BF60-FE29C2788733}"/>
    <cellStyle name="Comma [0] 2 105 2 2" xfId="39915" hidden="1" xr:uid="{3846153E-2DD8-46CB-8BB5-F40AD2D375EE}"/>
    <cellStyle name="Comma [0] 2 105 2 2" xfId="40206" hidden="1" xr:uid="{8A84C326-77D3-43D8-BE26-E03E0F07AB0E}"/>
    <cellStyle name="Comma [0] 2 105 2 2" xfId="40464" hidden="1" xr:uid="{B288F500-4755-4F5A-816B-15C89AD93E4B}"/>
    <cellStyle name="Comma [0] 2 105 2 2" xfId="41114" hidden="1" xr:uid="{7312E64F-E0A6-4C43-BA71-30008E72F303}"/>
    <cellStyle name="Comma [0] 2 105 2 2" xfId="41671" hidden="1" xr:uid="{11C27090-FE00-4386-B4D6-ECD76569F1E9}"/>
    <cellStyle name="Comma [0] 2 105 2 2" xfId="41962" hidden="1" xr:uid="{E4802CC2-0FA4-4CAA-B5C2-D77CDCD1C10D}"/>
    <cellStyle name="Comma [0] 2 105 2 2" xfId="42220" hidden="1" xr:uid="{72F810A7-E351-42C9-9013-9924A3466815}"/>
    <cellStyle name="Comma [0] 2 105 2 2" xfId="42870" hidden="1" xr:uid="{13B5066C-F344-4B2C-A176-1A2F0E04259E}"/>
    <cellStyle name="Comma [0] 2 105 2 2" xfId="43427" hidden="1" xr:uid="{4AFCC507-DB91-415D-B687-8EC137760FF1}"/>
    <cellStyle name="Comma [0] 2 105 2 2" xfId="43718" hidden="1" xr:uid="{3C5CEE4D-7BDA-4CAE-B1BC-F02ACF2E4238}"/>
    <cellStyle name="Comma [0] 2 105 2 2" xfId="43976" hidden="1" xr:uid="{B44DF118-A3B8-42FF-8C4B-060F50E793B0}"/>
    <cellStyle name="Comma [0] 2 105 2 2" xfId="44626" hidden="1" xr:uid="{65277222-48C3-464E-97EC-9C469B1CD1A5}"/>
    <cellStyle name="Comma [0] 2 105 2 2" xfId="45183" hidden="1" xr:uid="{F3A5A62D-CAB4-432C-9F02-43F870083DD7}"/>
    <cellStyle name="Comma [0] 2 105 2 2" xfId="45474" hidden="1" xr:uid="{10DCD7D6-747C-4C37-8A33-A6A189E640E3}"/>
    <cellStyle name="Comma [0] 2 105 2 2" xfId="45732" hidden="1" xr:uid="{AAF08A96-271C-48F4-89B9-000ECEA2A9C6}"/>
    <cellStyle name="Comma [0] 2 105 2 2" xfId="46382" hidden="1" xr:uid="{36734618-8A4D-4DB6-9D77-9EF24EF14D8F}"/>
    <cellStyle name="Comma [0] 2 105 2 2" xfId="46939" hidden="1" xr:uid="{0623DA74-7D69-497F-BAD4-71BDABC0DBAD}"/>
    <cellStyle name="Comma [0] 2 105 2 2" xfId="47230" hidden="1" xr:uid="{A4C38B30-8A10-435D-A9D0-B929633B97B9}"/>
    <cellStyle name="Comma [0] 2 105 2 2" xfId="47488" hidden="1" xr:uid="{D8C98AB4-7184-43AE-8870-EA429C6A9955}"/>
    <cellStyle name="Comma [0] 2 105 2 2" xfId="48135" hidden="1" xr:uid="{65CD94F4-E01C-45F6-8B71-5094F891103D}"/>
    <cellStyle name="Comma [0] 2 105 2 2" xfId="48692" hidden="1" xr:uid="{CD249B92-0660-40C8-BFD2-7C0511054F15}"/>
    <cellStyle name="Comma [0] 2 105 2 2" xfId="48983" hidden="1" xr:uid="{F65FC1C3-2200-4B7B-AC88-A9A265EE8D83}"/>
    <cellStyle name="Comma [0] 2 105 2 2" xfId="49241" hidden="1" xr:uid="{F33CBD69-51C0-465D-80D2-20F432133E24}"/>
    <cellStyle name="Comma [0] 2 105 2 2" xfId="49885" hidden="1" xr:uid="{A7E22E29-84C6-4A0C-AFED-05A28BC89A83}"/>
    <cellStyle name="Comma [0] 2 105 2 2" xfId="50442" hidden="1" xr:uid="{8649D6CB-D9E0-4E18-989A-95987CEC09C7}"/>
    <cellStyle name="Comma [0] 2 105 2 2" xfId="50733" hidden="1" xr:uid="{C147E7EF-8EAB-4620-97E3-A3A409CE8D5D}"/>
    <cellStyle name="Comma [0] 2 105 2 2" xfId="50991" hidden="1" xr:uid="{890865A8-F46F-4C65-840A-041B6553667A}"/>
    <cellStyle name="Comma [0] 2 105 2 2" xfId="51630" hidden="1" xr:uid="{278893E0-9B0C-4143-93FA-116BF9173FF9}"/>
    <cellStyle name="Comma [0] 2 105 2 2" xfId="52186" hidden="1" xr:uid="{40CA0892-BFF5-4662-B209-890A6510FA16}"/>
    <cellStyle name="Comma [0] 2 105 2 2" xfId="52477" hidden="1" xr:uid="{15275963-FA78-4FF8-8509-46B1CC8D88E7}"/>
    <cellStyle name="Comma [0] 2 105 2 2" xfId="52735" hidden="1" xr:uid="{B553B4C4-B2D0-41F5-9D69-0576A8798996}"/>
    <cellStyle name="Comma [0] 2 105 2 2" xfId="53368" hidden="1" xr:uid="{3B90382E-5352-4C95-B9C4-48F20DFD11B1}"/>
    <cellStyle name="Comma [0] 2 105 2 2" xfId="53920" hidden="1" xr:uid="{A7670AAD-5599-4FF3-9EDF-623E772A0384}"/>
    <cellStyle name="Comma [0] 2 105 2 2" xfId="54211" hidden="1" xr:uid="{67E12043-0E78-447F-8AFE-9A4DF889C83A}"/>
    <cellStyle name="Comma [0] 2 105 2 2" xfId="54469" hidden="1" xr:uid="{BA4ED6BC-7CD0-4273-B2AA-EE737E109C6A}"/>
    <cellStyle name="Comma [0] 2 105 2 2" xfId="55096" hidden="1" xr:uid="{A064E277-5AF3-42AA-B543-62420843D0F6}"/>
    <cellStyle name="Comma [0] 2 105 2 2" xfId="55644" hidden="1" xr:uid="{7F351671-7B2B-4F74-9C8F-746032C49F1C}"/>
    <cellStyle name="Comma [0] 2 105 2 2" xfId="55935" hidden="1" xr:uid="{953ED340-BC4F-4D86-9701-11CFF31A63A4}"/>
    <cellStyle name="Comma [0] 2 105 2 2" xfId="56193" hidden="1" xr:uid="{71062D67-5AEF-46CA-923F-283C104A9D93}"/>
    <cellStyle name="Comma [0] 2 105 2 2" xfId="56809" hidden="1" xr:uid="{E6E322AA-8D35-4EDE-9B7F-1C63ADD43493}"/>
    <cellStyle name="Comma [0] 2 105 2 2" xfId="57351" hidden="1" xr:uid="{D7EEBF4D-CCA5-4A69-AB01-D3781873360C}"/>
    <cellStyle name="Comma [0] 2 105 2 2" xfId="57642" hidden="1" xr:uid="{E5D71DFD-A5D3-46C9-A91C-B4111D410231}"/>
    <cellStyle name="Comma [0] 2 105 2 2" xfId="57900" hidden="1" xr:uid="{8C576871-267E-41A2-ABEF-1B49949900F2}"/>
    <cellStyle name="Comma [0] 2 105 2 2" xfId="58506" hidden="1" xr:uid="{DB8E76DF-48D9-4C63-8474-08413FC535FC}"/>
    <cellStyle name="Comma [0] 2 105 2 2" xfId="59045" hidden="1" xr:uid="{8E363CC6-E38B-4233-A389-C571C9E7F3DB}"/>
    <cellStyle name="Comma [0] 2 105 2 2" xfId="59336" hidden="1" xr:uid="{96B4702E-407C-4026-BC78-E09A77CC22D0}"/>
    <cellStyle name="Comma [0] 2 105 2 2" xfId="59594" hidden="1" xr:uid="{8318BE77-C413-4795-A243-69669A7E313C}"/>
    <cellStyle name="Comma [0] 2 105 2 2" xfId="60181" hidden="1" xr:uid="{E4DEA031-A2C6-4522-86AF-4ADB0EE1FE5D}"/>
    <cellStyle name="Comma [0] 2 105 2 2" xfId="60706" hidden="1" xr:uid="{240DAF7B-8EE7-4FA0-ABB0-CC968BD815BE}"/>
    <cellStyle name="Comma [0] 2 105 2 2" xfId="60997" hidden="1" xr:uid="{50267838-DAF5-4FDD-A833-3B8470424773}"/>
    <cellStyle name="Comma [0] 2 105 2 2" xfId="61255" hidden="1" xr:uid="{6E917B0A-6FF3-4898-873B-0FBBC41A7103}"/>
    <cellStyle name="Comma [0] 2 105 2 2" xfId="61827" hidden="1" xr:uid="{E66A1518-7AFE-4A69-857E-F646177094C0}"/>
    <cellStyle name="Comma [0] 2 105 2 2" xfId="62341" hidden="1" xr:uid="{2BB69B48-DFBC-4279-8AB9-61D7C4731CDE}"/>
    <cellStyle name="Comma [0] 2 105 2 2" xfId="62632" hidden="1" xr:uid="{FFAEDC09-29FC-4048-9E4D-860B2E7C1218}"/>
    <cellStyle name="Comma [0] 2 105 2 2" xfId="62890" hidden="1" xr:uid="{7855C7CA-8E29-407B-AD09-18E5FF360946}"/>
    <cellStyle name="Comma [0] 2 105 2 2" xfId="63397" hidden="1" xr:uid="{0013C565-B4FE-4210-9A02-3E12A6C120C2}"/>
    <cellStyle name="Comma [0] 2 105 2 2" xfId="63852" hidden="1" xr:uid="{90D9F911-D354-4B0E-8775-175B3EEED16A}"/>
    <cellStyle name="Comma [0] 2 105 3" xfId="4459" hidden="1" xr:uid="{00000000-0005-0000-0000-00006E110000}"/>
    <cellStyle name="Comma [0] 2 105 3" xfId="6418" hidden="1" xr:uid="{00000000-0005-0000-0000-000015190000}"/>
    <cellStyle name="Comma [0] 2 105 3" xfId="6595" hidden="1" xr:uid="{00000000-0005-0000-0000-0000C6190000}"/>
    <cellStyle name="Comma [0] 2 105 3" xfId="6678" hidden="1" xr:uid="{00000000-0005-0000-0000-0000191A0000}"/>
    <cellStyle name="Comma [0] 2 105 3" xfId="6751" hidden="1" xr:uid="{00000000-0005-0000-0000-0000621A0000}"/>
    <cellStyle name="Comma [0] 2 105 3" xfId="7593" hidden="1" xr:uid="{00000000-0005-0000-0000-0000AC1D0000}"/>
    <cellStyle name="Comma [0] 2 105 3" xfId="9349" hidden="1" xr:uid="{00000000-0005-0000-0000-000088240000}"/>
    <cellStyle name="Comma [0] 2 105 3" xfId="11105" hidden="1" xr:uid="{00000000-0005-0000-0000-0000642B0000}"/>
    <cellStyle name="Comma [0] 2 105 3" xfId="12861" hidden="1" xr:uid="{00000000-0005-0000-0000-000040320000}"/>
    <cellStyle name="Comma [0] 2 105 3" xfId="14617" hidden="1" xr:uid="{00000000-0005-0000-0000-00001C390000}"/>
    <cellStyle name="Comma [0] 2 105 3" xfId="16370" hidden="1" xr:uid="{00000000-0005-0000-0000-0000F53F0000}"/>
    <cellStyle name="Comma [0] 2 105 3" xfId="18120" hidden="1" xr:uid="{00000000-0005-0000-0000-0000CB460000}"/>
    <cellStyle name="Comma [0] 2 105 3" xfId="19864" hidden="1" xr:uid="{00000000-0005-0000-0000-00009B4D0000}"/>
    <cellStyle name="Comma [0] 2 105 3" xfId="21598" hidden="1" xr:uid="{00000000-0005-0000-0000-000061540000}"/>
    <cellStyle name="Comma [0] 2 105 3" xfId="23324" hidden="1" xr:uid="{00000000-0005-0000-0000-00001F5B0000}"/>
    <cellStyle name="Comma [0] 2 105 3" xfId="25032" hidden="1" xr:uid="{00000000-0005-0000-0000-0000CB610000}"/>
    <cellStyle name="Comma [0] 2 105 3" xfId="36478" hidden="1" xr:uid="{0B2DAAAA-21D2-481E-8248-E1AE730B3CE1}"/>
    <cellStyle name="Comma [0] 2 105 3" xfId="38437" hidden="1" xr:uid="{0EC4D8B6-7655-4B02-A8BE-E1661B2F4505}"/>
    <cellStyle name="Comma [0] 2 105 3" xfId="38614" hidden="1" xr:uid="{0EA916B4-14B7-4D14-8354-1A8550DF84C8}"/>
    <cellStyle name="Comma [0] 2 105 3" xfId="38697" hidden="1" xr:uid="{787B7D9B-B2A2-4D6F-901C-D7AC1E1090FE}"/>
    <cellStyle name="Comma [0] 2 105 3" xfId="38770" hidden="1" xr:uid="{78DECC17-2F7D-43DD-894D-0D0D8E4A8FE5}"/>
    <cellStyle name="Comma [0] 2 105 3" xfId="39612" hidden="1" xr:uid="{6BDCAA42-9A75-4C99-81A4-6F794DFFB7C6}"/>
    <cellStyle name="Comma [0] 2 105 3" xfId="41368" hidden="1" xr:uid="{F5AB4531-DDDF-4A3E-8FBB-442529A5F2E2}"/>
    <cellStyle name="Comma [0] 2 105 3" xfId="43124" hidden="1" xr:uid="{41F84833-0A8E-4415-9869-D7E1355B14FE}"/>
    <cellStyle name="Comma [0] 2 105 3" xfId="44880" hidden="1" xr:uid="{4D0D451A-D53D-4EF2-A433-9C06077CC6FA}"/>
    <cellStyle name="Comma [0] 2 105 3" xfId="46636" hidden="1" xr:uid="{4DE261FD-018F-4DD1-AA67-66871E71AFAE}"/>
    <cellStyle name="Comma [0] 2 105 3" xfId="48389" hidden="1" xr:uid="{808E03FB-7B5D-4081-8A13-71FD15DF197F}"/>
    <cellStyle name="Comma [0] 2 105 3" xfId="50139" hidden="1" xr:uid="{82BE8435-8E11-4627-97B2-E6E6D47145BA}"/>
    <cellStyle name="Comma [0] 2 105 3" xfId="51883" hidden="1" xr:uid="{CCDC9788-DBAD-44AC-963C-B6D5B0E88375}"/>
    <cellStyle name="Comma [0] 2 105 3" xfId="53617" hidden="1" xr:uid="{8FFA310A-8B6B-4916-9DC6-26D248CE7C95}"/>
    <cellStyle name="Comma [0] 2 105 3" xfId="55343" hidden="1" xr:uid="{1FF85B65-BDC0-4760-A679-D0D56C4145D6}"/>
    <cellStyle name="Comma [0] 2 105 3" xfId="57051" hidden="1" xr:uid="{969E2F8E-D0F6-4A89-937E-30CA329B3F8F}"/>
    <cellStyle name="Comma [0] 2 106" xfId="666" xr:uid="{00000000-0005-0000-0000-00009D020000}"/>
    <cellStyle name="Comma [0] 2 106 2" xfId="1321" hidden="1" xr:uid="{00000000-0005-0000-0000-00002C050000}"/>
    <cellStyle name="Comma [0] 2 106 2" xfId="1874" hidden="1" xr:uid="{00000000-0005-0000-0000-000055070000}"/>
    <cellStyle name="Comma [0] 2 106 2" xfId="2165" hidden="1" xr:uid="{00000000-0005-0000-0000-000078080000}"/>
    <cellStyle name="Comma [0] 2 106 2" xfId="2423" hidden="1" xr:uid="{00000000-0005-0000-0000-00007A090000}"/>
    <cellStyle name="Comma [0] 2 106 2" xfId="33354" hidden="1" xr:uid="{2F59B793-F31B-46F9-9DB4-41FFAF993D05}"/>
    <cellStyle name="Comma [0] 2 106 2" xfId="33904" hidden="1" xr:uid="{5E161A3C-39ED-4F3D-93F3-F10A87190B28}"/>
    <cellStyle name="Comma [0] 2 106 2" xfId="34195" hidden="1" xr:uid="{CAD33137-8735-4C4E-A013-0DF58EE41B4E}"/>
    <cellStyle name="Comma [0] 2 106 2" xfId="34453" hidden="1" xr:uid="{FE589C01-7019-4A2A-93FC-6E20D3CB960A}"/>
    <cellStyle name="Comma [0] 2 106 2" xfId="32719" xr:uid="{64738042-613D-461A-A036-FF88B278D5F0}"/>
    <cellStyle name="Comma [0] 2 106 2 2" xfId="5118" hidden="1" xr:uid="{00000000-0005-0000-0000-000001140000}"/>
    <cellStyle name="Comma [0] 2 106 2 2" xfId="5676" hidden="1" xr:uid="{00000000-0005-0000-0000-00002F160000}"/>
    <cellStyle name="Comma [0] 2 106 2 2" xfId="5967" hidden="1" xr:uid="{00000000-0005-0000-0000-000052170000}"/>
    <cellStyle name="Comma [0] 2 106 2 2" xfId="6225" hidden="1" xr:uid="{00000000-0005-0000-0000-000054180000}"/>
    <cellStyle name="Comma [0] 2 106 2 2" xfId="7337" hidden="1" xr:uid="{00000000-0005-0000-0000-0000AC1C0000}"/>
    <cellStyle name="Comma [0] 2 106 2 2" xfId="7895" hidden="1" xr:uid="{00000000-0005-0000-0000-0000DA1E0000}"/>
    <cellStyle name="Comma [0] 2 106 2 2" xfId="8186" hidden="1" xr:uid="{00000000-0005-0000-0000-0000FD1F0000}"/>
    <cellStyle name="Comma [0] 2 106 2 2" xfId="8444" hidden="1" xr:uid="{00000000-0005-0000-0000-0000FF200000}"/>
    <cellStyle name="Comma [0] 2 106 2 2" xfId="9093" hidden="1" xr:uid="{00000000-0005-0000-0000-000088230000}"/>
    <cellStyle name="Comma [0] 2 106 2 2" xfId="9651" hidden="1" xr:uid="{00000000-0005-0000-0000-0000B6250000}"/>
    <cellStyle name="Comma [0] 2 106 2 2" xfId="9942" hidden="1" xr:uid="{00000000-0005-0000-0000-0000D9260000}"/>
    <cellStyle name="Comma [0] 2 106 2 2" xfId="10200" hidden="1" xr:uid="{00000000-0005-0000-0000-0000DB270000}"/>
    <cellStyle name="Comma [0] 2 106 2 2" xfId="10849" hidden="1" xr:uid="{00000000-0005-0000-0000-0000642A0000}"/>
    <cellStyle name="Comma [0] 2 106 2 2" xfId="11407" hidden="1" xr:uid="{00000000-0005-0000-0000-0000922C0000}"/>
    <cellStyle name="Comma [0] 2 106 2 2" xfId="11698" hidden="1" xr:uid="{00000000-0005-0000-0000-0000B52D0000}"/>
    <cellStyle name="Comma [0] 2 106 2 2" xfId="11956" hidden="1" xr:uid="{00000000-0005-0000-0000-0000B72E0000}"/>
    <cellStyle name="Comma [0] 2 106 2 2" xfId="12605" hidden="1" xr:uid="{00000000-0005-0000-0000-000040310000}"/>
    <cellStyle name="Comma [0] 2 106 2 2" xfId="13163" hidden="1" xr:uid="{00000000-0005-0000-0000-00006E330000}"/>
    <cellStyle name="Comma [0] 2 106 2 2" xfId="13454" hidden="1" xr:uid="{00000000-0005-0000-0000-000091340000}"/>
    <cellStyle name="Comma [0] 2 106 2 2" xfId="13712" hidden="1" xr:uid="{00000000-0005-0000-0000-000093350000}"/>
    <cellStyle name="Comma [0] 2 106 2 2" xfId="14361" hidden="1" xr:uid="{00000000-0005-0000-0000-00001C380000}"/>
    <cellStyle name="Comma [0] 2 106 2 2" xfId="14919" hidden="1" xr:uid="{00000000-0005-0000-0000-00004A3A0000}"/>
    <cellStyle name="Comma [0] 2 106 2 2" xfId="15210" hidden="1" xr:uid="{00000000-0005-0000-0000-00006D3B0000}"/>
    <cellStyle name="Comma [0] 2 106 2 2" xfId="15468" hidden="1" xr:uid="{00000000-0005-0000-0000-00006F3C0000}"/>
    <cellStyle name="Comma [0] 2 106 2 2" xfId="16114" hidden="1" xr:uid="{00000000-0005-0000-0000-0000F53E0000}"/>
    <cellStyle name="Comma [0] 2 106 2 2" xfId="16672" hidden="1" xr:uid="{00000000-0005-0000-0000-000023410000}"/>
    <cellStyle name="Comma [0] 2 106 2 2" xfId="16963" hidden="1" xr:uid="{00000000-0005-0000-0000-000046420000}"/>
    <cellStyle name="Comma [0] 2 106 2 2" xfId="17221" hidden="1" xr:uid="{00000000-0005-0000-0000-000048430000}"/>
    <cellStyle name="Comma [0] 2 106 2 2" xfId="17864" hidden="1" xr:uid="{00000000-0005-0000-0000-0000CB450000}"/>
    <cellStyle name="Comma [0] 2 106 2 2" xfId="18422" hidden="1" xr:uid="{00000000-0005-0000-0000-0000F9470000}"/>
    <cellStyle name="Comma [0] 2 106 2 2" xfId="18713" hidden="1" xr:uid="{00000000-0005-0000-0000-00001C490000}"/>
    <cellStyle name="Comma [0] 2 106 2 2" xfId="18971" hidden="1" xr:uid="{00000000-0005-0000-0000-00001E4A0000}"/>
    <cellStyle name="Comma [0] 2 106 2 2" xfId="19609" hidden="1" xr:uid="{00000000-0005-0000-0000-00009C4C0000}"/>
    <cellStyle name="Comma [0] 2 106 2 2" xfId="20166" hidden="1" xr:uid="{00000000-0005-0000-0000-0000C94E0000}"/>
    <cellStyle name="Comma [0] 2 106 2 2" xfId="20457" hidden="1" xr:uid="{00000000-0005-0000-0000-0000EC4F0000}"/>
    <cellStyle name="Comma [0] 2 106 2 2" xfId="20715" hidden="1" xr:uid="{00000000-0005-0000-0000-0000EE500000}"/>
    <cellStyle name="Comma [0] 2 106 2 2" xfId="21347" hidden="1" xr:uid="{00000000-0005-0000-0000-000066530000}"/>
    <cellStyle name="Comma [0] 2 106 2 2" xfId="21900" hidden="1" xr:uid="{00000000-0005-0000-0000-00008F550000}"/>
    <cellStyle name="Comma [0] 2 106 2 2" xfId="22191" hidden="1" xr:uid="{00000000-0005-0000-0000-0000B2560000}"/>
    <cellStyle name="Comma [0] 2 106 2 2" xfId="22449" hidden="1" xr:uid="{00000000-0005-0000-0000-0000B4570000}"/>
    <cellStyle name="Comma [0] 2 106 2 2" xfId="23075" hidden="1" xr:uid="{00000000-0005-0000-0000-0000265A0000}"/>
    <cellStyle name="Comma [0] 2 106 2 2" xfId="23624" hidden="1" xr:uid="{00000000-0005-0000-0000-00004B5C0000}"/>
    <cellStyle name="Comma [0] 2 106 2 2" xfId="23915" hidden="1" xr:uid="{00000000-0005-0000-0000-00006E5D0000}"/>
    <cellStyle name="Comma [0] 2 106 2 2" xfId="24173" hidden="1" xr:uid="{00000000-0005-0000-0000-0000705E0000}"/>
    <cellStyle name="Comma [0] 2 106 2 2" xfId="24788" hidden="1" xr:uid="{00000000-0005-0000-0000-0000D7600000}"/>
    <cellStyle name="Comma [0] 2 106 2 2" xfId="25331" hidden="1" xr:uid="{00000000-0005-0000-0000-0000F6620000}"/>
    <cellStyle name="Comma [0] 2 106 2 2" xfId="25622" hidden="1" xr:uid="{00000000-0005-0000-0000-000019640000}"/>
    <cellStyle name="Comma [0] 2 106 2 2" xfId="25880" hidden="1" xr:uid="{00000000-0005-0000-0000-00001B650000}"/>
    <cellStyle name="Comma [0] 2 106 2 2" xfId="26485" hidden="1" xr:uid="{00000000-0005-0000-0000-000078670000}"/>
    <cellStyle name="Comma [0] 2 106 2 2" xfId="27025" hidden="1" xr:uid="{00000000-0005-0000-0000-000094690000}"/>
    <cellStyle name="Comma [0] 2 106 2 2" xfId="27316" hidden="1" xr:uid="{00000000-0005-0000-0000-0000B76A0000}"/>
    <cellStyle name="Comma [0] 2 106 2 2" xfId="27574" hidden="1" xr:uid="{00000000-0005-0000-0000-0000B96B0000}"/>
    <cellStyle name="Comma [0] 2 106 2 2" xfId="28160" hidden="1" xr:uid="{00000000-0005-0000-0000-0000036E0000}"/>
    <cellStyle name="Comma [0] 2 106 2 2" xfId="28686" hidden="1" xr:uid="{00000000-0005-0000-0000-000011700000}"/>
    <cellStyle name="Comma [0] 2 106 2 2" xfId="28977" hidden="1" xr:uid="{00000000-0005-0000-0000-000034710000}"/>
    <cellStyle name="Comma [0] 2 106 2 2" xfId="29235" hidden="1" xr:uid="{00000000-0005-0000-0000-000036720000}"/>
    <cellStyle name="Comma [0] 2 106 2 2" xfId="29806" hidden="1" xr:uid="{00000000-0005-0000-0000-000071740000}"/>
    <cellStyle name="Comma [0] 2 106 2 2" xfId="30321" hidden="1" xr:uid="{00000000-0005-0000-0000-000074760000}"/>
    <cellStyle name="Comma [0] 2 106 2 2" xfId="30612" hidden="1" xr:uid="{00000000-0005-0000-0000-000097770000}"/>
    <cellStyle name="Comma [0] 2 106 2 2" xfId="30870" hidden="1" xr:uid="{00000000-0005-0000-0000-000099780000}"/>
    <cellStyle name="Comma [0] 2 106 2 2" xfId="31376" hidden="1" xr:uid="{00000000-0005-0000-0000-0000937A0000}"/>
    <cellStyle name="Comma [0] 2 106 2 2" xfId="31832" hidden="1" xr:uid="{00000000-0005-0000-0000-00005B7C0000}"/>
    <cellStyle name="Comma [0] 2 106 2 2" xfId="37137" hidden="1" xr:uid="{09C1FC61-93B7-409A-BE63-8D82E7AD205D}"/>
    <cellStyle name="Comma [0] 2 106 2 2" xfId="37695" hidden="1" xr:uid="{51294A62-D4F6-4C23-80F0-2F5D872BB426}"/>
    <cellStyle name="Comma [0] 2 106 2 2" xfId="37986" hidden="1" xr:uid="{F58B535E-62BD-4F04-A6AF-9B3515C48096}"/>
    <cellStyle name="Comma [0] 2 106 2 2" xfId="38244" hidden="1" xr:uid="{BDB97D53-FE39-4D67-B410-67D3611EBBFB}"/>
    <cellStyle name="Comma [0] 2 106 2 2" xfId="39356" hidden="1" xr:uid="{0DC7E56F-F2E2-457F-B86F-86E428B5CC43}"/>
    <cellStyle name="Comma [0] 2 106 2 2" xfId="39914" hidden="1" xr:uid="{317E6115-1B76-4AB7-BA54-AE113527C706}"/>
    <cellStyle name="Comma [0] 2 106 2 2" xfId="40205" hidden="1" xr:uid="{F0CC0078-A0F1-44C2-894B-9CCD452B34F7}"/>
    <cellStyle name="Comma [0] 2 106 2 2" xfId="40463" hidden="1" xr:uid="{A040CB62-35E9-4E2B-BFC0-77066F044EED}"/>
    <cellStyle name="Comma [0] 2 106 2 2" xfId="41112" hidden="1" xr:uid="{FD2570BC-EAC1-4707-9CB2-B45BA496CBDE}"/>
    <cellStyle name="Comma [0] 2 106 2 2" xfId="41670" hidden="1" xr:uid="{EB324921-A38F-4C77-B36F-F8638FEDB133}"/>
    <cellStyle name="Comma [0] 2 106 2 2" xfId="41961" hidden="1" xr:uid="{0674BF01-FFEE-4F95-8BCB-76967866AC51}"/>
    <cellStyle name="Comma [0] 2 106 2 2" xfId="42219" hidden="1" xr:uid="{3D2DBF52-821A-47AF-89F7-D4BEF78BE44B}"/>
    <cellStyle name="Comma [0] 2 106 2 2" xfId="42868" hidden="1" xr:uid="{22D3FF33-E6B7-4F7A-B322-2A6B0CC83A9B}"/>
    <cellStyle name="Comma [0] 2 106 2 2" xfId="43426" hidden="1" xr:uid="{73BA17B7-6516-473E-982A-3CE2CFF89E32}"/>
    <cellStyle name="Comma [0] 2 106 2 2" xfId="43717" hidden="1" xr:uid="{68304828-406E-45D6-B912-624D6B630F82}"/>
    <cellStyle name="Comma [0] 2 106 2 2" xfId="43975" hidden="1" xr:uid="{FF9966F1-EE8A-4F89-85A6-0DFB5038D91A}"/>
    <cellStyle name="Comma [0] 2 106 2 2" xfId="44624" hidden="1" xr:uid="{434D3D55-B063-4968-B55C-2F36FDC557CA}"/>
    <cellStyle name="Comma [0] 2 106 2 2" xfId="45182" hidden="1" xr:uid="{61086288-48CF-461D-93BA-D0B78693FAE0}"/>
    <cellStyle name="Comma [0] 2 106 2 2" xfId="45473" hidden="1" xr:uid="{DE65736B-865A-42C5-831E-415C4DD15750}"/>
    <cellStyle name="Comma [0] 2 106 2 2" xfId="45731" hidden="1" xr:uid="{0159E982-B6B9-4CC0-95AE-6C5A015D85E2}"/>
    <cellStyle name="Comma [0] 2 106 2 2" xfId="46380" hidden="1" xr:uid="{6EDF2D67-09D6-4748-AC4F-29D5AE51B760}"/>
    <cellStyle name="Comma [0] 2 106 2 2" xfId="46938" hidden="1" xr:uid="{6A90CB4F-DFF6-4CDD-9D42-CF9926D01EF8}"/>
    <cellStyle name="Comma [0] 2 106 2 2" xfId="47229" hidden="1" xr:uid="{554D92E2-4365-43D2-9443-9FBA0F51BAA5}"/>
    <cellStyle name="Comma [0] 2 106 2 2" xfId="47487" hidden="1" xr:uid="{9F12F666-4BA1-459E-9845-A35B551FF135}"/>
    <cellStyle name="Comma [0] 2 106 2 2" xfId="48133" hidden="1" xr:uid="{F8B4F21B-D50A-40DA-B0A1-7883760B7F0F}"/>
    <cellStyle name="Comma [0] 2 106 2 2" xfId="48691" hidden="1" xr:uid="{07546B6E-C6F4-4143-B268-4AA3437829DA}"/>
    <cellStyle name="Comma [0] 2 106 2 2" xfId="48982" hidden="1" xr:uid="{57435A2F-82D2-487B-AC68-DE73EB42E975}"/>
    <cellStyle name="Comma [0] 2 106 2 2" xfId="49240" hidden="1" xr:uid="{FD2B6DFA-567D-4C1B-BD50-3F6F1554A132}"/>
    <cellStyle name="Comma [0] 2 106 2 2" xfId="49883" hidden="1" xr:uid="{053A0DBB-4148-462D-B148-45A381F595CB}"/>
    <cellStyle name="Comma [0] 2 106 2 2" xfId="50441" hidden="1" xr:uid="{8692ACEF-CA27-4DC5-9EC5-9A0BB46B04BF}"/>
    <cellStyle name="Comma [0] 2 106 2 2" xfId="50732" hidden="1" xr:uid="{9899681F-6FA6-4A18-89CD-96585A3955C4}"/>
    <cellStyle name="Comma [0] 2 106 2 2" xfId="50990" hidden="1" xr:uid="{69C635AD-D9E0-4421-8A91-CF5CABC871CE}"/>
    <cellStyle name="Comma [0] 2 106 2 2" xfId="51628" hidden="1" xr:uid="{20FE39D6-E42F-41E0-8DF6-78607CFE698B}"/>
    <cellStyle name="Comma [0] 2 106 2 2" xfId="52185" hidden="1" xr:uid="{A0354116-44CE-4333-850C-8CD400D83FBA}"/>
    <cellStyle name="Comma [0] 2 106 2 2" xfId="52476" hidden="1" xr:uid="{69975852-99E5-4D81-8E4C-3217DCE20073}"/>
    <cellStyle name="Comma [0] 2 106 2 2" xfId="52734" hidden="1" xr:uid="{5A869A40-EFA9-4EB3-A58E-D9C6726ECC7D}"/>
    <cellStyle name="Comma [0] 2 106 2 2" xfId="53366" hidden="1" xr:uid="{8E572C1C-0A13-4826-93D9-3C5C8C19DA04}"/>
    <cellStyle name="Comma [0] 2 106 2 2" xfId="53919" hidden="1" xr:uid="{ACC91A78-98C3-45F7-A4DA-8B16415FC97C}"/>
    <cellStyle name="Comma [0] 2 106 2 2" xfId="54210" hidden="1" xr:uid="{C23F71AF-7518-47F4-92B4-B0219FC1ABC4}"/>
    <cellStyle name="Comma [0] 2 106 2 2" xfId="54468" hidden="1" xr:uid="{6292B580-E7A6-4829-BF0C-0E30BB3798FE}"/>
    <cellStyle name="Comma [0] 2 106 2 2" xfId="55094" hidden="1" xr:uid="{FA40A7BE-9C8A-4A26-BE30-1C2DA7E5A7D1}"/>
    <cellStyle name="Comma [0] 2 106 2 2" xfId="55643" hidden="1" xr:uid="{4BC70D16-C40A-408E-86AD-88C76FE52861}"/>
    <cellStyle name="Comma [0] 2 106 2 2" xfId="55934" hidden="1" xr:uid="{48D90EF9-F0F0-4D2A-ACAC-2AC04F4CB219}"/>
    <cellStyle name="Comma [0] 2 106 2 2" xfId="56192" hidden="1" xr:uid="{DD65CA25-7317-4A1A-ADAF-99BEE1295678}"/>
    <cellStyle name="Comma [0] 2 106 2 2" xfId="56807" hidden="1" xr:uid="{9FB6E18B-28E9-46FB-AD53-C85A0057963B}"/>
    <cellStyle name="Comma [0] 2 106 2 2" xfId="57350" hidden="1" xr:uid="{F244D272-8EE6-43FB-BB07-4E331A74B9ED}"/>
    <cellStyle name="Comma [0] 2 106 2 2" xfId="57641" hidden="1" xr:uid="{D57B6F46-6D3A-480E-9763-B1A352783DE1}"/>
    <cellStyle name="Comma [0] 2 106 2 2" xfId="57899" hidden="1" xr:uid="{8F472BE0-2EAC-4FFE-9326-E3C426FF42A1}"/>
    <cellStyle name="Comma [0] 2 106 2 2" xfId="58504" hidden="1" xr:uid="{9BFD40EB-2450-4274-B3F6-FC605BA928A3}"/>
    <cellStyle name="Comma [0] 2 106 2 2" xfId="59044" hidden="1" xr:uid="{576B9C63-87FA-4CA3-94BE-014C2BE49606}"/>
    <cellStyle name="Comma [0] 2 106 2 2" xfId="59335" hidden="1" xr:uid="{E6E1873F-A0E4-42FF-9361-6CE9D6F77C92}"/>
    <cellStyle name="Comma [0] 2 106 2 2" xfId="59593" hidden="1" xr:uid="{F7984559-6B05-4DE8-9C2B-88F2CD48AF91}"/>
    <cellStyle name="Comma [0] 2 106 2 2" xfId="60179" hidden="1" xr:uid="{736778BA-822E-467C-9F3C-42290BAADC58}"/>
    <cellStyle name="Comma [0] 2 106 2 2" xfId="60705" hidden="1" xr:uid="{D5ABF5EE-BFF0-432B-A5A3-F87B90E94803}"/>
    <cellStyle name="Comma [0] 2 106 2 2" xfId="60996" hidden="1" xr:uid="{9BE5923F-9E7E-40CE-82DA-D067FA1E19EC}"/>
    <cellStyle name="Comma [0] 2 106 2 2" xfId="61254" hidden="1" xr:uid="{9318F0C2-35F7-419B-8CF3-30A15E91CAA0}"/>
    <cellStyle name="Comma [0] 2 106 2 2" xfId="61825" hidden="1" xr:uid="{2439316C-DCB3-4A46-81F1-24FBF79FEAEC}"/>
    <cellStyle name="Comma [0] 2 106 2 2" xfId="62340" hidden="1" xr:uid="{EBE68677-D7FF-4100-A1A1-558D86B3475A}"/>
    <cellStyle name="Comma [0] 2 106 2 2" xfId="62631" hidden="1" xr:uid="{04D41562-4473-4AFC-AAB2-05E03CF44DA0}"/>
    <cellStyle name="Comma [0] 2 106 2 2" xfId="62889" hidden="1" xr:uid="{A078852E-375C-4474-964B-416ECD3CA790}"/>
    <cellStyle name="Comma [0] 2 106 2 2" xfId="63395" hidden="1" xr:uid="{2F1F77DE-9294-4045-816E-096FB86FE975}"/>
    <cellStyle name="Comma [0] 2 106 2 2" xfId="63851" hidden="1" xr:uid="{3B4AE88E-60CB-4A2E-83DE-1DA6643C601D}"/>
    <cellStyle name="Comma [0] 2 106 3" xfId="4457" hidden="1" xr:uid="{00000000-0005-0000-0000-00006C110000}"/>
    <cellStyle name="Comma [0] 2 106 3" xfId="6448" hidden="1" xr:uid="{00000000-0005-0000-0000-000033190000}"/>
    <cellStyle name="Comma [0] 2 106 3" xfId="6493" hidden="1" xr:uid="{00000000-0005-0000-0000-000060190000}"/>
    <cellStyle name="Comma [0] 2 106 3" xfId="6676" hidden="1" xr:uid="{00000000-0005-0000-0000-0000171A0000}"/>
    <cellStyle name="Comma [0] 2 106 3" xfId="6790" hidden="1" xr:uid="{00000000-0005-0000-0000-0000891A0000}"/>
    <cellStyle name="Comma [0] 2 106 3" xfId="6808" hidden="1" xr:uid="{00000000-0005-0000-0000-00009B1A0000}"/>
    <cellStyle name="Comma [0] 2 106 3" xfId="7417" hidden="1" xr:uid="{00000000-0005-0000-0000-0000FC1C0000}"/>
    <cellStyle name="Comma [0] 2 106 3" xfId="9173" hidden="1" xr:uid="{00000000-0005-0000-0000-0000D8230000}"/>
    <cellStyle name="Comma [0] 2 106 3" xfId="10929" hidden="1" xr:uid="{00000000-0005-0000-0000-0000B42A0000}"/>
    <cellStyle name="Comma [0] 2 106 3" xfId="12685" hidden="1" xr:uid="{00000000-0005-0000-0000-000090310000}"/>
    <cellStyle name="Comma [0] 2 106 3" xfId="14441" hidden="1" xr:uid="{00000000-0005-0000-0000-00006C380000}"/>
    <cellStyle name="Comma [0] 2 106 3" xfId="16194" hidden="1" xr:uid="{00000000-0005-0000-0000-0000453F0000}"/>
    <cellStyle name="Comma [0] 2 106 3" xfId="17944" hidden="1" xr:uid="{00000000-0005-0000-0000-00001B460000}"/>
    <cellStyle name="Comma [0] 2 106 3" xfId="19688" hidden="1" xr:uid="{00000000-0005-0000-0000-0000EB4C0000}"/>
    <cellStyle name="Comma [0] 2 106 3" xfId="21424" hidden="1" xr:uid="{00000000-0005-0000-0000-0000B3530000}"/>
    <cellStyle name="Comma [0] 2 106 3" xfId="23151" hidden="1" xr:uid="{00000000-0005-0000-0000-0000725A0000}"/>
    <cellStyle name="Comma [0] 2 106 3" xfId="36476" hidden="1" xr:uid="{C5CA1730-BA06-4B9C-BBAD-7FDFB34C299C}"/>
    <cellStyle name="Comma [0] 2 106 3" xfId="38467" hidden="1" xr:uid="{A7A439DE-449E-452F-A7A1-FDD16EB43DAA}"/>
    <cellStyle name="Comma [0] 2 106 3" xfId="38512" hidden="1" xr:uid="{C5796F02-DE79-42AD-A021-04BB162019F8}"/>
    <cellStyle name="Comma [0] 2 106 3" xfId="38695" hidden="1" xr:uid="{DAC7117F-540F-454B-A385-E0C633D66D95}"/>
    <cellStyle name="Comma [0] 2 106 3" xfId="38809" hidden="1" xr:uid="{8EAA30E0-21E1-4373-B0ED-96FF30FC120B}"/>
    <cellStyle name="Comma [0] 2 106 3" xfId="38827" hidden="1" xr:uid="{F8C7049A-6F04-40D5-BF68-BF7AE06B6D7A}"/>
    <cellStyle name="Comma [0] 2 106 3" xfId="39436" hidden="1" xr:uid="{66E38722-6D9E-4588-BFE1-960E634B96C8}"/>
    <cellStyle name="Comma [0] 2 106 3" xfId="41192" hidden="1" xr:uid="{7E9B40F8-C30E-4AA9-9AC4-2293F72851D9}"/>
    <cellStyle name="Comma [0] 2 106 3" xfId="42948" hidden="1" xr:uid="{511C36C7-175A-4AA2-AC45-3D232686892D}"/>
    <cellStyle name="Comma [0] 2 106 3" xfId="44704" hidden="1" xr:uid="{AAE83774-006D-4464-ADEB-D1DB335A03EC}"/>
    <cellStyle name="Comma [0] 2 106 3" xfId="46460" hidden="1" xr:uid="{E0B0C43F-87F1-4522-9F84-87282E03667E}"/>
    <cellStyle name="Comma [0] 2 106 3" xfId="48213" hidden="1" xr:uid="{5FD5F11D-351E-496E-8F72-7F8E5CAD377F}"/>
    <cellStyle name="Comma [0] 2 106 3" xfId="49963" hidden="1" xr:uid="{516C3593-5DA4-49BF-AE35-BE5E2EA7FF57}"/>
    <cellStyle name="Comma [0] 2 106 3" xfId="51707" hidden="1" xr:uid="{31550CE6-6BA8-484D-8D70-EA721C8BAA67}"/>
    <cellStyle name="Comma [0] 2 106 3" xfId="53443" hidden="1" xr:uid="{68AB5AC0-90D3-47EE-8383-F0A1FFF24BFD}"/>
    <cellStyle name="Comma [0] 2 106 3" xfId="55170" hidden="1" xr:uid="{DB3E2762-54E2-4A67-AB73-EF991B4F71D1}"/>
    <cellStyle name="Comma [0] 2 107" xfId="683" xr:uid="{00000000-0005-0000-0000-0000AE020000}"/>
    <cellStyle name="Comma [0] 2 107 2" xfId="1338" hidden="1" xr:uid="{00000000-0005-0000-0000-00003D050000}"/>
    <cellStyle name="Comma [0] 2 107 2" xfId="1890" hidden="1" xr:uid="{00000000-0005-0000-0000-000065070000}"/>
    <cellStyle name="Comma [0] 2 107 2" xfId="2181" hidden="1" xr:uid="{00000000-0005-0000-0000-000088080000}"/>
    <cellStyle name="Comma [0] 2 107 2" xfId="2434" hidden="1" xr:uid="{00000000-0005-0000-0000-000085090000}"/>
    <cellStyle name="Comma [0] 2 107 2" xfId="33371" hidden="1" xr:uid="{47D2EF27-82D9-439F-A5AA-A6F919CE8D39}"/>
    <cellStyle name="Comma [0] 2 107 2" xfId="33920" hidden="1" xr:uid="{8FBF4BE7-CA41-4A0F-A9B3-E9EDB9D81762}"/>
    <cellStyle name="Comma [0] 2 107 2" xfId="34211" hidden="1" xr:uid="{D439779F-7363-4847-8774-A07A3625554B}"/>
    <cellStyle name="Comma [0] 2 107 2" xfId="34464" hidden="1" xr:uid="{6AEB86BA-64F1-449B-911C-570EB2993704}"/>
    <cellStyle name="Comma [0] 2 107 2" xfId="32736" xr:uid="{D62473AE-10F7-4924-8143-C1F63947DC13}"/>
    <cellStyle name="Comma [0] 2 107 2 2" xfId="5135" hidden="1" xr:uid="{00000000-0005-0000-0000-000012140000}"/>
    <cellStyle name="Comma [0] 2 107 2 2" xfId="5692" hidden="1" xr:uid="{00000000-0005-0000-0000-00003F160000}"/>
    <cellStyle name="Comma [0] 2 107 2 2" xfId="5983" hidden="1" xr:uid="{00000000-0005-0000-0000-000062170000}"/>
    <cellStyle name="Comma [0] 2 107 2 2" xfId="6236" hidden="1" xr:uid="{00000000-0005-0000-0000-00005F180000}"/>
    <cellStyle name="Comma [0] 2 107 2 2" xfId="7354" hidden="1" xr:uid="{00000000-0005-0000-0000-0000BD1C0000}"/>
    <cellStyle name="Comma [0] 2 107 2 2" xfId="7911" hidden="1" xr:uid="{00000000-0005-0000-0000-0000EA1E0000}"/>
    <cellStyle name="Comma [0] 2 107 2 2" xfId="8202" hidden="1" xr:uid="{00000000-0005-0000-0000-00000D200000}"/>
    <cellStyle name="Comma [0] 2 107 2 2" xfId="8455" hidden="1" xr:uid="{00000000-0005-0000-0000-00000A210000}"/>
    <cellStyle name="Comma [0] 2 107 2 2" xfId="9110" hidden="1" xr:uid="{00000000-0005-0000-0000-000099230000}"/>
    <cellStyle name="Comma [0] 2 107 2 2" xfId="9667" hidden="1" xr:uid="{00000000-0005-0000-0000-0000C6250000}"/>
    <cellStyle name="Comma [0] 2 107 2 2" xfId="9958" hidden="1" xr:uid="{00000000-0005-0000-0000-0000E9260000}"/>
    <cellStyle name="Comma [0] 2 107 2 2" xfId="10211" hidden="1" xr:uid="{00000000-0005-0000-0000-0000E6270000}"/>
    <cellStyle name="Comma [0] 2 107 2 2" xfId="10866" hidden="1" xr:uid="{00000000-0005-0000-0000-0000752A0000}"/>
    <cellStyle name="Comma [0] 2 107 2 2" xfId="11423" hidden="1" xr:uid="{00000000-0005-0000-0000-0000A22C0000}"/>
    <cellStyle name="Comma [0] 2 107 2 2" xfId="11714" hidden="1" xr:uid="{00000000-0005-0000-0000-0000C52D0000}"/>
    <cellStyle name="Comma [0] 2 107 2 2" xfId="11967" hidden="1" xr:uid="{00000000-0005-0000-0000-0000C22E0000}"/>
    <cellStyle name="Comma [0] 2 107 2 2" xfId="12622" hidden="1" xr:uid="{00000000-0005-0000-0000-000051310000}"/>
    <cellStyle name="Comma [0] 2 107 2 2" xfId="13179" hidden="1" xr:uid="{00000000-0005-0000-0000-00007E330000}"/>
    <cellStyle name="Comma [0] 2 107 2 2" xfId="13470" hidden="1" xr:uid="{00000000-0005-0000-0000-0000A1340000}"/>
    <cellStyle name="Comma [0] 2 107 2 2" xfId="13723" hidden="1" xr:uid="{00000000-0005-0000-0000-00009E350000}"/>
    <cellStyle name="Comma [0] 2 107 2 2" xfId="14378" hidden="1" xr:uid="{00000000-0005-0000-0000-00002D380000}"/>
    <cellStyle name="Comma [0] 2 107 2 2" xfId="14935" hidden="1" xr:uid="{00000000-0005-0000-0000-00005A3A0000}"/>
    <cellStyle name="Comma [0] 2 107 2 2" xfId="15226" hidden="1" xr:uid="{00000000-0005-0000-0000-00007D3B0000}"/>
    <cellStyle name="Comma [0] 2 107 2 2" xfId="15479" hidden="1" xr:uid="{00000000-0005-0000-0000-00007A3C0000}"/>
    <cellStyle name="Comma [0] 2 107 2 2" xfId="16131" hidden="1" xr:uid="{00000000-0005-0000-0000-0000063F0000}"/>
    <cellStyle name="Comma [0] 2 107 2 2" xfId="16688" hidden="1" xr:uid="{00000000-0005-0000-0000-000033410000}"/>
    <cellStyle name="Comma [0] 2 107 2 2" xfId="16979" hidden="1" xr:uid="{00000000-0005-0000-0000-000056420000}"/>
    <cellStyle name="Comma [0] 2 107 2 2" xfId="17232" hidden="1" xr:uid="{00000000-0005-0000-0000-000053430000}"/>
    <cellStyle name="Comma [0] 2 107 2 2" xfId="17881" hidden="1" xr:uid="{00000000-0005-0000-0000-0000DC450000}"/>
    <cellStyle name="Comma [0] 2 107 2 2" xfId="18438" hidden="1" xr:uid="{00000000-0005-0000-0000-000009480000}"/>
    <cellStyle name="Comma [0] 2 107 2 2" xfId="18729" hidden="1" xr:uid="{00000000-0005-0000-0000-00002C490000}"/>
    <cellStyle name="Comma [0] 2 107 2 2" xfId="18982" hidden="1" xr:uid="{00000000-0005-0000-0000-0000294A0000}"/>
    <cellStyle name="Comma [0] 2 107 2 2" xfId="19626" hidden="1" xr:uid="{00000000-0005-0000-0000-0000AD4C0000}"/>
    <cellStyle name="Comma [0] 2 107 2 2" xfId="20182" hidden="1" xr:uid="{00000000-0005-0000-0000-0000D94E0000}"/>
    <cellStyle name="Comma [0] 2 107 2 2" xfId="20473" hidden="1" xr:uid="{00000000-0005-0000-0000-0000FC4F0000}"/>
    <cellStyle name="Comma [0] 2 107 2 2" xfId="20726" hidden="1" xr:uid="{00000000-0005-0000-0000-0000F9500000}"/>
    <cellStyle name="Comma [0] 2 107 2 2" xfId="21364" hidden="1" xr:uid="{00000000-0005-0000-0000-000077530000}"/>
    <cellStyle name="Comma [0] 2 107 2 2" xfId="21916" hidden="1" xr:uid="{00000000-0005-0000-0000-00009F550000}"/>
    <cellStyle name="Comma [0] 2 107 2 2" xfId="22207" hidden="1" xr:uid="{00000000-0005-0000-0000-0000C2560000}"/>
    <cellStyle name="Comma [0] 2 107 2 2" xfId="22460" hidden="1" xr:uid="{00000000-0005-0000-0000-0000BF570000}"/>
    <cellStyle name="Comma [0] 2 107 2 2" xfId="23092" hidden="1" xr:uid="{00000000-0005-0000-0000-0000375A0000}"/>
    <cellStyle name="Comma [0] 2 107 2 2" xfId="23640" hidden="1" xr:uid="{00000000-0005-0000-0000-00005B5C0000}"/>
    <cellStyle name="Comma [0] 2 107 2 2" xfId="23931" hidden="1" xr:uid="{00000000-0005-0000-0000-00007E5D0000}"/>
    <cellStyle name="Comma [0] 2 107 2 2" xfId="24184" hidden="1" xr:uid="{00000000-0005-0000-0000-00007B5E0000}"/>
    <cellStyle name="Comma [0] 2 107 2 2" xfId="24805" hidden="1" xr:uid="{00000000-0005-0000-0000-0000E8600000}"/>
    <cellStyle name="Comma [0] 2 107 2 2" xfId="25347" hidden="1" xr:uid="{00000000-0005-0000-0000-000006630000}"/>
    <cellStyle name="Comma [0] 2 107 2 2" xfId="25638" hidden="1" xr:uid="{00000000-0005-0000-0000-000029640000}"/>
    <cellStyle name="Comma [0] 2 107 2 2" xfId="25891" hidden="1" xr:uid="{00000000-0005-0000-0000-000026650000}"/>
    <cellStyle name="Comma [0] 2 107 2 2" xfId="26502" hidden="1" xr:uid="{00000000-0005-0000-0000-000089670000}"/>
    <cellStyle name="Comma [0] 2 107 2 2" xfId="27041" hidden="1" xr:uid="{00000000-0005-0000-0000-0000A4690000}"/>
    <cellStyle name="Comma [0] 2 107 2 2" xfId="27332" hidden="1" xr:uid="{00000000-0005-0000-0000-0000C76A0000}"/>
    <cellStyle name="Comma [0] 2 107 2 2" xfId="27585" hidden="1" xr:uid="{00000000-0005-0000-0000-0000C46B0000}"/>
    <cellStyle name="Comma [0] 2 107 2 2" xfId="28177" hidden="1" xr:uid="{00000000-0005-0000-0000-0000146E0000}"/>
    <cellStyle name="Comma [0] 2 107 2 2" xfId="28702" hidden="1" xr:uid="{00000000-0005-0000-0000-000021700000}"/>
    <cellStyle name="Comma [0] 2 107 2 2" xfId="28993" hidden="1" xr:uid="{00000000-0005-0000-0000-000044710000}"/>
    <cellStyle name="Comma [0] 2 107 2 2" xfId="29246" hidden="1" xr:uid="{00000000-0005-0000-0000-000041720000}"/>
    <cellStyle name="Comma [0] 2 107 2 2" xfId="29823" hidden="1" xr:uid="{00000000-0005-0000-0000-000082740000}"/>
    <cellStyle name="Comma [0] 2 107 2 2" xfId="30337" hidden="1" xr:uid="{00000000-0005-0000-0000-000084760000}"/>
    <cellStyle name="Comma [0] 2 107 2 2" xfId="30628" hidden="1" xr:uid="{00000000-0005-0000-0000-0000A7770000}"/>
    <cellStyle name="Comma [0] 2 107 2 2" xfId="30881" hidden="1" xr:uid="{00000000-0005-0000-0000-0000A4780000}"/>
    <cellStyle name="Comma [0] 2 107 2 2" xfId="31393" hidden="1" xr:uid="{00000000-0005-0000-0000-0000A47A0000}"/>
    <cellStyle name="Comma [0] 2 107 2 2" xfId="31848" hidden="1" xr:uid="{00000000-0005-0000-0000-00006B7C0000}"/>
    <cellStyle name="Comma [0] 2 107 2 2" xfId="37154" hidden="1" xr:uid="{FB507A41-E0D6-4A11-B2F8-A5374DDF6114}"/>
    <cellStyle name="Comma [0] 2 107 2 2" xfId="37711" hidden="1" xr:uid="{24F38FBC-374E-4132-B747-348871B4A27B}"/>
    <cellStyle name="Comma [0] 2 107 2 2" xfId="38002" hidden="1" xr:uid="{C9EE61AB-9B2A-4C4C-8C62-8A50FA8E0AED}"/>
    <cellStyle name="Comma [0] 2 107 2 2" xfId="38255" hidden="1" xr:uid="{BC8B8F4F-2F25-494B-80BC-B697F158B8B3}"/>
    <cellStyle name="Comma [0] 2 107 2 2" xfId="39373" hidden="1" xr:uid="{69AEC3DF-0A1B-489F-8944-9B15E8921C65}"/>
    <cellStyle name="Comma [0] 2 107 2 2" xfId="39930" hidden="1" xr:uid="{86C08100-D4C0-4728-BD58-681B32DE260C}"/>
    <cellStyle name="Comma [0] 2 107 2 2" xfId="40221" hidden="1" xr:uid="{EF3D41C3-7917-467C-9133-F8CA58D32ED2}"/>
    <cellStyle name="Comma [0] 2 107 2 2" xfId="40474" hidden="1" xr:uid="{143B82AA-8223-49A3-BB07-E0323A01B189}"/>
    <cellStyle name="Comma [0] 2 107 2 2" xfId="41129" hidden="1" xr:uid="{F1BC93D6-EB49-4FD5-8A3C-F365C8A24229}"/>
    <cellStyle name="Comma [0] 2 107 2 2" xfId="41686" hidden="1" xr:uid="{E8240344-0E7C-4AFD-B1DB-755D6E9958B4}"/>
    <cellStyle name="Comma [0] 2 107 2 2" xfId="41977" hidden="1" xr:uid="{7F99BDE6-BABD-44E1-B6A9-A78F56B41092}"/>
    <cellStyle name="Comma [0] 2 107 2 2" xfId="42230" hidden="1" xr:uid="{C796D484-2E6C-433E-B2AC-066F916003A5}"/>
    <cellStyle name="Comma [0] 2 107 2 2" xfId="42885" hidden="1" xr:uid="{F02B693D-4D33-4335-B071-9EE7230007EF}"/>
    <cellStyle name="Comma [0] 2 107 2 2" xfId="43442" hidden="1" xr:uid="{4AF58827-F60B-495C-BAEE-99327B6B9769}"/>
    <cellStyle name="Comma [0] 2 107 2 2" xfId="43733" hidden="1" xr:uid="{7C152C36-2390-49B7-87DF-6A90E4BA21E6}"/>
    <cellStyle name="Comma [0] 2 107 2 2" xfId="43986" hidden="1" xr:uid="{2764F52F-528D-4011-B8A5-CAF419D3428E}"/>
    <cellStyle name="Comma [0] 2 107 2 2" xfId="44641" hidden="1" xr:uid="{DA52EFDF-60A5-4EE8-B7DA-EFD757DE5687}"/>
    <cellStyle name="Comma [0] 2 107 2 2" xfId="45198" hidden="1" xr:uid="{5EAF15E0-6CCE-4E20-BC55-4FAEC1D73D37}"/>
    <cellStyle name="Comma [0] 2 107 2 2" xfId="45489" hidden="1" xr:uid="{708250DA-5EF6-48E3-A2CE-CBD3A24CAACC}"/>
    <cellStyle name="Comma [0] 2 107 2 2" xfId="45742" hidden="1" xr:uid="{35B53CB5-03CD-48B3-A903-B30C6D224B6B}"/>
    <cellStyle name="Comma [0] 2 107 2 2" xfId="46397" hidden="1" xr:uid="{118470DF-C23F-49DB-AD43-6F42BCF392E8}"/>
    <cellStyle name="Comma [0] 2 107 2 2" xfId="46954" hidden="1" xr:uid="{C66B9182-D921-47AE-9625-D1A8BFB90EC5}"/>
    <cellStyle name="Comma [0] 2 107 2 2" xfId="47245" hidden="1" xr:uid="{1C4DF6B5-E4CB-48F6-A9A8-A05161E101B2}"/>
    <cellStyle name="Comma [0] 2 107 2 2" xfId="47498" hidden="1" xr:uid="{C8600DF1-78C6-4EC9-91B0-53E9F64DA18A}"/>
    <cellStyle name="Comma [0] 2 107 2 2" xfId="48150" hidden="1" xr:uid="{6C680A7B-02F5-4D9F-AF92-3917C53256EC}"/>
    <cellStyle name="Comma [0] 2 107 2 2" xfId="48707" hidden="1" xr:uid="{81491237-5DDD-4080-A536-129DAA747472}"/>
    <cellStyle name="Comma [0] 2 107 2 2" xfId="48998" hidden="1" xr:uid="{F408DFDF-1FCC-49E5-8A64-0B436ACBB008}"/>
    <cellStyle name="Comma [0] 2 107 2 2" xfId="49251" hidden="1" xr:uid="{DA8DE1F1-CD78-44BF-AC7B-0FB846E01C80}"/>
    <cellStyle name="Comma [0] 2 107 2 2" xfId="49900" hidden="1" xr:uid="{C852A02F-8ED5-4867-A746-7E90D7BADA1C}"/>
    <cellStyle name="Comma [0] 2 107 2 2" xfId="50457" hidden="1" xr:uid="{005FE650-EAD1-436B-A627-65D180D8B1F5}"/>
    <cellStyle name="Comma [0] 2 107 2 2" xfId="50748" hidden="1" xr:uid="{254392E8-BC93-48D7-9897-12EE4214F187}"/>
    <cellStyle name="Comma [0] 2 107 2 2" xfId="51001" hidden="1" xr:uid="{10F82904-C48F-4F75-8CAE-1612A83960CC}"/>
    <cellStyle name="Comma [0] 2 107 2 2" xfId="51645" hidden="1" xr:uid="{580AA8EC-ECE4-4B81-9F1F-5A2C74008455}"/>
    <cellStyle name="Comma [0] 2 107 2 2" xfId="52201" hidden="1" xr:uid="{0ED61BF8-2B6A-43C4-B89C-5A6035D3C690}"/>
    <cellStyle name="Comma [0] 2 107 2 2" xfId="52492" hidden="1" xr:uid="{8007F723-3AD0-4BF0-A7B1-7F5F8E4ED127}"/>
    <cellStyle name="Comma [0] 2 107 2 2" xfId="52745" hidden="1" xr:uid="{12107DED-0D7C-4640-8F0C-49963BA16462}"/>
    <cellStyle name="Comma [0] 2 107 2 2" xfId="53383" hidden="1" xr:uid="{EF726FB2-D108-46FB-9A7D-AC7752CCDC17}"/>
    <cellStyle name="Comma [0] 2 107 2 2" xfId="53935" hidden="1" xr:uid="{CFD7F09D-4D28-4107-8AD1-1B43153E7B40}"/>
    <cellStyle name="Comma [0] 2 107 2 2" xfId="54226" hidden="1" xr:uid="{5FB9929A-A33C-400D-89C8-158EF9DBBFD1}"/>
    <cellStyle name="Comma [0] 2 107 2 2" xfId="54479" hidden="1" xr:uid="{6F750D3E-AA87-42FC-B31D-58130C1AF0F2}"/>
    <cellStyle name="Comma [0] 2 107 2 2" xfId="55111" hidden="1" xr:uid="{E4F327AE-0489-4223-B2BA-F4A8791D16F2}"/>
    <cellStyle name="Comma [0] 2 107 2 2" xfId="55659" hidden="1" xr:uid="{17017851-61C5-485B-A77E-AF8EA642B604}"/>
    <cellStyle name="Comma [0] 2 107 2 2" xfId="55950" hidden="1" xr:uid="{ECABDE23-7106-4680-BB17-4C3EA1E867B6}"/>
    <cellStyle name="Comma [0] 2 107 2 2" xfId="56203" hidden="1" xr:uid="{E57E43E8-5D61-4F82-A91B-ED247142A723}"/>
    <cellStyle name="Comma [0] 2 107 2 2" xfId="56824" hidden="1" xr:uid="{18F37656-0960-4A18-BDC1-A655FF60DAC9}"/>
    <cellStyle name="Comma [0] 2 107 2 2" xfId="57366" hidden="1" xr:uid="{8133E209-238E-4B9B-AE21-4C46E7FEC801}"/>
    <cellStyle name="Comma [0] 2 107 2 2" xfId="57657" hidden="1" xr:uid="{E5254D4C-5C93-4B69-98C4-A886904DFB29}"/>
    <cellStyle name="Comma [0] 2 107 2 2" xfId="57910" hidden="1" xr:uid="{C8129761-BDE4-4C31-AB3D-C57519E8548A}"/>
    <cellStyle name="Comma [0] 2 107 2 2" xfId="58521" hidden="1" xr:uid="{734D78D2-86E7-4085-AF47-1C23BCB3BF91}"/>
    <cellStyle name="Comma [0] 2 107 2 2" xfId="59060" hidden="1" xr:uid="{558AF156-164D-4439-B85D-FAAC37E66351}"/>
    <cellStyle name="Comma [0] 2 107 2 2" xfId="59351" hidden="1" xr:uid="{60B80575-9E16-4FC9-929A-1435E130013E}"/>
    <cellStyle name="Comma [0] 2 107 2 2" xfId="59604" hidden="1" xr:uid="{3681AD1A-1DA0-475E-90DE-04E44B1DD613}"/>
    <cellStyle name="Comma [0] 2 107 2 2" xfId="60196" hidden="1" xr:uid="{B03D9579-D7EC-49A1-8342-B2E264350957}"/>
    <cellStyle name="Comma [0] 2 107 2 2" xfId="60721" hidden="1" xr:uid="{BEB8C444-4160-4A3E-9FB3-33B99AB65693}"/>
    <cellStyle name="Comma [0] 2 107 2 2" xfId="61012" hidden="1" xr:uid="{E2CC34D3-47F1-4298-B022-766DC8B2F67F}"/>
    <cellStyle name="Comma [0] 2 107 2 2" xfId="61265" hidden="1" xr:uid="{599171C1-2740-465C-BA2D-D5666A6040DC}"/>
    <cellStyle name="Comma [0] 2 107 2 2" xfId="61842" hidden="1" xr:uid="{3E636084-DBC5-40F7-8F38-42DC5CF53244}"/>
    <cellStyle name="Comma [0] 2 107 2 2" xfId="62356" hidden="1" xr:uid="{BC049E21-15B8-4EBC-9CAA-7E3529DA2D6C}"/>
    <cellStyle name="Comma [0] 2 107 2 2" xfId="62647" hidden="1" xr:uid="{D91B7688-0745-413E-B4B3-A23C93F440CA}"/>
    <cellStyle name="Comma [0] 2 107 2 2" xfId="62900" hidden="1" xr:uid="{DC8DF063-9A70-429E-8A0D-F1A601941B50}"/>
    <cellStyle name="Comma [0] 2 107 2 2" xfId="63412" hidden="1" xr:uid="{B78007B6-E0B7-4023-A3AE-055BF84682D4}"/>
    <cellStyle name="Comma [0] 2 107 2 2" xfId="63867" hidden="1" xr:uid="{4634FA44-1A9D-4DC0-B718-9C571CB9D2D8}"/>
    <cellStyle name="Comma [0] 2 107 3" xfId="4099" hidden="1" xr:uid="{00000000-0005-0000-0000-000006100000}"/>
    <cellStyle name="Comma [0] 2 107 3" xfId="4152" hidden="1" xr:uid="{00000000-0005-0000-0000-00003B100000}"/>
    <cellStyle name="Comma [0] 2 107 3" xfId="4474" hidden="1" xr:uid="{00000000-0005-0000-0000-00007D110000}"/>
    <cellStyle name="Comma [0] 2 107 3" xfId="4745" hidden="1" xr:uid="{00000000-0005-0000-0000-00008C120000}"/>
    <cellStyle name="Comma [0] 2 107 3" xfId="6655" hidden="1" xr:uid="{00000000-0005-0000-0000-0000021A0000}"/>
    <cellStyle name="Comma [0] 2 107 3" xfId="6693" hidden="1" xr:uid="{00000000-0005-0000-0000-0000281A0000}"/>
    <cellStyle name="Comma [0] 2 107 3" xfId="6730" hidden="1" xr:uid="{00000000-0005-0000-0000-00004D1A0000}"/>
    <cellStyle name="Comma [0] 2 107 3" xfId="6847" hidden="1" xr:uid="{00000000-0005-0000-0000-0000C21A0000}"/>
    <cellStyle name="Comma [0] 2 107 3" xfId="6987" hidden="1" xr:uid="{00000000-0005-0000-0000-00004E1B0000}"/>
    <cellStyle name="Comma [0] 2 107 3" xfId="8743" hidden="1" xr:uid="{00000000-0005-0000-0000-00002A220000}"/>
    <cellStyle name="Comma [0] 2 107 3" xfId="10499" hidden="1" xr:uid="{00000000-0005-0000-0000-000006290000}"/>
    <cellStyle name="Comma [0] 2 107 3" xfId="12255" hidden="1" xr:uid="{00000000-0005-0000-0000-0000E22F0000}"/>
    <cellStyle name="Comma [0] 2 107 3" xfId="14011" hidden="1" xr:uid="{00000000-0005-0000-0000-0000BE360000}"/>
    <cellStyle name="Comma [0] 2 107 3" xfId="15765" hidden="1" xr:uid="{00000000-0005-0000-0000-0000983D0000}"/>
    <cellStyle name="Comma [0] 2 107 3" xfId="17516" hidden="1" xr:uid="{00000000-0005-0000-0000-00006F440000}"/>
    <cellStyle name="Comma [0] 2 107 3" xfId="19262" hidden="1" xr:uid="{00000000-0005-0000-0000-0000414B0000}"/>
    <cellStyle name="Comma [0] 2 107 3" xfId="36118" hidden="1" xr:uid="{2A6E70C1-2CED-4884-BCD9-58590ABF15E2}"/>
    <cellStyle name="Comma [0] 2 107 3" xfId="36171" hidden="1" xr:uid="{249CB984-56DB-4D26-AB90-C4EFF5E73690}"/>
    <cellStyle name="Comma [0] 2 107 3" xfId="36493" hidden="1" xr:uid="{BA75E263-AB4E-4E42-9C94-9548B20E8E3A}"/>
    <cellStyle name="Comma [0] 2 107 3" xfId="36764" hidden="1" xr:uid="{83A623F7-8FB7-421E-8597-0247D4AAE40B}"/>
    <cellStyle name="Comma [0] 2 107 3" xfId="38674" hidden="1" xr:uid="{6F4E796A-09A4-4344-806B-2962C7E0F772}"/>
    <cellStyle name="Comma [0] 2 107 3" xfId="38712" hidden="1" xr:uid="{527658FD-1BC1-4F0E-93E4-9DBD420FD154}"/>
    <cellStyle name="Comma [0] 2 107 3" xfId="38749" hidden="1" xr:uid="{DDFDFA19-C63A-40F8-9AC2-44B8D6B21BF9}"/>
    <cellStyle name="Comma [0] 2 107 3" xfId="38866" hidden="1" xr:uid="{09731662-2FC6-4D2E-88FC-73B312EA22B2}"/>
    <cellStyle name="Comma [0] 2 107 3" xfId="39006" hidden="1" xr:uid="{4FC30A4E-B683-435D-A974-5535E2722C98}"/>
    <cellStyle name="Comma [0] 2 107 3" xfId="40762" hidden="1" xr:uid="{4662C152-32BD-41ED-9939-7D4872DCF800}"/>
    <cellStyle name="Comma [0] 2 107 3" xfId="42518" hidden="1" xr:uid="{2D848F34-E1C8-4913-BED6-7A7DF7BBAA4F}"/>
    <cellStyle name="Comma [0] 2 107 3" xfId="44274" hidden="1" xr:uid="{48F78226-A132-4387-B156-74EB2F9A57D0}"/>
    <cellStyle name="Comma [0] 2 107 3" xfId="46030" hidden="1" xr:uid="{9ED29BED-B587-4233-A8E0-C89F14E47FF6}"/>
    <cellStyle name="Comma [0] 2 107 3" xfId="47784" hidden="1" xr:uid="{4F069B77-0F26-489B-BD71-25855D65823A}"/>
    <cellStyle name="Comma [0] 2 107 3" xfId="49535" hidden="1" xr:uid="{688A122B-3715-4AFF-B603-053778A4F7DB}"/>
    <cellStyle name="Comma [0] 2 107 3" xfId="51281" hidden="1" xr:uid="{D517C1CD-25F0-4D88-9251-69F97552FD4E}"/>
    <cellStyle name="Comma [0] 2 108" xfId="661" xr:uid="{00000000-0005-0000-0000-000098020000}"/>
    <cellStyle name="Comma [0] 2 108 2" xfId="1316" hidden="1" xr:uid="{00000000-0005-0000-0000-000027050000}"/>
    <cellStyle name="Comma [0] 2 108 2" xfId="1869" hidden="1" xr:uid="{00000000-0005-0000-0000-000050070000}"/>
    <cellStyle name="Comma [0] 2 108 2" xfId="2161" hidden="1" xr:uid="{00000000-0005-0000-0000-000074080000}"/>
    <cellStyle name="Comma [0] 2 108 2" xfId="2420" hidden="1" xr:uid="{00000000-0005-0000-0000-000077090000}"/>
    <cellStyle name="Comma [0] 2 108 2" xfId="33349" hidden="1" xr:uid="{A79065D9-AD59-441F-A449-7D6424ABCB6F}"/>
    <cellStyle name="Comma [0] 2 108 2" xfId="33899" hidden="1" xr:uid="{B7DDA8B7-1E24-4F5E-B5F6-96CBE16CADB8}"/>
    <cellStyle name="Comma [0] 2 108 2" xfId="34191" hidden="1" xr:uid="{01D62B8E-C788-48DF-BD9E-30EB48FEF424}"/>
    <cellStyle name="Comma [0] 2 108 2" xfId="34450" hidden="1" xr:uid="{D281C786-1BD8-4B73-ADA1-643165AF18BC}"/>
    <cellStyle name="Comma [0] 2 108 2" xfId="32714" xr:uid="{BD65B528-AA6B-4080-9437-C321554C4F35}"/>
    <cellStyle name="Comma [0] 2 108 2 2" xfId="5113" hidden="1" xr:uid="{00000000-0005-0000-0000-0000FC130000}"/>
    <cellStyle name="Comma [0] 2 108 2 2" xfId="5671" hidden="1" xr:uid="{00000000-0005-0000-0000-00002A160000}"/>
    <cellStyle name="Comma [0] 2 108 2 2" xfId="5963" hidden="1" xr:uid="{00000000-0005-0000-0000-00004E170000}"/>
    <cellStyle name="Comma [0] 2 108 2 2" xfId="6222" hidden="1" xr:uid="{00000000-0005-0000-0000-000051180000}"/>
    <cellStyle name="Comma [0] 2 108 2 2" xfId="7332" hidden="1" xr:uid="{00000000-0005-0000-0000-0000A71C0000}"/>
    <cellStyle name="Comma [0] 2 108 2 2" xfId="7890" hidden="1" xr:uid="{00000000-0005-0000-0000-0000D51E0000}"/>
    <cellStyle name="Comma [0] 2 108 2 2" xfId="8182" hidden="1" xr:uid="{00000000-0005-0000-0000-0000F91F0000}"/>
    <cellStyle name="Comma [0] 2 108 2 2" xfId="8441" hidden="1" xr:uid="{00000000-0005-0000-0000-0000FC200000}"/>
    <cellStyle name="Comma [0] 2 108 2 2" xfId="9088" hidden="1" xr:uid="{00000000-0005-0000-0000-000083230000}"/>
    <cellStyle name="Comma [0] 2 108 2 2" xfId="9646" hidden="1" xr:uid="{00000000-0005-0000-0000-0000B1250000}"/>
    <cellStyle name="Comma [0] 2 108 2 2" xfId="9938" hidden="1" xr:uid="{00000000-0005-0000-0000-0000D5260000}"/>
    <cellStyle name="Comma [0] 2 108 2 2" xfId="10197" hidden="1" xr:uid="{00000000-0005-0000-0000-0000D8270000}"/>
    <cellStyle name="Comma [0] 2 108 2 2" xfId="10844" hidden="1" xr:uid="{00000000-0005-0000-0000-00005F2A0000}"/>
    <cellStyle name="Comma [0] 2 108 2 2" xfId="11402" hidden="1" xr:uid="{00000000-0005-0000-0000-00008D2C0000}"/>
    <cellStyle name="Comma [0] 2 108 2 2" xfId="11694" hidden="1" xr:uid="{00000000-0005-0000-0000-0000B12D0000}"/>
    <cellStyle name="Comma [0] 2 108 2 2" xfId="11953" hidden="1" xr:uid="{00000000-0005-0000-0000-0000B42E0000}"/>
    <cellStyle name="Comma [0] 2 108 2 2" xfId="12600" hidden="1" xr:uid="{00000000-0005-0000-0000-00003B310000}"/>
    <cellStyle name="Comma [0] 2 108 2 2" xfId="13158" hidden="1" xr:uid="{00000000-0005-0000-0000-000069330000}"/>
    <cellStyle name="Comma [0] 2 108 2 2" xfId="13450" hidden="1" xr:uid="{00000000-0005-0000-0000-00008D340000}"/>
    <cellStyle name="Comma [0] 2 108 2 2" xfId="13709" hidden="1" xr:uid="{00000000-0005-0000-0000-000090350000}"/>
    <cellStyle name="Comma [0] 2 108 2 2" xfId="14356" hidden="1" xr:uid="{00000000-0005-0000-0000-000017380000}"/>
    <cellStyle name="Comma [0] 2 108 2 2" xfId="14914" hidden="1" xr:uid="{00000000-0005-0000-0000-0000453A0000}"/>
    <cellStyle name="Comma [0] 2 108 2 2" xfId="15206" hidden="1" xr:uid="{00000000-0005-0000-0000-0000693B0000}"/>
    <cellStyle name="Comma [0] 2 108 2 2" xfId="15465" hidden="1" xr:uid="{00000000-0005-0000-0000-00006C3C0000}"/>
    <cellStyle name="Comma [0] 2 108 2 2" xfId="16109" hidden="1" xr:uid="{00000000-0005-0000-0000-0000F03E0000}"/>
    <cellStyle name="Comma [0] 2 108 2 2" xfId="16667" hidden="1" xr:uid="{00000000-0005-0000-0000-00001E410000}"/>
    <cellStyle name="Comma [0] 2 108 2 2" xfId="16959" hidden="1" xr:uid="{00000000-0005-0000-0000-000042420000}"/>
    <cellStyle name="Comma [0] 2 108 2 2" xfId="17218" hidden="1" xr:uid="{00000000-0005-0000-0000-000045430000}"/>
    <cellStyle name="Comma [0] 2 108 2 2" xfId="17859" hidden="1" xr:uid="{00000000-0005-0000-0000-0000C6450000}"/>
    <cellStyle name="Comma [0] 2 108 2 2" xfId="18417" hidden="1" xr:uid="{00000000-0005-0000-0000-0000F4470000}"/>
    <cellStyle name="Comma [0] 2 108 2 2" xfId="18709" hidden="1" xr:uid="{00000000-0005-0000-0000-000018490000}"/>
    <cellStyle name="Comma [0] 2 108 2 2" xfId="18968" hidden="1" xr:uid="{00000000-0005-0000-0000-00001B4A0000}"/>
    <cellStyle name="Comma [0] 2 108 2 2" xfId="19604" hidden="1" xr:uid="{00000000-0005-0000-0000-0000974C0000}"/>
    <cellStyle name="Comma [0] 2 108 2 2" xfId="20161" hidden="1" xr:uid="{00000000-0005-0000-0000-0000C44E0000}"/>
    <cellStyle name="Comma [0] 2 108 2 2" xfId="20453" hidden="1" xr:uid="{00000000-0005-0000-0000-0000E84F0000}"/>
    <cellStyle name="Comma [0] 2 108 2 2" xfId="20712" hidden="1" xr:uid="{00000000-0005-0000-0000-0000EB500000}"/>
    <cellStyle name="Comma [0] 2 108 2 2" xfId="21342" hidden="1" xr:uid="{00000000-0005-0000-0000-000061530000}"/>
    <cellStyle name="Comma [0] 2 108 2 2" xfId="21895" hidden="1" xr:uid="{00000000-0005-0000-0000-00008A550000}"/>
    <cellStyle name="Comma [0] 2 108 2 2" xfId="22187" hidden="1" xr:uid="{00000000-0005-0000-0000-0000AE560000}"/>
    <cellStyle name="Comma [0] 2 108 2 2" xfId="22446" hidden="1" xr:uid="{00000000-0005-0000-0000-0000B1570000}"/>
    <cellStyle name="Comma [0] 2 108 2 2" xfId="23070" hidden="1" xr:uid="{00000000-0005-0000-0000-0000215A0000}"/>
    <cellStyle name="Comma [0] 2 108 2 2" xfId="23619" hidden="1" xr:uid="{00000000-0005-0000-0000-0000465C0000}"/>
    <cellStyle name="Comma [0] 2 108 2 2" xfId="23911" hidden="1" xr:uid="{00000000-0005-0000-0000-00006A5D0000}"/>
    <cellStyle name="Comma [0] 2 108 2 2" xfId="24170" hidden="1" xr:uid="{00000000-0005-0000-0000-00006D5E0000}"/>
    <cellStyle name="Comma [0] 2 108 2 2" xfId="24783" hidden="1" xr:uid="{00000000-0005-0000-0000-0000D2600000}"/>
    <cellStyle name="Comma [0] 2 108 2 2" xfId="25326" hidden="1" xr:uid="{00000000-0005-0000-0000-0000F1620000}"/>
    <cellStyle name="Comma [0] 2 108 2 2" xfId="25618" hidden="1" xr:uid="{00000000-0005-0000-0000-000015640000}"/>
    <cellStyle name="Comma [0] 2 108 2 2" xfId="25877" hidden="1" xr:uid="{00000000-0005-0000-0000-000018650000}"/>
    <cellStyle name="Comma [0] 2 108 2 2" xfId="26480" hidden="1" xr:uid="{00000000-0005-0000-0000-000073670000}"/>
    <cellStyle name="Comma [0] 2 108 2 2" xfId="27020" hidden="1" xr:uid="{00000000-0005-0000-0000-00008F690000}"/>
    <cellStyle name="Comma [0] 2 108 2 2" xfId="27312" hidden="1" xr:uid="{00000000-0005-0000-0000-0000B36A0000}"/>
    <cellStyle name="Comma [0] 2 108 2 2" xfId="27571" hidden="1" xr:uid="{00000000-0005-0000-0000-0000B66B0000}"/>
    <cellStyle name="Comma [0] 2 108 2 2" xfId="28155" hidden="1" xr:uid="{00000000-0005-0000-0000-0000FE6D0000}"/>
    <cellStyle name="Comma [0] 2 108 2 2" xfId="28681" hidden="1" xr:uid="{00000000-0005-0000-0000-00000C700000}"/>
    <cellStyle name="Comma [0] 2 108 2 2" xfId="28973" hidden="1" xr:uid="{00000000-0005-0000-0000-000030710000}"/>
    <cellStyle name="Comma [0] 2 108 2 2" xfId="29232" hidden="1" xr:uid="{00000000-0005-0000-0000-000033720000}"/>
    <cellStyle name="Comma [0] 2 108 2 2" xfId="29801" hidden="1" xr:uid="{00000000-0005-0000-0000-00006C740000}"/>
    <cellStyle name="Comma [0] 2 108 2 2" xfId="30316" hidden="1" xr:uid="{00000000-0005-0000-0000-00006F760000}"/>
    <cellStyle name="Comma [0] 2 108 2 2" xfId="30608" hidden="1" xr:uid="{00000000-0005-0000-0000-000093770000}"/>
    <cellStyle name="Comma [0] 2 108 2 2" xfId="30867" hidden="1" xr:uid="{00000000-0005-0000-0000-000096780000}"/>
    <cellStyle name="Comma [0] 2 108 2 2" xfId="31371" hidden="1" xr:uid="{00000000-0005-0000-0000-00008E7A0000}"/>
    <cellStyle name="Comma [0] 2 108 2 2" xfId="31827" hidden="1" xr:uid="{00000000-0005-0000-0000-0000567C0000}"/>
    <cellStyle name="Comma [0] 2 108 2 2" xfId="37132" hidden="1" xr:uid="{524B122C-C427-4E9F-89F5-86F8911E566F}"/>
    <cellStyle name="Comma [0] 2 108 2 2" xfId="37690" hidden="1" xr:uid="{C0202877-7240-476A-953A-D8A9698C2D4E}"/>
    <cellStyle name="Comma [0] 2 108 2 2" xfId="37982" hidden="1" xr:uid="{C12503B4-7A42-45C4-B88F-D9A278015027}"/>
    <cellStyle name="Comma [0] 2 108 2 2" xfId="38241" hidden="1" xr:uid="{A30EFC48-C652-40D8-B10C-0564B71A37B5}"/>
    <cellStyle name="Comma [0] 2 108 2 2" xfId="39351" hidden="1" xr:uid="{F43D4C66-BB3B-4D9B-A465-3E484DB4E747}"/>
    <cellStyle name="Comma [0] 2 108 2 2" xfId="39909" hidden="1" xr:uid="{7F09B5B6-7744-4BA1-B435-FE2C9127EDAB}"/>
    <cellStyle name="Comma [0] 2 108 2 2" xfId="40201" hidden="1" xr:uid="{0DCDB4DC-3DF2-44C6-9DED-C18D63005E45}"/>
    <cellStyle name="Comma [0] 2 108 2 2" xfId="40460" hidden="1" xr:uid="{93B87FDC-D1EC-4F71-B5F5-2C13174004E0}"/>
    <cellStyle name="Comma [0] 2 108 2 2" xfId="41107" hidden="1" xr:uid="{9DA6CE5A-5940-4C01-8FE7-044DAD54E23C}"/>
    <cellStyle name="Comma [0] 2 108 2 2" xfId="41665" hidden="1" xr:uid="{3810F124-958F-49C7-88A4-B3CBA218700F}"/>
    <cellStyle name="Comma [0] 2 108 2 2" xfId="41957" hidden="1" xr:uid="{141AF88C-7BEE-438A-83C9-DE9BA7B7067E}"/>
    <cellStyle name="Comma [0] 2 108 2 2" xfId="42216" hidden="1" xr:uid="{7D268DB8-CE3E-4F50-BA93-3F287DB8C04B}"/>
    <cellStyle name="Comma [0] 2 108 2 2" xfId="42863" hidden="1" xr:uid="{5E24B45D-8AB1-4FD1-B854-E941875ACD20}"/>
    <cellStyle name="Comma [0] 2 108 2 2" xfId="43421" hidden="1" xr:uid="{82CB446E-2ED0-45AA-B897-4526A734F438}"/>
    <cellStyle name="Comma [0] 2 108 2 2" xfId="43713" hidden="1" xr:uid="{51AF59A3-BE9C-4786-9117-BD5D6CA92AED}"/>
    <cellStyle name="Comma [0] 2 108 2 2" xfId="43972" hidden="1" xr:uid="{31E5769C-8EBE-44FB-83B9-E848CFD1108E}"/>
    <cellStyle name="Comma [0] 2 108 2 2" xfId="44619" hidden="1" xr:uid="{18C8E90F-8C5C-4B77-BDCB-8D95F8ABACE7}"/>
    <cellStyle name="Comma [0] 2 108 2 2" xfId="45177" hidden="1" xr:uid="{5CFC5BEC-956A-450B-975D-2A1750A9AC80}"/>
    <cellStyle name="Comma [0] 2 108 2 2" xfId="45469" hidden="1" xr:uid="{EE5B7AFB-44B1-4B17-BD3D-DA4B63B430DF}"/>
    <cellStyle name="Comma [0] 2 108 2 2" xfId="45728" hidden="1" xr:uid="{C86E022A-7C1B-4C71-9A66-1BD48237B87A}"/>
    <cellStyle name="Comma [0] 2 108 2 2" xfId="46375" hidden="1" xr:uid="{3AEB79F0-A337-4C5B-8723-B9DDAC2CCEC0}"/>
    <cellStyle name="Comma [0] 2 108 2 2" xfId="46933" hidden="1" xr:uid="{10B5DFEE-3A23-4D22-BB15-088EAECE9B65}"/>
    <cellStyle name="Comma [0] 2 108 2 2" xfId="47225" hidden="1" xr:uid="{5F3B881C-7ACA-437F-9B47-BAAD79FF05A7}"/>
    <cellStyle name="Comma [0] 2 108 2 2" xfId="47484" hidden="1" xr:uid="{752B460A-33A9-43E3-AF60-03ED415E12AE}"/>
    <cellStyle name="Comma [0] 2 108 2 2" xfId="48128" hidden="1" xr:uid="{DEFA7DC2-C420-44EC-9F97-CBD8A7B048D7}"/>
    <cellStyle name="Comma [0] 2 108 2 2" xfId="48686" hidden="1" xr:uid="{722CEBE6-1082-4B80-923C-106EBF3C8594}"/>
    <cellStyle name="Comma [0] 2 108 2 2" xfId="48978" hidden="1" xr:uid="{6E0697EB-5C92-4748-9FAB-A82CFBF3CC04}"/>
    <cellStyle name="Comma [0] 2 108 2 2" xfId="49237" hidden="1" xr:uid="{5DCD1D4B-F887-4444-A5A5-5B679AB06FF7}"/>
    <cellStyle name="Comma [0] 2 108 2 2" xfId="49878" hidden="1" xr:uid="{4333F0D8-747D-4E98-AF32-C2C662AFAE9A}"/>
    <cellStyle name="Comma [0] 2 108 2 2" xfId="50436" hidden="1" xr:uid="{F87CCDB6-3244-458A-AEFB-D26781142B0E}"/>
    <cellStyle name="Comma [0] 2 108 2 2" xfId="50728" hidden="1" xr:uid="{F7DCB98E-1F45-4C0A-90CF-718E5A1C2ADB}"/>
    <cellStyle name="Comma [0] 2 108 2 2" xfId="50987" hidden="1" xr:uid="{2922E4B5-903C-49F7-A7D7-D955F79AD58E}"/>
    <cellStyle name="Comma [0] 2 108 2 2" xfId="51623" hidden="1" xr:uid="{FDF32AF8-7F03-4882-8DAC-A72E4B336CCE}"/>
    <cellStyle name="Comma [0] 2 108 2 2" xfId="52180" hidden="1" xr:uid="{E7C8653B-6E24-472D-BF54-0951B0BD1E33}"/>
    <cellStyle name="Comma [0] 2 108 2 2" xfId="52472" hidden="1" xr:uid="{415A726B-4304-4879-8709-02F79CD2070E}"/>
    <cellStyle name="Comma [0] 2 108 2 2" xfId="52731" hidden="1" xr:uid="{FDDACB53-B2E7-4C68-AE36-A97013537ACF}"/>
    <cellStyle name="Comma [0] 2 108 2 2" xfId="53361" hidden="1" xr:uid="{9E604122-10D7-4063-B829-A112B73340DF}"/>
    <cellStyle name="Comma [0] 2 108 2 2" xfId="53914" hidden="1" xr:uid="{27C0E500-68F8-4ED0-A61D-9321E9DA5FEC}"/>
    <cellStyle name="Comma [0] 2 108 2 2" xfId="54206" hidden="1" xr:uid="{20DF63E7-9823-4079-BCF1-BBA0FD94927F}"/>
    <cellStyle name="Comma [0] 2 108 2 2" xfId="54465" hidden="1" xr:uid="{5944F14D-A5C7-489B-A0AD-5C6F596A6056}"/>
    <cellStyle name="Comma [0] 2 108 2 2" xfId="55089" hidden="1" xr:uid="{F003A093-29C0-427C-94AC-65E43727B461}"/>
    <cellStyle name="Comma [0] 2 108 2 2" xfId="55638" hidden="1" xr:uid="{D117F91D-2B94-4B30-9A85-8B2A964CE963}"/>
    <cellStyle name="Comma [0] 2 108 2 2" xfId="55930" hidden="1" xr:uid="{43F268DB-799B-45F7-BB89-3D2545904B43}"/>
    <cellStyle name="Comma [0] 2 108 2 2" xfId="56189" hidden="1" xr:uid="{6EB7F6D3-119E-4D66-88AE-98AF3341D11E}"/>
    <cellStyle name="Comma [0] 2 108 2 2" xfId="56802" hidden="1" xr:uid="{35463567-C721-49CC-94EF-D289E8D4417F}"/>
    <cellStyle name="Comma [0] 2 108 2 2" xfId="57345" hidden="1" xr:uid="{235D47DD-B30C-4571-9346-7359D86E0D8E}"/>
    <cellStyle name="Comma [0] 2 108 2 2" xfId="57637" hidden="1" xr:uid="{2349969D-DEA1-4BC1-848F-6EDF98DD800D}"/>
    <cellStyle name="Comma [0] 2 108 2 2" xfId="57896" hidden="1" xr:uid="{6578BCC0-0340-4793-B3C5-2B32E6843095}"/>
    <cellStyle name="Comma [0] 2 108 2 2" xfId="58499" hidden="1" xr:uid="{78C0BB17-4EC4-424E-B81F-5DEA85CEFCA2}"/>
    <cellStyle name="Comma [0] 2 108 2 2" xfId="59039" hidden="1" xr:uid="{AE368181-6B02-4DCC-98B5-C3AB6DFA5C9E}"/>
    <cellStyle name="Comma [0] 2 108 2 2" xfId="59331" hidden="1" xr:uid="{ECA6D50E-4C2C-4881-AA77-29DA536D3026}"/>
    <cellStyle name="Comma [0] 2 108 2 2" xfId="59590" hidden="1" xr:uid="{9F034B30-7170-4A1A-BA4C-D0088B7718C7}"/>
    <cellStyle name="Comma [0] 2 108 2 2" xfId="60174" hidden="1" xr:uid="{200FB4EE-0CD9-486E-B638-DE296CD8334F}"/>
    <cellStyle name="Comma [0] 2 108 2 2" xfId="60700" hidden="1" xr:uid="{3B91DD7F-F1C2-4C39-B76D-A6EACECE7A44}"/>
    <cellStyle name="Comma [0] 2 108 2 2" xfId="60992" hidden="1" xr:uid="{EA2476FC-99E6-4436-9DEC-0F55FE3C2C8A}"/>
    <cellStyle name="Comma [0] 2 108 2 2" xfId="61251" hidden="1" xr:uid="{2CB1C8A4-FB3B-4C75-9F49-D3C40856ABCD}"/>
    <cellStyle name="Comma [0] 2 108 2 2" xfId="61820" hidden="1" xr:uid="{9E5E3D0D-781E-49C7-B384-286DA929CC34}"/>
    <cellStyle name="Comma [0] 2 108 2 2" xfId="62335" hidden="1" xr:uid="{613750B5-E603-4F76-8501-B4D5248B1A0B}"/>
    <cellStyle name="Comma [0] 2 108 2 2" xfId="62627" hidden="1" xr:uid="{90546B7D-70E9-4747-87DF-DAD668040335}"/>
    <cellStyle name="Comma [0] 2 108 2 2" xfId="62886" hidden="1" xr:uid="{1BCE73FB-7B0A-431F-8803-2FBEEBAFCC52}"/>
    <cellStyle name="Comma [0] 2 108 2 2" xfId="63390" hidden="1" xr:uid="{6E301427-8B5E-42D1-96D8-1DE8FDEE3C20}"/>
    <cellStyle name="Comma [0] 2 108 2 2" xfId="63846" hidden="1" xr:uid="{A6C6D0C4-DA12-4E73-AAA6-BA550EF1E904}"/>
    <cellStyle name="Comma [0] 2 108 3" xfId="4452" hidden="1" xr:uid="{00000000-0005-0000-0000-000067110000}"/>
    <cellStyle name="Comma [0] 2 108 3" xfId="6461" hidden="1" xr:uid="{00000000-0005-0000-0000-000040190000}"/>
    <cellStyle name="Comma [0] 2 108 3" xfId="6542" hidden="1" xr:uid="{00000000-0005-0000-0000-000091190000}"/>
    <cellStyle name="Comma [0] 2 108 3" xfId="6671" hidden="1" xr:uid="{00000000-0005-0000-0000-0000121A0000}"/>
    <cellStyle name="Comma [0] 2 108 3" xfId="6769" hidden="1" xr:uid="{00000000-0005-0000-0000-0000741A0000}"/>
    <cellStyle name="Comma [0] 2 108 3" xfId="6803" hidden="1" xr:uid="{00000000-0005-0000-0000-0000961A0000}"/>
    <cellStyle name="Comma [0] 2 108 3" xfId="7532" hidden="1" xr:uid="{00000000-0005-0000-0000-00006F1D0000}"/>
    <cellStyle name="Comma [0] 2 108 3" xfId="9288" hidden="1" xr:uid="{00000000-0005-0000-0000-00004B240000}"/>
    <cellStyle name="Comma [0] 2 108 3" xfId="11044" hidden="1" xr:uid="{00000000-0005-0000-0000-0000272B0000}"/>
    <cellStyle name="Comma [0] 2 108 3" xfId="12800" hidden="1" xr:uid="{00000000-0005-0000-0000-000003320000}"/>
    <cellStyle name="Comma [0] 2 108 3" xfId="14556" hidden="1" xr:uid="{00000000-0005-0000-0000-0000DF380000}"/>
    <cellStyle name="Comma [0] 2 108 3" xfId="16309" hidden="1" xr:uid="{00000000-0005-0000-0000-0000B83F0000}"/>
    <cellStyle name="Comma [0] 2 108 3" xfId="18059" hidden="1" xr:uid="{00000000-0005-0000-0000-00008E460000}"/>
    <cellStyle name="Comma [0] 2 108 3" xfId="19803" hidden="1" xr:uid="{00000000-0005-0000-0000-00005E4D0000}"/>
    <cellStyle name="Comma [0] 2 108 3" xfId="21537" hidden="1" xr:uid="{00000000-0005-0000-0000-000024540000}"/>
    <cellStyle name="Comma [0] 2 108 3" xfId="23263" hidden="1" xr:uid="{00000000-0005-0000-0000-0000E25A0000}"/>
    <cellStyle name="Comma [0] 2 108 3" xfId="36471" hidden="1" xr:uid="{BECA0B1B-0163-435C-A3E6-86F85B02D9E9}"/>
    <cellStyle name="Comma [0] 2 108 3" xfId="38480" hidden="1" xr:uid="{A357B767-6F07-4F79-A368-4670DB47BB91}"/>
    <cellStyle name="Comma [0] 2 108 3" xfId="38561" hidden="1" xr:uid="{B5DF172A-8E03-42A4-BC6E-A072AD078A99}"/>
    <cellStyle name="Comma [0] 2 108 3" xfId="38690" hidden="1" xr:uid="{534E39E8-904A-4039-AFD1-E6F31BB517EA}"/>
    <cellStyle name="Comma [0] 2 108 3" xfId="38788" hidden="1" xr:uid="{D4A19792-2636-47B2-891D-D0470BA09AD0}"/>
    <cellStyle name="Comma [0] 2 108 3" xfId="38822" hidden="1" xr:uid="{B08A031E-9020-42EE-82BF-67281DEB0A90}"/>
    <cellStyle name="Comma [0] 2 108 3" xfId="39551" hidden="1" xr:uid="{B3478B09-1317-45AF-A34A-BBFCF174B265}"/>
    <cellStyle name="Comma [0] 2 108 3" xfId="41307" hidden="1" xr:uid="{5B98BBA7-2EAD-4EBC-A8AD-949BD19F5336}"/>
    <cellStyle name="Comma [0] 2 108 3" xfId="43063" hidden="1" xr:uid="{58B0B108-566A-44F1-BC52-5465B264E038}"/>
    <cellStyle name="Comma [0] 2 108 3" xfId="44819" hidden="1" xr:uid="{88BCD768-A878-48BF-9E33-F2984EAE8DCE}"/>
    <cellStyle name="Comma [0] 2 108 3" xfId="46575" hidden="1" xr:uid="{2FD960B7-A153-47BE-9047-6F6D0D4FC246}"/>
    <cellStyle name="Comma [0] 2 108 3" xfId="48328" hidden="1" xr:uid="{0DC083AA-9660-4F8C-9407-10A024A4902D}"/>
    <cellStyle name="Comma [0] 2 108 3" xfId="50078" hidden="1" xr:uid="{F44E0DB6-D50A-450F-9A9B-5C14FC9BFB7F}"/>
    <cellStyle name="Comma [0] 2 108 3" xfId="51822" hidden="1" xr:uid="{126A09D5-9EAE-4E0F-B5D0-10C6BD2E544E}"/>
    <cellStyle name="Comma [0] 2 108 3" xfId="53556" hidden="1" xr:uid="{53D401BC-4365-428A-9EA9-8AF18114F4CC}"/>
    <cellStyle name="Comma [0] 2 108 3" xfId="55282" hidden="1" xr:uid="{0B3B193E-6F4B-4A3B-98A6-9BC753B0CB36}"/>
    <cellStyle name="Comma [0] 2 109" xfId="658" xr:uid="{00000000-0005-0000-0000-000095020000}"/>
    <cellStyle name="Comma [0] 2 109 2" xfId="1313" hidden="1" xr:uid="{00000000-0005-0000-0000-000024050000}"/>
    <cellStyle name="Comma [0] 2 109 2" xfId="1866" hidden="1" xr:uid="{00000000-0005-0000-0000-00004D070000}"/>
    <cellStyle name="Comma [0] 2 109 2" xfId="2158" hidden="1" xr:uid="{00000000-0005-0000-0000-000071080000}"/>
    <cellStyle name="Comma [0] 2 109 2" xfId="2418" hidden="1" xr:uid="{00000000-0005-0000-0000-000075090000}"/>
    <cellStyle name="Comma [0] 2 109 2" xfId="33346" hidden="1" xr:uid="{A64E0FEA-73B1-40F5-B3D4-AEBF3038FDF7}"/>
    <cellStyle name="Comma [0] 2 109 2" xfId="33896" hidden="1" xr:uid="{2A7536BD-0EAF-43F1-9B41-567E874F46A7}"/>
    <cellStyle name="Comma [0] 2 109 2" xfId="34188" hidden="1" xr:uid="{051DF44C-AB57-43A6-81DD-82EE31D1EE41}"/>
    <cellStyle name="Comma [0] 2 109 2" xfId="34448" hidden="1" xr:uid="{878C85E9-1973-44AB-89E6-47FC8179F99A}"/>
    <cellStyle name="Comma [0] 2 109 2" xfId="32711" xr:uid="{9EF921CA-07E7-49AA-8B4C-F26210416D68}"/>
    <cellStyle name="Comma [0] 2 109 2 2" xfId="5110" hidden="1" xr:uid="{00000000-0005-0000-0000-0000F9130000}"/>
    <cellStyle name="Comma [0] 2 109 2 2" xfId="5668" hidden="1" xr:uid="{00000000-0005-0000-0000-000027160000}"/>
    <cellStyle name="Comma [0] 2 109 2 2" xfId="5960" hidden="1" xr:uid="{00000000-0005-0000-0000-00004B170000}"/>
    <cellStyle name="Comma [0] 2 109 2 2" xfId="6220" hidden="1" xr:uid="{00000000-0005-0000-0000-00004F180000}"/>
    <cellStyle name="Comma [0] 2 109 2 2" xfId="7329" hidden="1" xr:uid="{00000000-0005-0000-0000-0000A41C0000}"/>
    <cellStyle name="Comma [0] 2 109 2 2" xfId="7887" hidden="1" xr:uid="{00000000-0005-0000-0000-0000D21E0000}"/>
    <cellStyle name="Comma [0] 2 109 2 2" xfId="8179" hidden="1" xr:uid="{00000000-0005-0000-0000-0000F61F0000}"/>
    <cellStyle name="Comma [0] 2 109 2 2" xfId="8439" hidden="1" xr:uid="{00000000-0005-0000-0000-0000FA200000}"/>
    <cellStyle name="Comma [0] 2 109 2 2" xfId="9085" hidden="1" xr:uid="{00000000-0005-0000-0000-000080230000}"/>
    <cellStyle name="Comma [0] 2 109 2 2" xfId="9643" hidden="1" xr:uid="{00000000-0005-0000-0000-0000AE250000}"/>
    <cellStyle name="Comma [0] 2 109 2 2" xfId="9935" hidden="1" xr:uid="{00000000-0005-0000-0000-0000D2260000}"/>
    <cellStyle name="Comma [0] 2 109 2 2" xfId="10195" hidden="1" xr:uid="{00000000-0005-0000-0000-0000D6270000}"/>
    <cellStyle name="Comma [0] 2 109 2 2" xfId="10841" hidden="1" xr:uid="{00000000-0005-0000-0000-00005C2A0000}"/>
    <cellStyle name="Comma [0] 2 109 2 2" xfId="11399" hidden="1" xr:uid="{00000000-0005-0000-0000-00008A2C0000}"/>
    <cellStyle name="Comma [0] 2 109 2 2" xfId="11691" hidden="1" xr:uid="{00000000-0005-0000-0000-0000AE2D0000}"/>
    <cellStyle name="Comma [0] 2 109 2 2" xfId="11951" hidden="1" xr:uid="{00000000-0005-0000-0000-0000B22E0000}"/>
    <cellStyle name="Comma [0] 2 109 2 2" xfId="12597" hidden="1" xr:uid="{00000000-0005-0000-0000-000038310000}"/>
    <cellStyle name="Comma [0] 2 109 2 2" xfId="13155" hidden="1" xr:uid="{00000000-0005-0000-0000-000066330000}"/>
    <cellStyle name="Comma [0] 2 109 2 2" xfId="13447" hidden="1" xr:uid="{00000000-0005-0000-0000-00008A340000}"/>
    <cellStyle name="Comma [0] 2 109 2 2" xfId="13707" hidden="1" xr:uid="{00000000-0005-0000-0000-00008E350000}"/>
    <cellStyle name="Comma [0] 2 109 2 2" xfId="14353" hidden="1" xr:uid="{00000000-0005-0000-0000-000014380000}"/>
    <cellStyle name="Comma [0] 2 109 2 2" xfId="14911" hidden="1" xr:uid="{00000000-0005-0000-0000-0000423A0000}"/>
    <cellStyle name="Comma [0] 2 109 2 2" xfId="15203" hidden="1" xr:uid="{00000000-0005-0000-0000-0000663B0000}"/>
    <cellStyle name="Comma [0] 2 109 2 2" xfId="15463" hidden="1" xr:uid="{00000000-0005-0000-0000-00006A3C0000}"/>
    <cellStyle name="Comma [0] 2 109 2 2" xfId="16106" hidden="1" xr:uid="{00000000-0005-0000-0000-0000ED3E0000}"/>
    <cellStyle name="Comma [0] 2 109 2 2" xfId="16664" hidden="1" xr:uid="{00000000-0005-0000-0000-00001B410000}"/>
    <cellStyle name="Comma [0] 2 109 2 2" xfId="16956" hidden="1" xr:uid="{00000000-0005-0000-0000-00003F420000}"/>
    <cellStyle name="Comma [0] 2 109 2 2" xfId="17216" hidden="1" xr:uid="{00000000-0005-0000-0000-000043430000}"/>
    <cellStyle name="Comma [0] 2 109 2 2" xfId="17856" hidden="1" xr:uid="{00000000-0005-0000-0000-0000C3450000}"/>
    <cellStyle name="Comma [0] 2 109 2 2" xfId="18414" hidden="1" xr:uid="{00000000-0005-0000-0000-0000F1470000}"/>
    <cellStyle name="Comma [0] 2 109 2 2" xfId="18706" hidden="1" xr:uid="{00000000-0005-0000-0000-000015490000}"/>
    <cellStyle name="Comma [0] 2 109 2 2" xfId="18966" hidden="1" xr:uid="{00000000-0005-0000-0000-0000194A0000}"/>
    <cellStyle name="Comma [0] 2 109 2 2" xfId="19601" hidden="1" xr:uid="{00000000-0005-0000-0000-0000944C0000}"/>
    <cellStyle name="Comma [0] 2 109 2 2" xfId="20158" hidden="1" xr:uid="{00000000-0005-0000-0000-0000C14E0000}"/>
    <cellStyle name="Comma [0] 2 109 2 2" xfId="20450" hidden="1" xr:uid="{00000000-0005-0000-0000-0000E54F0000}"/>
    <cellStyle name="Comma [0] 2 109 2 2" xfId="20710" hidden="1" xr:uid="{00000000-0005-0000-0000-0000E9500000}"/>
    <cellStyle name="Comma [0] 2 109 2 2" xfId="21339" hidden="1" xr:uid="{00000000-0005-0000-0000-00005E530000}"/>
    <cellStyle name="Comma [0] 2 109 2 2" xfId="21892" hidden="1" xr:uid="{00000000-0005-0000-0000-000087550000}"/>
    <cellStyle name="Comma [0] 2 109 2 2" xfId="22184" hidden="1" xr:uid="{00000000-0005-0000-0000-0000AB560000}"/>
    <cellStyle name="Comma [0] 2 109 2 2" xfId="22444" hidden="1" xr:uid="{00000000-0005-0000-0000-0000AF570000}"/>
    <cellStyle name="Comma [0] 2 109 2 2" xfId="23067" hidden="1" xr:uid="{00000000-0005-0000-0000-00001E5A0000}"/>
    <cellStyle name="Comma [0] 2 109 2 2" xfId="23616" hidden="1" xr:uid="{00000000-0005-0000-0000-0000435C0000}"/>
    <cellStyle name="Comma [0] 2 109 2 2" xfId="23908" hidden="1" xr:uid="{00000000-0005-0000-0000-0000675D0000}"/>
    <cellStyle name="Comma [0] 2 109 2 2" xfId="24168" hidden="1" xr:uid="{00000000-0005-0000-0000-00006B5E0000}"/>
    <cellStyle name="Comma [0] 2 109 2 2" xfId="24780" hidden="1" xr:uid="{00000000-0005-0000-0000-0000CF600000}"/>
    <cellStyle name="Comma [0] 2 109 2 2" xfId="25323" hidden="1" xr:uid="{00000000-0005-0000-0000-0000EE620000}"/>
    <cellStyle name="Comma [0] 2 109 2 2" xfId="25615" hidden="1" xr:uid="{00000000-0005-0000-0000-000012640000}"/>
    <cellStyle name="Comma [0] 2 109 2 2" xfId="25875" hidden="1" xr:uid="{00000000-0005-0000-0000-000016650000}"/>
    <cellStyle name="Comma [0] 2 109 2 2" xfId="26477" hidden="1" xr:uid="{00000000-0005-0000-0000-000070670000}"/>
    <cellStyle name="Comma [0] 2 109 2 2" xfId="27017" hidden="1" xr:uid="{00000000-0005-0000-0000-00008C690000}"/>
    <cellStyle name="Comma [0] 2 109 2 2" xfId="27309" hidden="1" xr:uid="{00000000-0005-0000-0000-0000B06A0000}"/>
    <cellStyle name="Comma [0] 2 109 2 2" xfId="27569" hidden="1" xr:uid="{00000000-0005-0000-0000-0000B46B0000}"/>
    <cellStyle name="Comma [0] 2 109 2 2" xfId="28152" hidden="1" xr:uid="{00000000-0005-0000-0000-0000FB6D0000}"/>
    <cellStyle name="Comma [0] 2 109 2 2" xfId="28678" hidden="1" xr:uid="{00000000-0005-0000-0000-000009700000}"/>
    <cellStyle name="Comma [0] 2 109 2 2" xfId="28970" hidden="1" xr:uid="{00000000-0005-0000-0000-00002D710000}"/>
    <cellStyle name="Comma [0] 2 109 2 2" xfId="29230" hidden="1" xr:uid="{00000000-0005-0000-0000-000031720000}"/>
    <cellStyle name="Comma [0] 2 109 2 2" xfId="29798" hidden="1" xr:uid="{00000000-0005-0000-0000-000069740000}"/>
    <cellStyle name="Comma [0] 2 109 2 2" xfId="30313" hidden="1" xr:uid="{00000000-0005-0000-0000-00006C760000}"/>
    <cellStyle name="Comma [0] 2 109 2 2" xfId="30605" hidden="1" xr:uid="{00000000-0005-0000-0000-000090770000}"/>
    <cellStyle name="Comma [0] 2 109 2 2" xfId="30865" hidden="1" xr:uid="{00000000-0005-0000-0000-000094780000}"/>
    <cellStyle name="Comma [0] 2 109 2 2" xfId="31368" hidden="1" xr:uid="{00000000-0005-0000-0000-00008B7A0000}"/>
    <cellStyle name="Comma [0] 2 109 2 2" xfId="31824" hidden="1" xr:uid="{00000000-0005-0000-0000-0000537C0000}"/>
    <cellStyle name="Comma [0] 2 109 2 2" xfId="37129" hidden="1" xr:uid="{75696241-B5C0-4BB3-BFCC-99FAB83F5E6D}"/>
    <cellStyle name="Comma [0] 2 109 2 2" xfId="37687" hidden="1" xr:uid="{ACAB5F1E-2388-4EC0-A24F-082954FBCD27}"/>
    <cellStyle name="Comma [0] 2 109 2 2" xfId="37979" hidden="1" xr:uid="{A7AAE1BD-E740-4F5B-A382-44DE27610640}"/>
    <cellStyle name="Comma [0] 2 109 2 2" xfId="38239" hidden="1" xr:uid="{F6DE27C8-B1E4-44CA-A768-99EA31486AA0}"/>
    <cellStyle name="Comma [0] 2 109 2 2" xfId="39348" hidden="1" xr:uid="{3E1B1FD4-B880-40F2-BF52-45E40F42F313}"/>
    <cellStyle name="Comma [0] 2 109 2 2" xfId="39906" hidden="1" xr:uid="{31A11187-66BB-41CD-B5C7-C86ADBD847EA}"/>
    <cellStyle name="Comma [0] 2 109 2 2" xfId="40198" hidden="1" xr:uid="{5383CCBB-FBF6-4C91-AAEC-F007E341C3AE}"/>
    <cellStyle name="Comma [0] 2 109 2 2" xfId="40458" hidden="1" xr:uid="{91E23E5C-DA5A-4E8B-9C7C-360F12D027CC}"/>
    <cellStyle name="Comma [0] 2 109 2 2" xfId="41104" hidden="1" xr:uid="{1BF322AA-2C01-498B-90E7-55BE97792B07}"/>
    <cellStyle name="Comma [0] 2 109 2 2" xfId="41662" hidden="1" xr:uid="{BA5F2D8F-BE37-4731-9D4C-95891F866BCC}"/>
    <cellStyle name="Comma [0] 2 109 2 2" xfId="41954" hidden="1" xr:uid="{3CD38D0B-CA89-4A26-B229-0938B2284C5F}"/>
    <cellStyle name="Comma [0] 2 109 2 2" xfId="42214" hidden="1" xr:uid="{DD0D27B3-DF02-44B0-9AD3-B7C2181393BD}"/>
    <cellStyle name="Comma [0] 2 109 2 2" xfId="42860" hidden="1" xr:uid="{EEFFAB6C-4C08-438A-8E30-457D879DA308}"/>
    <cellStyle name="Comma [0] 2 109 2 2" xfId="43418" hidden="1" xr:uid="{A1A6900F-A8E8-4C43-BF1C-8479EE62988B}"/>
    <cellStyle name="Comma [0] 2 109 2 2" xfId="43710" hidden="1" xr:uid="{909F7789-D232-4166-9F9D-87D1C76861F2}"/>
    <cellStyle name="Comma [0] 2 109 2 2" xfId="43970" hidden="1" xr:uid="{28E78A49-0D2F-4487-AA02-D43F0EC4B7B2}"/>
    <cellStyle name="Comma [0] 2 109 2 2" xfId="44616" hidden="1" xr:uid="{2E10388F-B9B7-4FB4-97FA-6438F92BE2C6}"/>
    <cellStyle name="Comma [0] 2 109 2 2" xfId="45174" hidden="1" xr:uid="{355F6DE4-10D4-4EE8-970A-77A2DB141FCB}"/>
    <cellStyle name="Comma [0] 2 109 2 2" xfId="45466" hidden="1" xr:uid="{00DF9F68-394C-4607-ADCA-413B9CB29DF9}"/>
    <cellStyle name="Comma [0] 2 109 2 2" xfId="45726" hidden="1" xr:uid="{E3A91E46-6256-44AC-9E82-67260D5CC500}"/>
    <cellStyle name="Comma [0] 2 109 2 2" xfId="46372" hidden="1" xr:uid="{A09616B2-2BA2-4457-A45B-54CA17701D5B}"/>
    <cellStyle name="Comma [0] 2 109 2 2" xfId="46930" hidden="1" xr:uid="{D380D9C4-28D9-4669-8AF1-9F8C2388E55D}"/>
    <cellStyle name="Comma [0] 2 109 2 2" xfId="47222" hidden="1" xr:uid="{DDABAA52-E017-4819-B9FD-5025BEBB5A77}"/>
    <cellStyle name="Comma [0] 2 109 2 2" xfId="47482" hidden="1" xr:uid="{FFFB3F15-05BE-45CA-B602-251041C2983B}"/>
    <cellStyle name="Comma [0] 2 109 2 2" xfId="48125" hidden="1" xr:uid="{DCEF8ABA-B768-4CEE-A63C-16E52CA39DAB}"/>
    <cellStyle name="Comma [0] 2 109 2 2" xfId="48683" hidden="1" xr:uid="{1685ACF6-C7AA-4306-BA6C-1A870D5BBA96}"/>
    <cellStyle name="Comma [0] 2 109 2 2" xfId="48975" hidden="1" xr:uid="{E77240B8-39F8-49EC-A26F-F64CDEC2890F}"/>
    <cellStyle name="Comma [0] 2 109 2 2" xfId="49235" hidden="1" xr:uid="{49754958-D100-4835-96AB-7D7045052D29}"/>
    <cellStyle name="Comma [0] 2 109 2 2" xfId="49875" hidden="1" xr:uid="{310FDB5B-FABE-48EA-8589-930A0044A355}"/>
    <cellStyle name="Comma [0] 2 109 2 2" xfId="50433" hidden="1" xr:uid="{20073C27-26E7-4EDE-BE39-DDB86C972AC0}"/>
    <cellStyle name="Comma [0] 2 109 2 2" xfId="50725" hidden="1" xr:uid="{4E3E76EC-1A03-444D-93CE-C592F41D3C93}"/>
    <cellStyle name="Comma [0] 2 109 2 2" xfId="50985" hidden="1" xr:uid="{C4B76510-B51B-4DD7-A75D-6704D97BE9BA}"/>
    <cellStyle name="Comma [0] 2 109 2 2" xfId="51620" hidden="1" xr:uid="{3F2BB943-A528-4F23-84CC-DEF4921623E4}"/>
    <cellStyle name="Comma [0] 2 109 2 2" xfId="52177" hidden="1" xr:uid="{FDC26150-5D80-4CB5-AA43-019283A8D82B}"/>
    <cellStyle name="Comma [0] 2 109 2 2" xfId="52469" hidden="1" xr:uid="{ACE54D6D-11F1-4B43-8497-745F03D3BA28}"/>
    <cellStyle name="Comma [0] 2 109 2 2" xfId="52729" hidden="1" xr:uid="{446E014B-D54D-4BA6-965A-3349CFA6C06C}"/>
    <cellStyle name="Comma [0] 2 109 2 2" xfId="53358" hidden="1" xr:uid="{163DFF0E-DB08-432C-9E0A-805EB55E436B}"/>
    <cellStyle name="Comma [0] 2 109 2 2" xfId="53911" hidden="1" xr:uid="{029F18BB-CDBC-4FD7-9943-D33C88E3275F}"/>
    <cellStyle name="Comma [0] 2 109 2 2" xfId="54203" hidden="1" xr:uid="{067C0C28-1794-4991-8D5A-EBEE8096666B}"/>
    <cellStyle name="Comma [0] 2 109 2 2" xfId="54463" hidden="1" xr:uid="{CF5B97E1-4E40-44E2-9BFB-B6BF5C3AA7BD}"/>
    <cellStyle name="Comma [0] 2 109 2 2" xfId="55086" hidden="1" xr:uid="{2D75AECC-27A9-457C-9818-9A673D6B6D5E}"/>
    <cellStyle name="Comma [0] 2 109 2 2" xfId="55635" hidden="1" xr:uid="{560886A5-EA36-4F63-8CCA-F5E657890204}"/>
    <cellStyle name="Comma [0] 2 109 2 2" xfId="55927" hidden="1" xr:uid="{C5C9B04E-D94D-43B9-907A-BDB686AC4FB1}"/>
    <cellStyle name="Comma [0] 2 109 2 2" xfId="56187" hidden="1" xr:uid="{1F903CB6-4BC5-40D2-9861-56E0B8549939}"/>
    <cellStyle name="Comma [0] 2 109 2 2" xfId="56799" hidden="1" xr:uid="{1EFEF5C7-D934-4B14-8233-6F728AC90BD3}"/>
    <cellStyle name="Comma [0] 2 109 2 2" xfId="57342" hidden="1" xr:uid="{F18D6FE4-0AAC-4A82-A0B8-B09936C927A6}"/>
    <cellStyle name="Comma [0] 2 109 2 2" xfId="57634" hidden="1" xr:uid="{B2F47BC2-DD43-44F1-BAA9-8D602229520C}"/>
    <cellStyle name="Comma [0] 2 109 2 2" xfId="57894" hidden="1" xr:uid="{E1DECACF-49A9-4E7A-9118-C1DAF7DCA9ED}"/>
    <cellStyle name="Comma [0] 2 109 2 2" xfId="58496" hidden="1" xr:uid="{0EDD16DB-9CB1-4640-A11C-D7AEE08B9ADE}"/>
    <cellStyle name="Comma [0] 2 109 2 2" xfId="59036" hidden="1" xr:uid="{BC0E7E34-0A46-4A88-847E-212858CDCC77}"/>
    <cellStyle name="Comma [0] 2 109 2 2" xfId="59328" hidden="1" xr:uid="{90D8E375-6CF2-4B66-ACE8-BC26830563E2}"/>
    <cellStyle name="Comma [0] 2 109 2 2" xfId="59588" hidden="1" xr:uid="{209B9F93-C0AA-4F67-9738-1C30024C8D0C}"/>
    <cellStyle name="Comma [0] 2 109 2 2" xfId="60171" hidden="1" xr:uid="{9E2D0504-B416-48D3-AE49-B8E59B278DF8}"/>
    <cellStyle name="Comma [0] 2 109 2 2" xfId="60697" hidden="1" xr:uid="{01BBE718-9AE4-4541-803C-62F6BE98889F}"/>
    <cellStyle name="Comma [0] 2 109 2 2" xfId="60989" hidden="1" xr:uid="{5F130584-0820-4835-A79C-A0C4CEE2A846}"/>
    <cellStyle name="Comma [0] 2 109 2 2" xfId="61249" hidden="1" xr:uid="{EE38A4DA-14FD-42FF-926E-B3903D8584E8}"/>
    <cellStyle name="Comma [0] 2 109 2 2" xfId="61817" hidden="1" xr:uid="{C1C18F91-32AA-47BF-9337-8C1F2F529EB8}"/>
    <cellStyle name="Comma [0] 2 109 2 2" xfId="62332" hidden="1" xr:uid="{AF5F0F76-ACA0-4BD5-BE62-402915F3F8AF}"/>
    <cellStyle name="Comma [0] 2 109 2 2" xfId="62624" hidden="1" xr:uid="{77DF8938-754A-495C-B782-BEF1060940DA}"/>
    <cellStyle name="Comma [0] 2 109 2 2" xfId="62884" hidden="1" xr:uid="{2B5AA8AA-5DD0-4A97-A038-389E2129B4D0}"/>
    <cellStyle name="Comma [0] 2 109 2 2" xfId="63387" hidden="1" xr:uid="{0BBC27F5-7004-47FB-8CB1-948762606C2E}"/>
    <cellStyle name="Comma [0] 2 109 2 2" xfId="63843" hidden="1" xr:uid="{1AC6D517-4F45-41F7-9E3C-8C2234695DD8}"/>
    <cellStyle name="Comma [0] 2 109 3" xfId="4121" hidden="1" xr:uid="{00000000-0005-0000-0000-00001C100000}"/>
    <cellStyle name="Comma [0] 2 109 3" xfId="4145" hidden="1" xr:uid="{00000000-0005-0000-0000-000034100000}"/>
    <cellStyle name="Comma [0] 2 109 3" xfId="4449" hidden="1" xr:uid="{00000000-0005-0000-0000-000064110000}"/>
    <cellStyle name="Comma [0] 2 109 3" xfId="6407" hidden="1" xr:uid="{00000000-0005-0000-0000-00000A190000}"/>
    <cellStyle name="Comma [0] 2 109 3" xfId="6429" hidden="1" xr:uid="{00000000-0005-0000-0000-000020190000}"/>
    <cellStyle name="Comma [0] 2 109 3" xfId="6657" hidden="1" xr:uid="{00000000-0005-0000-0000-0000041A0000}"/>
    <cellStyle name="Comma [0] 2 109 3" xfId="6668" hidden="1" xr:uid="{00000000-0005-0000-0000-00000F1A0000}"/>
    <cellStyle name="Comma [0] 2 109 3" xfId="6729" hidden="1" xr:uid="{00000000-0005-0000-0000-00004C1A0000}"/>
    <cellStyle name="Comma [0] 2 109 3" xfId="6814" hidden="1" xr:uid="{00000000-0005-0000-0000-0000A11A0000}"/>
    <cellStyle name="Comma [0] 2 109 3" xfId="6844" hidden="1" xr:uid="{00000000-0005-0000-0000-0000BF1A0000}"/>
    <cellStyle name="Comma [0] 2 109 3" xfId="6970" hidden="1" xr:uid="{00000000-0005-0000-0000-00003D1B0000}"/>
    <cellStyle name="Comma [0] 2 109 3" xfId="8726" hidden="1" xr:uid="{00000000-0005-0000-0000-000019220000}"/>
    <cellStyle name="Comma [0] 2 109 3" xfId="10482" hidden="1" xr:uid="{00000000-0005-0000-0000-0000F5280000}"/>
    <cellStyle name="Comma [0] 2 109 3" xfId="12238" hidden="1" xr:uid="{00000000-0005-0000-0000-0000D12F0000}"/>
    <cellStyle name="Comma [0] 2 109 3" xfId="13994" hidden="1" xr:uid="{00000000-0005-0000-0000-0000AD360000}"/>
    <cellStyle name="Comma [0] 2 109 3" xfId="15750" hidden="1" xr:uid="{00000000-0005-0000-0000-0000893D0000}"/>
    <cellStyle name="Comma [0] 2 109 3" xfId="36140" hidden="1" xr:uid="{3C1F0B42-114F-491A-929A-FA42D51CB5D1}"/>
    <cellStyle name="Comma [0] 2 109 3" xfId="36164" hidden="1" xr:uid="{3948B213-3AA8-49A1-8703-FD87F0735D87}"/>
    <cellStyle name="Comma [0] 2 109 3" xfId="36468" hidden="1" xr:uid="{DC4082B7-566E-402A-9230-32176EB79212}"/>
    <cellStyle name="Comma [0] 2 109 3" xfId="38426" hidden="1" xr:uid="{114CBDE2-EBA1-42AB-B322-03E9842AA38F}"/>
    <cellStyle name="Comma [0] 2 109 3" xfId="38448" hidden="1" xr:uid="{AB0DCAEC-4F4F-4CD0-B5CA-2F7B82B5AF6E}"/>
    <cellStyle name="Comma [0] 2 109 3" xfId="38676" hidden="1" xr:uid="{5FE2F392-8812-4F59-8DE8-02931282C8E6}"/>
    <cellStyle name="Comma [0] 2 109 3" xfId="38687" hidden="1" xr:uid="{2C19D3FE-573E-40DD-B3DB-2AE47DF57AB6}"/>
    <cellStyle name="Comma [0] 2 109 3" xfId="38748" hidden="1" xr:uid="{D8890CB5-2AA3-45B6-821E-2AF3E3A087AF}"/>
    <cellStyle name="Comma [0] 2 109 3" xfId="38833" hidden="1" xr:uid="{2A6AFE3C-77EF-4A23-B420-8E4FA669E84D}"/>
    <cellStyle name="Comma [0] 2 109 3" xfId="38863" hidden="1" xr:uid="{70203F38-9E62-43DA-A0FD-DB7D0CEB0156}"/>
    <cellStyle name="Comma [0] 2 109 3" xfId="38989" hidden="1" xr:uid="{465361ED-9051-4A01-A27B-CAECFEDB2B8E}"/>
    <cellStyle name="Comma [0] 2 109 3" xfId="40745" hidden="1" xr:uid="{9BBB50A0-56BF-4B0F-9BDD-0DCF423E43A3}"/>
    <cellStyle name="Comma [0] 2 109 3" xfId="42501" hidden="1" xr:uid="{8460AB94-316E-44C8-AD88-5A1998EBEC31}"/>
    <cellStyle name="Comma [0] 2 109 3" xfId="44257" hidden="1" xr:uid="{3F185E9B-89C2-40FB-B4C7-2B73815BA90E}"/>
    <cellStyle name="Comma [0] 2 109 3" xfId="46013" hidden="1" xr:uid="{27746A10-84D4-4125-8652-5070D50CF992}"/>
    <cellStyle name="Comma [0] 2 109 3" xfId="47769" hidden="1" xr:uid="{F60082E7-700B-40B0-A361-4662C703EEC8}"/>
    <cellStyle name="Comma [0] 2 11" xfId="938" xr:uid="{00000000-0005-0000-0000-0000AD030000}"/>
    <cellStyle name="Comma [0] 2 11 2" xfId="1593" hidden="1" xr:uid="{00000000-0005-0000-0000-00003C060000}"/>
    <cellStyle name="Comma [0] 2 11 2" xfId="2115" hidden="1" xr:uid="{00000000-0005-0000-0000-000046080000}"/>
    <cellStyle name="Comma [0] 2 11 2" xfId="2387" hidden="1" xr:uid="{00000000-0005-0000-0000-000056090000}"/>
    <cellStyle name="Comma [0] 2 11 2" xfId="2592" hidden="1" xr:uid="{00000000-0005-0000-0000-0000230A0000}"/>
    <cellStyle name="Comma [0] 2 11 2" xfId="33626" hidden="1" xr:uid="{08D6BC8D-DB97-4946-ADCD-67531715213A}"/>
    <cellStyle name="Comma [0] 2 11 2" xfId="34145" hidden="1" xr:uid="{5212C7E5-A6FB-4FF2-B6A4-65508E65B458}"/>
    <cellStyle name="Comma [0] 2 11 2" xfId="34417" hidden="1" xr:uid="{8BD1016A-E87B-4D68-8E1D-D831AAEC86BD}"/>
    <cellStyle name="Comma [0] 2 11 2" xfId="34622" hidden="1" xr:uid="{784BC500-6E8F-4038-8E7A-29574B3B6316}"/>
    <cellStyle name="Comma [0] 2 11 2" xfId="32991" xr:uid="{BB8AB9B6-D6D1-4827-9564-2A84A24A8617}"/>
    <cellStyle name="Comma [0] 2 11 2 2" xfId="5390" hidden="1" xr:uid="{00000000-0005-0000-0000-000011150000}"/>
    <cellStyle name="Comma [0] 2 11 2 2" xfId="5917" hidden="1" xr:uid="{00000000-0005-0000-0000-000020170000}"/>
    <cellStyle name="Comma [0] 2 11 2 2" xfId="6189" hidden="1" xr:uid="{00000000-0005-0000-0000-000030180000}"/>
    <cellStyle name="Comma [0] 2 11 2 2" xfId="6394" hidden="1" xr:uid="{00000000-0005-0000-0000-0000FD180000}"/>
    <cellStyle name="Comma [0] 2 11 2 2" xfId="7609" hidden="1" xr:uid="{00000000-0005-0000-0000-0000BC1D0000}"/>
    <cellStyle name="Comma [0] 2 11 2 2" xfId="8136" hidden="1" xr:uid="{00000000-0005-0000-0000-0000CB1F0000}"/>
    <cellStyle name="Comma [0] 2 11 2 2" xfId="8408" hidden="1" xr:uid="{00000000-0005-0000-0000-0000DB200000}"/>
    <cellStyle name="Comma [0] 2 11 2 2" xfId="8613" hidden="1" xr:uid="{00000000-0005-0000-0000-0000A8210000}"/>
    <cellStyle name="Comma [0] 2 11 2 2" xfId="9365" hidden="1" xr:uid="{00000000-0005-0000-0000-000098240000}"/>
    <cellStyle name="Comma [0] 2 11 2 2" xfId="9892" hidden="1" xr:uid="{00000000-0005-0000-0000-0000A7260000}"/>
    <cellStyle name="Comma [0] 2 11 2 2" xfId="10164" hidden="1" xr:uid="{00000000-0005-0000-0000-0000B7270000}"/>
    <cellStyle name="Comma [0] 2 11 2 2" xfId="10369" hidden="1" xr:uid="{00000000-0005-0000-0000-000084280000}"/>
    <cellStyle name="Comma [0] 2 11 2 2" xfId="11121" hidden="1" xr:uid="{00000000-0005-0000-0000-0000742B0000}"/>
    <cellStyle name="Comma [0] 2 11 2 2" xfId="11648" hidden="1" xr:uid="{00000000-0005-0000-0000-0000832D0000}"/>
    <cellStyle name="Comma [0] 2 11 2 2" xfId="11920" hidden="1" xr:uid="{00000000-0005-0000-0000-0000932E0000}"/>
    <cellStyle name="Comma [0] 2 11 2 2" xfId="12125" hidden="1" xr:uid="{00000000-0005-0000-0000-0000602F0000}"/>
    <cellStyle name="Comma [0] 2 11 2 2" xfId="12877" hidden="1" xr:uid="{00000000-0005-0000-0000-000050320000}"/>
    <cellStyle name="Comma [0] 2 11 2 2" xfId="13404" hidden="1" xr:uid="{00000000-0005-0000-0000-00005F340000}"/>
    <cellStyle name="Comma [0] 2 11 2 2" xfId="13676" hidden="1" xr:uid="{00000000-0005-0000-0000-00006F350000}"/>
    <cellStyle name="Comma [0] 2 11 2 2" xfId="13881" hidden="1" xr:uid="{00000000-0005-0000-0000-00003C360000}"/>
    <cellStyle name="Comma [0] 2 11 2 2" xfId="14633" hidden="1" xr:uid="{00000000-0005-0000-0000-00002C390000}"/>
    <cellStyle name="Comma [0] 2 11 2 2" xfId="15160" hidden="1" xr:uid="{00000000-0005-0000-0000-00003B3B0000}"/>
    <cellStyle name="Comma [0] 2 11 2 2" xfId="15432" hidden="1" xr:uid="{00000000-0005-0000-0000-00004B3C0000}"/>
    <cellStyle name="Comma [0] 2 11 2 2" xfId="15637" hidden="1" xr:uid="{00000000-0005-0000-0000-0000183D0000}"/>
    <cellStyle name="Comma [0] 2 11 2 2" xfId="16386" hidden="1" xr:uid="{00000000-0005-0000-0000-000005400000}"/>
    <cellStyle name="Comma [0] 2 11 2 2" xfId="16913" hidden="1" xr:uid="{00000000-0005-0000-0000-000014420000}"/>
    <cellStyle name="Comma [0] 2 11 2 2" xfId="17185" hidden="1" xr:uid="{00000000-0005-0000-0000-000024430000}"/>
    <cellStyle name="Comma [0] 2 11 2 2" xfId="17390" hidden="1" xr:uid="{00000000-0005-0000-0000-0000F1430000}"/>
    <cellStyle name="Comma [0] 2 11 2 2" xfId="18136" hidden="1" xr:uid="{00000000-0005-0000-0000-0000DB460000}"/>
    <cellStyle name="Comma [0] 2 11 2 2" xfId="18663" hidden="1" xr:uid="{00000000-0005-0000-0000-0000EA480000}"/>
    <cellStyle name="Comma [0] 2 11 2 2" xfId="18935" hidden="1" xr:uid="{00000000-0005-0000-0000-0000FA490000}"/>
    <cellStyle name="Comma [0] 2 11 2 2" xfId="19140" hidden="1" xr:uid="{00000000-0005-0000-0000-0000C74A0000}"/>
    <cellStyle name="Comma [0] 2 11 2 2" xfId="19880" hidden="1" xr:uid="{00000000-0005-0000-0000-0000AB4D0000}"/>
    <cellStyle name="Comma [0] 2 11 2 2" xfId="20407" hidden="1" xr:uid="{00000000-0005-0000-0000-0000BA4F0000}"/>
    <cellStyle name="Comma [0] 2 11 2 2" xfId="20679" hidden="1" xr:uid="{00000000-0005-0000-0000-0000CA500000}"/>
    <cellStyle name="Comma [0] 2 11 2 2" xfId="20884" hidden="1" xr:uid="{00000000-0005-0000-0000-000097510000}"/>
    <cellStyle name="Comma [0] 2 11 2 2" xfId="21614" hidden="1" xr:uid="{00000000-0005-0000-0000-000071540000}"/>
    <cellStyle name="Comma [0] 2 11 2 2" xfId="22141" hidden="1" xr:uid="{00000000-0005-0000-0000-000080560000}"/>
    <cellStyle name="Comma [0] 2 11 2 2" xfId="22413" hidden="1" xr:uid="{00000000-0005-0000-0000-000090570000}"/>
    <cellStyle name="Comma [0] 2 11 2 2" xfId="22618" hidden="1" xr:uid="{00000000-0005-0000-0000-00005D580000}"/>
    <cellStyle name="Comma [0] 2 11 2 2" xfId="23339" hidden="1" xr:uid="{00000000-0005-0000-0000-00002E5B0000}"/>
    <cellStyle name="Comma [0] 2 11 2 2" xfId="23865" hidden="1" xr:uid="{00000000-0005-0000-0000-00003C5D0000}"/>
    <cellStyle name="Comma [0] 2 11 2 2" xfId="24137" hidden="1" xr:uid="{00000000-0005-0000-0000-00004C5E0000}"/>
    <cellStyle name="Comma [0] 2 11 2 2" xfId="24342" hidden="1" xr:uid="{00000000-0005-0000-0000-0000195F0000}"/>
    <cellStyle name="Comma [0] 2 11 2 2" xfId="25047" hidden="1" xr:uid="{00000000-0005-0000-0000-0000DA610000}"/>
    <cellStyle name="Comma [0] 2 11 2 2" xfId="25572" hidden="1" xr:uid="{00000000-0005-0000-0000-0000E7630000}"/>
    <cellStyle name="Comma [0] 2 11 2 2" xfId="25844" hidden="1" xr:uid="{00000000-0005-0000-0000-0000F7640000}"/>
    <cellStyle name="Comma [0] 2 11 2 2" xfId="26049" hidden="1" xr:uid="{00000000-0005-0000-0000-0000C4650000}"/>
    <cellStyle name="Comma [0] 2 11 2 2" xfId="26741" hidden="1" xr:uid="{00000000-0005-0000-0000-000078680000}"/>
    <cellStyle name="Comma [0] 2 11 2 2" xfId="27266" hidden="1" xr:uid="{00000000-0005-0000-0000-0000856A0000}"/>
    <cellStyle name="Comma [0] 2 11 2 2" xfId="27538" hidden="1" xr:uid="{00000000-0005-0000-0000-0000956B0000}"/>
    <cellStyle name="Comma [0] 2 11 2 2" xfId="27743" hidden="1" xr:uid="{00000000-0005-0000-0000-0000626C0000}"/>
    <cellStyle name="Comma [0] 2 11 2 2" xfId="28404" hidden="1" xr:uid="{00000000-0005-0000-0000-0000F76E0000}"/>
    <cellStyle name="Comma [0] 2 11 2 2" xfId="28927" hidden="1" xr:uid="{00000000-0005-0000-0000-000002710000}"/>
    <cellStyle name="Comma [0] 2 11 2 2" xfId="29199" hidden="1" xr:uid="{00000000-0005-0000-0000-000012720000}"/>
    <cellStyle name="Comma [0] 2 11 2 2" xfId="29404" hidden="1" xr:uid="{00000000-0005-0000-0000-0000DF720000}"/>
    <cellStyle name="Comma [0] 2 11 2 2" xfId="30039" hidden="1" xr:uid="{00000000-0005-0000-0000-00005A750000}"/>
    <cellStyle name="Comma [0] 2 11 2 2" xfId="30562" hidden="1" xr:uid="{00000000-0005-0000-0000-000065770000}"/>
    <cellStyle name="Comma [0] 2 11 2 2" xfId="30834" hidden="1" xr:uid="{00000000-0005-0000-0000-000075780000}"/>
    <cellStyle name="Comma [0] 2 11 2 2" xfId="31039" hidden="1" xr:uid="{00000000-0005-0000-0000-000042790000}"/>
    <cellStyle name="Comma [0] 2 11 2 2" xfId="31562" hidden="1" xr:uid="{00000000-0005-0000-0000-00004D7B0000}"/>
    <cellStyle name="Comma [0] 2 11 2 2" xfId="37409" hidden="1" xr:uid="{1A138DF8-831B-4CDC-AE34-B98BF4D78E63}"/>
    <cellStyle name="Comma [0] 2 11 2 2" xfId="37936" hidden="1" xr:uid="{4176B079-4907-4A1C-B14C-5EB757F41918}"/>
    <cellStyle name="Comma [0] 2 11 2 2" xfId="38208" hidden="1" xr:uid="{5B66B7F5-BBB8-4111-A0E4-A1BD353AA419}"/>
    <cellStyle name="Comma [0] 2 11 2 2" xfId="38413" hidden="1" xr:uid="{E2928FA2-D28F-4C18-9F08-0EF27BD65F8E}"/>
    <cellStyle name="Comma [0] 2 11 2 2" xfId="39628" hidden="1" xr:uid="{D188DC65-58A9-4267-9D3E-C5C34E64B4E6}"/>
    <cellStyle name="Comma [0] 2 11 2 2" xfId="40155" hidden="1" xr:uid="{8C82C675-6BFD-4C90-85B7-8AF84A7C101A}"/>
    <cellStyle name="Comma [0] 2 11 2 2" xfId="40427" hidden="1" xr:uid="{59610BD1-D176-4AA9-8984-D86CBF7E9903}"/>
    <cellStyle name="Comma [0] 2 11 2 2" xfId="40632" hidden="1" xr:uid="{E71FC348-10A6-4707-9385-8585C5BD848B}"/>
    <cellStyle name="Comma [0] 2 11 2 2" xfId="41384" hidden="1" xr:uid="{DFCB7C47-40AF-46F5-9475-297D5E2C0280}"/>
    <cellStyle name="Comma [0] 2 11 2 2" xfId="41911" hidden="1" xr:uid="{EC5B1E0E-3A15-4222-BF4E-D476E6B5375E}"/>
    <cellStyle name="Comma [0] 2 11 2 2" xfId="42183" hidden="1" xr:uid="{7CECD5D0-59F7-4224-9BB9-58C57C8924D5}"/>
    <cellStyle name="Comma [0] 2 11 2 2" xfId="42388" hidden="1" xr:uid="{7A3A9CD2-AC4E-4994-A00D-ABFBB6C364B5}"/>
    <cellStyle name="Comma [0] 2 11 2 2" xfId="43140" hidden="1" xr:uid="{BFA3A64A-22A2-4A40-A682-98EE964ECC91}"/>
    <cellStyle name="Comma [0] 2 11 2 2" xfId="43667" hidden="1" xr:uid="{6CCC9228-07B3-464A-8B91-CF9871CC14F0}"/>
    <cellStyle name="Comma [0] 2 11 2 2" xfId="43939" hidden="1" xr:uid="{8F8BB160-AB79-4945-B231-ECDBDAFA6AD3}"/>
    <cellStyle name="Comma [0] 2 11 2 2" xfId="44144" hidden="1" xr:uid="{EFCF2EA7-86B1-4CFD-8ECC-8B1FF6B482B0}"/>
    <cellStyle name="Comma [0] 2 11 2 2" xfId="44896" hidden="1" xr:uid="{34C15783-3489-4213-8CDD-606A68688B66}"/>
    <cellStyle name="Comma [0] 2 11 2 2" xfId="45423" hidden="1" xr:uid="{1896C897-DA3A-4708-9171-704E50AAE4E4}"/>
    <cellStyle name="Comma [0] 2 11 2 2" xfId="45695" hidden="1" xr:uid="{4D34CBE2-DC73-41FC-83AF-C219378BA856}"/>
    <cellStyle name="Comma [0] 2 11 2 2" xfId="45900" hidden="1" xr:uid="{E9FA9E43-0B44-4143-8D2C-E9C3D419519E}"/>
    <cellStyle name="Comma [0] 2 11 2 2" xfId="46652" hidden="1" xr:uid="{10A6E27E-03F0-4107-B0AB-6672C2A6DFD4}"/>
    <cellStyle name="Comma [0] 2 11 2 2" xfId="47179" hidden="1" xr:uid="{500750A8-45CE-424C-A763-43F16A4E23B9}"/>
    <cellStyle name="Comma [0] 2 11 2 2" xfId="47451" hidden="1" xr:uid="{1F282EE5-77AD-442B-B3A2-27E378EA03C8}"/>
    <cellStyle name="Comma [0] 2 11 2 2" xfId="47656" hidden="1" xr:uid="{7E10BB75-99EE-42FF-AAEB-2007D9DC6E1D}"/>
    <cellStyle name="Comma [0] 2 11 2 2" xfId="48405" hidden="1" xr:uid="{92BA4246-277B-438F-9969-E6B6444FDB1D}"/>
    <cellStyle name="Comma [0] 2 11 2 2" xfId="48932" hidden="1" xr:uid="{F963146A-640C-48A7-91E6-B7C37B933543}"/>
    <cellStyle name="Comma [0] 2 11 2 2" xfId="49204" hidden="1" xr:uid="{EEC502FF-934F-4109-894B-F53E8D46DA7F}"/>
    <cellStyle name="Comma [0] 2 11 2 2" xfId="49409" hidden="1" xr:uid="{E973C868-0B65-43AA-8E76-7CB8A6D3D7CC}"/>
    <cellStyle name="Comma [0] 2 11 2 2" xfId="50155" hidden="1" xr:uid="{56FE1570-D6CB-4DE0-8AF5-A568CDA08186}"/>
    <cellStyle name="Comma [0] 2 11 2 2" xfId="50682" hidden="1" xr:uid="{3AD147EE-FA8A-4707-9D7C-3EEF1B999474}"/>
    <cellStyle name="Comma [0] 2 11 2 2" xfId="50954" hidden="1" xr:uid="{B2C7DE24-9993-4301-9D53-C07963D537C6}"/>
    <cellStyle name="Comma [0] 2 11 2 2" xfId="51159" hidden="1" xr:uid="{130C1BF4-C7D1-431F-BCF1-E442DFA0182C}"/>
    <cellStyle name="Comma [0] 2 11 2 2" xfId="51899" hidden="1" xr:uid="{277CD74A-9B7B-48AE-B4EE-047FEADCCC86}"/>
    <cellStyle name="Comma [0] 2 11 2 2" xfId="52426" hidden="1" xr:uid="{90C3963E-E0EC-4F95-A1E3-4F5340373BFB}"/>
    <cellStyle name="Comma [0] 2 11 2 2" xfId="52698" hidden="1" xr:uid="{0B78CD7A-F615-4A80-B266-B3F2089F8BC1}"/>
    <cellStyle name="Comma [0] 2 11 2 2" xfId="52903" hidden="1" xr:uid="{012AA876-8EED-483C-9101-6B8BFA6E2A79}"/>
    <cellStyle name="Comma [0] 2 11 2 2" xfId="53633" hidden="1" xr:uid="{21CB0B7F-D3AE-44F9-B574-BA5E1BB13232}"/>
    <cellStyle name="Comma [0] 2 11 2 2" xfId="54160" hidden="1" xr:uid="{A662EA0C-9901-4E93-87E2-AABC3DFCD4FD}"/>
    <cellStyle name="Comma [0] 2 11 2 2" xfId="54432" hidden="1" xr:uid="{46014742-FEE1-49E1-BDFE-271CC591B89C}"/>
    <cellStyle name="Comma [0] 2 11 2 2" xfId="54637" hidden="1" xr:uid="{55F8BBDD-A5E5-4F33-891F-CCD91BC04980}"/>
    <cellStyle name="Comma [0] 2 11 2 2" xfId="55358" hidden="1" xr:uid="{C2D9477D-585E-45A9-A3B4-21FB150C2B14}"/>
    <cellStyle name="Comma [0] 2 11 2 2" xfId="55884" hidden="1" xr:uid="{843B17F3-8B92-4962-A745-D07640098843}"/>
    <cellStyle name="Comma [0] 2 11 2 2" xfId="56156" hidden="1" xr:uid="{85920F28-53B6-42EE-BC3A-F494B685920D}"/>
    <cellStyle name="Comma [0] 2 11 2 2" xfId="56361" hidden="1" xr:uid="{1308F15E-47D6-46BE-9E91-04295E07CF6B}"/>
    <cellStyle name="Comma [0] 2 11 2 2" xfId="57066" hidden="1" xr:uid="{D73D268A-3583-45D5-A4CC-11C1107523C7}"/>
    <cellStyle name="Comma [0] 2 11 2 2" xfId="57591" hidden="1" xr:uid="{9F3F3CA0-6EB5-4501-8754-274513270443}"/>
    <cellStyle name="Comma [0] 2 11 2 2" xfId="57863" hidden="1" xr:uid="{C0FD7BC1-8E7C-401E-8BCB-A768F52D61BC}"/>
    <cellStyle name="Comma [0] 2 11 2 2" xfId="58068" hidden="1" xr:uid="{8DB787E3-E264-44C7-BE89-4AC33CA8F455}"/>
    <cellStyle name="Comma [0] 2 11 2 2" xfId="58760" hidden="1" xr:uid="{E75F4123-90C9-4B11-8D17-B44C17E901A2}"/>
    <cellStyle name="Comma [0] 2 11 2 2" xfId="59285" hidden="1" xr:uid="{ABC067D1-6D6C-42BB-B42C-6DD15E37C938}"/>
    <cellStyle name="Comma [0] 2 11 2 2" xfId="59557" hidden="1" xr:uid="{05C58A1B-67C6-4DD5-A722-7C2B8EE69E56}"/>
    <cellStyle name="Comma [0] 2 11 2 2" xfId="59762" hidden="1" xr:uid="{1077B795-D0DF-468A-A76C-41011D739EC8}"/>
    <cellStyle name="Comma [0] 2 11 2 2" xfId="60423" hidden="1" xr:uid="{B10CB590-5B78-492E-A277-97F7E5EFD35C}"/>
    <cellStyle name="Comma [0] 2 11 2 2" xfId="60946" hidden="1" xr:uid="{8564BC96-5748-4FD8-A3F6-ED037EEE259E}"/>
    <cellStyle name="Comma [0] 2 11 2 2" xfId="61218" hidden="1" xr:uid="{67F4FC42-BBC2-43A8-9A49-37C2A4D2BA0D}"/>
    <cellStyle name="Comma [0] 2 11 2 2" xfId="61423" hidden="1" xr:uid="{F9451776-5511-4A90-8BD2-1D583BE28067}"/>
    <cellStyle name="Comma [0] 2 11 2 2" xfId="62058" hidden="1" xr:uid="{AEAD1901-5ADA-4493-8A01-B88EB5FB51B7}"/>
    <cellStyle name="Comma [0] 2 11 2 2" xfId="62581" hidden="1" xr:uid="{AD622C1F-850A-4E12-89D8-93DA4B19AE52}"/>
    <cellStyle name="Comma [0] 2 11 2 2" xfId="62853" hidden="1" xr:uid="{1DEBAA44-605C-4510-84CA-269C083BB494}"/>
    <cellStyle name="Comma [0] 2 11 2 2" xfId="63058" hidden="1" xr:uid="{A505F8AA-4E7D-4986-B984-84744D23D853}"/>
    <cellStyle name="Comma [0] 2 11 2 2" xfId="63581" hidden="1" xr:uid="{4FBC1070-246E-4F55-AE08-BCAFC8CAFA91}"/>
    <cellStyle name="Comma [0] 2 11 3" xfId="4729" hidden="1" xr:uid="{00000000-0005-0000-0000-00007C120000}"/>
    <cellStyle name="Comma [0] 2 11 3" xfId="6948" hidden="1" xr:uid="{00000000-0005-0000-0000-0000271B0000}"/>
    <cellStyle name="Comma [0] 2 11 3" xfId="8704" hidden="1" xr:uid="{00000000-0005-0000-0000-000003220000}"/>
    <cellStyle name="Comma [0] 2 11 3" xfId="10460" hidden="1" xr:uid="{00000000-0005-0000-0000-0000DF280000}"/>
    <cellStyle name="Comma [0] 2 11 3" xfId="12216" hidden="1" xr:uid="{00000000-0005-0000-0000-0000BB2F0000}"/>
    <cellStyle name="Comma [0] 2 11 3" xfId="13972" hidden="1" xr:uid="{00000000-0005-0000-0000-000097360000}"/>
    <cellStyle name="Comma [0] 2 11 3" xfId="15728" hidden="1" xr:uid="{00000000-0005-0000-0000-0000733D0000}"/>
    <cellStyle name="Comma [0] 2 11 3" xfId="17480" hidden="1" xr:uid="{00000000-0005-0000-0000-00004B440000}"/>
    <cellStyle name="Comma [0] 2 11 3" xfId="19229" hidden="1" xr:uid="{00000000-0005-0000-0000-0000204B0000}"/>
    <cellStyle name="Comma [0] 2 11 3" xfId="20972" hidden="1" xr:uid="{00000000-0005-0000-0000-0000EF510000}"/>
    <cellStyle name="Comma [0] 2 11 3" xfId="22702" hidden="1" xr:uid="{00000000-0005-0000-0000-0000B1580000}"/>
    <cellStyle name="Comma [0] 2 11 3" xfId="24425" hidden="1" xr:uid="{00000000-0005-0000-0000-00006C5F0000}"/>
    <cellStyle name="Comma [0] 2 11 3" xfId="26127" hidden="1" xr:uid="{00000000-0005-0000-0000-000012660000}"/>
    <cellStyle name="Comma [0] 2 11 3" xfId="27812" hidden="1" xr:uid="{00000000-0005-0000-0000-0000A76C0000}"/>
    <cellStyle name="Comma [0] 2 11 3" xfId="29466" hidden="1" xr:uid="{00000000-0005-0000-0000-00001D730000}"/>
    <cellStyle name="Comma [0] 2 11 3" xfId="31071" hidden="1" xr:uid="{00000000-0005-0000-0000-000062790000}"/>
    <cellStyle name="Comma [0] 2 11 3" xfId="36748" hidden="1" xr:uid="{3A198AD9-D543-4F83-96A6-7469B561B05C}"/>
    <cellStyle name="Comma [0] 2 11 3" xfId="38967" hidden="1" xr:uid="{862CBE69-14F4-432E-8CA7-679844579E71}"/>
    <cellStyle name="Comma [0] 2 11 3" xfId="40723" hidden="1" xr:uid="{40AB293E-8C41-4296-8AA2-AF3B434F6EBB}"/>
    <cellStyle name="Comma [0] 2 11 3" xfId="42479" hidden="1" xr:uid="{EC730E98-0B51-44D2-A6E0-196A4ECC3A13}"/>
    <cellStyle name="Comma [0] 2 11 3" xfId="44235" hidden="1" xr:uid="{ADB3A54D-3A12-4B1A-BA27-C01929BF8562}"/>
    <cellStyle name="Comma [0] 2 11 3" xfId="45991" hidden="1" xr:uid="{9EC90BB4-D188-4C04-8402-E0EF9FED569E}"/>
    <cellStyle name="Comma [0] 2 11 3" xfId="47747" hidden="1" xr:uid="{D02C64F1-28DE-468E-B3F5-D6B3422334D4}"/>
    <cellStyle name="Comma [0] 2 11 3" xfId="49499" hidden="1" xr:uid="{F3D706C8-D86A-4CC0-8CAC-D7784A66345D}"/>
    <cellStyle name="Comma [0] 2 11 3" xfId="51248" hidden="1" xr:uid="{5BA103BC-97F1-4BCB-832E-707BF9C88C9D}"/>
    <cellStyle name="Comma [0] 2 11 3" xfId="52991" hidden="1" xr:uid="{707E0D54-72B6-4B6A-99E0-F72FECD46BCE}"/>
    <cellStyle name="Comma [0] 2 11 3" xfId="54721" hidden="1" xr:uid="{6A48655D-E9C6-4090-82F4-BE8663E331B7}"/>
    <cellStyle name="Comma [0] 2 11 3" xfId="56444" hidden="1" xr:uid="{FF71FC5F-22BB-4642-B4FA-AA3593CDA575}"/>
    <cellStyle name="Comma [0] 2 11 3" xfId="58146" hidden="1" xr:uid="{2D51963C-D8E4-4F58-B4CA-145F65C52946}"/>
    <cellStyle name="Comma [0] 2 11 3" xfId="59831" hidden="1" xr:uid="{5F10EBCA-0670-45A3-BF12-560841412E24}"/>
    <cellStyle name="Comma [0] 2 11 3" xfId="61485" hidden="1" xr:uid="{ACD31009-BF92-42B7-B494-E54BBF029E4C}"/>
    <cellStyle name="Comma [0] 2 11 3" xfId="63090" hidden="1" xr:uid="{203D0D9B-8343-4088-9118-B276A085E304}"/>
    <cellStyle name="Comma [0] 2 110" xfId="653" xr:uid="{00000000-0005-0000-0000-000090020000}"/>
    <cellStyle name="Comma [0] 2 110 2" xfId="1308" hidden="1" xr:uid="{00000000-0005-0000-0000-00001F050000}"/>
    <cellStyle name="Comma [0] 2 110 2" xfId="1861" hidden="1" xr:uid="{00000000-0005-0000-0000-000048070000}"/>
    <cellStyle name="Comma [0] 2 110 2" xfId="2154" hidden="1" xr:uid="{00000000-0005-0000-0000-00006D080000}"/>
    <cellStyle name="Comma [0] 2 110 2" xfId="2415" hidden="1" xr:uid="{00000000-0005-0000-0000-000072090000}"/>
    <cellStyle name="Comma [0] 2 110 2" xfId="33341" hidden="1" xr:uid="{2EBBDC99-F3C1-4ACF-A8FF-AFC3C197E57B}"/>
    <cellStyle name="Comma [0] 2 110 2" xfId="33891" hidden="1" xr:uid="{2EE7E802-2133-4461-AB65-0A08216C2F7F}"/>
    <cellStyle name="Comma [0] 2 110 2" xfId="34184" hidden="1" xr:uid="{C1FFE6C0-3874-40EB-B0C0-12B1EFEE6CBC}"/>
    <cellStyle name="Comma [0] 2 110 2" xfId="34445" hidden="1" xr:uid="{6B023366-1284-42EC-8813-523EB4C671B6}"/>
    <cellStyle name="Comma [0] 2 110 2" xfId="32706" xr:uid="{6D7C2E51-CFE0-44E7-9163-27894B91CF79}"/>
    <cellStyle name="Comma [0] 2 110 2 2" xfId="5105" hidden="1" xr:uid="{00000000-0005-0000-0000-0000F4130000}"/>
    <cellStyle name="Comma [0] 2 110 2 2" xfId="5663" hidden="1" xr:uid="{00000000-0005-0000-0000-000022160000}"/>
    <cellStyle name="Comma [0] 2 110 2 2" xfId="5956" hidden="1" xr:uid="{00000000-0005-0000-0000-000047170000}"/>
    <cellStyle name="Comma [0] 2 110 2 2" xfId="6217" hidden="1" xr:uid="{00000000-0005-0000-0000-00004C180000}"/>
    <cellStyle name="Comma [0] 2 110 2 2" xfId="7324" hidden="1" xr:uid="{00000000-0005-0000-0000-00009F1C0000}"/>
    <cellStyle name="Comma [0] 2 110 2 2" xfId="7882" hidden="1" xr:uid="{00000000-0005-0000-0000-0000CD1E0000}"/>
    <cellStyle name="Comma [0] 2 110 2 2" xfId="8175" hidden="1" xr:uid="{00000000-0005-0000-0000-0000F21F0000}"/>
    <cellStyle name="Comma [0] 2 110 2 2" xfId="8436" hidden="1" xr:uid="{00000000-0005-0000-0000-0000F7200000}"/>
    <cellStyle name="Comma [0] 2 110 2 2" xfId="9080" hidden="1" xr:uid="{00000000-0005-0000-0000-00007B230000}"/>
    <cellStyle name="Comma [0] 2 110 2 2" xfId="9638" hidden="1" xr:uid="{00000000-0005-0000-0000-0000A9250000}"/>
    <cellStyle name="Comma [0] 2 110 2 2" xfId="9931" hidden="1" xr:uid="{00000000-0005-0000-0000-0000CE260000}"/>
    <cellStyle name="Comma [0] 2 110 2 2" xfId="10192" hidden="1" xr:uid="{00000000-0005-0000-0000-0000D3270000}"/>
    <cellStyle name="Comma [0] 2 110 2 2" xfId="10836" hidden="1" xr:uid="{00000000-0005-0000-0000-0000572A0000}"/>
    <cellStyle name="Comma [0] 2 110 2 2" xfId="11394" hidden="1" xr:uid="{00000000-0005-0000-0000-0000852C0000}"/>
    <cellStyle name="Comma [0] 2 110 2 2" xfId="11687" hidden="1" xr:uid="{00000000-0005-0000-0000-0000AA2D0000}"/>
    <cellStyle name="Comma [0] 2 110 2 2" xfId="11948" hidden="1" xr:uid="{00000000-0005-0000-0000-0000AF2E0000}"/>
    <cellStyle name="Comma [0] 2 110 2 2" xfId="12592" hidden="1" xr:uid="{00000000-0005-0000-0000-000033310000}"/>
    <cellStyle name="Comma [0] 2 110 2 2" xfId="13150" hidden="1" xr:uid="{00000000-0005-0000-0000-000061330000}"/>
    <cellStyle name="Comma [0] 2 110 2 2" xfId="13443" hidden="1" xr:uid="{00000000-0005-0000-0000-000086340000}"/>
    <cellStyle name="Comma [0] 2 110 2 2" xfId="13704" hidden="1" xr:uid="{00000000-0005-0000-0000-00008B350000}"/>
    <cellStyle name="Comma [0] 2 110 2 2" xfId="14348" hidden="1" xr:uid="{00000000-0005-0000-0000-00000F380000}"/>
    <cellStyle name="Comma [0] 2 110 2 2" xfId="14906" hidden="1" xr:uid="{00000000-0005-0000-0000-00003D3A0000}"/>
    <cellStyle name="Comma [0] 2 110 2 2" xfId="15199" hidden="1" xr:uid="{00000000-0005-0000-0000-0000623B0000}"/>
    <cellStyle name="Comma [0] 2 110 2 2" xfId="15460" hidden="1" xr:uid="{00000000-0005-0000-0000-0000673C0000}"/>
    <cellStyle name="Comma [0] 2 110 2 2" xfId="16101" hidden="1" xr:uid="{00000000-0005-0000-0000-0000E83E0000}"/>
    <cellStyle name="Comma [0] 2 110 2 2" xfId="16659" hidden="1" xr:uid="{00000000-0005-0000-0000-000016410000}"/>
    <cellStyle name="Comma [0] 2 110 2 2" xfId="16952" hidden="1" xr:uid="{00000000-0005-0000-0000-00003B420000}"/>
    <cellStyle name="Comma [0] 2 110 2 2" xfId="17213" hidden="1" xr:uid="{00000000-0005-0000-0000-000040430000}"/>
    <cellStyle name="Comma [0] 2 110 2 2" xfId="17851" hidden="1" xr:uid="{00000000-0005-0000-0000-0000BE450000}"/>
    <cellStyle name="Comma [0] 2 110 2 2" xfId="18409" hidden="1" xr:uid="{00000000-0005-0000-0000-0000EC470000}"/>
    <cellStyle name="Comma [0] 2 110 2 2" xfId="18702" hidden="1" xr:uid="{00000000-0005-0000-0000-000011490000}"/>
    <cellStyle name="Comma [0] 2 110 2 2" xfId="18963" hidden="1" xr:uid="{00000000-0005-0000-0000-0000164A0000}"/>
    <cellStyle name="Comma [0] 2 110 2 2" xfId="19596" hidden="1" xr:uid="{00000000-0005-0000-0000-00008F4C0000}"/>
    <cellStyle name="Comma [0] 2 110 2 2" xfId="20153" hidden="1" xr:uid="{00000000-0005-0000-0000-0000BC4E0000}"/>
    <cellStyle name="Comma [0] 2 110 2 2" xfId="20446" hidden="1" xr:uid="{00000000-0005-0000-0000-0000E14F0000}"/>
    <cellStyle name="Comma [0] 2 110 2 2" xfId="20707" hidden="1" xr:uid="{00000000-0005-0000-0000-0000E6500000}"/>
    <cellStyle name="Comma [0] 2 110 2 2" xfId="21334" hidden="1" xr:uid="{00000000-0005-0000-0000-000059530000}"/>
    <cellStyle name="Comma [0] 2 110 2 2" xfId="21887" hidden="1" xr:uid="{00000000-0005-0000-0000-000082550000}"/>
    <cellStyle name="Comma [0] 2 110 2 2" xfId="22180" hidden="1" xr:uid="{00000000-0005-0000-0000-0000A7560000}"/>
    <cellStyle name="Comma [0] 2 110 2 2" xfId="22441" hidden="1" xr:uid="{00000000-0005-0000-0000-0000AC570000}"/>
    <cellStyle name="Comma [0] 2 110 2 2" xfId="23062" hidden="1" xr:uid="{00000000-0005-0000-0000-0000195A0000}"/>
    <cellStyle name="Comma [0] 2 110 2 2" xfId="23611" hidden="1" xr:uid="{00000000-0005-0000-0000-00003E5C0000}"/>
    <cellStyle name="Comma [0] 2 110 2 2" xfId="23904" hidden="1" xr:uid="{00000000-0005-0000-0000-0000635D0000}"/>
    <cellStyle name="Comma [0] 2 110 2 2" xfId="24165" hidden="1" xr:uid="{00000000-0005-0000-0000-0000685E0000}"/>
    <cellStyle name="Comma [0] 2 110 2 2" xfId="24775" hidden="1" xr:uid="{00000000-0005-0000-0000-0000CA600000}"/>
    <cellStyle name="Comma [0] 2 110 2 2" xfId="25318" hidden="1" xr:uid="{00000000-0005-0000-0000-0000E9620000}"/>
    <cellStyle name="Comma [0] 2 110 2 2" xfId="25611" hidden="1" xr:uid="{00000000-0005-0000-0000-00000E640000}"/>
    <cellStyle name="Comma [0] 2 110 2 2" xfId="25872" hidden="1" xr:uid="{00000000-0005-0000-0000-000013650000}"/>
    <cellStyle name="Comma [0] 2 110 2 2" xfId="26472" hidden="1" xr:uid="{00000000-0005-0000-0000-00006B670000}"/>
    <cellStyle name="Comma [0] 2 110 2 2" xfId="27012" hidden="1" xr:uid="{00000000-0005-0000-0000-000087690000}"/>
    <cellStyle name="Comma [0] 2 110 2 2" xfId="27305" hidden="1" xr:uid="{00000000-0005-0000-0000-0000AC6A0000}"/>
    <cellStyle name="Comma [0] 2 110 2 2" xfId="27566" hidden="1" xr:uid="{00000000-0005-0000-0000-0000B16B0000}"/>
    <cellStyle name="Comma [0] 2 110 2 2" xfId="28147" hidden="1" xr:uid="{00000000-0005-0000-0000-0000F66D0000}"/>
    <cellStyle name="Comma [0] 2 110 2 2" xfId="28673" hidden="1" xr:uid="{00000000-0005-0000-0000-000004700000}"/>
    <cellStyle name="Comma [0] 2 110 2 2" xfId="28966" hidden="1" xr:uid="{00000000-0005-0000-0000-000029710000}"/>
    <cellStyle name="Comma [0] 2 110 2 2" xfId="29227" hidden="1" xr:uid="{00000000-0005-0000-0000-00002E720000}"/>
    <cellStyle name="Comma [0] 2 110 2 2" xfId="29793" hidden="1" xr:uid="{00000000-0005-0000-0000-000064740000}"/>
    <cellStyle name="Comma [0] 2 110 2 2" xfId="30308" hidden="1" xr:uid="{00000000-0005-0000-0000-000067760000}"/>
    <cellStyle name="Comma [0] 2 110 2 2" xfId="30601" hidden="1" xr:uid="{00000000-0005-0000-0000-00008C770000}"/>
    <cellStyle name="Comma [0] 2 110 2 2" xfId="30862" hidden="1" xr:uid="{00000000-0005-0000-0000-000091780000}"/>
    <cellStyle name="Comma [0] 2 110 2 2" xfId="31363" hidden="1" xr:uid="{00000000-0005-0000-0000-0000867A0000}"/>
    <cellStyle name="Comma [0] 2 110 2 2" xfId="31819" hidden="1" xr:uid="{00000000-0005-0000-0000-00004E7C0000}"/>
    <cellStyle name="Comma [0] 2 110 2 2" xfId="37124" hidden="1" xr:uid="{01B51A02-DC06-4489-BEB3-FA21A1731E3E}"/>
    <cellStyle name="Comma [0] 2 110 2 2" xfId="37682" hidden="1" xr:uid="{F8021A2E-3476-4666-8077-FA4FDFB0749A}"/>
    <cellStyle name="Comma [0] 2 110 2 2" xfId="37975" hidden="1" xr:uid="{74DBD05B-7229-42F7-A0BC-96D3D31FF458}"/>
    <cellStyle name="Comma [0] 2 110 2 2" xfId="38236" hidden="1" xr:uid="{2F7E9C67-7BD8-48E2-8B2C-69D90AEFD310}"/>
    <cellStyle name="Comma [0] 2 110 2 2" xfId="39343" hidden="1" xr:uid="{44892649-F594-452B-BA28-D571E02EE5AB}"/>
    <cellStyle name="Comma [0] 2 110 2 2" xfId="39901" hidden="1" xr:uid="{9454F969-B293-46E7-BBCE-96A46B46160D}"/>
    <cellStyle name="Comma [0] 2 110 2 2" xfId="40194" hidden="1" xr:uid="{A5F67226-95BB-4EED-A912-4A7B5F06299D}"/>
    <cellStyle name="Comma [0] 2 110 2 2" xfId="40455" hidden="1" xr:uid="{08BBDECA-F7B0-4085-99AA-D29CD45F8E01}"/>
    <cellStyle name="Comma [0] 2 110 2 2" xfId="41099" hidden="1" xr:uid="{F5EC2275-EAF5-4A8E-91FC-2C205EFE4DD8}"/>
    <cellStyle name="Comma [0] 2 110 2 2" xfId="41657" hidden="1" xr:uid="{4CC21E99-8C5F-4E0F-BE45-4A838105E2B9}"/>
    <cellStyle name="Comma [0] 2 110 2 2" xfId="41950" hidden="1" xr:uid="{E9405FA7-E79F-4F84-AFFD-738D608AB7D4}"/>
    <cellStyle name="Comma [0] 2 110 2 2" xfId="42211" hidden="1" xr:uid="{497EA3EC-C90B-4B1E-A6AB-91BD428A8169}"/>
    <cellStyle name="Comma [0] 2 110 2 2" xfId="42855" hidden="1" xr:uid="{62D9819F-D29D-4994-AAE1-7BB63DFEC986}"/>
    <cellStyle name="Comma [0] 2 110 2 2" xfId="43413" hidden="1" xr:uid="{FC59FC1A-504F-4F78-AF10-3F405296073C}"/>
    <cellStyle name="Comma [0] 2 110 2 2" xfId="43706" hidden="1" xr:uid="{F84B2300-0A6B-4D94-BF62-60C26A5CCE42}"/>
    <cellStyle name="Comma [0] 2 110 2 2" xfId="43967" hidden="1" xr:uid="{FB475973-990C-409D-82C6-DA50BD2E9042}"/>
    <cellStyle name="Comma [0] 2 110 2 2" xfId="44611" hidden="1" xr:uid="{80399240-DC46-42F3-BE0F-927969A06A94}"/>
    <cellStyle name="Comma [0] 2 110 2 2" xfId="45169" hidden="1" xr:uid="{990E3F56-6B6C-45D5-AF67-19627D9BB9AD}"/>
    <cellStyle name="Comma [0] 2 110 2 2" xfId="45462" hidden="1" xr:uid="{187E34E7-BD33-436A-9A1A-99F7418A29C5}"/>
    <cellStyle name="Comma [0] 2 110 2 2" xfId="45723" hidden="1" xr:uid="{EBB4D3B7-3793-44D1-B29E-4A07662F83A5}"/>
    <cellStyle name="Comma [0] 2 110 2 2" xfId="46367" hidden="1" xr:uid="{89A029B4-8209-4BFE-8B81-75B1F368DE67}"/>
    <cellStyle name="Comma [0] 2 110 2 2" xfId="46925" hidden="1" xr:uid="{C2F53E94-C050-4D78-B34E-9AAF71410013}"/>
    <cellStyle name="Comma [0] 2 110 2 2" xfId="47218" hidden="1" xr:uid="{EDFDB904-37F2-4FBF-82A6-B4DBCD4BD438}"/>
    <cellStyle name="Comma [0] 2 110 2 2" xfId="47479" hidden="1" xr:uid="{735AFC69-1750-42A2-BED7-AE8A93636F7F}"/>
    <cellStyle name="Comma [0] 2 110 2 2" xfId="48120" hidden="1" xr:uid="{BA601241-4C47-41F7-979D-AA81A3EA4862}"/>
    <cellStyle name="Comma [0] 2 110 2 2" xfId="48678" hidden="1" xr:uid="{DA8BA641-0C6F-45B8-96B5-AE7281D80D29}"/>
    <cellStyle name="Comma [0] 2 110 2 2" xfId="48971" hidden="1" xr:uid="{390842E7-AD52-4434-B500-70BCDB924DAC}"/>
    <cellStyle name="Comma [0] 2 110 2 2" xfId="49232" hidden="1" xr:uid="{D1143DA4-8E16-453D-A766-F86F8727033B}"/>
    <cellStyle name="Comma [0] 2 110 2 2" xfId="49870" hidden="1" xr:uid="{C758630D-E77E-4465-AC0A-5355738BB76A}"/>
    <cellStyle name="Comma [0] 2 110 2 2" xfId="50428" hidden="1" xr:uid="{F30F5F39-7E0F-4ACA-9276-1AE7855E7E14}"/>
    <cellStyle name="Comma [0] 2 110 2 2" xfId="50721" hidden="1" xr:uid="{3D5B86D4-600F-44A9-9D08-5153C4BEF9BA}"/>
    <cellStyle name="Comma [0] 2 110 2 2" xfId="50982" hidden="1" xr:uid="{45C891F3-7FAF-4670-94C1-31FA29724BD9}"/>
    <cellStyle name="Comma [0] 2 110 2 2" xfId="51615" hidden="1" xr:uid="{F680D5BE-4445-45D8-A013-F512B045EAB9}"/>
    <cellStyle name="Comma [0] 2 110 2 2" xfId="52172" hidden="1" xr:uid="{FA9A5906-B596-4536-93BD-C9A6919FF9DE}"/>
    <cellStyle name="Comma [0] 2 110 2 2" xfId="52465" hidden="1" xr:uid="{AB77789D-03E7-4D17-A8DA-A18F2FDE8480}"/>
    <cellStyle name="Comma [0] 2 110 2 2" xfId="52726" hidden="1" xr:uid="{F1DAB819-6940-48B3-B794-88055AE1E93D}"/>
    <cellStyle name="Comma [0] 2 110 2 2" xfId="53353" hidden="1" xr:uid="{26C4C7EC-50FE-4E62-846E-3F3860E8DD06}"/>
    <cellStyle name="Comma [0] 2 110 2 2" xfId="53906" hidden="1" xr:uid="{9AF18546-796A-42EF-BB85-1D413C17FACF}"/>
    <cellStyle name="Comma [0] 2 110 2 2" xfId="54199" hidden="1" xr:uid="{0CF1EE2C-CB8D-441E-94A3-AF999E52EE1D}"/>
    <cellStyle name="Comma [0] 2 110 2 2" xfId="54460" hidden="1" xr:uid="{771B52A8-F8E8-459F-9A0B-41CF0E3137B8}"/>
    <cellStyle name="Comma [0] 2 110 2 2" xfId="55081" hidden="1" xr:uid="{16980C22-D5D7-41C9-A683-8CEC6F8AC6B7}"/>
    <cellStyle name="Comma [0] 2 110 2 2" xfId="55630" hidden="1" xr:uid="{C9B34D61-CD23-45C5-A157-E30BEAA341CB}"/>
    <cellStyle name="Comma [0] 2 110 2 2" xfId="55923" hidden="1" xr:uid="{DBEFD4A0-1221-40D7-80B0-EAE8BB5B1A81}"/>
    <cellStyle name="Comma [0] 2 110 2 2" xfId="56184" hidden="1" xr:uid="{6B9FF001-9CC0-42E5-BDBC-3F8D040643AB}"/>
    <cellStyle name="Comma [0] 2 110 2 2" xfId="56794" hidden="1" xr:uid="{A7CB158B-5253-45E1-BE55-616244AA0102}"/>
    <cellStyle name="Comma [0] 2 110 2 2" xfId="57337" hidden="1" xr:uid="{6F0E6211-4FAA-4972-8F54-583996787526}"/>
    <cellStyle name="Comma [0] 2 110 2 2" xfId="57630" hidden="1" xr:uid="{523383E1-08FA-42B6-B412-563441DF4E01}"/>
    <cellStyle name="Comma [0] 2 110 2 2" xfId="57891" hidden="1" xr:uid="{3182C74A-4E8C-4FD4-95C7-D9C8A67C20B4}"/>
    <cellStyle name="Comma [0] 2 110 2 2" xfId="58491" hidden="1" xr:uid="{943139FA-F85A-4D77-A8F1-28DF945CC60E}"/>
    <cellStyle name="Comma [0] 2 110 2 2" xfId="59031" hidden="1" xr:uid="{E81234A4-8D16-45E3-890C-1D675E361A66}"/>
    <cellStyle name="Comma [0] 2 110 2 2" xfId="59324" hidden="1" xr:uid="{FF057963-F347-4908-866C-27852B3BB235}"/>
    <cellStyle name="Comma [0] 2 110 2 2" xfId="59585" hidden="1" xr:uid="{7E4E4957-EA1E-4C3A-8FB2-0AC3B6FD860D}"/>
    <cellStyle name="Comma [0] 2 110 2 2" xfId="60166" hidden="1" xr:uid="{CC8975EF-D8CC-4C15-B1CA-9E3296C4E5F6}"/>
    <cellStyle name="Comma [0] 2 110 2 2" xfId="60692" hidden="1" xr:uid="{CABB0F28-0B78-434A-9465-E57B2E336A5A}"/>
    <cellStyle name="Comma [0] 2 110 2 2" xfId="60985" hidden="1" xr:uid="{ED0AFC0C-18CD-45DF-8DF4-48F4B99EF9DE}"/>
    <cellStyle name="Comma [0] 2 110 2 2" xfId="61246" hidden="1" xr:uid="{92D2CA61-1F52-4BF9-987B-051A19F8F99A}"/>
    <cellStyle name="Comma [0] 2 110 2 2" xfId="61812" hidden="1" xr:uid="{AA8C5DEF-289C-438B-911E-CE21B790F062}"/>
    <cellStyle name="Comma [0] 2 110 2 2" xfId="62327" hidden="1" xr:uid="{48DAAE2F-FF29-4E9B-9127-191BEE0390F5}"/>
    <cellStyle name="Comma [0] 2 110 2 2" xfId="62620" hidden="1" xr:uid="{89E630C7-02DA-4503-9559-22A6B1E3EE2B}"/>
    <cellStyle name="Comma [0] 2 110 2 2" xfId="62881" hidden="1" xr:uid="{0A37DE7C-0FD9-4C90-BE76-FDF73CC9B97E}"/>
    <cellStyle name="Comma [0] 2 110 2 2" xfId="63382" hidden="1" xr:uid="{9D9DF7EF-DD55-4592-96FD-2783E02F4CEA}"/>
    <cellStyle name="Comma [0] 2 110 2 2" xfId="63838" hidden="1" xr:uid="{F7E97DA3-BB3F-4354-91AB-9AA79F70BEE1}"/>
    <cellStyle name="Comma [0] 2 110 3" xfId="4050" hidden="1" xr:uid="{00000000-0005-0000-0000-0000D50F0000}"/>
    <cellStyle name="Comma [0] 2 110 3" xfId="4444" hidden="1" xr:uid="{00000000-0005-0000-0000-00005F110000}"/>
    <cellStyle name="Comma [0] 2 110 3" xfId="6663" hidden="1" xr:uid="{00000000-0005-0000-0000-00000A1A0000}"/>
    <cellStyle name="Comma [0] 2 110 3" xfId="6827" hidden="1" xr:uid="{00000000-0005-0000-0000-0000AE1A0000}"/>
    <cellStyle name="Comma [0] 2 110 3" xfId="7357" hidden="1" xr:uid="{00000000-0005-0000-0000-0000C01C0000}"/>
    <cellStyle name="Comma [0] 2 110 3" xfId="9113" hidden="1" xr:uid="{00000000-0005-0000-0000-00009C230000}"/>
    <cellStyle name="Comma [0] 2 110 3" xfId="10869" hidden="1" xr:uid="{00000000-0005-0000-0000-0000782A0000}"/>
    <cellStyle name="Comma [0] 2 110 3" xfId="12625" hidden="1" xr:uid="{00000000-0005-0000-0000-000054310000}"/>
    <cellStyle name="Comma [0] 2 110 3" xfId="14381" hidden="1" xr:uid="{00000000-0005-0000-0000-000030380000}"/>
    <cellStyle name="Comma [0] 2 110 3" xfId="16134" hidden="1" xr:uid="{00000000-0005-0000-0000-0000093F0000}"/>
    <cellStyle name="Comma [0] 2 110 3" xfId="17884" hidden="1" xr:uid="{00000000-0005-0000-0000-0000DF450000}"/>
    <cellStyle name="Comma [0] 2 110 3" xfId="19629" hidden="1" xr:uid="{00000000-0005-0000-0000-0000B04C0000}"/>
    <cellStyle name="Comma [0] 2 110 3" xfId="21367" hidden="1" xr:uid="{00000000-0005-0000-0000-00007A530000}"/>
    <cellStyle name="Comma [0] 2 110 3" xfId="23095" hidden="1" xr:uid="{00000000-0005-0000-0000-00003A5A0000}"/>
    <cellStyle name="Comma [0] 2 110 3" xfId="24808" hidden="1" xr:uid="{00000000-0005-0000-0000-0000EB600000}"/>
    <cellStyle name="Comma [0] 2 110 3" xfId="26505" hidden="1" xr:uid="{00000000-0005-0000-0000-00008C670000}"/>
    <cellStyle name="Comma [0] 2 110 3" xfId="36069" hidden="1" xr:uid="{C582F224-68A6-471B-AA34-316395924ABF}"/>
    <cellStyle name="Comma [0] 2 110 3" xfId="36463" hidden="1" xr:uid="{AB141670-C842-4C8D-900A-DEC2651348AD}"/>
    <cellStyle name="Comma [0] 2 110 3" xfId="38682" hidden="1" xr:uid="{7C2018DB-4909-4F57-B8A3-C44A8EDEE7FF}"/>
    <cellStyle name="Comma [0] 2 110 3" xfId="38846" hidden="1" xr:uid="{0F79DECE-2022-4601-B4B9-D2708D5939B1}"/>
    <cellStyle name="Comma [0] 2 110 3" xfId="39376" hidden="1" xr:uid="{B815F981-74D7-4E4F-B34B-C903AC01B935}"/>
    <cellStyle name="Comma [0] 2 110 3" xfId="41132" hidden="1" xr:uid="{814A2EFA-D55D-4484-BED8-A305990D91F7}"/>
    <cellStyle name="Comma [0] 2 110 3" xfId="42888" hidden="1" xr:uid="{9EEC4984-3078-4EA6-9CA5-B9A948660B8F}"/>
    <cellStyle name="Comma [0] 2 110 3" xfId="44644" hidden="1" xr:uid="{8684E723-31FB-479B-B435-C334C5795B48}"/>
    <cellStyle name="Comma [0] 2 110 3" xfId="46400" hidden="1" xr:uid="{81933ACC-A528-49D7-802A-6CC0DD0B95C3}"/>
    <cellStyle name="Comma [0] 2 110 3" xfId="48153" hidden="1" xr:uid="{E6D4D624-DD9D-47F8-9815-2ABBE4DA2B0E}"/>
    <cellStyle name="Comma [0] 2 110 3" xfId="49903" hidden="1" xr:uid="{AAADB8DB-5F54-4D92-B9A0-9D9CF9617B85}"/>
    <cellStyle name="Comma [0] 2 110 3" xfId="51648" hidden="1" xr:uid="{B4C9D957-56D5-4419-A8F1-4D81701F5501}"/>
    <cellStyle name="Comma [0] 2 110 3" xfId="53386" hidden="1" xr:uid="{A987B738-64A5-4A29-88DB-4DB97F98D2ED}"/>
    <cellStyle name="Comma [0] 2 110 3" xfId="55114" hidden="1" xr:uid="{1D7A8C49-8E5D-45F6-9E80-36BBB306AE9D}"/>
    <cellStyle name="Comma [0] 2 110 3" xfId="56827" hidden="1" xr:uid="{823DC78E-E397-4C59-97D4-18FCC21FDDAE}"/>
    <cellStyle name="Comma [0] 2 110 3" xfId="58524" hidden="1" xr:uid="{1D975D7C-7F61-44AA-87AD-EC75218B4199}"/>
    <cellStyle name="Comma [0] 2 111" xfId="651" xr:uid="{00000000-0005-0000-0000-00008E020000}"/>
    <cellStyle name="Comma [0] 2 111 2" xfId="1306" hidden="1" xr:uid="{00000000-0005-0000-0000-00001D050000}"/>
    <cellStyle name="Comma [0] 2 111 2" xfId="1859" hidden="1" xr:uid="{00000000-0005-0000-0000-000046070000}"/>
    <cellStyle name="Comma [0] 2 111 2" xfId="2152" hidden="1" xr:uid="{00000000-0005-0000-0000-00006B080000}"/>
    <cellStyle name="Comma [0] 2 111 2" xfId="2414" hidden="1" xr:uid="{00000000-0005-0000-0000-000071090000}"/>
    <cellStyle name="Comma [0] 2 111 2" xfId="33339" hidden="1" xr:uid="{43736190-A214-420F-B55D-1491102518D1}"/>
    <cellStyle name="Comma [0] 2 111 2" xfId="33889" hidden="1" xr:uid="{2B3C6CBF-E4B0-4512-B433-A1AAB149178D}"/>
    <cellStyle name="Comma [0] 2 111 2" xfId="34182" hidden="1" xr:uid="{EA11F87A-D2EA-4DAA-A88A-11BBCD01DE2F}"/>
    <cellStyle name="Comma [0] 2 111 2" xfId="34444" hidden="1" xr:uid="{8386B91B-DE4A-4E63-BF02-A4C4595F8CF7}"/>
    <cellStyle name="Comma [0] 2 111 2" xfId="32704" xr:uid="{94988061-CB91-4C79-B5F3-B632965FA986}"/>
    <cellStyle name="Comma [0] 2 111 2 2" xfId="5103" hidden="1" xr:uid="{00000000-0005-0000-0000-0000F2130000}"/>
    <cellStyle name="Comma [0] 2 111 2 2" xfId="5661" hidden="1" xr:uid="{00000000-0005-0000-0000-000020160000}"/>
    <cellStyle name="Comma [0] 2 111 2 2" xfId="5954" hidden="1" xr:uid="{00000000-0005-0000-0000-000045170000}"/>
    <cellStyle name="Comma [0] 2 111 2 2" xfId="6216" hidden="1" xr:uid="{00000000-0005-0000-0000-00004B180000}"/>
    <cellStyle name="Comma [0] 2 111 2 2" xfId="7322" hidden="1" xr:uid="{00000000-0005-0000-0000-00009D1C0000}"/>
    <cellStyle name="Comma [0] 2 111 2 2" xfId="7880" hidden="1" xr:uid="{00000000-0005-0000-0000-0000CB1E0000}"/>
    <cellStyle name="Comma [0] 2 111 2 2" xfId="8173" hidden="1" xr:uid="{00000000-0005-0000-0000-0000F01F0000}"/>
    <cellStyle name="Comma [0] 2 111 2 2" xfId="8435" hidden="1" xr:uid="{00000000-0005-0000-0000-0000F6200000}"/>
    <cellStyle name="Comma [0] 2 111 2 2" xfId="9078" hidden="1" xr:uid="{00000000-0005-0000-0000-000079230000}"/>
    <cellStyle name="Comma [0] 2 111 2 2" xfId="9636" hidden="1" xr:uid="{00000000-0005-0000-0000-0000A7250000}"/>
    <cellStyle name="Comma [0] 2 111 2 2" xfId="9929" hidden="1" xr:uid="{00000000-0005-0000-0000-0000CC260000}"/>
    <cellStyle name="Comma [0] 2 111 2 2" xfId="10191" hidden="1" xr:uid="{00000000-0005-0000-0000-0000D2270000}"/>
    <cellStyle name="Comma [0] 2 111 2 2" xfId="10834" hidden="1" xr:uid="{00000000-0005-0000-0000-0000552A0000}"/>
    <cellStyle name="Comma [0] 2 111 2 2" xfId="11392" hidden="1" xr:uid="{00000000-0005-0000-0000-0000832C0000}"/>
    <cellStyle name="Comma [0] 2 111 2 2" xfId="11685" hidden="1" xr:uid="{00000000-0005-0000-0000-0000A82D0000}"/>
    <cellStyle name="Comma [0] 2 111 2 2" xfId="11947" hidden="1" xr:uid="{00000000-0005-0000-0000-0000AE2E0000}"/>
    <cellStyle name="Comma [0] 2 111 2 2" xfId="12590" hidden="1" xr:uid="{00000000-0005-0000-0000-000031310000}"/>
    <cellStyle name="Comma [0] 2 111 2 2" xfId="13148" hidden="1" xr:uid="{00000000-0005-0000-0000-00005F330000}"/>
    <cellStyle name="Comma [0] 2 111 2 2" xfId="13441" hidden="1" xr:uid="{00000000-0005-0000-0000-000084340000}"/>
    <cellStyle name="Comma [0] 2 111 2 2" xfId="13703" hidden="1" xr:uid="{00000000-0005-0000-0000-00008A350000}"/>
    <cellStyle name="Comma [0] 2 111 2 2" xfId="14346" hidden="1" xr:uid="{00000000-0005-0000-0000-00000D380000}"/>
    <cellStyle name="Comma [0] 2 111 2 2" xfId="14904" hidden="1" xr:uid="{00000000-0005-0000-0000-00003B3A0000}"/>
    <cellStyle name="Comma [0] 2 111 2 2" xfId="15197" hidden="1" xr:uid="{00000000-0005-0000-0000-0000603B0000}"/>
    <cellStyle name="Comma [0] 2 111 2 2" xfId="15459" hidden="1" xr:uid="{00000000-0005-0000-0000-0000663C0000}"/>
    <cellStyle name="Comma [0] 2 111 2 2" xfId="16099" hidden="1" xr:uid="{00000000-0005-0000-0000-0000E63E0000}"/>
    <cellStyle name="Comma [0] 2 111 2 2" xfId="16657" hidden="1" xr:uid="{00000000-0005-0000-0000-000014410000}"/>
    <cellStyle name="Comma [0] 2 111 2 2" xfId="16950" hidden="1" xr:uid="{00000000-0005-0000-0000-000039420000}"/>
    <cellStyle name="Comma [0] 2 111 2 2" xfId="17212" hidden="1" xr:uid="{00000000-0005-0000-0000-00003F430000}"/>
    <cellStyle name="Comma [0] 2 111 2 2" xfId="17849" hidden="1" xr:uid="{00000000-0005-0000-0000-0000BC450000}"/>
    <cellStyle name="Comma [0] 2 111 2 2" xfId="18407" hidden="1" xr:uid="{00000000-0005-0000-0000-0000EA470000}"/>
    <cellStyle name="Comma [0] 2 111 2 2" xfId="18700" hidden="1" xr:uid="{00000000-0005-0000-0000-00000F490000}"/>
    <cellStyle name="Comma [0] 2 111 2 2" xfId="18962" hidden="1" xr:uid="{00000000-0005-0000-0000-0000154A0000}"/>
    <cellStyle name="Comma [0] 2 111 2 2" xfId="19594" hidden="1" xr:uid="{00000000-0005-0000-0000-00008D4C0000}"/>
    <cellStyle name="Comma [0] 2 111 2 2" xfId="20151" hidden="1" xr:uid="{00000000-0005-0000-0000-0000BA4E0000}"/>
    <cellStyle name="Comma [0] 2 111 2 2" xfId="20444" hidden="1" xr:uid="{00000000-0005-0000-0000-0000DF4F0000}"/>
    <cellStyle name="Comma [0] 2 111 2 2" xfId="20706" hidden="1" xr:uid="{00000000-0005-0000-0000-0000E5500000}"/>
    <cellStyle name="Comma [0] 2 111 2 2" xfId="21332" hidden="1" xr:uid="{00000000-0005-0000-0000-000057530000}"/>
    <cellStyle name="Comma [0] 2 111 2 2" xfId="21885" hidden="1" xr:uid="{00000000-0005-0000-0000-000080550000}"/>
    <cellStyle name="Comma [0] 2 111 2 2" xfId="22178" hidden="1" xr:uid="{00000000-0005-0000-0000-0000A5560000}"/>
    <cellStyle name="Comma [0] 2 111 2 2" xfId="22440" hidden="1" xr:uid="{00000000-0005-0000-0000-0000AB570000}"/>
    <cellStyle name="Comma [0] 2 111 2 2" xfId="23060" hidden="1" xr:uid="{00000000-0005-0000-0000-0000175A0000}"/>
    <cellStyle name="Comma [0] 2 111 2 2" xfId="23609" hidden="1" xr:uid="{00000000-0005-0000-0000-00003C5C0000}"/>
    <cellStyle name="Comma [0] 2 111 2 2" xfId="23902" hidden="1" xr:uid="{00000000-0005-0000-0000-0000615D0000}"/>
    <cellStyle name="Comma [0] 2 111 2 2" xfId="24164" hidden="1" xr:uid="{00000000-0005-0000-0000-0000675E0000}"/>
    <cellStyle name="Comma [0] 2 111 2 2" xfId="24773" hidden="1" xr:uid="{00000000-0005-0000-0000-0000C8600000}"/>
    <cellStyle name="Comma [0] 2 111 2 2" xfId="25316" hidden="1" xr:uid="{00000000-0005-0000-0000-0000E7620000}"/>
    <cellStyle name="Comma [0] 2 111 2 2" xfId="25609" hidden="1" xr:uid="{00000000-0005-0000-0000-00000C640000}"/>
    <cellStyle name="Comma [0] 2 111 2 2" xfId="25871" hidden="1" xr:uid="{00000000-0005-0000-0000-000012650000}"/>
    <cellStyle name="Comma [0] 2 111 2 2" xfId="26470" hidden="1" xr:uid="{00000000-0005-0000-0000-000069670000}"/>
    <cellStyle name="Comma [0] 2 111 2 2" xfId="27010" hidden="1" xr:uid="{00000000-0005-0000-0000-000085690000}"/>
    <cellStyle name="Comma [0] 2 111 2 2" xfId="27303" hidden="1" xr:uid="{00000000-0005-0000-0000-0000AA6A0000}"/>
    <cellStyle name="Comma [0] 2 111 2 2" xfId="27565" hidden="1" xr:uid="{00000000-0005-0000-0000-0000B06B0000}"/>
    <cellStyle name="Comma [0] 2 111 2 2" xfId="28145" hidden="1" xr:uid="{00000000-0005-0000-0000-0000F46D0000}"/>
    <cellStyle name="Comma [0] 2 111 2 2" xfId="28671" hidden="1" xr:uid="{00000000-0005-0000-0000-000002700000}"/>
    <cellStyle name="Comma [0] 2 111 2 2" xfId="28964" hidden="1" xr:uid="{00000000-0005-0000-0000-000027710000}"/>
    <cellStyle name="Comma [0] 2 111 2 2" xfId="29226" hidden="1" xr:uid="{00000000-0005-0000-0000-00002D720000}"/>
    <cellStyle name="Comma [0] 2 111 2 2" xfId="29791" hidden="1" xr:uid="{00000000-0005-0000-0000-000062740000}"/>
    <cellStyle name="Comma [0] 2 111 2 2" xfId="30306" hidden="1" xr:uid="{00000000-0005-0000-0000-000065760000}"/>
    <cellStyle name="Comma [0] 2 111 2 2" xfId="30599" hidden="1" xr:uid="{00000000-0005-0000-0000-00008A770000}"/>
    <cellStyle name="Comma [0] 2 111 2 2" xfId="30861" hidden="1" xr:uid="{00000000-0005-0000-0000-000090780000}"/>
    <cellStyle name="Comma [0] 2 111 2 2" xfId="31361" hidden="1" xr:uid="{00000000-0005-0000-0000-0000847A0000}"/>
    <cellStyle name="Comma [0] 2 111 2 2" xfId="31817" hidden="1" xr:uid="{00000000-0005-0000-0000-00004C7C0000}"/>
    <cellStyle name="Comma [0] 2 111 2 2" xfId="37122" hidden="1" xr:uid="{9F574785-8516-4E9A-A272-DC9FCD66E658}"/>
    <cellStyle name="Comma [0] 2 111 2 2" xfId="37680" hidden="1" xr:uid="{EE259C84-2A3B-466F-98AF-8AB1F9815489}"/>
    <cellStyle name="Comma [0] 2 111 2 2" xfId="37973" hidden="1" xr:uid="{124D250F-298C-4F30-9855-1DA1FC8CD2B6}"/>
    <cellStyle name="Comma [0] 2 111 2 2" xfId="38235" hidden="1" xr:uid="{9F95B991-8452-495D-815C-713EEC7C8266}"/>
    <cellStyle name="Comma [0] 2 111 2 2" xfId="39341" hidden="1" xr:uid="{41DA0555-B5C0-440C-AC6C-19807DF55EA7}"/>
    <cellStyle name="Comma [0] 2 111 2 2" xfId="39899" hidden="1" xr:uid="{4B644C53-8042-4EF5-8CBB-EB7C5A268A56}"/>
    <cellStyle name="Comma [0] 2 111 2 2" xfId="40192" hidden="1" xr:uid="{AFEF8960-0E9A-4C02-B39F-43499A48B901}"/>
    <cellStyle name="Comma [0] 2 111 2 2" xfId="40454" hidden="1" xr:uid="{EC5F9109-8492-43DF-BB40-474CBF255C0D}"/>
    <cellStyle name="Comma [0] 2 111 2 2" xfId="41097" hidden="1" xr:uid="{376C143D-FC35-4FB8-87F7-00BF9BB73336}"/>
    <cellStyle name="Comma [0] 2 111 2 2" xfId="41655" hidden="1" xr:uid="{B4378CF7-3919-4031-AD58-529719EEB206}"/>
    <cellStyle name="Comma [0] 2 111 2 2" xfId="41948" hidden="1" xr:uid="{705DF0A3-9243-4A2B-BB81-F607CBFB0AC9}"/>
    <cellStyle name="Comma [0] 2 111 2 2" xfId="42210" hidden="1" xr:uid="{8B8C85C2-7D0A-42C3-B630-E8D891C732BE}"/>
    <cellStyle name="Comma [0] 2 111 2 2" xfId="42853" hidden="1" xr:uid="{FEDA6095-16F2-47EC-9488-8970AD54D36C}"/>
    <cellStyle name="Comma [0] 2 111 2 2" xfId="43411" hidden="1" xr:uid="{BCE8BB24-E083-4CCE-A580-E027E47AB21A}"/>
    <cellStyle name="Comma [0] 2 111 2 2" xfId="43704" hidden="1" xr:uid="{CCD8350D-D3F8-461E-A95D-AFFE4FAA1B97}"/>
    <cellStyle name="Comma [0] 2 111 2 2" xfId="43966" hidden="1" xr:uid="{E01F34B7-B989-4E2C-805A-30240D2240C7}"/>
    <cellStyle name="Comma [0] 2 111 2 2" xfId="44609" hidden="1" xr:uid="{9FBD8235-C660-4862-8DB5-4D8862B88F41}"/>
    <cellStyle name="Comma [0] 2 111 2 2" xfId="45167" hidden="1" xr:uid="{310ACA47-B788-4555-AE26-A2E601108889}"/>
    <cellStyle name="Comma [0] 2 111 2 2" xfId="45460" hidden="1" xr:uid="{219B2151-6DCF-4BA0-84A0-31F65E568EB9}"/>
    <cellStyle name="Comma [0] 2 111 2 2" xfId="45722" hidden="1" xr:uid="{A5DBBAD4-B8F1-48F4-AB87-6007E5C9653E}"/>
    <cellStyle name="Comma [0] 2 111 2 2" xfId="46365" hidden="1" xr:uid="{B3388F7C-4AE9-4A67-AC49-F1BE9A69A432}"/>
    <cellStyle name="Comma [0] 2 111 2 2" xfId="46923" hidden="1" xr:uid="{9FBFCB68-5EAF-4249-B766-79C01E4FE796}"/>
    <cellStyle name="Comma [0] 2 111 2 2" xfId="47216" hidden="1" xr:uid="{C52519B3-DF5D-4593-93A7-74E570D09B23}"/>
    <cellStyle name="Comma [0] 2 111 2 2" xfId="47478" hidden="1" xr:uid="{15D1D96E-5A94-4151-8EB1-A7F981DC0553}"/>
    <cellStyle name="Comma [0] 2 111 2 2" xfId="48118" hidden="1" xr:uid="{8EB33179-E396-4A74-98D5-1A589130AF3C}"/>
    <cellStyle name="Comma [0] 2 111 2 2" xfId="48676" hidden="1" xr:uid="{40FF60A8-E320-4346-B467-EEA662E450DB}"/>
    <cellStyle name="Comma [0] 2 111 2 2" xfId="48969" hidden="1" xr:uid="{AC8C2609-730C-4456-B91F-8A5A731DB8A6}"/>
    <cellStyle name="Comma [0] 2 111 2 2" xfId="49231" hidden="1" xr:uid="{82CCC2E1-77D6-49A9-B908-984FE947B900}"/>
    <cellStyle name="Comma [0] 2 111 2 2" xfId="49868" hidden="1" xr:uid="{4177493C-60F5-46C0-BC86-88250FBB2541}"/>
    <cellStyle name="Comma [0] 2 111 2 2" xfId="50426" hidden="1" xr:uid="{430CCFC0-BDA1-4B73-8CB6-042D3C1EE1F7}"/>
    <cellStyle name="Comma [0] 2 111 2 2" xfId="50719" hidden="1" xr:uid="{8EEB908E-3D30-4701-915D-0869A3AC34B5}"/>
    <cellStyle name="Comma [0] 2 111 2 2" xfId="50981" hidden="1" xr:uid="{A9FB9848-98A2-489E-B1E3-212BF7F3B107}"/>
    <cellStyle name="Comma [0] 2 111 2 2" xfId="51613" hidden="1" xr:uid="{F8C966D8-7914-4093-837F-24FB282C0F35}"/>
    <cellStyle name="Comma [0] 2 111 2 2" xfId="52170" hidden="1" xr:uid="{1366AB36-7AC6-4D30-B3E2-41B869C6FB0C}"/>
    <cellStyle name="Comma [0] 2 111 2 2" xfId="52463" hidden="1" xr:uid="{4E3620BF-50D1-474B-8F91-6BBA5FDD7F7D}"/>
    <cellStyle name="Comma [0] 2 111 2 2" xfId="52725" hidden="1" xr:uid="{E4B9E386-49A7-4A0D-A78A-18B482FD14FA}"/>
    <cellStyle name="Comma [0] 2 111 2 2" xfId="53351" hidden="1" xr:uid="{F833C027-7EBB-4A2C-BEC7-5165863F7EDA}"/>
    <cellStyle name="Comma [0] 2 111 2 2" xfId="53904" hidden="1" xr:uid="{C2227BF9-7D38-4346-B673-6682BD9524FF}"/>
    <cellStyle name="Comma [0] 2 111 2 2" xfId="54197" hidden="1" xr:uid="{DE87F94C-CD10-40F4-BCA6-41B20E0F68F7}"/>
    <cellStyle name="Comma [0] 2 111 2 2" xfId="54459" hidden="1" xr:uid="{5820A2BD-CDC2-4205-A7F3-8E9DF435E678}"/>
    <cellStyle name="Comma [0] 2 111 2 2" xfId="55079" hidden="1" xr:uid="{6BE86FBA-F300-4433-BFB8-8F4F3D20A321}"/>
    <cellStyle name="Comma [0] 2 111 2 2" xfId="55628" hidden="1" xr:uid="{67D705D1-89BE-4925-BD17-3ACBDE1F61A1}"/>
    <cellStyle name="Comma [0] 2 111 2 2" xfId="55921" hidden="1" xr:uid="{3853B0F8-873D-445A-8351-DAA8AB399148}"/>
    <cellStyle name="Comma [0] 2 111 2 2" xfId="56183" hidden="1" xr:uid="{7087A758-E550-46ED-A420-D816AB5281C7}"/>
    <cellStyle name="Comma [0] 2 111 2 2" xfId="56792" hidden="1" xr:uid="{265968B1-6741-431D-BCAC-8596C0D866AE}"/>
    <cellStyle name="Comma [0] 2 111 2 2" xfId="57335" hidden="1" xr:uid="{3F91AD7E-A59B-4F1E-9C85-10F6D923B577}"/>
    <cellStyle name="Comma [0] 2 111 2 2" xfId="57628" hidden="1" xr:uid="{93BAC2BA-5BE0-4795-9AD9-4D9ADA97008C}"/>
    <cellStyle name="Comma [0] 2 111 2 2" xfId="57890" hidden="1" xr:uid="{F3AF9CD8-D5C3-49FB-9984-55825C467B68}"/>
    <cellStyle name="Comma [0] 2 111 2 2" xfId="58489" hidden="1" xr:uid="{30DA1D4B-EC3B-4DF5-ACCD-C13E612B0545}"/>
    <cellStyle name="Comma [0] 2 111 2 2" xfId="59029" hidden="1" xr:uid="{E533D545-C876-4848-8A22-E37C0EEEB7BF}"/>
    <cellStyle name="Comma [0] 2 111 2 2" xfId="59322" hidden="1" xr:uid="{899C5887-A6B8-4776-8DBA-002E98C536FC}"/>
    <cellStyle name="Comma [0] 2 111 2 2" xfId="59584" hidden="1" xr:uid="{19BF302A-B6FC-4062-86CF-8E9EAD27FF68}"/>
    <cellStyle name="Comma [0] 2 111 2 2" xfId="60164" hidden="1" xr:uid="{97B0FECA-F74F-4349-BDA0-7C36232DE1A1}"/>
    <cellStyle name="Comma [0] 2 111 2 2" xfId="60690" hidden="1" xr:uid="{4B13FBD7-5752-4033-A740-3C21A8948C74}"/>
    <cellStyle name="Comma [0] 2 111 2 2" xfId="60983" hidden="1" xr:uid="{27F9D790-9391-4C1E-8AA7-3E75742A5EC6}"/>
    <cellStyle name="Comma [0] 2 111 2 2" xfId="61245" hidden="1" xr:uid="{24E49E0D-50F0-4752-A48F-CFC62C71A384}"/>
    <cellStyle name="Comma [0] 2 111 2 2" xfId="61810" hidden="1" xr:uid="{04CA4848-9968-4056-9156-FE316F3C3B17}"/>
    <cellStyle name="Comma [0] 2 111 2 2" xfId="62325" hidden="1" xr:uid="{61E67561-96B1-41F8-A652-DE5759A336DA}"/>
    <cellStyle name="Comma [0] 2 111 2 2" xfId="62618" hidden="1" xr:uid="{1F2CC44D-CD63-4408-8881-8A2D4492EC35}"/>
    <cellStyle name="Comma [0] 2 111 2 2" xfId="62880" hidden="1" xr:uid="{79AE8B88-2EE8-460A-BF54-12A2EEE59683}"/>
    <cellStyle name="Comma [0] 2 111 2 2" xfId="63380" hidden="1" xr:uid="{EE1289AE-6565-475D-9421-60ADB500FFB4}"/>
    <cellStyle name="Comma [0] 2 111 2 2" xfId="63836" hidden="1" xr:uid="{636AB8F9-41C2-4811-8558-67F5F6E5478B}"/>
    <cellStyle name="Comma [0] 2 111 3" xfId="4442" hidden="1" xr:uid="{00000000-0005-0000-0000-00005D110000}"/>
    <cellStyle name="Comma [0] 2 111 3" xfId="6436" hidden="1" xr:uid="{00000000-0005-0000-0000-000027190000}"/>
    <cellStyle name="Comma [0] 2 111 3" xfId="6661" hidden="1" xr:uid="{00000000-0005-0000-0000-0000081A0000}"/>
    <cellStyle name="Comma [0] 2 111 3" xfId="6812" hidden="1" xr:uid="{00000000-0005-0000-0000-00009F1A0000}"/>
    <cellStyle name="Comma [0] 2 111 3" xfId="7405" hidden="1" xr:uid="{00000000-0005-0000-0000-0000F01C0000}"/>
    <cellStyle name="Comma [0] 2 111 3" xfId="9161" hidden="1" xr:uid="{00000000-0005-0000-0000-0000CC230000}"/>
    <cellStyle name="Comma [0] 2 111 3" xfId="10917" hidden="1" xr:uid="{00000000-0005-0000-0000-0000A82A0000}"/>
    <cellStyle name="Comma [0] 2 111 3" xfId="12673" hidden="1" xr:uid="{00000000-0005-0000-0000-000084310000}"/>
    <cellStyle name="Comma [0] 2 111 3" xfId="14429" hidden="1" xr:uid="{00000000-0005-0000-0000-000060380000}"/>
    <cellStyle name="Comma [0] 2 111 3" xfId="16182" hidden="1" xr:uid="{00000000-0005-0000-0000-0000393F0000}"/>
    <cellStyle name="Comma [0] 2 111 3" xfId="17932" hidden="1" xr:uid="{00000000-0005-0000-0000-00000F460000}"/>
    <cellStyle name="Comma [0] 2 111 3" xfId="19676" hidden="1" xr:uid="{00000000-0005-0000-0000-0000DF4C0000}"/>
    <cellStyle name="Comma [0] 2 111 3" xfId="21412" hidden="1" xr:uid="{00000000-0005-0000-0000-0000A7530000}"/>
    <cellStyle name="Comma [0] 2 111 3" xfId="23139" hidden="1" xr:uid="{00000000-0005-0000-0000-0000665A0000}"/>
    <cellStyle name="Comma [0] 2 111 3" xfId="24851" hidden="1" xr:uid="{00000000-0005-0000-0000-000016610000}"/>
    <cellStyle name="Comma [0] 2 111 3" xfId="26547" hidden="1" xr:uid="{00000000-0005-0000-0000-0000B6670000}"/>
    <cellStyle name="Comma [0] 2 111 3" xfId="36461" hidden="1" xr:uid="{11BC0535-FDD1-41DA-A89B-315D76471905}"/>
    <cellStyle name="Comma [0] 2 111 3" xfId="38455" hidden="1" xr:uid="{F60246CF-C993-4622-987D-AD3E3F582110}"/>
    <cellStyle name="Comma [0] 2 111 3" xfId="38680" hidden="1" xr:uid="{4DF58B99-B700-4A18-9943-5CC769BC73DC}"/>
    <cellStyle name="Comma [0] 2 111 3" xfId="38831" hidden="1" xr:uid="{98FEE849-B06C-4C35-A543-373751C5DB5F}"/>
    <cellStyle name="Comma [0] 2 111 3" xfId="39424" hidden="1" xr:uid="{2A6A6692-6358-4E7C-89C5-65F8B278C160}"/>
    <cellStyle name="Comma [0] 2 111 3" xfId="41180" hidden="1" xr:uid="{AC5568E6-277A-4D85-BBE2-FCEEC280E1CB}"/>
    <cellStyle name="Comma [0] 2 111 3" xfId="42936" hidden="1" xr:uid="{360DF2D6-391B-418E-97A6-730343F6E6D8}"/>
    <cellStyle name="Comma [0] 2 111 3" xfId="44692" hidden="1" xr:uid="{DAE42D6F-1047-4587-9E6B-1D0E1C3C94C8}"/>
    <cellStyle name="Comma [0] 2 111 3" xfId="46448" hidden="1" xr:uid="{D445610F-E0D1-4582-BF15-F6FFC6D002B1}"/>
    <cellStyle name="Comma [0] 2 111 3" xfId="48201" hidden="1" xr:uid="{D67CE0C0-1C9D-4DC9-9981-5B285D60580F}"/>
    <cellStyle name="Comma [0] 2 111 3" xfId="49951" hidden="1" xr:uid="{B7DC85A8-0100-4A6B-93DF-088E865707E7}"/>
    <cellStyle name="Comma [0] 2 111 3" xfId="51695" hidden="1" xr:uid="{60E7DBD4-631E-4214-B36C-77D7F4467E53}"/>
    <cellStyle name="Comma [0] 2 111 3" xfId="53431" hidden="1" xr:uid="{C6B270BA-8D08-42A3-ADC7-9A5FF1C1869D}"/>
    <cellStyle name="Comma [0] 2 111 3" xfId="55158" hidden="1" xr:uid="{D7BBD81C-F906-49EC-9C45-5E964D055A4E}"/>
    <cellStyle name="Comma [0] 2 111 3" xfId="56870" hidden="1" xr:uid="{691660C0-254B-4703-ABE9-76C9FA389C64}"/>
    <cellStyle name="Comma [0] 2 111 3" xfId="58566" hidden="1" xr:uid="{1D42B7AB-08FA-4DDC-A8E3-F58118EC7187}"/>
    <cellStyle name="Comma [0] 2 112" xfId="655" xr:uid="{00000000-0005-0000-0000-000092020000}"/>
    <cellStyle name="Comma [0] 2 112 2" xfId="1310" hidden="1" xr:uid="{00000000-0005-0000-0000-000021050000}"/>
    <cellStyle name="Comma [0] 2 112 2" xfId="1863" hidden="1" xr:uid="{00000000-0005-0000-0000-00004A070000}"/>
    <cellStyle name="Comma [0] 2 112 2" xfId="2156" hidden="1" xr:uid="{00000000-0005-0000-0000-00006F080000}"/>
    <cellStyle name="Comma [0] 2 112 2" xfId="2417" hidden="1" xr:uid="{00000000-0005-0000-0000-000074090000}"/>
    <cellStyle name="Comma [0] 2 112 2" xfId="33343" hidden="1" xr:uid="{A162D89C-B181-4209-AB4E-487F48AF7F53}"/>
    <cellStyle name="Comma [0] 2 112 2" xfId="33893" hidden="1" xr:uid="{E5E837DE-C6C4-4FA3-A612-65C4D846EB2A}"/>
    <cellStyle name="Comma [0] 2 112 2" xfId="34186" hidden="1" xr:uid="{C6427986-072F-4E49-9635-83568A695200}"/>
    <cellStyle name="Comma [0] 2 112 2" xfId="34447" hidden="1" xr:uid="{EF563778-5A0C-44E3-A200-C84FE72A04C0}"/>
    <cellStyle name="Comma [0] 2 112 2" xfId="32708" xr:uid="{D0AD2E81-8D40-4A6B-A107-4AAFD2A0BE3C}"/>
    <cellStyle name="Comma [0] 2 112 2 2" xfId="5107" hidden="1" xr:uid="{00000000-0005-0000-0000-0000F6130000}"/>
    <cellStyle name="Comma [0] 2 112 2 2" xfId="5665" hidden="1" xr:uid="{00000000-0005-0000-0000-000024160000}"/>
    <cellStyle name="Comma [0] 2 112 2 2" xfId="5958" hidden="1" xr:uid="{00000000-0005-0000-0000-000049170000}"/>
    <cellStyle name="Comma [0] 2 112 2 2" xfId="6219" hidden="1" xr:uid="{00000000-0005-0000-0000-00004E180000}"/>
    <cellStyle name="Comma [0] 2 112 2 2" xfId="7326" hidden="1" xr:uid="{00000000-0005-0000-0000-0000A11C0000}"/>
    <cellStyle name="Comma [0] 2 112 2 2" xfId="7884" hidden="1" xr:uid="{00000000-0005-0000-0000-0000CF1E0000}"/>
    <cellStyle name="Comma [0] 2 112 2 2" xfId="8177" hidden="1" xr:uid="{00000000-0005-0000-0000-0000F41F0000}"/>
    <cellStyle name="Comma [0] 2 112 2 2" xfId="8438" hidden="1" xr:uid="{00000000-0005-0000-0000-0000F9200000}"/>
    <cellStyle name="Comma [0] 2 112 2 2" xfId="9082" hidden="1" xr:uid="{00000000-0005-0000-0000-00007D230000}"/>
    <cellStyle name="Comma [0] 2 112 2 2" xfId="9640" hidden="1" xr:uid="{00000000-0005-0000-0000-0000AB250000}"/>
    <cellStyle name="Comma [0] 2 112 2 2" xfId="9933" hidden="1" xr:uid="{00000000-0005-0000-0000-0000D0260000}"/>
    <cellStyle name="Comma [0] 2 112 2 2" xfId="10194" hidden="1" xr:uid="{00000000-0005-0000-0000-0000D5270000}"/>
    <cellStyle name="Comma [0] 2 112 2 2" xfId="10838" hidden="1" xr:uid="{00000000-0005-0000-0000-0000592A0000}"/>
    <cellStyle name="Comma [0] 2 112 2 2" xfId="11396" hidden="1" xr:uid="{00000000-0005-0000-0000-0000872C0000}"/>
    <cellStyle name="Comma [0] 2 112 2 2" xfId="11689" hidden="1" xr:uid="{00000000-0005-0000-0000-0000AC2D0000}"/>
    <cellStyle name="Comma [0] 2 112 2 2" xfId="11950" hidden="1" xr:uid="{00000000-0005-0000-0000-0000B12E0000}"/>
    <cellStyle name="Comma [0] 2 112 2 2" xfId="12594" hidden="1" xr:uid="{00000000-0005-0000-0000-000035310000}"/>
    <cellStyle name="Comma [0] 2 112 2 2" xfId="13152" hidden="1" xr:uid="{00000000-0005-0000-0000-000063330000}"/>
    <cellStyle name="Comma [0] 2 112 2 2" xfId="13445" hidden="1" xr:uid="{00000000-0005-0000-0000-000088340000}"/>
    <cellStyle name="Comma [0] 2 112 2 2" xfId="13706" hidden="1" xr:uid="{00000000-0005-0000-0000-00008D350000}"/>
    <cellStyle name="Comma [0] 2 112 2 2" xfId="14350" hidden="1" xr:uid="{00000000-0005-0000-0000-000011380000}"/>
    <cellStyle name="Comma [0] 2 112 2 2" xfId="14908" hidden="1" xr:uid="{00000000-0005-0000-0000-00003F3A0000}"/>
    <cellStyle name="Comma [0] 2 112 2 2" xfId="15201" hidden="1" xr:uid="{00000000-0005-0000-0000-0000643B0000}"/>
    <cellStyle name="Comma [0] 2 112 2 2" xfId="15462" hidden="1" xr:uid="{00000000-0005-0000-0000-0000693C0000}"/>
    <cellStyle name="Comma [0] 2 112 2 2" xfId="16103" hidden="1" xr:uid="{00000000-0005-0000-0000-0000EA3E0000}"/>
    <cellStyle name="Comma [0] 2 112 2 2" xfId="16661" hidden="1" xr:uid="{00000000-0005-0000-0000-000018410000}"/>
    <cellStyle name="Comma [0] 2 112 2 2" xfId="16954" hidden="1" xr:uid="{00000000-0005-0000-0000-00003D420000}"/>
    <cellStyle name="Comma [0] 2 112 2 2" xfId="17215" hidden="1" xr:uid="{00000000-0005-0000-0000-000042430000}"/>
    <cellStyle name="Comma [0] 2 112 2 2" xfId="17853" hidden="1" xr:uid="{00000000-0005-0000-0000-0000C0450000}"/>
    <cellStyle name="Comma [0] 2 112 2 2" xfId="18411" hidden="1" xr:uid="{00000000-0005-0000-0000-0000EE470000}"/>
    <cellStyle name="Comma [0] 2 112 2 2" xfId="18704" hidden="1" xr:uid="{00000000-0005-0000-0000-000013490000}"/>
    <cellStyle name="Comma [0] 2 112 2 2" xfId="18965" hidden="1" xr:uid="{00000000-0005-0000-0000-0000184A0000}"/>
    <cellStyle name="Comma [0] 2 112 2 2" xfId="19598" hidden="1" xr:uid="{00000000-0005-0000-0000-0000914C0000}"/>
    <cellStyle name="Comma [0] 2 112 2 2" xfId="20155" hidden="1" xr:uid="{00000000-0005-0000-0000-0000BE4E0000}"/>
    <cellStyle name="Comma [0] 2 112 2 2" xfId="20448" hidden="1" xr:uid="{00000000-0005-0000-0000-0000E34F0000}"/>
    <cellStyle name="Comma [0] 2 112 2 2" xfId="20709" hidden="1" xr:uid="{00000000-0005-0000-0000-0000E8500000}"/>
    <cellStyle name="Comma [0] 2 112 2 2" xfId="21336" hidden="1" xr:uid="{00000000-0005-0000-0000-00005B530000}"/>
    <cellStyle name="Comma [0] 2 112 2 2" xfId="21889" hidden="1" xr:uid="{00000000-0005-0000-0000-000084550000}"/>
    <cellStyle name="Comma [0] 2 112 2 2" xfId="22182" hidden="1" xr:uid="{00000000-0005-0000-0000-0000A9560000}"/>
    <cellStyle name="Comma [0] 2 112 2 2" xfId="22443" hidden="1" xr:uid="{00000000-0005-0000-0000-0000AE570000}"/>
    <cellStyle name="Comma [0] 2 112 2 2" xfId="23064" hidden="1" xr:uid="{00000000-0005-0000-0000-00001B5A0000}"/>
    <cellStyle name="Comma [0] 2 112 2 2" xfId="23613" hidden="1" xr:uid="{00000000-0005-0000-0000-0000405C0000}"/>
    <cellStyle name="Comma [0] 2 112 2 2" xfId="23906" hidden="1" xr:uid="{00000000-0005-0000-0000-0000655D0000}"/>
    <cellStyle name="Comma [0] 2 112 2 2" xfId="24167" hidden="1" xr:uid="{00000000-0005-0000-0000-00006A5E0000}"/>
    <cellStyle name="Comma [0] 2 112 2 2" xfId="24777" hidden="1" xr:uid="{00000000-0005-0000-0000-0000CC600000}"/>
    <cellStyle name="Comma [0] 2 112 2 2" xfId="25320" hidden="1" xr:uid="{00000000-0005-0000-0000-0000EB620000}"/>
    <cellStyle name="Comma [0] 2 112 2 2" xfId="25613" hidden="1" xr:uid="{00000000-0005-0000-0000-000010640000}"/>
    <cellStyle name="Comma [0] 2 112 2 2" xfId="25874" hidden="1" xr:uid="{00000000-0005-0000-0000-000015650000}"/>
    <cellStyle name="Comma [0] 2 112 2 2" xfId="26474" hidden="1" xr:uid="{00000000-0005-0000-0000-00006D670000}"/>
    <cellStyle name="Comma [0] 2 112 2 2" xfId="27014" hidden="1" xr:uid="{00000000-0005-0000-0000-000089690000}"/>
    <cellStyle name="Comma [0] 2 112 2 2" xfId="27307" hidden="1" xr:uid="{00000000-0005-0000-0000-0000AE6A0000}"/>
    <cellStyle name="Comma [0] 2 112 2 2" xfId="27568" hidden="1" xr:uid="{00000000-0005-0000-0000-0000B36B0000}"/>
    <cellStyle name="Comma [0] 2 112 2 2" xfId="28149" hidden="1" xr:uid="{00000000-0005-0000-0000-0000F86D0000}"/>
    <cellStyle name="Comma [0] 2 112 2 2" xfId="28675" hidden="1" xr:uid="{00000000-0005-0000-0000-000006700000}"/>
    <cellStyle name="Comma [0] 2 112 2 2" xfId="28968" hidden="1" xr:uid="{00000000-0005-0000-0000-00002B710000}"/>
    <cellStyle name="Comma [0] 2 112 2 2" xfId="29229" hidden="1" xr:uid="{00000000-0005-0000-0000-000030720000}"/>
    <cellStyle name="Comma [0] 2 112 2 2" xfId="29795" hidden="1" xr:uid="{00000000-0005-0000-0000-000066740000}"/>
    <cellStyle name="Comma [0] 2 112 2 2" xfId="30310" hidden="1" xr:uid="{00000000-0005-0000-0000-000069760000}"/>
    <cellStyle name="Comma [0] 2 112 2 2" xfId="30603" hidden="1" xr:uid="{00000000-0005-0000-0000-00008E770000}"/>
    <cellStyle name="Comma [0] 2 112 2 2" xfId="30864" hidden="1" xr:uid="{00000000-0005-0000-0000-000093780000}"/>
    <cellStyle name="Comma [0] 2 112 2 2" xfId="31365" hidden="1" xr:uid="{00000000-0005-0000-0000-0000887A0000}"/>
    <cellStyle name="Comma [0] 2 112 2 2" xfId="31821" hidden="1" xr:uid="{00000000-0005-0000-0000-0000507C0000}"/>
    <cellStyle name="Comma [0] 2 112 2 2" xfId="37126" hidden="1" xr:uid="{7290E54E-0D30-42D5-AB49-9E95C7F5F6E6}"/>
    <cellStyle name="Comma [0] 2 112 2 2" xfId="37684" hidden="1" xr:uid="{1CAAA6B7-5F84-4B9A-8567-6D19878D4D36}"/>
    <cellStyle name="Comma [0] 2 112 2 2" xfId="37977" hidden="1" xr:uid="{79C8DB06-E533-434F-B3A0-6FD83494AFD2}"/>
    <cellStyle name="Comma [0] 2 112 2 2" xfId="38238" hidden="1" xr:uid="{D0A823F3-53F4-4054-9327-DF5A40B0B767}"/>
    <cellStyle name="Comma [0] 2 112 2 2" xfId="39345" hidden="1" xr:uid="{3BA7D718-72C8-4539-B286-48FAB59E042F}"/>
    <cellStyle name="Comma [0] 2 112 2 2" xfId="39903" hidden="1" xr:uid="{1DF5319A-7683-4C77-945E-089C05F609C8}"/>
    <cellStyle name="Comma [0] 2 112 2 2" xfId="40196" hidden="1" xr:uid="{6F769AEE-144B-4AA7-A047-832C8071048C}"/>
    <cellStyle name="Comma [0] 2 112 2 2" xfId="40457" hidden="1" xr:uid="{C28064B4-B3A4-489B-93FC-F70A2ACCBD74}"/>
    <cellStyle name="Comma [0] 2 112 2 2" xfId="41101" hidden="1" xr:uid="{ECBFC0ED-8622-46A0-9DB8-A363695C1836}"/>
    <cellStyle name="Comma [0] 2 112 2 2" xfId="41659" hidden="1" xr:uid="{4880F8FC-0DDB-43F9-AA3D-9F059151B6DD}"/>
    <cellStyle name="Comma [0] 2 112 2 2" xfId="41952" hidden="1" xr:uid="{FE2CA79D-7853-4AB1-9318-9340C3BABA3A}"/>
    <cellStyle name="Comma [0] 2 112 2 2" xfId="42213" hidden="1" xr:uid="{738C1A50-0A80-4498-ADD5-6BD4784B8D1E}"/>
    <cellStyle name="Comma [0] 2 112 2 2" xfId="42857" hidden="1" xr:uid="{EB638435-18B1-4ABE-B3CC-3A8E7FE0B9D4}"/>
    <cellStyle name="Comma [0] 2 112 2 2" xfId="43415" hidden="1" xr:uid="{BB0B333F-BAF5-446B-8AA4-E37AEF20CBD2}"/>
    <cellStyle name="Comma [0] 2 112 2 2" xfId="43708" hidden="1" xr:uid="{0562E7D3-2AD2-4C72-A3A1-4848AE696C7C}"/>
    <cellStyle name="Comma [0] 2 112 2 2" xfId="43969" hidden="1" xr:uid="{83306143-1888-48A4-A8D2-5F71790C6F9F}"/>
    <cellStyle name="Comma [0] 2 112 2 2" xfId="44613" hidden="1" xr:uid="{41979DDA-2685-4933-BBF8-68BC243C124F}"/>
    <cellStyle name="Comma [0] 2 112 2 2" xfId="45171" hidden="1" xr:uid="{2932261F-5C79-4089-ADA4-3392A37A05BF}"/>
    <cellStyle name="Comma [0] 2 112 2 2" xfId="45464" hidden="1" xr:uid="{F59EBBBA-655E-4070-9714-EB9F7502DBEE}"/>
    <cellStyle name="Comma [0] 2 112 2 2" xfId="45725" hidden="1" xr:uid="{4F1FBA76-553B-4290-A6F2-85BB96721CEB}"/>
    <cellStyle name="Comma [0] 2 112 2 2" xfId="46369" hidden="1" xr:uid="{66E9CB6E-64CC-4A0C-B0DE-8B322A881E85}"/>
    <cellStyle name="Comma [0] 2 112 2 2" xfId="46927" hidden="1" xr:uid="{FF98D382-8086-4289-BB19-AAA5B04EF5B2}"/>
    <cellStyle name="Comma [0] 2 112 2 2" xfId="47220" hidden="1" xr:uid="{DC36CEFF-5B85-4DFA-9A59-F5D41D7CD47B}"/>
    <cellStyle name="Comma [0] 2 112 2 2" xfId="47481" hidden="1" xr:uid="{B536E577-F9A8-4E57-9EE0-45E9F3DFB251}"/>
    <cellStyle name="Comma [0] 2 112 2 2" xfId="48122" hidden="1" xr:uid="{AED1B5B7-53D5-4CDA-A32D-1CE66533DB35}"/>
    <cellStyle name="Comma [0] 2 112 2 2" xfId="48680" hidden="1" xr:uid="{8E43FC74-0A43-4B26-A596-B54475830D78}"/>
    <cellStyle name="Comma [0] 2 112 2 2" xfId="48973" hidden="1" xr:uid="{C5C375EC-05C9-49E9-B2E5-8B318E0F05C8}"/>
    <cellStyle name="Comma [0] 2 112 2 2" xfId="49234" hidden="1" xr:uid="{7CD9F336-4D10-430B-9427-629DF5108A2C}"/>
    <cellStyle name="Comma [0] 2 112 2 2" xfId="49872" hidden="1" xr:uid="{1900A33D-41F0-4FD8-96DA-7487FC241CB2}"/>
    <cellStyle name="Comma [0] 2 112 2 2" xfId="50430" hidden="1" xr:uid="{408FF2A5-D3F9-4958-8A32-B209412B8F17}"/>
    <cellStyle name="Comma [0] 2 112 2 2" xfId="50723" hidden="1" xr:uid="{341D6E3D-F7B1-447A-947D-26E9AEA6725B}"/>
    <cellStyle name="Comma [0] 2 112 2 2" xfId="50984" hidden="1" xr:uid="{54A2D976-6DAC-4B81-BC0B-B159B992A398}"/>
    <cellStyle name="Comma [0] 2 112 2 2" xfId="51617" hidden="1" xr:uid="{E782B27F-CBA0-488D-AD5D-4D689DF47065}"/>
    <cellStyle name="Comma [0] 2 112 2 2" xfId="52174" hidden="1" xr:uid="{9ABBAB6E-29B7-4DBB-ADA2-3D8281F32145}"/>
    <cellStyle name="Comma [0] 2 112 2 2" xfId="52467" hidden="1" xr:uid="{B3C849D8-47B3-4DD7-AC26-1AC24ECAAD8E}"/>
    <cellStyle name="Comma [0] 2 112 2 2" xfId="52728" hidden="1" xr:uid="{1C9D04B3-8FD7-464F-8F54-AE9724CEE491}"/>
    <cellStyle name="Comma [0] 2 112 2 2" xfId="53355" hidden="1" xr:uid="{9610B8A7-F5A0-4F4E-841E-C2D5BD3909E4}"/>
    <cellStyle name="Comma [0] 2 112 2 2" xfId="53908" hidden="1" xr:uid="{56B76714-5DFC-460B-B895-2A88A94752E0}"/>
    <cellStyle name="Comma [0] 2 112 2 2" xfId="54201" hidden="1" xr:uid="{2CA3E9A8-B484-4A63-BE26-8EA1D4592A7E}"/>
    <cellStyle name="Comma [0] 2 112 2 2" xfId="54462" hidden="1" xr:uid="{E99B5AB7-E9B8-40C2-9914-DF8F3CD36AC9}"/>
    <cellStyle name="Comma [0] 2 112 2 2" xfId="55083" hidden="1" xr:uid="{0E255B0B-4314-4F2A-886E-D062F3429398}"/>
    <cellStyle name="Comma [0] 2 112 2 2" xfId="55632" hidden="1" xr:uid="{4B0E923C-26F3-4372-82F3-4AFFAFD5F42E}"/>
    <cellStyle name="Comma [0] 2 112 2 2" xfId="55925" hidden="1" xr:uid="{E88DDE21-C948-41B3-83BE-165C8FC88B65}"/>
    <cellStyle name="Comma [0] 2 112 2 2" xfId="56186" hidden="1" xr:uid="{4C74B4B9-A99F-4860-A2B9-46E9DB393A23}"/>
    <cellStyle name="Comma [0] 2 112 2 2" xfId="56796" hidden="1" xr:uid="{25E3D8E0-D83F-4B66-A020-A7C1E5BCAC6D}"/>
    <cellStyle name="Comma [0] 2 112 2 2" xfId="57339" hidden="1" xr:uid="{944EDC93-5BAB-4B56-9C5B-6FD87807121C}"/>
    <cellStyle name="Comma [0] 2 112 2 2" xfId="57632" hidden="1" xr:uid="{30C42737-33BD-48F2-BC2B-06449FBB9B62}"/>
    <cellStyle name="Comma [0] 2 112 2 2" xfId="57893" hidden="1" xr:uid="{12C04739-0EA0-43BA-B3A6-71BAB373844E}"/>
    <cellStyle name="Comma [0] 2 112 2 2" xfId="58493" hidden="1" xr:uid="{98613FA8-EFE3-4E3D-BDD4-4A97AE83A73A}"/>
    <cellStyle name="Comma [0] 2 112 2 2" xfId="59033" hidden="1" xr:uid="{C7C90E04-3B01-4BF8-97AF-668BBE89B775}"/>
    <cellStyle name="Comma [0] 2 112 2 2" xfId="59326" hidden="1" xr:uid="{BC3C359A-BE51-4190-A9E7-4A6E00204CF6}"/>
    <cellStyle name="Comma [0] 2 112 2 2" xfId="59587" hidden="1" xr:uid="{1CBB58AD-FF3E-4F5C-98EC-C4B8271F391E}"/>
    <cellStyle name="Comma [0] 2 112 2 2" xfId="60168" hidden="1" xr:uid="{1C9A5471-3C75-4AB8-9B39-A0C453217D2E}"/>
    <cellStyle name="Comma [0] 2 112 2 2" xfId="60694" hidden="1" xr:uid="{F68A21E1-2DA7-4487-A4F7-BE7BE6C9C8BD}"/>
    <cellStyle name="Comma [0] 2 112 2 2" xfId="60987" hidden="1" xr:uid="{804C9775-66B7-42CD-843F-8B4A3B2DF3DF}"/>
    <cellStyle name="Comma [0] 2 112 2 2" xfId="61248" hidden="1" xr:uid="{0BFBD81A-AC80-4554-8739-E81FD39CABB4}"/>
    <cellStyle name="Comma [0] 2 112 2 2" xfId="61814" hidden="1" xr:uid="{B83332B7-E41B-405A-87B0-C835B35C799D}"/>
    <cellStyle name="Comma [0] 2 112 2 2" xfId="62329" hidden="1" xr:uid="{8F44D193-4F7D-443F-A15E-4B26AD1420B2}"/>
    <cellStyle name="Comma [0] 2 112 2 2" xfId="62622" hidden="1" xr:uid="{CE7BCEA9-4F8E-4E4A-81E0-EC6B6009F54C}"/>
    <cellStyle name="Comma [0] 2 112 2 2" xfId="62883" hidden="1" xr:uid="{CFCADBED-3E9A-4767-8490-57AEA724D5BF}"/>
    <cellStyle name="Comma [0] 2 112 2 2" xfId="63384" hidden="1" xr:uid="{202D518D-8CC1-43AF-8EE6-E263001DBAFE}"/>
    <cellStyle name="Comma [0] 2 112 2 2" xfId="63840" hidden="1" xr:uid="{87A06000-1F79-4A7A-98F1-FBC6EEF256A3}"/>
    <cellStyle name="Comma [0] 2 112 3" xfId="4047" hidden="1" xr:uid="{00000000-0005-0000-0000-0000D20F0000}"/>
    <cellStyle name="Comma [0] 2 112 3" xfId="4446" hidden="1" xr:uid="{00000000-0005-0000-0000-000061110000}"/>
    <cellStyle name="Comma [0] 2 112 3" xfId="6640" hidden="1" xr:uid="{00000000-0005-0000-0000-0000F3190000}"/>
    <cellStyle name="Comma [0] 2 112 3" xfId="6665" hidden="1" xr:uid="{00000000-0005-0000-0000-00000C1A0000}"/>
    <cellStyle name="Comma [0] 2 112 3" xfId="6699" hidden="1" xr:uid="{00000000-0005-0000-0000-00002E1A0000}"/>
    <cellStyle name="Comma [0] 2 112 3" xfId="6734" hidden="1" xr:uid="{00000000-0005-0000-0000-0000511A0000}"/>
    <cellStyle name="Comma [0] 2 112 3" xfId="6824" hidden="1" xr:uid="{00000000-0005-0000-0000-0000AB1A0000}"/>
    <cellStyle name="Comma [0] 2 112 3" xfId="6885" hidden="1" xr:uid="{00000000-0005-0000-0000-0000E81A0000}"/>
    <cellStyle name="Comma [0] 2 112 3" xfId="8641" hidden="1" xr:uid="{00000000-0005-0000-0000-0000C4210000}"/>
    <cellStyle name="Comma [0] 2 112 3" xfId="10397" hidden="1" xr:uid="{00000000-0005-0000-0000-0000A0280000}"/>
    <cellStyle name="Comma [0] 2 112 3" xfId="12153" hidden="1" xr:uid="{00000000-0005-0000-0000-00007C2F0000}"/>
    <cellStyle name="Comma [0] 2 112 3" xfId="13909" hidden="1" xr:uid="{00000000-0005-0000-0000-000058360000}"/>
    <cellStyle name="Comma [0] 2 112 3" xfId="15665" hidden="1" xr:uid="{00000000-0005-0000-0000-0000343D0000}"/>
    <cellStyle name="Comma [0] 2 112 3" xfId="17417" hidden="1" xr:uid="{00000000-0005-0000-0000-00000C440000}"/>
    <cellStyle name="Comma [0] 2 112 3" xfId="19166" hidden="1" xr:uid="{00000000-0005-0000-0000-0000E14A0000}"/>
    <cellStyle name="Comma [0] 2 112 3" xfId="20909" hidden="1" xr:uid="{00000000-0005-0000-0000-0000B0510000}"/>
    <cellStyle name="Comma [0] 2 112 3" xfId="36066" hidden="1" xr:uid="{033A9545-99D7-4631-B82B-4017822B6523}"/>
    <cellStyle name="Comma [0] 2 112 3" xfId="36465" hidden="1" xr:uid="{CF45FD2D-2AA1-43EC-8F88-29684F2C9688}"/>
    <cellStyle name="Comma [0] 2 112 3" xfId="38659" hidden="1" xr:uid="{C3DD4AD8-FD5E-425F-A03B-C7FCC1299179}"/>
    <cellStyle name="Comma [0] 2 112 3" xfId="38684" hidden="1" xr:uid="{CD0F2449-1247-4CDC-A8B8-B7BB4BB7C46F}"/>
    <cellStyle name="Comma [0] 2 112 3" xfId="38718" hidden="1" xr:uid="{4153A40D-A001-4CCD-A627-802DAAFA2A2C}"/>
    <cellStyle name="Comma [0] 2 112 3" xfId="38753" hidden="1" xr:uid="{D96B93E8-6F4C-4C16-83E5-BCE4AB4ECAB7}"/>
    <cellStyle name="Comma [0] 2 112 3" xfId="38843" hidden="1" xr:uid="{4D26D50D-7231-4AFF-8841-84ACEC5FE8FD}"/>
    <cellStyle name="Comma [0] 2 112 3" xfId="38904" hidden="1" xr:uid="{11C2B18F-8437-4FEA-921B-1A2166080C95}"/>
    <cellStyle name="Comma [0] 2 112 3" xfId="40660" hidden="1" xr:uid="{C9ED34EC-ED22-47FC-9A01-2E5E035AF627}"/>
    <cellStyle name="Comma [0] 2 112 3" xfId="42416" hidden="1" xr:uid="{2924D4D3-2C71-4648-8B1B-4C86BB4156A1}"/>
    <cellStyle name="Comma [0] 2 112 3" xfId="44172" hidden="1" xr:uid="{1DB65165-5C28-4CAE-8CBE-F966A937602E}"/>
    <cellStyle name="Comma [0] 2 112 3" xfId="45928" hidden="1" xr:uid="{3E749438-419C-4732-AF3A-6EDBAEF5373A}"/>
    <cellStyle name="Comma [0] 2 112 3" xfId="47684" hidden="1" xr:uid="{8A66131F-C9FD-4827-A19F-A3528FE715D1}"/>
    <cellStyle name="Comma [0] 2 112 3" xfId="49436" hidden="1" xr:uid="{25BB81DA-F133-4804-835A-D1C057DF7033}"/>
    <cellStyle name="Comma [0] 2 112 3" xfId="51185" hidden="1" xr:uid="{20FAF2C9-3AA1-45D2-A207-762B1C5E12A3}"/>
    <cellStyle name="Comma [0] 2 112 3" xfId="52928" hidden="1" xr:uid="{C77B0942-A623-42F9-8753-E3F3EA72710D}"/>
    <cellStyle name="Comma [0] 2 113" xfId="648" xr:uid="{00000000-0005-0000-0000-00008B020000}"/>
    <cellStyle name="Comma [0] 2 113 2" xfId="1303" hidden="1" xr:uid="{00000000-0005-0000-0000-00001A050000}"/>
    <cellStyle name="Comma [0] 2 113 2" xfId="1856" hidden="1" xr:uid="{00000000-0005-0000-0000-000043070000}"/>
    <cellStyle name="Comma [0] 2 113 2" xfId="2149" hidden="1" xr:uid="{00000000-0005-0000-0000-000068080000}"/>
    <cellStyle name="Comma [0] 2 113 2" xfId="2412" hidden="1" xr:uid="{00000000-0005-0000-0000-00006F090000}"/>
    <cellStyle name="Comma [0] 2 113 2" xfId="33336" hidden="1" xr:uid="{437A3163-FBB9-4980-BC3B-ACC04687FE71}"/>
    <cellStyle name="Comma [0] 2 113 2" xfId="33886" hidden="1" xr:uid="{CF28ADD8-CC0D-44F7-85AF-41B86FFABEF2}"/>
    <cellStyle name="Comma [0] 2 113 2" xfId="34179" hidden="1" xr:uid="{AC17EAB5-11A8-4808-BD99-EF9C10EAA157}"/>
    <cellStyle name="Comma [0] 2 113 2" xfId="34442" hidden="1" xr:uid="{E9E6BCF8-F731-4F7C-B6CC-318A6764A13A}"/>
    <cellStyle name="Comma [0] 2 113 2" xfId="32701" xr:uid="{763FE352-59A7-4DD3-8EB9-84A2865E1E32}"/>
    <cellStyle name="Comma [0] 2 113 2 2" xfId="5100" hidden="1" xr:uid="{00000000-0005-0000-0000-0000EF130000}"/>
    <cellStyle name="Comma [0] 2 113 2 2" xfId="5658" hidden="1" xr:uid="{00000000-0005-0000-0000-00001D160000}"/>
    <cellStyle name="Comma [0] 2 113 2 2" xfId="5951" hidden="1" xr:uid="{00000000-0005-0000-0000-000042170000}"/>
    <cellStyle name="Comma [0] 2 113 2 2" xfId="6214" hidden="1" xr:uid="{00000000-0005-0000-0000-000049180000}"/>
    <cellStyle name="Comma [0] 2 113 2 2" xfId="7319" hidden="1" xr:uid="{00000000-0005-0000-0000-00009A1C0000}"/>
    <cellStyle name="Comma [0] 2 113 2 2" xfId="7877" hidden="1" xr:uid="{00000000-0005-0000-0000-0000C81E0000}"/>
    <cellStyle name="Comma [0] 2 113 2 2" xfId="8170" hidden="1" xr:uid="{00000000-0005-0000-0000-0000ED1F0000}"/>
    <cellStyle name="Comma [0] 2 113 2 2" xfId="8433" hidden="1" xr:uid="{00000000-0005-0000-0000-0000F4200000}"/>
    <cellStyle name="Comma [0] 2 113 2 2" xfId="9075" hidden="1" xr:uid="{00000000-0005-0000-0000-000076230000}"/>
    <cellStyle name="Comma [0] 2 113 2 2" xfId="9633" hidden="1" xr:uid="{00000000-0005-0000-0000-0000A4250000}"/>
    <cellStyle name="Comma [0] 2 113 2 2" xfId="9926" hidden="1" xr:uid="{00000000-0005-0000-0000-0000C9260000}"/>
    <cellStyle name="Comma [0] 2 113 2 2" xfId="10189" hidden="1" xr:uid="{00000000-0005-0000-0000-0000D0270000}"/>
    <cellStyle name="Comma [0] 2 113 2 2" xfId="10831" hidden="1" xr:uid="{00000000-0005-0000-0000-0000522A0000}"/>
    <cellStyle name="Comma [0] 2 113 2 2" xfId="11389" hidden="1" xr:uid="{00000000-0005-0000-0000-0000802C0000}"/>
    <cellStyle name="Comma [0] 2 113 2 2" xfId="11682" hidden="1" xr:uid="{00000000-0005-0000-0000-0000A52D0000}"/>
    <cellStyle name="Comma [0] 2 113 2 2" xfId="11945" hidden="1" xr:uid="{00000000-0005-0000-0000-0000AC2E0000}"/>
    <cellStyle name="Comma [0] 2 113 2 2" xfId="12587" hidden="1" xr:uid="{00000000-0005-0000-0000-00002E310000}"/>
    <cellStyle name="Comma [0] 2 113 2 2" xfId="13145" hidden="1" xr:uid="{00000000-0005-0000-0000-00005C330000}"/>
    <cellStyle name="Comma [0] 2 113 2 2" xfId="13438" hidden="1" xr:uid="{00000000-0005-0000-0000-000081340000}"/>
    <cellStyle name="Comma [0] 2 113 2 2" xfId="13701" hidden="1" xr:uid="{00000000-0005-0000-0000-000088350000}"/>
    <cellStyle name="Comma [0] 2 113 2 2" xfId="14343" hidden="1" xr:uid="{00000000-0005-0000-0000-00000A380000}"/>
    <cellStyle name="Comma [0] 2 113 2 2" xfId="14901" hidden="1" xr:uid="{00000000-0005-0000-0000-0000383A0000}"/>
    <cellStyle name="Comma [0] 2 113 2 2" xfId="15194" hidden="1" xr:uid="{00000000-0005-0000-0000-00005D3B0000}"/>
    <cellStyle name="Comma [0] 2 113 2 2" xfId="15457" hidden="1" xr:uid="{00000000-0005-0000-0000-0000643C0000}"/>
    <cellStyle name="Comma [0] 2 113 2 2" xfId="16096" hidden="1" xr:uid="{00000000-0005-0000-0000-0000E33E0000}"/>
    <cellStyle name="Comma [0] 2 113 2 2" xfId="16654" hidden="1" xr:uid="{00000000-0005-0000-0000-000011410000}"/>
    <cellStyle name="Comma [0] 2 113 2 2" xfId="16947" hidden="1" xr:uid="{00000000-0005-0000-0000-000036420000}"/>
    <cellStyle name="Comma [0] 2 113 2 2" xfId="17210" hidden="1" xr:uid="{00000000-0005-0000-0000-00003D430000}"/>
    <cellStyle name="Comma [0] 2 113 2 2" xfId="17846" hidden="1" xr:uid="{00000000-0005-0000-0000-0000B9450000}"/>
    <cellStyle name="Comma [0] 2 113 2 2" xfId="18404" hidden="1" xr:uid="{00000000-0005-0000-0000-0000E7470000}"/>
    <cellStyle name="Comma [0] 2 113 2 2" xfId="18697" hidden="1" xr:uid="{00000000-0005-0000-0000-00000C490000}"/>
    <cellStyle name="Comma [0] 2 113 2 2" xfId="18960" hidden="1" xr:uid="{00000000-0005-0000-0000-0000134A0000}"/>
    <cellStyle name="Comma [0] 2 113 2 2" xfId="19591" hidden="1" xr:uid="{00000000-0005-0000-0000-00008A4C0000}"/>
    <cellStyle name="Comma [0] 2 113 2 2" xfId="20148" hidden="1" xr:uid="{00000000-0005-0000-0000-0000B74E0000}"/>
    <cellStyle name="Comma [0] 2 113 2 2" xfId="20441" hidden="1" xr:uid="{00000000-0005-0000-0000-0000DC4F0000}"/>
    <cellStyle name="Comma [0] 2 113 2 2" xfId="20704" hidden="1" xr:uid="{00000000-0005-0000-0000-0000E3500000}"/>
    <cellStyle name="Comma [0] 2 113 2 2" xfId="21329" hidden="1" xr:uid="{00000000-0005-0000-0000-000054530000}"/>
    <cellStyle name="Comma [0] 2 113 2 2" xfId="21882" hidden="1" xr:uid="{00000000-0005-0000-0000-00007D550000}"/>
    <cellStyle name="Comma [0] 2 113 2 2" xfId="22175" hidden="1" xr:uid="{00000000-0005-0000-0000-0000A2560000}"/>
    <cellStyle name="Comma [0] 2 113 2 2" xfId="22438" hidden="1" xr:uid="{00000000-0005-0000-0000-0000A9570000}"/>
    <cellStyle name="Comma [0] 2 113 2 2" xfId="23057" hidden="1" xr:uid="{00000000-0005-0000-0000-0000145A0000}"/>
    <cellStyle name="Comma [0] 2 113 2 2" xfId="23606" hidden="1" xr:uid="{00000000-0005-0000-0000-0000395C0000}"/>
    <cellStyle name="Comma [0] 2 113 2 2" xfId="23899" hidden="1" xr:uid="{00000000-0005-0000-0000-00005E5D0000}"/>
    <cellStyle name="Comma [0] 2 113 2 2" xfId="24162" hidden="1" xr:uid="{00000000-0005-0000-0000-0000655E0000}"/>
    <cellStyle name="Comma [0] 2 113 2 2" xfId="24770" hidden="1" xr:uid="{00000000-0005-0000-0000-0000C5600000}"/>
    <cellStyle name="Comma [0] 2 113 2 2" xfId="25313" hidden="1" xr:uid="{00000000-0005-0000-0000-0000E4620000}"/>
    <cellStyle name="Comma [0] 2 113 2 2" xfId="25606" hidden="1" xr:uid="{00000000-0005-0000-0000-000009640000}"/>
    <cellStyle name="Comma [0] 2 113 2 2" xfId="25869" hidden="1" xr:uid="{00000000-0005-0000-0000-000010650000}"/>
    <cellStyle name="Comma [0] 2 113 2 2" xfId="26467" hidden="1" xr:uid="{00000000-0005-0000-0000-000066670000}"/>
    <cellStyle name="Comma [0] 2 113 2 2" xfId="27007" hidden="1" xr:uid="{00000000-0005-0000-0000-000082690000}"/>
    <cellStyle name="Comma [0] 2 113 2 2" xfId="27300" hidden="1" xr:uid="{00000000-0005-0000-0000-0000A76A0000}"/>
    <cellStyle name="Comma [0] 2 113 2 2" xfId="27563" hidden="1" xr:uid="{00000000-0005-0000-0000-0000AE6B0000}"/>
    <cellStyle name="Comma [0] 2 113 2 2" xfId="28142" hidden="1" xr:uid="{00000000-0005-0000-0000-0000F16D0000}"/>
    <cellStyle name="Comma [0] 2 113 2 2" xfId="28668" hidden="1" xr:uid="{00000000-0005-0000-0000-0000FF6F0000}"/>
    <cellStyle name="Comma [0] 2 113 2 2" xfId="28961" hidden="1" xr:uid="{00000000-0005-0000-0000-000024710000}"/>
    <cellStyle name="Comma [0] 2 113 2 2" xfId="29224" hidden="1" xr:uid="{00000000-0005-0000-0000-00002B720000}"/>
    <cellStyle name="Comma [0] 2 113 2 2" xfId="29788" hidden="1" xr:uid="{00000000-0005-0000-0000-00005F740000}"/>
    <cellStyle name="Comma [0] 2 113 2 2" xfId="30303" hidden="1" xr:uid="{00000000-0005-0000-0000-000062760000}"/>
    <cellStyle name="Comma [0] 2 113 2 2" xfId="30596" hidden="1" xr:uid="{00000000-0005-0000-0000-000087770000}"/>
    <cellStyle name="Comma [0] 2 113 2 2" xfId="30859" hidden="1" xr:uid="{00000000-0005-0000-0000-00008E780000}"/>
    <cellStyle name="Comma [0] 2 113 2 2" xfId="31358" hidden="1" xr:uid="{00000000-0005-0000-0000-0000817A0000}"/>
    <cellStyle name="Comma [0] 2 113 2 2" xfId="31814" hidden="1" xr:uid="{00000000-0005-0000-0000-0000497C0000}"/>
    <cellStyle name="Comma [0] 2 113 2 2" xfId="37119" hidden="1" xr:uid="{2D6CA20F-BCFF-40AB-9FCF-ECD7890D8344}"/>
    <cellStyle name="Comma [0] 2 113 2 2" xfId="37677" hidden="1" xr:uid="{9272EFC6-2710-4389-9DA9-C0478D683098}"/>
    <cellStyle name="Comma [0] 2 113 2 2" xfId="37970" hidden="1" xr:uid="{03454886-B456-46FD-B964-7A57BD2B2681}"/>
    <cellStyle name="Comma [0] 2 113 2 2" xfId="38233" hidden="1" xr:uid="{018355E9-68CC-4D09-AA31-E4A966CAE9DB}"/>
    <cellStyle name="Comma [0] 2 113 2 2" xfId="39338" hidden="1" xr:uid="{D5CE08F5-4E06-4161-B20D-E5996F7D6E04}"/>
    <cellStyle name="Comma [0] 2 113 2 2" xfId="39896" hidden="1" xr:uid="{765D815E-B2FD-4BDB-9017-B32CE9E3040E}"/>
    <cellStyle name="Comma [0] 2 113 2 2" xfId="40189" hidden="1" xr:uid="{94596CA7-1936-4EFF-8484-8A6E5C634FDD}"/>
    <cellStyle name="Comma [0] 2 113 2 2" xfId="40452" hidden="1" xr:uid="{EC9036E8-9A7D-477E-8E25-937DECD5D4CE}"/>
    <cellStyle name="Comma [0] 2 113 2 2" xfId="41094" hidden="1" xr:uid="{C729D446-E637-40B6-AEF5-001EBAF52680}"/>
    <cellStyle name="Comma [0] 2 113 2 2" xfId="41652" hidden="1" xr:uid="{A884D682-F59A-4B49-A69F-1F64F485334B}"/>
    <cellStyle name="Comma [0] 2 113 2 2" xfId="41945" hidden="1" xr:uid="{E626B287-2EEB-4DF5-8158-ACF5E9910BF3}"/>
    <cellStyle name="Comma [0] 2 113 2 2" xfId="42208" hidden="1" xr:uid="{67BE1D29-797E-4584-8E61-432053093AD8}"/>
    <cellStyle name="Comma [0] 2 113 2 2" xfId="42850" hidden="1" xr:uid="{5CF31F64-2E6B-48C9-B2DC-F2D5743DAEE0}"/>
    <cellStyle name="Comma [0] 2 113 2 2" xfId="43408" hidden="1" xr:uid="{8E701B9E-8E67-48BE-873E-293C2663A4B7}"/>
    <cellStyle name="Comma [0] 2 113 2 2" xfId="43701" hidden="1" xr:uid="{159AAECC-6FAD-4F73-A76B-C3A39DB4B1FC}"/>
    <cellStyle name="Comma [0] 2 113 2 2" xfId="43964" hidden="1" xr:uid="{C576B335-465D-4D74-9F61-B84723224E9F}"/>
    <cellStyle name="Comma [0] 2 113 2 2" xfId="44606" hidden="1" xr:uid="{A4AAF0B0-775B-43C9-A898-685DC46544A0}"/>
    <cellStyle name="Comma [0] 2 113 2 2" xfId="45164" hidden="1" xr:uid="{B7853A58-1981-4BEB-93E5-3A766EBDFC39}"/>
    <cellStyle name="Comma [0] 2 113 2 2" xfId="45457" hidden="1" xr:uid="{21D0E6E9-682B-4971-8A3E-3273301C76F9}"/>
    <cellStyle name="Comma [0] 2 113 2 2" xfId="45720" hidden="1" xr:uid="{26B00D2D-F6D4-461F-B4FE-B6169651B8FD}"/>
    <cellStyle name="Comma [0] 2 113 2 2" xfId="46362" hidden="1" xr:uid="{0B5FA4B5-0A51-4882-8A64-18A709C55B6C}"/>
    <cellStyle name="Comma [0] 2 113 2 2" xfId="46920" hidden="1" xr:uid="{1DAC8B8D-EEF8-46FB-98B7-9D5CDC31250B}"/>
    <cellStyle name="Comma [0] 2 113 2 2" xfId="47213" hidden="1" xr:uid="{9DA22048-4F6B-47AE-BA95-82B22AD9A198}"/>
    <cellStyle name="Comma [0] 2 113 2 2" xfId="47476" hidden="1" xr:uid="{A282E330-FD43-4806-A518-90DFD747DF27}"/>
    <cellStyle name="Comma [0] 2 113 2 2" xfId="48115" hidden="1" xr:uid="{E5E76DB5-6C12-4936-8472-CED61E546D8B}"/>
    <cellStyle name="Comma [0] 2 113 2 2" xfId="48673" hidden="1" xr:uid="{83E9B4BB-65AD-43D2-B84E-945F8D2FEB89}"/>
    <cellStyle name="Comma [0] 2 113 2 2" xfId="48966" hidden="1" xr:uid="{E6739DCD-D286-4A92-B428-2C84B9B8592A}"/>
    <cellStyle name="Comma [0] 2 113 2 2" xfId="49229" hidden="1" xr:uid="{69817830-D36F-42EA-BDAB-3064716B8B03}"/>
    <cellStyle name="Comma [0] 2 113 2 2" xfId="49865" hidden="1" xr:uid="{D17A2C10-4037-4707-8AC2-15EF206159DD}"/>
    <cellStyle name="Comma [0] 2 113 2 2" xfId="50423" hidden="1" xr:uid="{391AF6B4-449E-436C-B8D7-FA8596381090}"/>
    <cellStyle name="Comma [0] 2 113 2 2" xfId="50716" hidden="1" xr:uid="{43CBE41D-E769-4705-8394-567E30BF66C7}"/>
    <cellStyle name="Comma [0] 2 113 2 2" xfId="50979" hidden="1" xr:uid="{BBE50ABC-E57D-48EB-B16B-2F15AC430B6C}"/>
    <cellStyle name="Comma [0] 2 113 2 2" xfId="51610" hidden="1" xr:uid="{51B71580-41B3-4D34-83BC-944B32475E16}"/>
    <cellStyle name="Comma [0] 2 113 2 2" xfId="52167" hidden="1" xr:uid="{0342DCB6-6C3A-409E-AD53-A042EE0A995D}"/>
    <cellStyle name="Comma [0] 2 113 2 2" xfId="52460" hidden="1" xr:uid="{F458A953-3F18-44B3-80A2-B9C0B528EEC7}"/>
    <cellStyle name="Comma [0] 2 113 2 2" xfId="52723" hidden="1" xr:uid="{0AA6383D-08B1-4797-99B5-87F4B688D085}"/>
    <cellStyle name="Comma [0] 2 113 2 2" xfId="53348" hidden="1" xr:uid="{46B617F9-DFAA-40D3-8CA6-FC66026FFD55}"/>
    <cellStyle name="Comma [0] 2 113 2 2" xfId="53901" hidden="1" xr:uid="{DBF2C831-A012-4260-B8A8-EDEF2B7A2E39}"/>
    <cellStyle name="Comma [0] 2 113 2 2" xfId="54194" hidden="1" xr:uid="{626276D8-D2D7-4BC0-BC2D-D74FD3FC8F34}"/>
    <cellStyle name="Comma [0] 2 113 2 2" xfId="54457" hidden="1" xr:uid="{87972968-82E6-410D-9542-49BBA6C3AAE2}"/>
    <cellStyle name="Comma [0] 2 113 2 2" xfId="55076" hidden="1" xr:uid="{D4AC9FD7-87B8-4A34-90D1-A092CDAB2C75}"/>
    <cellStyle name="Comma [0] 2 113 2 2" xfId="55625" hidden="1" xr:uid="{C6F05880-F4DC-48C5-988C-0AAF1BDE8486}"/>
    <cellStyle name="Comma [0] 2 113 2 2" xfId="55918" hidden="1" xr:uid="{43DD97D8-545B-4827-A4CD-D105EA3AC8A1}"/>
    <cellStyle name="Comma [0] 2 113 2 2" xfId="56181" hidden="1" xr:uid="{4A8C5862-A766-4447-8A52-958EE7548CDF}"/>
    <cellStyle name="Comma [0] 2 113 2 2" xfId="56789" hidden="1" xr:uid="{D9C7A32E-1378-40E1-8D0B-2B911A3502AE}"/>
    <cellStyle name="Comma [0] 2 113 2 2" xfId="57332" hidden="1" xr:uid="{AA0F1039-411B-4A45-80DF-87DBBF1F9FC4}"/>
    <cellStyle name="Comma [0] 2 113 2 2" xfId="57625" hidden="1" xr:uid="{DBDD6A20-A3B6-4AAE-B91D-0C30475872D4}"/>
    <cellStyle name="Comma [0] 2 113 2 2" xfId="57888" hidden="1" xr:uid="{73DCDA37-9639-4EF5-BA9C-E98B499AE64B}"/>
    <cellStyle name="Comma [0] 2 113 2 2" xfId="58486" hidden="1" xr:uid="{39A9A577-5A97-434F-A610-C178BA4A5F41}"/>
    <cellStyle name="Comma [0] 2 113 2 2" xfId="59026" hidden="1" xr:uid="{0EFA1C56-A822-4520-9996-67E478D882B3}"/>
    <cellStyle name="Comma [0] 2 113 2 2" xfId="59319" hidden="1" xr:uid="{CF23B842-4CC5-4446-825C-C64063B12221}"/>
    <cellStyle name="Comma [0] 2 113 2 2" xfId="59582" hidden="1" xr:uid="{669C025C-2A37-4228-8360-D347CD86F27C}"/>
    <cellStyle name="Comma [0] 2 113 2 2" xfId="60161" hidden="1" xr:uid="{BB00827F-9785-422C-AFF7-FF39AC2FE9CB}"/>
    <cellStyle name="Comma [0] 2 113 2 2" xfId="60687" hidden="1" xr:uid="{B4B91A03-12A6-4E11-91E6-5F5B07CDE92C}"/>
    <cellStyle name="Comma [0] 2 113 2 2" xfId="60980" hidden="1" xr:uid="{CEC8A420-EF05-475D-9E21-2DAE741E88AA}"/>
    <cellStyle name="Comma [0] 2 113 2 2" xfId="61243" hidden="1" xr:uid="{2B96CE28-DAD4-45B1-8927-D7E0D2993ED6}"/>
    <cellStyle name="Comma [0] 2 113 2 2" xfId="61807" hidden="1" xr:uid="{498015ED-B8D9-494A-B7CF-421C1D469921}"/>
    <cellStyle name="Comma [0] 2 113 2 2" xfId="62322" hidden="1" xr:uid="{0DC7A2C9-4ED7-483D-A674-C246BC31CE52}"/>
    <cellStyle name="Comma [0] 2 113 2 2" xfId="62615" hidden="1" xr:uid="{B7245918-B991-4AEA-8296-62C073A5A76C}"/>
    <cellStyle name="Comma [0] 2 113 2 2" xfId="62878" hidden="1" xr:uid="{E900A799-B35D-4AC9-8650-C1EC8CCF2F4F}"/>
    <cellStyle name="Comma [0] 2 113 2 2" xfId="63377" hidden="1" xr:uid="{8A026880-5C53-4792-A7EB-E8DD4243448F}"/>
    <cellStyle name="Comma [0] 2 113 2 2" xfId="63833" hidden="1" xr:uid="{C17B71AC-8D78-4891-9F50-8F5A762CF8EE}"/>
    <cellStyle name="Comma [0] 2 113 3" xfId="4120" hidden="1" xr:uid="{00000000-0005-0000-0000-00001B100000}"/>
    <cellStyle name="Comma [0] 2 113 3" xfId="4439" hidden="1" xr:uid="{00000000-0005-0000-0000-00005A110000}"/>
    <cellStyle name="Comma [0] 2 113 3" xfId="6401" hidden="1" xr:uid="{00000000-0005-0000-0000-000004190000}"/>
    <cellStyle name="Comma [0] 2 113 3" xfId="6658" hidden="1" xr:uid="{00000000-0005-0000-0000-0000051A0000}"/>
    <cellStyle name="Comma [0] 2 113 3" xfId="6842" hidden="1" xr:uid="{00000000-0005-0000-0000-0000BD1A0000}"/>
    <cellStyle name="Comma [0] 2 113 3" xfId="8620" hidden="1" xr:uid="{00000000-0005-0000-0000-0000AF210000}"/>
    <cellStyle name="Comma [0] 2 113 3" xfId="10376" hidden="1" xr:uid="{00000000-0005-0000-0000-00008B280000}"/>
    <cellStyle name="Comma [0] 2 113 3" xfId="12132" hidden="1" xr:uid="{00000000-0005-0000-0000-0000672F0000}"/>
    <cellStyle name="Comma [0] 2 113 3" xfId="13888" hidden="1" xr:uid="{00000000-0005-0000-0000-000043360000}"/>
    <cellStyle name="Comma [0] 2 113 3" xfId="15644" hidden="1" xr:uid="{00000000-0005-0000-0000-00001F3D0000}"/>
    <cellStyle name="Comma [0] 2 113 3" xfId="17397" hidden="1" xr:uid="{00000000-0005-0000-0000-0000F8430000}"/>
    <cellStyle name="Comma [0] 2 113 3" xfId="19146" hidden="1" xr:uid="{00000000-0005-0000-0000-0000CD4A0000}"/>
    <cellStyle name="Comma [0] 2 113 3" xfId="20889" hidden="1" xr:uid="{00000000-0005-0000-0000-00009C510000}"/>
    <cellStyle name="Comma [0] 2 113 3" xfId="22623" hidden="1" xr:uid="{00000000-0005-0000-0000-000062580000}"/>
    <cellStyle name="Comma [0] 2 113 3" xfId="24347" hidden="1" xr:uid="{00000000-0005-0000-0000-00001E5F0000}"/>
    <cellStyle name="Comma [0] 2 113 3" xfId="26054" hidden="1" xr:uid="{00000000-0005-0000-0000-0000C9650000}"/>
    <cellStyle name="Comma [0] 2 113 3" xfId="36139" hidden="1" xr:uid="{D4B96C31-0AD8-4173-BF65-30D0A35C7432}"/>
    <cellStyle name="Comma [0] 2 113 3" xfId="36458" hidden="1" xr:uid="{7E8FDA3C-D72D-423A-932B-C05E424E3A26}"/>
    <cellStyle name="Comma [0] 2 113 3" xfId="38420" hidden="1" xr:uid="{F9136772-C1BC-4282-8FBE-74839FBC6707}"/>
    <cellStyle name="Comma [0] 2 113 3" xfId="38677" hidden="1" xr:uid="{B84E71BD-77CB-4AB2-94D4-5B0D0E095B63}"/>
    <cellStyle name="Comma [0] 2 113 3" xfId="38861" hidden="1" xr:uid="{1D8EFF32-FF04-45A7-9DE7-BF84ACBD4B3E}"/>
    <cellStyle name="Comma [0] 2 113 3" xfId="40639" hidden="1" xr:uid="{718898A2-115C-49F0-A59D-3D4D60871EED}"/>
    <cellStyle name="Comma [0] 2 113 3" xfId="42395" hidden="1" xr:uid="{4215D736-C3B0-4B84-9E87-93FD834BAC67}"/>
    <cellStyle name="Comma [0] 2 113 3" xfId="44151" hidden="1" xr:uid="{5A894DF3-D8D8-449A-9D3F-6B1C8B0DD170}"/>
    <cellStyle name="Comma [0] 2 113 3" xfId="45907" hidden="1" xr:uid="{7A062CD5-84A0-4988-B64F-89F436D900F9}"/>
    <cellStyle name="Comma [0] 2 113 3" xfId="47663" hidden="1" xr:uid="{0F4CE86F-D0C8-4F04-AECD-F20091936E6B}"/>
    <cellStyle name="Comma [0] 2 113 3" xfId="49416" hidden="1" xr:uid="{2472DB6D-B29A-4D6A-B288-B00D2EC7828F}"/>
    <cellStyle name="Comma [0] 2 113 3" xfId="51165" hidden="1" xr:uid="{D862CE05-341D-4184-995D-DEED24282A88}"/>
    <cellStyle name="Comma [0] 2 113 3" xfId="52908" hidden="1" xr:uid="{0B478C02-4479-4E67-A9BA-2F886271B2AF}"/>
    <cellStyle name="Comma [0] 2 113 3" xfId="54642" hidden="1" xr:uid="{65EB56DF-D2E1-4490-88B5-0CD88CA7BC39}"/>
    <cellStyle name="Comma [0] 2 113 3" xfId="56366" hidden="1" xr:uid="{3532CF20-2057-4D3A-BF48-8F3808F94220}"/>
    <cellStyle name="Comma [0] 2 113 3" xfId="58073" hidden="1" xr:uid="{BB756A1C-BB68-4BD9-854C-558540717AE9}"/>
    <cellStyle name="Comma [0] 2 114" xfId="646" xr:uid="{00000000-0005-0000-0000-000089020000}"/>
    <cellStyle name="Comma [0] 2 114 2" xfId="1301" hidden="1" xr:uid="{00000000-0005-0000-0000-000018050000}"/>
    <cellStyle name="Comma [0] 2 114 2" xfId="1854" hidden="1" xr:uid="{00000000-0005-0000-0000-000041070000}"/>
    <cellStyle name="Comma [0] 2 114 2" xfId="2148" hidden="1" xr:uid="{00000000-0005-0000-0000-000067080000}"/>
    <cellStyle name="Comma [0] 2 114 2" xfId="2411" hidden="1" xr:uid="{00000000-0005-0000-0000-00006E090000}"/>
    <cellStyle name="Comma [0] 2 114 2" xfId="33334" hidden="1" xr:uid="{01C8E253-EAF0-4ED0-91CA-E134E294D1D9}"/>
    <cellStyle name="Comma [0] 2 114 2" xfId="33884" hidden="1" xr:uid="{C0953C4B-5F2A-4D06-AD07-1D980F360BFD}"/>
    <cellStyle name="Comma [0] 2 114 2" xfId="34178" hidden="1" xr:uid="{B47C42CD-72E2-4840-A607-982118DE3595}"/>
    <cellStyle name="Comma [0] 2 114 2" xfId="34441" hidden="1" xr:uid="{D921B0AA-D568-4224-A89B-9826274E15D8}"/>
    <cellStyle name="Comma [0] 2 114 2" xfId="32699" xr:uid="{28EB9F72-8DCE-4338-B056-A320E0854E53}"/>
    <cellStyle name="Comma [0] 2 114 2 2" xfId="5098" hidden="1" xr:uid="{00000000-0005-0000-0000-0000ED130000}"/>
    <cellStyle name="Comma [0] 2 114 2 2" xfId="5656" hidden="1" xr:uid="{00000000-0005-0000-0000-00001B160000}"/>
    <cellStyle name="Comma [0] 2 114 2 2" xfId="5950" hidden="1" xr:uid="{00000000-0005-0000-0000-000041170000}"/>
    <cellStyle name="Comma [0] 2 114 2 2" xfId="6213" hidden="1" xr:uid="{00000000-0005-0000-0000-000048180000}"/>
    <cellStyle name="Comma [0] 2 114 2 2" xfId="7317" hidden="1" xr:uid="{00000000-0005-0000-0000-0000981C0000}"/>
    <cellStyle name="Comma [0] 2 114 2 2" xfId="7875" hidden="1" xr:uid="{00000000-0005-0000-0000-0000C61E0000}"/>
    <cellStyle name="Comma [0] 2 114 2 2" xfId="8169" hidden="1" xr:uid="{00000000-0005-0000-0000-0000EC1F0000}"/>
    <cellStyle name="Comma [0] 2 114 2 2" xfId="8432" hidden="1" xr:uid="{00000000-0005-0000-0000-0000F3200000}"/>
    <cellStyle name="Comma [0] 2 114 2 2" xfId="9073" hidden="1" xr:uid="{00000000-0005-0000-0000-000074230000}"/>
    <cellStyle name="Comma [0] 2 114 2 2" xfId="9631" hidden="1" xr:uid="{00000000-0005-0000-0000-0000A2250000}"/>
    <cellStyle name="Comma [0] 2 114 2 2" xfId="9925" hidden="1" xr:uid="{00000000-0005-0000-0000-0000C8260000}"/>
    <cellStyle name="Comma [0] 2 114 2 2" xfId="10188" hidden="1" xr:uid="{00000000-0005-0000-0000-0000CF270000}"/>
    <cellStyle name="Comma [0] 2 114 2 2" xfId="10829" hidden="1" xr:uid="{00000000-0005-0000-0000-0000502A0000}"/>
    <cellStyle name="Comma [0] 2 114 2 2" xfId="11387" hidden="1" xr:uid="{00000000-0005-0000-0000-00007E2C0000}"/>
    <cellStyle name="Comma [0] 2 114 2 2" xfId="11681" hidden="1" xr:uid="{00000000-0005-0000-0000-0000A42D0000}"/>
    <cellStyle name="Comma [0] 2 114 2 2" xfId="11944" hidden="1" xr:uid="{00000000-0005-0000-0000-0000AB2E0000}"/>
    <cellStyle name="Comma [0] 2 114 2 2" xfId="12585" hidden="1" xr:uid="{00000000-0005-0000-0000-00002C310000}"/>
    <cellStyle name="Comma [0] 2 114 2 2" xfId="13143" hidden="1" xr:uid="{00000000-0005-0000-0000-00005A330000}"/>
    <cellStyle name="Comma [0] 2 114 2 2" xfId="13437" hidden="1" xr:uid="{00000000-0005-0000-0000-000080340000}"/>
    <cellStyle name="Comma [0] 2 114 2 2" xfId="13700" hidden="1" xr:uid="{00000000-0005-0000-0000-000087350000}"/>
    <cellStyle name="Comma [0] 2 114 2 2" xfId="14341" hidden="1" xr:uid="{00000000-0005-0000-0000-000008380000}"/>
    <cellStyle name="Comma [0] 2 114 2 2" xfId="14899" hidden="1" xr:uid="{00000000-0005-0000-0000-0000363A0000}"/>
    <cellStyle name="Comma [0] 2 114 2 2" xfId="15193" hidden="1" xr:uid="{00000000-0005-0000-0000-00005C3B0000}"/>
    <cellStyle name="Comma [0] 2 114 2 2" xfId="15456" hidden="1" xr:uid="{00000000-0005-0000-0000-0000633C0000}"/>
    <cellStyle name="Comma [0] 2 114 2 2" xfId="16094" hidden="1" xr:uid="{00000000-0005-0000-0000-0000E13E0000}"/>
    <cellStyle name="Comma [0] 2 114 2 2" xfId="16652" hidden="1" xr:uid="{00000000-0005-0000-0000-00000F410000}"/>
    <cellStyle name="Comma [0] 2 114 2 2" xfId="16946" hidden="1" xr:uid="{00000000-0005-0000-0000-000035420000}"/>
    <cellStyle name="Comma [0] 2 114 2 2" xfId="17209" hidden="1" xr:uid="{00000000-0005-0000-0000-00003C430000}"/>
    <cellStyle name="Comma [0] 2 114 2 2" xfId="17844" hidden="1" xr:uid="{00000000-0005-0000-0000-0000B7450000}"/>
    <cellStyle name="Comma [0] 2 114 2 2" xfId="18402" hidden="1" xr:uid="{00000000-0005-0000-0000-0000E5470000}"/>
    <cellStyle name="Comma [0] 2 114 2 2" xfId="18696" hidden="1" xr:uid="{00000000-0005-0000-0000-00000B490000}"/>
    <cellStyle name="Comma [0] 2 114 2 2" xfId="18959" hidden="1" xr:uid="{00000000-0005-0000-0000-0000124A0000}"/>
    <cellStyle name="Comma [0] 2 114 2 2" xfId="19589" hidden="1" xr:uid="{00000000-0005-0000-0000-0000884C0000}"/>
    <cellStyle name="Comma [0] 2 114 2 2" xfId="20146" hidden="1" xr:uid="{00000000-0005-0000-0000-0000B54E0000}"/>
    <cellStyle name="Comma [0] 2 114 2 2" xfId="20440" hidden="1" xr:uid="{00000000-0005-0000-0000-0000DB4F0000}"/>
    <cellStyle name="Comma [0] 2 114 2 2" xfId="20703" hidden="1" xr:uid="{00000000-0005-0000-0000-0000E2500000}"/>
    <cellStyle name="Comma [0] 2 114 2 2" xfId="21327" hidden="1" xr:uid="{00000000-0005-0000-0000-000052530000}"/>
    <cellStyle name="Comma [0] 2 114 2 2" xfId="21880" hidden="1" xr:uid="{00000000-0005-0000-0000-00007B550000}"/>
    <cellStyle name="Comma [0] 2 114 2 2" xfId="22174" hidden="1" xr:uid="{00000000-0005-0000-0000-0000A1560000}"/>
    <cellStyle name="Comma [0] 2 114 2 2" xfId="22437" hidden="1" xr:uid="{00000000-0005-0000-0000-0000A8570000}"/>
    <cellStyle name="Comma [0] 2 114 2 2" xfId="23055" hidden="1" xr:uid="{00000000-0005-0000-0000-0000125A0000}"/>
    <cellStyle name="Comma [0] 2 114 2 2" xfId="23604" hidden="1" xr:uid="{00000000-0005-0000-0000-0000375C0000}"/>
    <cellStyle name="Comma [0] 2 114 2 2" xfId="23898" hidden="1" xr:uid="{00000000-0005-0000-0000-00005D5D0000}"/>
    <cellStyle name="Comma [0] 2 114 2 2" xfId="24161" hidden="1" xr:uid="{00000000-0005-0000-0000-0000645E0000}"/>
    <cellStyle name="Comma [0] 2 114 2 2" xfId="24768" hidden="1" xr:uid="{00000000-0005-0000-0000-0000C3600000}"/>
    <cellStyle name="Comma [0] 2 114 2 2" xfId="25311" hidden="1" xr:uid="{00000000-0005-0000-0000-0000E2620000}"/>
    <cellStyle name="Comma [0] 2 114 2 2" xfId="25605" hidden="1" xr:uid="{00000000-0005-0000-0000-000008640000}"/>
    <cellStyle name="Comma [0] 2 114 2 2" xfId="25868" hidden="1" xr:uid="{00000000-0005-0000-0000-00000F650000}"/>
    <cellStyle name="Comma [0] 2 114 2 2" xfId="26465" hidden="1" xr:uid="{00000000-0005-0000-0000-000064670000}"/>
    <cellStyle name="Comma [0] 2 114 2 2" xfId="27005" hidden="1" xr:uid="{00000000-0005-0000-0000-000080690000}"/>
    <cellStyle name="Comma [0] 2 114 2 2" xfId="27299" hidden="1" xr:uid="{00000000-0005-0000-0000-0000A66A0000}"/>
    <cellStyle name="Comma [0] 2 114 2 2" xfId="27562" hidden="1" xr:uid="{00000000-0005-0000-0000-0000AD6B0000}"/>
    <cellStyle name="Comma [0] 2 114 2 2" xfId="28140" hidden="1" xr:uid="{00000000-0005-0000-0000-0000EF6D0000}"/>
    <cellStyle name="Comma [0] 2 114 2 2" xfId="28666" hidden="1" xr:uid="{00000000-0005-0000-0000-0000FD6F0000}"/>
    <cellStyle name="Comma [0] 2 114 2 2" xfId="28960" hidden="1" xr:uid="{00000000-0005-0000-0000-000023710000}"/>
    <cellStyle name="Comma [0] 2 114 2 2" xfId="29223" hidden="1" xr:uid="{00000000-0005-0000-0000-00002A720000}"/>
    <cellStyle name="Comma [0] 2 114 2 2" xfId="29786" hidden="1" xr:uid="{00000000-0005-0000-0000-00005D740000}"/>
    <cellStyle name="Comma [0] 2 114 2 2" xfId="30301" hidden="1" xr:uid="{00000000-0005-0000-0000-000060760000}"/>
    <cellStyle name="Comma [0] 2 114 2 2" xfId="30595" hidden="1" xr:uid="{00000000-0005-0000-0000-000086770000}"/>
    <cellStyle name="Comma [0] 2 114 2 2" xfId="30858" hidden="1" xr:uid="{00000000-0005-0000-0000-00008D780000}"/>
    <cellStyle name="Comma [0] 2 114 2 2" xfId="31356" hidden="1" xr:uid="{00000000-0005-0000-0000-00007F7A0000}"/>
    <cellStyle name="Comma [0] 2 114 2 2" xfId="31812" hidden="1" xr:uid="{00000000-0005-0000-0000-0000477C0000}"/>
    <cellStyle name="Comma [0] 2 114 2 2" xfId="37117" hidden="1" xr:uid="{A834E845-5B7A-4714-930D-3B87583173CE}"/>
    <cellStyle name="Comma [0] 2 114 2 2" xfId="37675" hidden="1" xr:uid="{29CB71BE-E7AD-43D8-B264-38FFFE9646FB}"/>
    <cellStyle name="Comma [0] 2 114 2 2" xfId="37969" hidden="1" xr:uid="{EEF254C0-0246-45C4-A22E-9EA1B3D7BC53}"/>
    <cellStyle name="Comma [0] 2 114 2 2" xfId="38232" hidden="1" xr:uid="{ECFC9A87-60C6-4879-AD58-83390F5BABC3}"/>
    <cellStyle name="Comma [0] 2 114 2 2" xfId="39336" hidden="1" xr:uid="{684EE79B-95FF-4B7A-BBCF-1C8F2BE1BB6D}"/>
    <cellStyle name="Comma [0] 2 114 2 2" xfId="39894" hidden="1" xr:uid="{EE54954D-5255-4A67-9B06-85609384FACA}"/>
    <cellStyle name="Comma [0] 2 114 2 2" xfId="40188" hidden="1" xr:uid="{C3A8E216-415B-4447-A16A-8AE825D3AA77}"/>
    <cellStyle name="Comma [0] 2 114 2 2" xfId="40451" hidden="1" xr:uid="{E6EEB689-C200-4132-A9F2-A6757BF86BCF}"/>
    <cellStyle name="Comma [0] 2 114 2 2" xfId="41092" hidden="1" xr:uid="{1BCFA23E-F493-4162-9D23-21AEC7DD1316}"/>
    <cellStyle name="Comma [0] 2 114 2 2" xfId="41650" hidden="1" xr:uid="{6C4FC824-3648-40D0-AB45-1B2BD73C995B}"/>
    <cellStyle name="Comma [0] 2 114 2 2" xfId="41944" hidden="1" xr:uid="{0B604A16-5D92-4C0B-9043-31C2B3A954D4}"/>
    <cellStyle name="Comma [0] 2 114 2 2" xfId="42207" hidden="1" xr:uid="{292E05E7-FAA4-405C-882C-40E4FD37F1B6}"/>
    <cellStyle name="Comma [0] 2 114 2 2" xfId="42848" hidden="1" xr:uid="{20F17AAE-85A6-4159-9B62-3FDD97AA040B}"/>
    <cellStyle name="Comma [0] 2 114 2 2" xfId="43406" hidden="1" xr:uid="{5805B8CF-A75B-4CD2-A930-E06C0AA952F0}"/>
    <cellStyle name="Comma [0] 2 114 2 2" xfId="43700" hidden="1" xr:uid="{66BAA362-0F12-4401-80C6-B4630FCCF1FA}"/>
    <cellStyle name="Comma [0] 2 114 2 2" xfId="43963" hidden="1" xr:uid="{75B31990-880B-4431-9B7F-E1A4F1322E79}"/>
    <cellStyle name="Comma [0] 2 114 2 2" xfId="44604" hidden="1" xr:uid="{49C24F53-07FD-4F95-8394-6052D0136F39}"/>
    <cellStyle name="Comma [0] 2 114 2 2" xfId="45162" hidden="1" xr:uid="{E70424A2-950A-4D88-B0C4-9206CAA6FA5D}"/>
    <cellStyle name="Comma [0] 2 114 2 2" xfId="45456" hidden="1" xr:uid="{1C85F89A-903C-416C-87E9-907375B7D2A2}"/>
    <cellStyle name="Comma [0] 2 114 2 2" xfId="45719" hidden="1" xr:uid="{2E7C3229-35C3-4B9C-82D2-AA5E7EA9CAD5}"/>
    <cellStyle name="Comma [0] 2 114 2 2" xfId="46360" hidden="1" xr:uid="{21AED911-B3E7-4615-8B0E-150AD5F248E2}"/>
    <cellStyle name="Comma [0] 2 114 2 2" xfId="46918" hidden="1" xr:uid="{D2BECC3D-7F95-4FD3-94AA-258B95E7B718}"/>
    <cellStyle name="Comma [0] 2 114 2 2" xfId="47212" hidden="1" xr:uid="{9C98FFD0-B866-47C5-A7D5-FAC2E49745DD}"/>
    <cellStyle name="Comma [0] 2 114 2 2" xfId="47475" hidden="1" xr:uid="{8A867F23-35B1-440B-B9F7-D2345556D5B0}"/>
    <cellStyle name="Comma [0] 2 114 2 2" xfId="48113" hidden="1" xr:uid="{AE30B12F-6A45-4270-AE31-5CBF3DD1DA73}"/>
    <cellStyle name="Comma [0] 2 114 2 2" xfId="48671" hidden="1" xr:uid="{4B6BC4C2-BD90-4472-8F70-E99A06556F5B}"/>
    <cellStyle name="Comma [0] 2 114 2 2" xfId="48965" hidden="1" xr:uid="{E5F345B6-FC26-48CD-88D5-C81B4708E4EA}"/>
    <cellStyle name="Comma [0] 2 114 2 2" xfId="49228" hidden="1" xr:uid="{34DA4261-5D25-4E0C-A4BE-7DCA9D379580}"/>
    <cellStyle name="Comma [0] 2 114 2 2" xfId="49863" hidden="1" xr:uid="{B285F597-925C-4382-93B9-0150B0D98000}"/>
    <cellStyle name="Comma [0] 2 114 2 2" xfId="50421" hidden="1" xr:uid="{CF9FD13A-BEC8-46DE-84F5-D2BF06DE6842}"/>
    <cellStyle name="Comma [0] 2 114 2 2" xfId="50715" hidden="1" xr:uid="{99017525-A3AB-4A3C-9BC7-61E7B5929236}"/>
    <cellStyle name="Comma [0] 2 114 2 2" xfId="50978" hidden="1" xr:uid="{8673178D-8B39-4EF2-BA4A-80238EC2A802}"/>
    <cellStyle name="Comma [0] 2 114 2 2" xfId="51608" hidden="1" xr:uid="{5003E3B1-2AB0-4118-AE52-B2061255CC9A}"/>
    <cellStyle name="Comma [0] 2 114 2 2" xfId="52165" hidden="1" xr:uid="{4D42FBC9-BD96-4173-B67A-F708E69A3A2B}"/>
    <cellStyle name="Comma [0] 2 114 2 2" xfId="52459" hidden="1" xr:uid="{F2A922F2-9BB6-4861-B0F3-2B1708640C6C}"/>
    <cellStyle name="Comma [0] 2 114 2 2" xfId="52722" hidden="1" xr:uid="{00179C8E-7C9D-4439-BB07-41C60434372A}"/>
    <cellStyle name="Comma [0] 2 114 2 2" xfId="53346" hidden="1" xr:uid="{1F2E4399-1941-47FA-90CF-E7C4F74A4AFE}"/>
    <cellStyle name="Comma [0] 2 114 2 2" xfId="53899" hidden="1" xr:uid="{D0CE50C0-85CE-48B4-85A1-3BAB2B7C2915}"/>
    <cellStyle name="Comma [0] 2 114 2 2" xfId="54193" hidden="1" xr:uid="{ADDDA473-855B-4B47-8B66-2E7FABC9C1EF}"/>
    <cellStyle name="Comma [0] 2 114 2 2" xfId="54456" hidden="1" xr:uid="{F3D41BBF-374B-413B-9C65-36698D1E3DE7}"/>
    <cellStyle name="Comma [0] 2 114 2 2" xfId="55074" hidden="1" xr:uid="{BF6E48B1-A47E-4D02-BE96-6558733178F7}"/>
    <cellStyle name="Comma [0] 2 114 2 2" xfId="55623" hidden="1" xr:uid="{7304106D-006C-4E09-8709-C95CADB587C0}"/>
    <cellStyle name="Comma [0] 2 114 2 2" xfId="55917" hidden="1" xr:uid="{A233B353-FDDA-4BE5-B498-4489125308CA}"/>
    <cellStyle name="Comma [0] 2 114 2 2" xfId="56180" hidden="1" xr:uid="{49838D11-1125-4828-878C-F31D676CE7D5}"/>
    <cellStyle name="Comma [0] 2 114 2 2" xfId="56787" hidden="1" xr:uid="{61D8EFF5-1708-40F8-91A9-BAEE4A613F80}"/>
    <cellStyle name="Comma [0] 2 114 2 2" xfId="57330" hidden="1" xr:uid="{468BC4C4-9D2C-49AA-A58F-B431A9D9883E}"/>
    <cellStyle name="Comma [0] 2 114 2 2" xfId="57624" hidden="1" xr:uid="{E80E11C9-D819-48ED-8768-2D3E87EE167B}"/>
    <cellStyle name="Comma [0] 2 114 2 2" xfId="57887" hidden="1" xr:uid="{F0961F22-3B35-463F-9243-F9E8A7EA71FA}"/>
    <cellStyle name="Comma [0] 2 114 2 2" xfId="58484" hidden="1" xr:uid="{9329D535-8FFC-4514-84BD-3C42F7793D15}"/>
    <cellStyle name="Comma [0] 2 114 2 2" xfId="59024" hidden="1" xr:uid="{5E3ED999-FA2A-4EE5-AA1B-2177FD97BF80}"/>
    <cellStyle name="Comma [0] 2 114 2 2" xfId="59318" hidden="1" xr:uid="{8931F532-514B-4133-8A1A-A6D3A78D0857}"/>
    <cellStyle name="Comma [0] 2 114 2 2" xfId="59581" hidden="1" xr:uid="{5749D9B5-A8AF-4D99-ADCD-C97AED877356}"/>
    <cellStyle name="Comma [0] 2 114 2 2" xfId="60159" hidden="1" xr:uid="{CFC087A0-7BED-41E1-88B7-DEB82570092A}"/>
    <cellStyle name="Comma [0] 2 114 2 2" xfId="60685" hidden="1" xr:uid="{B523527C-D381-4C6F-BBDF-FB4673F3C05B}"/>
    <cellStyle name="Comma [0] 2 114 2 2" xfId="60979" hidden="1" xr:uid="{FEA441D6-91D5-4503-B31E-0C053323B513}"/>
    <cellStyle name="Comma [0] 2 114 2 2" xfId="61242" hidden="1" xr:uid="{DCF90FF8-9652-4DCD-84E4-3DDD5DA43BD5}"/>
    <cellStyle name="Comma [0] 2 114 2 2" xfId="61805" hidden="1" xr:uid="{C0922A87-44EF-4557-80E4-F42ADA8FE7F6}"/>
    <cellStyle name="Comma [0] 2 114 2 2" xfId="62320" hidden="1" xr:uid="{DE71C66C-8D14-4638-8ABC-EA1EA34F7706}"/>
    <cellStyle name="Comma [0] 2 114 2 2" xfId="62614" hidden="1" xr:uid="{A32ECB8F-AFCD-490C-A201-22667B3C5F32}"/>
    <cellStyle name="Comma [0] 2 114 2 2" xfId="62877" hidden="1" xr:uid="{D8AEEDBB-797D-403B-840B-03F2B6D1363A}"/>
    <cellStyle name="Comma [0] 2 114 2 2" xfId="63375" hidden="1" xr:uid="{E9481A33-575F-4614-B1D2-D9EEC66BD419}"/>
    <cellStyle name="Comma [0] 2 114 2 2" xfId="63831" hidden="1" xr:uid="{B1843B65-696A-4C78-A7B2-DBCECBBBC73E}"/>
    <cellStyle name="Comma [0] 2 114 3" xfId="4095" hidden="1" xr:uid="{00000000-0005-0000-0000-000002100000}"/>
    <cellStyle name="Comma [0] 2 114 3" xfId="4154" hidden="1" xr:uid="{00000000-0005-0000-0000-00003D100000}"/>
    <cellStyle name="Comma [0] 2 114 3" xfId="4163" hidden="1" xr:uid="{00000000-0005-0000-0000-000046100000}"/>
    <cellStyle name="Comma [0] 2 114 3" xfId="4437" hidden="1" xr:uid="{00000000-0005-0000-0000-000058110000}"/>
    <cellStyle name="Comma [0] 2 114 3" xfId="6656" hidden="1" xr:uid="{00000000-0005-0000-0000-0000031A0000}"/>
    <cellStyle name="Comma [0] 2 114 3" xfId="6839" hidden="1" xr:uid="{00000000-0005-0000-0000-0000BA1A0000}"/>
    <cellStyle name="Comma [0] 2 114 3" xfId="7011" hidden="1" xr:uid="{00000000-0005-0000-0000-0000661B0000}"/>
    <cellStyle name="Comma [0] 2 114 3" xfId="8767" hidden="1" xr:uid="{00000000-0005-0000-0000-000042220000}"/>
    <cellStyle name="Comma [0] 2 114 3" xfId="10523" hidden="1" xr:uid="{00000000-0005-0000-0000-00001E290000}"/>
    <cellStyle name="Comma [0] 2 114 3" xfId="12279" hidden="1" xr:uid="{00000000-0005-0000-0000-0000FA2F0000}"/>
    <cellStyle name="Comma [0] 2 114 3" xfId="14035" hidden="1" xr:uid="{00000000-0005-0000-0000-0000D6360000}"/>
    <cellStyle name="Comma [0] 2 114 3" xfId="15789" hidden="1" xr:uid="{00000000-0005-0000-0000-0000B03D0000}"/>
    <cellStyle name="Comma [0] 2 114 3" xfId="17540" hidden="1" xr:uid="{00000000-0005-0000-0000-000087440000}"/>
    <cellStyle name="Comma [0] 2 114 3" xfId="19286" hidden="1" xr:uid="{00000000-0005-0000-0000-0000594B0000}"/>
    <cellStyle name="Comma [0] 2 114 3" xfId="21025" hidden="1" xr:uid="{00000000-0005-0000-0000-000024520000}"/>
    <cellStyle name="Comma [0] 2 114 3" xfId="22753" hidden="1" xr:uid="{00000000-0005-0000-0000-0000E4580000}"/>
    <cellStyle name="Comma [0] 2 114 3" xfId="36114" hidden="1" xr:uid="{0ACCE4A7-2828-426D-A49B-BADA4694BEFB}"/>
    <cellStyle name="Comma [0] 2 114 3" xfId="36173" hidden="1" xr:uid="{5E0C70D1-B111-4EEB-9FA5-417103D03A95}"/>
    <cellStyle name="Comma [0] 2 114 3" xfId="36182" hidden="1" xr:uid="{B5B4FD76-6302-4F6F-8B63-B95F9704BFE4}"/>
    <cellStyle name="Comma [0] 2 114 3" xfId="36456" hidden="1" xr:uid="{052359E2-5BFE-4C04-964A-3030DE6BC1EA}"/>
    <cellStyle name="Comma [0] 2 114 3" xfId="38675" hidden="1" xr:uid="{0B9B11A5-1002-430A-9EEA-B82B8D5019C8}"/>
    <cellStyle name="Comma [0] 2 114 3" xfId="38858" hidden="1" xr:uid="{8CA1B39A-892B-4D12-A7D8-60DDA660DAC8}"/>
    <cellStyle name="Comma [0] 2 114 3" xfId="39030" hidden="1" xr:uid="{EE3CE2CD-51D2-409B-9C45-7D6309937B32}"/>
    <cellStyle name="Comma [0] 2 114 3" xfId="40786" hidden="1" xr:uid="{6B5A4BE7-4A0A-4970-8B97-697F258B471C}"/>
    <cellStyle name="Comma [0] 2 114 3" xfId="42542" hidden="1" xr:uid="{DF382682-89F5-486A-8EB2-ADF198F6B4E1}"/>
    <cellStyle name="Comma [0] 2 114 3" xfId="44298" hidden="1" xr:uid="{788462D1-8453-4821-A63A-2EFFFF2D8812}"/>
    <cellStyle name="Comma [0] 2 114 3" xfId="46054" hidden="1" xr:uid="{B46A7A71-A84F-4E5A-8B97-E0D9C7F08756}"/>
    <cellStyle name="Comma [0] 2 114 3" xfId="47808" hidden="1" xr:uid="{2DE42EDD-815E-460B-8746-5D1E96FD1CEB}"/>
    <cellStyle name="Comma [0] 2 114 3" xfId="49559" hidden="1" xr:uid="{3DF09B2B-160F-4F4A-A849-E86DDF45B468}"/>
    <cellStyle name="Comma [0] 2 114 3" xfId="51305" hidden="1" xr:uid="{8842FBB8-623F-4F7C-9112-88B5110E8C77}"/>
    <cellStyle name="Comma [0] 2 114 3" xfId="53044" hidden="1" xr:uid="{39711162-389B-423A-8129-73445828F2B0}"/>
    <cellStyle name="Comma [0] 2 114 3" xfId="54772" hidden="1" xr:uid="{B907F15E-B5FB-4387-A4DA-B86D0EDE89DE}"/>
    <cellStyle name="Comma [0] 2 115" xfId="642" xr:uid="{00000000-0005-0000-0000-000085020000}"/>
    <cellStyle name="Comma [0] 2 115 2" xfId="1297" hidden="1" xr:uid="{00000000-0005-0000-0000-000014050000}"/>
    <cellStyle name="Comma [0] 2 115 2" xfId="1850" hidden="1" xr:uid="{00000000-0005-0000-0000-00003D070000}"/>
    <cellStyle name="Comma [0] 2 115 2" xfId="2145" hidden="1" xr:uid="{00000000-0005-0000-0000-000064080000}"/>
    <cellStyle name="Comma [0] 2 115 2" xfId="2409" hidden="1" xr:uid="{00000000-0005-0000-0000-00006C090000}"/>
    <cellStyle name="Comma [0] 2 115 2" xfId="33330" hidden="1" xr:uid="{F2D76351-BA8F-48ED-B9E2-ED6BEE383955}"/>
    <cellStyle name="Comma [0] 2 115 2" xfId="33880" hidden="1" xr:uid="{09145C70-DCFF-4557-89CD-86042211A6EA}"/>
    <cellStyle name="Comma [0] 2 115 2" xfId="34175" hidden="1" xr:uid="{92779402-18E5-4194-AEFE-7497602C3D94}"/>
    <cellStyle name="Comma [0] 2 115 2" xfId="34439" hidden="1" xr:uid="{BD022AF4-64F6-4B97-A3CE-837EA2C8EB48}"/>
    <cellStyle name="Comma [0] 2 115 2" xfId="32695" xr:uid="{5B83B070-F318-491B-A129-ACBA04125ACE}"/>
    <cellStyle name="Comma [0] 2 115 2 2" xfId="5094" hidden="1" xr:uid="{00000000-0005-0000-0000-0000E9130000}"/>
    <cellStyle name="Comma [0] 2 115 2 2" xfId="5652" hidden="1" xr:uid="{00000000-0005-0000-0000-000017160000}"/>
    <cellStyle name="Comma [0] 2 115 2 2" xfId="5947" hidden="1" xr:uid="{00000000-0005-0000-0000-00003E170000}"/>
    <cellStyle name="Comma [0] 2 115 2 2" xfId="6211" hidden="1" xr:uid="{00000000-0005-0000-0000-000046180000}"/>
    <cellStyle name="Comma [0] 2 115 2 2" xfId="7313" hidden="1" xr:uid="{00000000-0005-0000-0000-0000941C0000}"/>
    <cellStyle name="Comma [0] 2 115 2 2" xfId="7871" hidden="1" xr:uid="{00000000-0005-0000-0000-0000C21E0000}"/>
    <cellStyle name="Comma [0] 2 115 2 2" xfId="8166" hidden="1" xr:uid="{00000000-0005-0000-0000-0000E91F0000}"/>
    <cellStyle name="Comma [0] 2 115 2 2" xfId="8430" hidden="1" xr:uid="{00000000-0005-0000-0000-0000F1200000}"/>
    <cellStyle name="Comma [0] 2 115 2 2" xfId="9069" hidden="1" xr:uid="{00000000-0005-0000-0000-000070230000}"/>
    <cellStyle name="Comma [0] 2 115 2 2" xfId="9627" hidden="1" xr:uid="{00000000-0005-0000-0000-00009E250000}"/>
    <cellStyle name="Comma [0] 2 115 2 2" xfId="9922" hidden="1" xr:uid="{00000000-0005-0000-0000-0000C5260000}"/>
    <cellStyle name="Comma [0] 2 115 2 2" xfId="10186" hidden="1" xr:uid="{00000000-0005-0000-0000-0000CD270000}"/>
    <cellStyle name="Comma [0] 2 115 2 2" xfId="10825" hidden="1" xr:uid="{00000000-0005-0000-0000-00004C2A0000}"/>
    <cellStyle name="Comma [0] 2 115 2 2" xfId="11383" hidden="1" xr:uid="{00000000-0005-0000-0000-00007A2C0000}"/>
    <cellStyle name="Comma [0] 2 115 2 2" xfId="11678" hidden="1" xr:uid="{00000000-0005-0000-0000-0000A12D0000}"/>
    <cellStyle name="Comma [0] 2 115 2 2" xfId="11942" hidden="1" xr:uid="{00000000-0005-0000-0000-0000A92E0000}"/>
    <cellStyle name="Comma [0] 2 115 2 2" xfId="12581" hidden="1" xr:uid="{00000000-0005-0000-0000-000028310000}"/>
    <cellStyle name="Comma [0] 2 115 2 2" xfId="13139" hidden="1" xr:uid="{00000000-0005-0000-0000-000056330000}"/>
    <cellStyle name="Comma [0] 2 115 2 2" xfId="13434" hidden="1" xr:uid="{00000000-0005-0000-0000-00007D340000}"/>
    <cellStyle name="Comma [0] 2 115 2 2" xfId="13698" hidden="1" xr:uid="{00000000-0005-0000-0000-000085350000}"/>
    <cellStyle name="Comma [0] 2 115 2 2" xfId="14337" hidden="1" xr:uid="{00000000-0005-0000-0000-000004380000}"/>
    <cellStyle name="Comma [0] 2 115 2 2" xfId="14895" hidden="1" xr:uid="{00000000-0005-0000-0000-0000323A0000}"/>
    <cellStyle name="Comma [0] 2 115 2 2" xfId="15190" hidden="1" xr:uid="{00000000-0005-0000-0000-0000593B0000}"/>
    <cellStyle name="Comma [0] 2 115 2 2" xfId="15454" hidden="1" xr:uid="{00000000-0005-0000-0000-0000613C0000}"/>
    <cellStyle name="Comma [0] 2 115 2 2" xfId="16090" hidden="1" xr:uid="{00000000-0005-0000-0000-0000DD3E0000}"/>
    <cellStyle name="Comma [0] 2 115 2 2" xfId="16648" hidden="1" xr:uid="{00000000-0005-0000-0000-00000B410000}"/>
    <cellStyle name="Comma [0] 2 115 2 2" xfId="16943" hidden="1" xr:uid="{00000000-0005-0000-0000-000032420000}"/>
    <cellStyle name="Comma [0] 2 115 2 2" xfId="17207" hidden="1" xr:uid="{00000000-0005-0000-0000-00003A430000}"/>
    <cellStyle name="Comma [0] 2 115 2 2" xfId="17840" hidden="1" xr:uid="{00000000-0005-0000-0000-0000B3450000}"/>
    <cellStyle name="Comma [0] 2 115 2 2" xfId="18398" hidden="1" xr:uid="{00000000-0005-0000-0000-0000E1470000}"/>
    <cellStyle name="Comma [0] 2 115 2 2" xfId="18693" hidden="1" xr:uid="{00000000-0005-0000-0000-000008490000}"/>
    <cellStyle name="Comma [0] 2 115 2 2" xfId="18957" hidden="1" xr:uid="{00000000-0005-0000-0000-0000104A0000}"/>
    <cellStyle name="Comma [0] 2 115 2 2" xfId="19585" hidden="1" xr:uid="{00000000-0005-0000-0000-0000844C0000}"/>
    <cellStyle name="Comma [0] 2 115 2 2" xfId="20142" hidden="1" xr:uid="{00000000-0005-0000-0000-0000B14E0000}"/>
    <cellStyle name="Comma [0] 2 115 2 2" xfId="20437" hidden="1" xr:uid="{00000000-0005-0000-0000-0000D84F0000}"/>
    <cellStyle name="Comma [0] 2 115 2 2" xfId="20701" hidden="1" xr:uid="{00000000-0005-0000-0000-0000E0500000}"/>
    <cellStyle name="Comma [0] 2 115 2 2" xfId="21323" hidden="1" xr:uid="{00000000-0005-0000-0000-00004E530000}"/>
    <cellStyle name="Comma [0] 2 115 2 2" xfId="21876" hidden="1" xr:uid="{00000000-0005-0000-0000-000077550000}"/>
    <cellStyle name="Comma [0] 2 115 2 2" xfId="22171" hidden="1" xr:uid="{00000000-0005-0000-0000-00009E560000}"/>
    <cellStyle name="Comma [0] 2 115 2 2" xfId="22435" hidden="1" xr:uid="{00000000-0005-0000-0000-0000A6570000}"/>
    <cellStyle name="Comma [0] 2 115 2 2" xfId="23051" hidden="1" xr:uid="{00000000-0005-0000-0000-00000E5A0000}"/>
    <cellStyle name="Comma [0] 2 115 2 2" xfId="23600" hidden="1" xr:uid="{00000000-0005-0000-0000-0000335C0000}"/>
    <cellStyle name="Comma [0] 2 115 2 2" xfId="23895" hidden="1" xr:uid="{00000000-0005-0000-0000-00005A5D0000}"/>
    <cellStyle name="Comma [0] 2 115 2 2" xfId="24159" hidden="1" xr:uid="{00000000-0005-0000-0000-0000625E0000}"/>
    <cellStyle name="Comma [0] 2 115 2 2" xfId="24764" hidden="1" xr:uid="{00000000-0005-0000-0000-0000BF600000}"/>
    <cellStyle name="Comma [0] 2 115 2 2" xfId="25307" hidden="1" xr:uid="{00000000-0005-0000-0000-0000DE620000}"/>
    <cellStyle name="Comma [0] 2 115 2 2" xfId="25602" hidden="1" xr:uid="{00000000-0005-0000-0000-000005640000}"/>
    <cellStyle name="Comma [0] 2 115 2 2" xfId="25866" hidden="1" xr:uid="{00000000-0005-0000-0000-00000D650000}"/>
    <cellStyle name="Comma [0] 2 115 2 2" xfId="26461" hidden="1" xr:uid="{00000000-0005-0000-0000-000060670000}"/>
    <cellStyle name="Comma [0] 2 115 2 2" xfId="27001" hidden="1" xr:uid="{00000000-0005-0000-0000-00007C690000}"/>
    <cellStyle name="Comma [0] 2 115 2 2" xfId="27296" hidden="1" xr:uid="{00000000-0005-0000-0000-0000A36A0000}"/>
    <cellStyle name="Comma [0] 2 115 2 2" xfId="27560" hidden="1" xr:uid="{00000000-0005-0000-0000-0000AB6B0000}"/>
    <cellStyle name="Comma [0] 2 115 2 2" xfId="28136" hidden="1" xr:uid="{00000000-0005-0000-0000-0000EB6D0000}"/>
    <cellStyle name="Comma [0] 2 115 2 2" xfId="28662" hidden="1" xr:uid="{00000000-0005-0000-0000-0000F96F0000}"/>
    <cellStyle name="Comma [0] 2 115 2 2" xfId="28957" hidden="1" xr:uid="{00000000-0005-0000-0000-000020710000}"/>
    <cellStyle name="Comma [0] 2 115 2 2" xfId="29221" hidden="1" xr:uid="{00000000-0005-0000-0000-000028720000}"/>
    <cellStyle name="Comma [0] 2 115 2 2" xfId="29782" hidden="1" xr:uid="{00000000-0005-0000-0000-000059740000}"/>
    <cellStyle name="Comma [0] 2 115 2 2" xfId="30297" hidden="1" xr:uid="{00000000-0005-0000-0000-00005C760000}"/>
    <cellStyle name="Comma [0] 2 115 2 2" xfId="30592" hidden="1" xr:uid="{00000000-0005-0000-0000-000083770000}"/>
    <cellStyle name="Comma [0] 2 115 2 2" xfId="30856" hidden="1" xr:uid="{00000000-0005-0000-0000-00008B780000}"/>
    <cellStyle name="Comma [0] 2 115 2 2" xfId="31352" hidden="1" xr:uid="{00000000-0005-0000-0000-00007B7A0000}"/>
    <cellStyle name="Comma [0] 2 115 2 2" xfId="31808" hidden="1" xr:uid="{00000000-0005-0000-0000-0000437C0000}"/>
    <cellStyle name="Comma [0] 2 115 2 2" xfId="37113" hidden="1" xr:uid="{C40A4153-1529-4F35-832D-27DC07D7F806}"/>
    <cellStyle name="Comma [0] 2 115 2 2" xfId="37671" hidden="1" xr:uid="{75907B71-51BA-4E01-9BC4-9E0CA6B7273B}"/>
    <cellStyle name="Comma [0] 2 115 2 2" xfId="37966" hidden="1" xr:uid="{91E8E13F-7478-4CFF-B38F-9F6D809DBF18}"/>
    <cellStyle name="Comma [0] 2 115 2 2" xfId="38230" hidden="1" xr:uid="{D23A7E21-65B4-4825-B0E3-A88201979233}"/>
    <cellStyle name="Comma [0] 2 115 2 2" xfId="39332" hidden="1" xr:uid="{CDF28EEA-B928-4DF0-853C-95B057065935}"/>
    <cellStyle name="Comma [0] 2 115 2 2" xfId="39890" hidden="1" xr:uid="{0C40B409-791E-4DB3-8558-F7F5C7D144BB}"/>
    <cellStyle name="Comma [0] 2 115 2 2" xfId="40185" hidden="1" xr:uid="{6BD8209B-5F9B-4572-80E5-4406BEEBB1C1}"/>
    <cellStyle name="Comma [0] 2 115 2 2" xfId="40449" hidden="1" xr:uid="{B74B7FCC-146B-448A-BF70-BD032BF05B5C}"/>
    <cellStyle name="Comma [0] 2 115 2 2" xfId="41088" hidden="1" xr:uid="{8A80B54E-05E4-43C2-AB10-951544A638CC}"/>
    <cellStyle name="Comma [0] 2 115 2 2" xfId="41646" hidden="1" xr:uid="{A354C8AE-F032-4337-83EE-950F1B7DD24B}"/>
    <cellStyle name="Comma [0] 2 115 2 2" xfId="41941" hidden="1" xr:uid="{AD447838-6DF2-4108-BC12-9A0FF01E74F9}"/>
    <cellStyle name="Comma [0] 2 115 2 2" xfId="42205" hidden="1" xr:uid="{5E35A1B1-7218-46B2-858E-AE13150A1186}"/>
    <cellStyle name="Comma [0] 2 115 2 2" xfId="42844" hidden="1" xr:uid="{FD371EEF-E172-4F01-A103-1926C1B486D1}"/>
    <cellStyle name="Comma [0] 2 115 2 2" xfId="43402" hidden="1" xr:uid="{14ABD3F6-261D-4BF0-BEAF-94C3521EBB08}"/>
    <cellStyle name="Comma [0] 2 115 2 2" xfId="43697" hidden="1" xr:uid="{E394FD5E-4E04-4636-971B-20F54D9F725B}"/>
    <cellStyle name="Comma [0] 2 115 2 2" xfId="43961" hidden="1" xr:uid="{4DB492FB-2356-43B4-9D9B-2AD1E481BCAC}"/>
    <cellStyle name="Comma [0] 2 115 2 2" xfId="44600" hidden="1" xr:uid="{32F20239-2E54-4B09-8C69-01FFE57BABA9}"/>
    <cellStyle name="Comma [0] 2 115 2 2" xfId="45158" hidden="1" xr:uid="{13A36610-5A1C-436D-B98E-09D88E15E831}"/>
    <cellStyle name="Comma [0] 2 115 2 2" xfId="45453" hidden="1" xr:uid="{BEDC4C90-3E2E-488A-B187-34268845F86C}"/>
    <cellStyle name="Comma [0] 2 115 2 2" xfId="45717" hidden="1" xr:uid="{099920DA-7617-4665-B7F4-95BF4886AF0E}"/>
    <cellStyle name="Comma [0] 2 115 2 2" xfId="46356" hidden="1" xr:uid="{AE5F1853-D7E3-4687-BDDE-8BB399BEE4AF}"/>
    <cellStyle name="Comma [0] 2 115 2 2" xfId="46914" hidden="1" xr:uid="{D06B8EDA-DEEB-4284-AE6E-F470E4036BA0}"/>
    <cellStyle name="Comma [0] 2 115 2 2" xfId="47209" hidden="1" xr:uid="{82035696-995C-48D8-BBB6-9ABBD11F761C}"/>
    <cellStyle name="Comma [0] 2 115 2 2" xfId="47473" hidden="1" xr:uid="{223DFB70-92A4-4F31-A00F-E9A58E671E3C}"/>
    <cellStyle name="Comma [0] 2 115 2 2" xfId="48109" hidden="1" xr:uid="{E7ADB450-D601-48D1-8ABC-DF6B84EA619F}"/>
    <cellStyle name="Comma [0] 2 115 2 2" xfId="48667" hidden="1" xr:uid="{359413F4-85BA-4093-91AE-8F1AD99D75B8}"/>
    <cellStyle name="Comma [0] 2 115 2 2" xfId="48962" hidden="1" xr:uid="{4554AAB1-1931-4546-B6D7-A4F9A679CA4D}"/>
    <cellStyle name="Comma [0] 2 115 2 2" xfId="49226" hidden="1" xr:uid="{5DF516FF-D301-4A69-AC1C-5B2234CB7C5A}"/>
    <cellStyle name="Comma [0] 2 115 2 2" xfId="49859" hidden="1" xr:uid="{63BB8449-A5A5-46BE-B64C-850F4E0A7177}"/>
    <cellStyle name="Comma [0] 2 115 2 2" xfId="50417" hidden="1" xr:uid="{83B36060-5FB1-4B3A-9902-8BDE24E51F45}"/>
    <cellStyle name="Comma [0] 2 115 2 2" xfId="50712" hidden="1" xr:uid="{F816E90F-917B-4D07-AB6B-3B1F23B2D7B2}"/>
    <cellStyle name="Comma [0] 2 115 2 2" xfId="50976" hidden="1" xr:uid="{4D9F7AFF-E668-4592-83B9-516710D30DED}"/>
    <cellStyle name="Comma [0] 2 115 2 2" xfId="51604" hidden="1" xr:uid="{0BCB297F-04F5-46F7-9006-6FDBA0C8B5A6}"/>
    <cellStyle name="Comma [0] 2 115 2 2" xfId="52161" hidden="1" xr:uid="{78634A7E-25E6-459D-BB32-D2910F498CF4}"/>
    <cellStyle name="Comma [0] 2 115 2 2" xfId="52456" hidden="1" xr:uid="{C58EB025-1FD9-4AB3-B5DD-17E401F93314}"/>
    <cellStyle name="Comma [0] 2 115 2 2" xfId="52720" hidden="1" xr:uid="{23F7BAA2-BCF6-4219-A7C5-09FB4C6C1FC6}"/>
    <cellStyle name="Comma [0] 2 115 2 2" xfId="53342" hidden="1" xr:uid="{320FED29-E139-4CBC-B63E-0322147457E0}"/>
    <cellStyle name="Comma [0] 2 115 2 2" xfId="53895" hidden="1" xr:uid="{F84FF7B0-2B6B-440C-9C3D-C5F0F7A6245C}"/>
    <cellStyle name="Comma [0] 2 115 2 2" xfId="54190" hidden="1" xr:uid="{4E71FDD3-6FAA-4306-B1E5-776A557C2525}"/>
    <cellStyle name="Comma [0] 2 115 2 2" xfId="54454" hidden="1" xr:uid="{9BD4CB0F-6F64-4A60-A5DC-AF9A04537E46}"/>
    <cellStyle name="Comma [0] 2 115 2 2" xfId="55070" hidden="1" xr:uid="{E65A88A3-F058-4DED-9ADC-72C1C489DF31}"/>
    <cellStyle name="Comma [0] 2 115 2 2" xfId="55619" hidden="1" xr:uid="{33587B5C-E855-4D6F-90DB-9D5D822E0F3D}"/>
    <cellStyle name="Comma [0] 2 115 2 2" xfId="55914" hidden="1" xr:uid="{4CCBB9B1-87B2-429D-8531-6254EA51FEBB}"/>
    <cellStyle name="Comma [0] 2 115 2 2" xfId="56178" hidden="1" xr:uid="{59E20129-0C46-4058-BB7F-BD3CBD27F93D}"/>
    <cellStyle name="Comma [0] 2 115 2 2" xfId="56783" hidden="1" xr:uid="{179E3695-7D98-473B-BA61-B597BF957759}"/>
    <cellStyle name="Comma [0] 2 115 2 2" xfId="57326" hidden="1" xr:uid="{7F43764A-FDF2-4345-AEC6-87CBC1ED5483}"/>
    <cellStyle name="Comma [0] 2 115 2 2" xfId="57621" hidden="1" xr:uid="{62EC8437-4F79-4E01-8047-D371A13683DA}"/>
    <cellStyle name="Comma [0] 2 115 2 2" xfId="57885" hidden="1" xr:uid="{8956E490-732C-4636-9A76-BB42988BB814}"/>
    <cellStyle name="Comma [0] 2 115 2 2" xfId="58480" hidden="1" xr:uid="{AE5037DE-0F02-4EF6-92DF-E3697F573885}"/>
    <cellStyle name="Comma [0] 2 115 2 2" xfId="59020" hidden="1" xr:uid="{DFBD2235-7DA1-4393-A0E9-09FC3A0D8A76}"/>
    <cellStyle name="Comma [0] 2 115 2 2" xfId="59315" hidden="1" xr:uid="{D96419CC-A77D-4AFA-8B8C-9C91A8688B8E}"/>
    <cellStyle name="Comma [0] 2 115 2 2" xfId="59579" hidden="1" xr:uid="{074E4819-EEBF-436A-A4D2-4DF97EF3FBD8}"/>
    <cellStyle name="Comma [0] 2 115 2 2" xfId="60155" hidden="1" xr:uid="{E936348C-FDCD-4287-81FA-65BAB27BA9DC}"/>
    <cellStyle name="Comma [0] 2 115 2 2" xfId="60681" hidden="1" xr:uid="{AFAA1275-6C98-4243-B7E9-6876F992DC81}"/>
    <cellStyle name="Comma [0] 2 115 2 2" xfId="60976" hidden="1" xr:uid="{02D2F6A0-A7F4-4F91-B083-760A021B8D3C}"/>
    <cellStyle name="Comma [0] 2 115 2 2" xfId="61240" hidden="1" xr:uid="{0EDA3463-771D-45AA-B254-D50F5A98274F}"/>
    <cellStyle name="Comma [0] 2 115 2 2" xfId="61801" hidden="1" xr:uid="{300F39F4-82EC-44F5-A544-53A79AD55107}"/>
    <cellStyle name="Comma [0] 2 115 2 2" xfId="62316" hidden="1" xr:uid="{CA9912B0-AB29-4EFB-B64E-9FE28348DEDC}"/>
    <cellStyle name="Comma [0] 2 115 2 2" xfId="62611" hidden="1" xr:uid="{192F21F2-6159-460C-8EAE-3659684D142D}"/>
    <cellStyle name="Comma [0] 2 115 2 2" xfId="62875" hidden="1" xr:uid="{0B340683-0C41-411D-A72A-09A2B38C5DA3}"/>
    <cellStyle name="Comma [0] 2 115 2 2" xfId="63371" hidden="1" xr:uid="{43A87F05-092D-4692-9426-91B9681F672B}"/>
    <cellStyle name="Comma [0] 2 115 2 2" xfId="63827" hidden="1" xr:uid="{323E83D6-B192-432C-8B45-77A641CA4C9A}"/>
    <cellStyle name="Comma [0] 2 115 3" xfId="4070" hidden="1" xr:uid="{00000000-0005-0000-0000-0000E90F0000}"/>
    <cellStyle name="Comma [0] 2 115 3" xfId="4124" hidden="1" xr:uid="{00000000-0005-0000-0000-00001F100000}"/>
    <cellStyle name="Comma [0] 2 115 3" xfId="4433" hidden="1" xr:uid="{00000000-0005-0000-0000-000054110000}"/>
    <cellStyle name="Comma [0] 2 115 3" xfId="4746" hidden="1" xr:uid="{00000000-0005-0000-0000-00008D120000}"/>
    <cellStyle name="Comma [0] 2 115 3" xfId="6652" hidden="1" xr:uid="{00000000-0005-0000-0000-0000FF190000}"/>
    <cellStyle name="Comma [0] 2 115 3" xfId="6855" hidden="1" xr:uid="{00000000-0005-0000-0000-0000CA1A0000}"/>
    <cellStyle name="Comma [0] 2 115 3" xfId="6965" hidden="1" xr:uid="{00000000-0005-0000-0000-0000381B0000}"/>
    <cellStyle name="Comma [0] 2 115 3" xfId="8721" hidden="1" xr:uid="{00000000-0005-0000-0000-000014220000}"/>
    <cellStyle name="Comma [0] 2 115 3" xfId="10477" hidden="1" xr:uid="{00000000-0005-0000-0000-0000F0280000}"/>
    <cellStyle name="Comma [0] 2 115 3" xfId="12233" hidden="1" xr:uid="{00000000-0005-0000-0000-0000CC2F0000}"/>
    <cellStyle name="Comma [0] 2 115 3" xfId="13989" hidden="1" xr:uid="{00000000-0005-0000-0000-0000A8360000}"/>
    <cellStyle name="Comma [0] 2 115 3" xfId="15745" hidden="1" xr:uid="{00000000-0005-0000-0000-0000843D0000}"/>
    <cellStyle name="Comma [0] 2 115 3" xfId="17497" hidden="1" xr:uid="{00000000-0005-0000-0000-00005C440000}"/>
    <cellStyle name="Comma [0] 2 115 3" xfId="19245" hidden="1" xr:uid="{00000000-0005-0000-0000-0000304B0000}"/>
    <cellStyle name="Comma [0] 2 115 3" xfId="20986" hidden="1" xr:uid="{00000000-0005-0000-0000-0000FD510000}"/>
    <cellStyle name="Comma [0] 2 115 3" xfId="22715" hidden="1" xr:uid="{00000000-0005-0000-0000-0000BE580000}"/>
    <cellStyle name="Comma [0] 2 115 3" xfId="36089" hidden="1" xr:uid="{DAC982EA-5006-49E5-9D08-7438A28CD684}"/>
    <cellStyle name="Comma [0] 2 115 3" xfId="36143" hidden="1" xr:uid="{DB2D2F2C-81A3-46A7-8712-1CDAFAF9EB99}"/>
    <cellStyle name="Comma [0] 2 115 3" xfId="36452" hidden="1" xr:uid="{50F40BC4-3F0F-4DEB-B4E6-E30F3B407C72}"/>
    <cellStyle name="Comma [0] 2 115 3" xfId="36765" hidden="1" xr:uid="{951BD743-B901-45F5-A4E1-082D1B467495}"/>
    <cellStyle name="Comma [0] 2 115 3" xfId="38671" hidden="1" xr:uid="{23964507-7A50-41F9-97AE-2581F9E3982E}"/>
    <cellStyle name="Comma [0] 2 115 3" xfId="38874" hidden="1" xr:uid="{F607201B-E63D-48E5-AE68-35A12569B856}"/>
    <cellStyle name="Comma [0] 2 115 3" xfId="38984" hidden="1" xr:uid="{D939F218-772A-4134-BFE1-D54C628F1400}"/>
    <cellStyle name="Comma [0] 2 115 3" xfId="40740" hidden="1" xr:uid="{6911F8CC-217F-4249-9FD2-A1B1E25B7FE5}"/>
    <cellStyle name="Comma [0] 2 115 3" xfId="42496" hidden="1" xr:uid="{40B39C64-6E8D-49AD-AC4C-7D4715050242}"/>
    <cellStyle name="Comma [0] 2 115 3" xfId="44252" hidden="1" xr:uid="{3100ACF7-F3B0-40E6-A72A-5E439084C604}"/>
    <cellStyle name="Comma [0] 2 115 3" xfId="46008" hidden="1" xr:uid="{A8F4782B-E3F3-4CAA-ACD5-CE1C32F06255}"/>
    <cellStyle name="Comma [0] 2 115 3" xfId="47764" hidden="1" xr:uid="{5F944B4D-A191-4419-BB7E-9B8C3DA0564D}"/>
    <cellStyle name="Comma [0] 2 115 3" xfId="49516" hidden="1" xr:uid="{C63BAF20-1F68-45CC-AB5A-C4856F1643F2}"/>
    <cellStyle name="Comma [0] 2 115 3" xfId="51264" hidden="1" xr:uid="{B246EF82-D272-43BC-8578-725371D51FBB}"/>
    <cellStyle name="Comma [0] 2 115 3" xfId="53005" hidden="1" xr:uid="{25A7B37C-33EC-4208-991B-D2B4A31A0188}"/>
    <cellStyle name="Comma [0] 2 115 3" xfId="54734" hidden="1" xr:uid="{0FD45EA5-8827-4CF0-9DD1-D2FADAEB1B50}"/>
    <cellStyle name="Comma [0] 2 116" xfId="639" xr:uid="{00000000-0005-0000-0000-000082020000}"/>
    <cellStyle name="Comma [0] 2 116 2" xfId="1294" hidden="1" xr:uid="{00000000-0005-0000-0000-000011050000}"/>
    <cellStyle name="Comma [0] 2 116 2" xfId="1847" hidden="1" xr:uid="{00000000-0005-0000-0000-00003A070000}"/>
    <cellStyle name="Comma [0] 2 116 2" xfId="2142" hidden="1" xr:uid="{00000000-0005-0000-0000-000061080000}"/>
    <cellStyle name="Comma [0] 2 116 2" xfId="2407" hidden="1" xr:uid="{00000000-0005-0000-0000-00006A090000}"/>
    <cellStyle name="Comma [0] 2 116 2" xfId="33327" hidden="1" xr:uid="{E6B8CD83-B541-4CF6-9FCB-EAB031F5DD89}"/>
    <cellStyle name="Comma [0] 2 116 2" xfId="33877" hidden="1" xr:uid="{33C4BF8E-73E1-4C3D-B21A-9293DCBE30B9}"/>
    <cellStyle name="Comma [0] 2 116 2" xfId="34172" hidden="1" xr:uid="{A82C1F7B-7944-45E5-98D4-058D1039BD24}"/>
    <cellStyle name="Comma [0] 2 116 2" xfId="34437" hidden="1" xr:uid="{D91EAB5F-D7E4-422F-A04C-8F000F6CB712}"/>
    <cellStyle name="Comma [0] 2 116 2" xfId="32692" xr:uid="{3F01BD92-63A9-4E39-BC4B-1211211A55EF}"/>
    <cellStyle name="Comma [0] 2 116 2 2" xfId="5091" hidden="1" xr:uid="{00000000-0005-0000-0000-0000E6130000}"/>
    <cellStyle name="Comma [0] 2 116 2 2" xfId="5649" hidden="1" xr:uid="{00000000-0005-0000-0000-000014160000}"/>
    <cellStyle name="Comma [0] 2 116 2 2" xfId="5944" hidden="1" xr:uid="{00000000-0005-0000-0000-00003B170000}"/>
    <cellStyle name="Comma [0] 2 116 2 2" xfId="6209" hidden="1" xr:uid="{00000000-0005-0000-0000-000044180000}"/>
    <cellStyle name="Comma [0] 2 116 2 2" xfId="7310" hidden="1" xr:uid="{00000000-0005-0000-0000-0000911C0000}"/>
    <cellStyle name="Comma [0] 2 116 2 2" xfId="7868" hidden="1" xr:uid="{00000000-0005-0000-0000-0000BF1E0000}"/>
    <cellStyle name="Comma [0] 2 116 2 2" xfId="8163" hidden="1" xr:uid="{00000000-0005-0000-0000-0000E61F0000}"/>
    <cellStyle name="Comma [0] 2 116 2 2" xfId="8428" hidden="1" xr:uid="{00000000-0005-0000-0000-0000EF200000}"/>
    <cellStyle name="Comma [0] 2 116 2 2" xfId="9066" hidden="1" xr:uid="{00000000-0005-0000-0000-00006D230000}"/>
    <cellStyle name="Comma [0] 2 116 2 2" xfId="9624" hidden="1" xr:uid="{00000000-0005-0000-0000-00009B250000}"/>
    <cellStyle name="Comma [0] 2 116 2 2" xfId="9919" hidden="1" xr:uid="{00000000-0005-0000-0000-0000C2260000}"/>
    <cellStyle name="Comma [0] 2 116 2 2" xfId="10184" hidden="1" xr:uid="{00000000-0005-0000-0000-0000CB270000}"/>
    <cellStyle name="Comma [0] 2 116 2 2" xfId="10822" hidden="1" xr:uid="{00000000-0005-0000-0000-0000492A0000}"/>
    <cellStyle name="Comma [0] 2 116 2 2" xfId="11380" hidden="1" xr:uid="{00000000-0005-0000-0000-0000772C0000}"/>
    <cellStyle name="Comma [0] 2 116 2 2" xfId="11675" hidden="1" xr:uid="{00000000-0005-0000-0000-00009E2D0000}"/>
    <cellStyle name="Comma [0] 2 116 2 2" xfId="11940" hidden="1" xr:uid="{00000000-0005-0000-0000-0000A72E0000}"/>
    <cellStyle name="Comma [0] 2 116 2 2" xfId="12578" hidden="1" xr:uid="{00000000-0005-0000-0000-000025310000}"/>
    <cellStyle name="Comma [0] 2 116 2 2" xfId="13136" hidden="1" xr:uid="{00000000-0005-0000-0000-000053330000}"/>
    <cellStyle name="Comma [0] 2 116 2 2" xfId="13431" hidden="1" xr:uid="{00000000-0005-0000-0000-00007A340000}"/>
    <cellStyle name="Comma [0] 2 116 2 2" xfId="13696" hidden="1" xr:uid="{00000000-0005-0000-0000-000083350000}"/>
    <cellStyle name="Comma [0] 2 116 2 2" xfId="14334" hidden="1" xr:uid="{00000000-0005-0000-0000-000001380000}"/>
    <cellStyle name="Comma [0] 2 116 2 2" xfId="14892" hidden="1" xr:uid="{00000000-0005-0000-0000-00002F3A0000}"/>
    <cellStyle name="Comma [0] 2 116 2 2" xfId="15187" hidden="1" xr:uid="{00000000-0005-0000-0000-0000563B0000}"/>
    <cellStyle name="Comma [0] 2 116 2 2" xfId="15452" hidden="1" xr:uid="{00000000-0005-0000-0000-00005F3C0000}"/>
    <cellStyle name="Comma [0] 2 116 2 2" xfId="16087" hidden="1" xr:uid="{00000000-0005-0000-0000-0000DA3E0000}"/>
    <cellStyle name="Comma [0] 2 116 2 2" xfId="16645" hidden="1" xr:uid="{00000000-0005-0000-0000-000008410000}"/>
    <cellStyle name="Comma [0] 2 116 2 2" xfId="16940" hidden="1" xr:uid="{00000000-0005-0000-0000-00002F420000}"/>
    <cellStyle name="Comma [0] 2 116 2 2" xfId="17205" hidden="1" xr:uid="{00000000-0005-0000-0000-000038430000}"/>
    <cellStyle name="Comma [0] 2 116 2 2" xfId="17837" hidden="1" xr:uid="{00000000-0005-0000-0000-0000B0450000}"/>
    <cellStyle name="Comma [0] 2 116 2 2" xfId="18395" hidden="1" xr:uid="{00000000-0005-0000-0000-0000DE470000}"/>
    <cellStyle name="Comma [0] 2 116 2 2" xfId="18690" hidden="1" xr:uid="{00000000-0005-0000-0000-000005490000}"/>
    <cellStyle name="Comma [0] 2 116 2 2" xfId="18955" hidden="1" xr:uid="{00000000-0005-0000-0000-00000E4A0000}"/>
    <cellStyle name="Comma [0] 2 116 2 2" xfId="19582" hidden="1" xr:uid="{00000000-0005-0000-0000-0000814C0000}"/>
    <cellStyle name="Comma [0] 2 116 2 2" xfId="20139" hidden="1" xr:uid="{00000000-0005-0000-0000-0000AE4E0000}"/>
    <cellStyle name="Comma [0] 2 116 2 2" xfId="20434" hidden="1" xr:uid="{00000000-0005-0000-0000-0000D54F0000}"/>
    <cellStyle name="Comma [0] 2 116 2 2" xfId="20699" hidden="1" xr:uid="{00000000-0005-0000-0000-0000DE500000}"/>
    <cellStyle name="Comma [0] 2 116 2 2" xfId="21320" hidden="1" xr:uid="{00000000-0005-0000-0000-00004B530000}"/>
    <cellStyle name="Comma [0] 2 116 2 2" xfId="21873" hidden="1" xr:uid="{00000000-0005-0000-0000-000074550000}"/>
    <cellStyle name="Comma [0] 2 116 2 2" xfId="22168" hidden="1" xr:uid="{00000000-0005-0000-0000-00009B560000}"/>
    <cellStyle name="Comma [0] 2 116 2 2" xfId="22433" hidden="1" xr:uid="{00000000-0005-0000-0000-0000A4570000}"/>
    <cellStyle name="Comma [0] 2 116 2 2" xfId="23048" hidden="1" xr:uid="{00000000-0005-0000-0000-00000B5A0000}"/>
    <cellStyle name="Comma [0] 2 116 2 2" xfId="23597" hidden="1" xr:uid="{00000000-0005-0000-0000-0000305C0000}"/>
    <cellStyle name="Comma [0] 2 116 2 2" xfId="23892" hidden="1" xr:uid="{00000000-0005-0000-0000-0000575D0000}"/>
    <cellStyle name="Comma [0] 2 116 2 2" xfId="24157" hidden="1" xr:uid="{00000000-0005-0000-0000-0000605E0000}"/>
    <cellStyle name="Comma [0] 2 116 2 2" xfId="24761" hidden="1" xr:uid="{00000000-0005-0000-0000-0000BC600000}"/>
    <cellStyle name="Comma [0] 2 116 2 2" xfId="25304" hidden="1" xr:uid="{00000000-0005-0000-0000-0000DB620000}"/>
    <cellStyle name="Comma [0] 2 116 2 2" xfId="25599" hidden="1" xr:uid="{00000000-0005-0000-0000-000002640000}"/>
    <cellStyle name="Comma [0] 2 116 2 2" xfId="25864" hidden="1" xr:uid="{00000000-0005-0000-0000-00000B650000}"/>
    <cellStyle name="Comma [0] 2 116 2 2" xfId="26458" hidden="1" xr:uid="{00000000-0005-0000-0000-00005D670000}"/>
    <cellStyle name="Comma [0] 2 116 2 2" xfId="26998" hidden="1" xr:uid="{00000000-0005-0000-0000-000079690000}"/>
    <cellStyle name="Comma [0] 2 116 2 2" xfId="27293" hidden="1" xr:uid="{00000000-0005-0000-0000-0000A06A0000}"/>
    <cellStyle name="Comma [0] 2 116 2 2" xfId="27558" hidden="1" xr:uid="{00000000-0005-0000-0000-0000A96B0000}"/>
    <cellStyle name="Comma [0] 2 116 2 2" xfId="28133" hidden="1" xr:uid="{00000000-0005-0000-0000-0000E86D0000}"/>
    <cellStyle name="Comma [0] 2 116 2 2" xfId="28659" hidden="1" xr:uid="{00000000-0005-0000-0000-0000F66F0000}"/>
    <cellStyle name="Comma [0] 2 116 2 2" xfId="28954" hidden="1" xr:uid="{00000000-0005-0000-0000-00001D710000}"/>
    <cellStyle name="Comma [0] 2 116 2 2" xfId="29219" hidden="1" xr:uid="{00000000-0005-0000-0000-000026720000}"/>
    <cellStyle name="Comma [0] 2 116 2 2" xfId="29779" hidden="1" xr:uid="{00000000-0005-0000-0000-000056740000}"/>
    <cellStyle name="Comma [0] 2 116 2 2" xfId="30294" hidden="1" xr:uid="{00000000-0005-0000-0000-000059760000}"/>
    <cellStyle name="Comma [0] 2 116 2 2" xfId="30589" hidden="1" xr:uid="{00000000-0005-0000-0000-000080770000}"/>
    <cellStyle name="Comma [0] 2 116 2 2" xfId="30854" hidden="1" xr:uid="{00000000-0005-0000-0000-000089780000}"/>
    <cellStyle name="Comma [0] 2 116 2 2" xfId="31349" hidden="1" xr:uid="{00000000-0005-0000-0000-0000787A0000}"/>
    <cellStyle name="Comma [0] 2 116 2 2" xfId="31805" hidden="1" xr:uid="{00000000-0005-0000-0000-0000407C0000}"/>
    <cellStyle name="Comma [0] 2 116 2 2" xfId="37110" hidden="1" xr:uid="{B94D83B4-0A6C-491B-A5B9-C03253AC23BD}"/>
    <cellStyle name="Comma [0] 2 116 2 2" xfId="37668" hidden="1" xr:uid="{1AB9B926-E85C-42CD-B439-412941C5292B}"/>
    <cellStyle name="Comma [0] 2 116 2 2" xfId="37963" hidden="1" xr:uid="{81213371-0BA4-493E-9380-906CF41E9B03}"/>
    <cellStyle name="Comma [0] 2 116 2 2" xfId="38228" hidden="1" xr:uid="{930E1846-8D44-4434-B12A-B37B428E92C3}"/>
    <cellStyle name="Comma [0] 2 116 2 2" xfId="39329" hidden="1" xr:uid="{19976FB5-6820-4FB7-B34F-3B6964FAD46E}"/>
    <cellStyle name="Comma [0] 2 116 2 2" xfId="39887" hidden="1" xr:uid="{627EA739-F3CD-4789-A0A5-6104D864C73F}"/>
    <cellStyle name="Comma [0] 2 116 2 2" xfId="40182" hidden="1" xr:uid="{475A828B-1396-48D4-ADDA-8D4215748E76}"/>
    <cellStyle name="Comma [0] 2 116 2 2" xfId="40447" hidden="1" xr:uid="{02836A40-C278-4404-9520-622F47B7F0E0}"/>
    <cellStyle name="Comma [0] 2 116 2 2" xfId="41085" hidden="1" xr:uid="{F6CD9C6F-1628-48E4-B528-7BCBADA9BB9C}"/>
    <cellStyle name="Comma [0] 2 116 2 2" xfId="41643" hidden="1" xr:uid="{25CE1D49-8FDB-437A-BA9F-B903B0335AE6}"/>
    <cellStyle name="Comma [0] 2 116 2 2" xfId="41938" hidden="1" xr:uid="{69A3AE8D-3F83-4C5A-A35C-EA722AC2639C}"/>
    <cellStyle name="Comma [0] 2 116 2 2" xfId="42203" hidden="1" xr:uid="{7A643804-0044-4C51-9369-B804DB0D7DE8}"/>
    <cellStyle name="Comma [0] 2 116 2 2" xfId="42841" hidden="1" xr:uid="{AC0F37BC-A05C-462A-B407-1C003DB64842}"/>
    <cellStyle name="Comma [0] 2 116 2 2" xfId="43399" hidden="1" xr:uid="{90995DD3-D437-4EE5-9AF0-57143E4B2ED0}"/>
    <cellStyle name="Comma [0] 2 116 2 2" xfId="43694" hidden="1" xr:uid="{E5C1D1E3-7274-44B6-8D58-F3527EA9B082}"/>
    <cellStyle name="Comma [0] 2 116 2 2" xfId="43959" hidden="1" xr:uid="{DD0E1001-46A9-46A0-8964-D87AE377AAD8}"/>
    <cellStyle name="Comma [0] 2 116 2 2" xfId="44597" hidden="1" xr:uid="{97AF92D5-C76C-4187-BFA7-28C7B9E123E9}"/>
    <cellStyle name="Comma [0] 2 116 2 2" xfId="45155" hidden="1" xr:uid="{5AB3746E-F689-4F9D-A5E8-AA9546C8A92B}"/>
    <cellStyle name="Comma [0] 2 116 2 2" xfId="45450" hidden="1" xr:uid="{4DCE6C1F-D86C-48D5-978E-00AB09FB725B}"/>
    <cellStyle name="Comma [0] 2 116 2 2" xfId="45715" hidden="1" xr:uid="{800CE0E8-0BD1-49CC-B367-6245A36EBBFB}"/>
    <cellStyle name="Comma [0] 2 116 2 2" xfId="46353" hidden="1" xr:uid="{3F72CF91-EA88-4797-9826-6E1D53F8E455}"/>
    <cellStyle name="Comma [0] 2 116 2 2" xfId="46911" hidden="1" xr:uid="{7695272E-CCC0-49CA-93A6-E13089839897}"/>
    <cellStyle name="Comma [0] 2 116 2 2" xfId="47206" hidden="1" xr:uid="{392E02C7-4D63-4968-A8B5-64BE64B042FC}"/>
    <cellStyle name="Comma [0] 2 116 2 2" xfId="47471" hidden="1" xr:uid="{BC6ECF81-4290-4689-9C79-4F78D67EDB99}"/>
    <cellStyle name="Comma [0] 2 116 2 2" xfId="48106" hidden="1" xr:uid="{C1A03DE1-6E3D-40D7-89F2-C90F29C3790E}"/>
    <cellStyle name="Comma [0] 2 116 2 2" xfId="48664" hidden="1" xr:uid="{85139940-167A-4502-8D45-1036C04E88BF}"/>
    <cellStyle name="Comma [0] 2 116 2 2" xfId="48959" hidden="1" xr:uid="{E7957B3C-946F-4075-9341-B7A3CEF8635B}"/>
    <cellStyle name="Comma [0] 2 116 2 2" xfId="49224" hidden="1" xr:uid="{F157DE08-999F-460D-98A1-43F802DD0B5E}"/>
    <cellStyle name="Comma [0] 2 116 2 2" xfId="49856" hidden="1" xr:uid="{4F917E75-84D2-4669-A6E1-7215D9800DAD}"/>
    <cellStyle name="Comma [0] 2 116 2 2" xfId="50414" hidden="1" xr:uid="{CBCE939C-05C7-4BD4-B7FA-2922430CAB17}"/>
    <cellStyle name="Comma [0] 2 116 2 2" xfId="50709" hidden="1" xr:uid="{4EDE7B76-DD03-4762-9E90-54E9309510C8}"/>
    <cellStyle name="Comma [0] 2 116 2 2" xfId="50974" hidden="1" xr:uid="{E8C33646-D7C4-4E79-9F19-D967A2DF0C4D}"/>
    <cellStyle name="Comma [0] 2 116 2 2" xfId="51601" hidden="1" xr:uid="{070B400A-54DF-4DEF-94E6-D9A3C2483257}"/>
    <cellStyle name="Comma [0] 2 116 2 2" xfId="52158" hidden="1" xr:uid="{C3DFBA28-D5C3-4EBE-946D-BFD4B51B961F}"/>
    <cellStyle name="Comma [0] 2 116 2 2" xfId="52453" hidden="1" xr:uid="{097B2B4D-1D9B-4CFD-893F-44511E6F955C}"/>
    <cellStyle name="Comma [0] 2 116 2 2" xfId="52718" hidden="1" xr:uid="{32E7729A-EE7A-4879-8493-2F975DB51D86}"/>
    <cellStyle name="Comma [0] 2 116 2 2" xfId="53339" hidden="1" xr:uid="{682A0413-8F5A-4790-8428-6DAC7AFC6FB2}"/>
    <cellStyle name="Comma [0] 2 116 2 2" xfId="53892" hidden="1" xr:uid="{8D718F0C-6100-4306-9EE6-0AA9166EF4C2}"/>
    <cellStyle name="Comma [0] 2 116 2 2" xfId="54187" hidden="1" xr:uid="{6C5BA1F8-7AF3-461D-B6B4-5A468295E092}"/>
    <cellStyle name="Comma [0] 2 116 2 2" xfId="54452" hidden="1" xr:uid="{DC97D1DA-A195-48BC-A442-9B91B96587E8}"/>
    <cellStyle name="Comma [0] 2 116 2 2" xfId="55067" hidden="1" xr:uid="{CCDA25C2-8855-4790-85F4-A3E1452BC46C}"/>
    <cellStyle name="Comma [0] 2 116 2 2" xfId="55616" hidden="1" xr:uid="{B913E04A-1357-48C2-930D-9D97652D29F9}"/>
    <cellStyle name="Comma [0] 2 116 2 2" xfId="55911" hidden="1" xr:uid="{578FE3D3-56FD-4698-BFDF-D9C98121C6A8}"/>
    <cellStyle name="Comma [0] 2 116 2 2" xfId="56176" hidden="1" xr:uid="{0C13B39F-75AD-4718-AADF-1458CAFB1EFD}"/>
    <cellStyle name="Comma [0] 2 116 2 2" xfId="56780" hidden="1" xr:uid="{4F3358AE-3F5F-4F37-A9FD-434C7EEF689C}"/>
    <cellStyle name="Comma [0] 2 116 2 2" xfId="57323" hidden="1" xr:uid="{7F3E4FC9-EB07-4F4B-91E4-BE094ABB19EA}"/>
    <cellStyle name="Comma [0] 2 116 2 2" xfId="57618" hidden="1" xr:uid="{0E18D361-26C0-4B79-9D14-833FC781B7C8}"/>
    <cellStyle name="Comma [0] 2 116 2 2" xfId="57883" hidden="1" xr:uid="{5BDCFB1B-C4E8-46E6-885F-676C75DDC7CC}"/>
    <cellStyle name="Comma [0] 2 116 2 2" xfId="58477" hidden="1" xr:uid="{3121ED2A-B047-46F1-BA31-5AC350CD0DE6}"/>
    <cellStyle name="Comma [0] 2 116 2 2" xfId="59017" hidden="1" xr:uid="{7BE54622-DB17-4B2A-8FDA-EC9DC6FA506F}"/>
    <cellStyle name="Comma [0] 2 116 2 2" xfId="59312" hidden="1" xr:uid="{3C3E79AF-66E2-401F-B8DF-58F346BC714C}"/>
    <cellStyle name="Comma [0] 2 116 2 2" xfId="59577" hidden="1" xr:uid="{992352BD-9175-48AC-8AFF-A2E78B22F1F6}"/>
    <cellStyle name="Comma [0] 2 116 2 2" xfId="60152" hidden="1" xr:uid="{A04B6BB2-9356-4878-860C-7FF499081E09}"/>
    <cellStyle name="Comma [0] 2 116 2 2" xfId="60678" hidden="1" xr:uid="{9AA6354D-01D3-4B10-9418-D67A61460929}"/>
    <cellStyle name="Comma [0] 2 116 2 2" xfId="60973" hidden="1" xr:uid="{9E65BAA7-20C9-478A-8CA8-7FFC60257768}"/>
    <cellStyle name="Comma [0] 2 116 2 2" xfId="61238" hidden="1" xr:uid="{A80D7FC2-D248-4773-94EE-52D9B9E1CB8F}"/>
    <cellStyle name="Comma [0] 2 116 2 2" xfId="61798" hidden="1" xr:uid="{37542078-FEBF-499D-9323-977DD7D42774}"/>
    <cellStyle name="Comma [0] 2 116 2 2" xfId="62313" hidden="1" xr:uid="{E56B8B78-1036-4C91-BAB8-935B2FB8040F}"/>
    <cellStyle name="Comma [0] 2 116 2 2" xfId="62608" hidden="1" xr:uid="{F522BD82-883A-48CB-B80C-1E7B0975F668}"/>
    <cellStyle name="Comma [0] 2 116 2 2" xfId="62873" hidden="1" xr:uid="{770B45F5-5311-41E4-9AED-79E55CDC0C51}"/>
    <cellStyle name="Comma [0] 2 116 2 2" xfId="63368" hidden="1" xr:uid="{7974BD60-594F-4C44-8308-B2642418FE00}"/>
    <cellStyle name="Comma [0] 2 116 2 2" xfId="63824" hidden="1" xr:uid="{CF7F6D7B-1010-44C8-93D9-3F0337CFA080}"/>
    <cellStyle name="Comma [0] 2 116 3" xfId="4063" hidden="1" xr:uid="{00000000-0005-0000-0000-0000E20F0000}"/>
    <cellStyle name="Comma [0] 2 116 3" xfId="4126" hidden="1" xr:uid="{00000000-0005-0000-0000-000021100000}"/>
    <cellStyle name="Comma [0] 2 116 3" xfId="4164" hidden="1" xr:uid="{00000000-0005-0000-0000-000047100000}"/>
    <cellStyle name="Comma [0] 2 116 3" xfId="4430" hidden="1" xr:uid="{00000000-0005-0000-0000-000051110000}"/>
    <cellStyle name="Comma [0] 2 116 3" xfId="6649" hidden="1" xr:uid="{00000000-0005-0000-0000-0000FC190000}"/>
    <cellStyle name="Comma [0] 2 116 3" xfId="6858" hidden="1" xr:uid="{00000000-0005-0000-0000-0000CD1A0000}"/>
    <cellStyle name="Comma [0] 2 116 3" xfId="8626" hidden="1" xr:uid="{00000000-0005-0000-0000-0000B5210000}"/>
    <cellStyle name="Comma [0] 2 116 3" xfId="10382" hidden="1" xr:uid="{00000000-0005-0000-0000-000091280000}"/>
    <cellStyle name="Comma [0] 2 116 3" xfId="12138" hidden="1" xr:uid="{00000000-0005-0000-0000-00006D2F0000}"/>
    <cellStyle name="Comma [0] 2 116 3" xfId="13894" hidden="1" xr:uid="{00000000-0005-0000-0000-000049360000}"/>
    <cellStyle name="Comma [0] 2 116 3" xfId="15650" hidden="1" xr:uid="{00000000-0005-0000-0000-0000253D0000}"/>
    <cellStyle name="Comma [0] 2 116 3" xfId="17402" hidden="1" xr:uid="{00000000-0005-0000-0000-0000FD430000}"/>
    <cellStyle name="Comma [0] 2 116 3" xfId="19151" hidden="1" xr:uid="{00000000-0005-0000-0000-0000D24A0000}"/>
    <cellStyle name="Comma [0] 2 116 3" xfId="20894" hidden="1" xr:uid="{00000000-0005-0000-0000-0000A1510000}"/>
    <cellStyle name="Comma [0] 2 116 3" xfId="22626" hidden="1" xr:uid="{00000000-0005-0000-0000-000065580000}"/>
    <cellStyle name="Comma [0] 2 116 3" xfId="24350" hidden="1" xr:uid="{00000000-0005-0000-0000-0000215F0000}"/>
    <cellStyle name="Comma [0] 2 116 3" xfId="36082" hidden="1" xr:uid="{F6E25CF3-04B2-4734-9292-0F1FCC0E2E15}"/>
    <cellStyle name="Comma [0] 2 116 3" xfId="36145" hidden="1" xr:uid="{624A1C17-1081-422E-859D-641D10D47B4B}"/>
    <cellStyle name="Comma [0] 2 116 3" xfId="36183" hidden="1" xr:uid="{1CAE59D0-BB6E-4DC1-81A6-AC3B969BAEAD}"/>
    <cellStyle name="Comma [0] 2 116 3" xfId="36449" hidden="1" xr:uid="{663FEFC6-41CF-4D8B-8436-3665505B9374}"/>
    <cellStyle name="Comma [0] 2 116 3" xfId="38668" hidden="1" xr:uid="{F53B79E5-147D-4F9B-AE22-D8182A8086EB}"/>
    <cellStyle name="Comma [0] 2 116 3" xfId="38877" hidden="1" xr:uid="{8B60709E-AB50-4B4B-8E71-343C7208B6FF}"/>
    <cellStyle name="Comma [0] 2 116 3" xfId="40645" hidden="1" xr:uid="{79D239ED-27E0-4C7F-80F2-CC2989E1D9EB}"/>
    <cellStyle name="Comma [0] 2 116 3" xfId="42401" hidden="1" xr:uid="{8302DD5C-9C03-4AD9-8E7E-E24F4B503E02}"/>
    <cellStyle name="Comma [0] 2 116 3" xfId="44157" hidden="1" xr:uid="{E473FCEB-1225-4584-BBC1-AF8C42452217}"/>
    <cellStyle name="Comma [0] 2 116 3" xfId="45913" hidden="1" xr:uid="{329E01E9-9283-43D4-829C-80EC56F5E76F}"/>
    <cellStyle name="Comma [0] 2 116 3" xfId="47669" hidden="1" xr:uid="{2E095419-B8D8-48D8-9A7E-046E9F990559}"/>
    <cellStyle name="Comma [0] 2 116 3" xfId="49421" hidden="1" xr:uid="{1004546E-32F6-4039-B380-A62332423A3D}"/>
    <cellStyle name="Comma [0] 2 116 3" xfId="51170" hidden="1" xr:uid="{297AEE52-1239-4B33-BB25-FAE798DD5F25}"/>
    <cellStyle name="Comma [0] 2 116 3" xfId="52913" hidden="1" xr:uid="{A07C2B09-F7E1-4AC2-8C20-7811794C3848}"/>
    <cellStyle name="Comma [0] 2 116 3" xfId="54645" hidden="1" xr:uid="{DFE4A11E-507E-4F3C-9722-BB902EC3E472}"/>
    <cellStyle name="Comma [0] 2 116 3" xfId="56369" hidden="1" xr:uid="{D2A60BA6-B59A-4531-9722-EA9367DC42F7}"/>
    <cellStyle name="Comma [0] 2 117" xfId="634" xr:uid="{00000000-0005-0000-0000-00007D020000}"/>
    <cellStyle name="Comma [0] 2 117 2" xfId="1289" hidden="1" xr:uid="{00000000-0005-0000-0000-00000C050000}"/>
    <cellStyle name="Comma [0] 2 117 2" xfId="1842" hidden="1" xr:uid="{00000000-0005-0000-0000-000035070000}"/>
    <cellStyle name="Comma [0] 2 117 2" xfId="2138" hidden="1" xr:uid="{00000000-0005-0000-0000-00005D080000}"/>
    <cellStyle name="Comma [0] 2 117 2" xfId="2404" hidden="1" xr:uid="{00000000-0005-0000-0000-000067090000}"/>
    <cellStyle name="Comma [0] 2 117 2" xfId="33322" hidden="1" xr:uid="{5870A39C-AF89-458A-833D-BE51A2F3F3FF}"/>
    <cellStyle name="Comma [0] 2 117 2" xfId="33872" hidden="1" xr:uid="{24D5B0CA-A647-4A93-9B46-C9BF81D77A2B}"/>
    <cellStyle name="Comma [0] 2 117 2" xfId="34168" hidden="1" xr:uid="{1336F509-7161-4589-A39B-6E76F262A827}"/>
    <cellStyle name="Comma [0] 2 117 2" xfId="34434" hidden="1" xr:uid="{B64FD628-AA4F-4000-95ED-39F86BB81AC0}"/>
    <cellStyle name="Comma [0] 2 117 2" xfId="32687" xr:uid="{FE503C98-1649-4DAD-9F7E-1BC832143BEB}"/>
    <cellStyle name="Comma [0] 2 117 2 2" xfId="5086" hidden="1" xr:uid="{00000000-0005-0000-0000-0000E1130000}"/>
    <cellStyle name="Comma [0] 2 117 2 2" xfId="5644" hidden="1" xr:uid="{00000000-0005-0000-0000-00000F160000}"/>
    <cellStyle name="Comma [0] 2 117 2 2" xfId="5940" hidden="1" xr:uid="{00000000-0005-0000-0000-000037170000}"/>
    <cellStyle name="Comma [0] 2 117 2 2" xfId="6206" hidden="1" xr:uid="{00000000-0005-0000-0000-000041180000}"/>
    <cellStyle name="Comma [0] 2 117 2 2" xfId="7305" hidden="1" xr:uid="{00000000-0005-0000-0000-00008C1C0000}"/>
    <cellStyle name="Comma [0] 2 117 2 2" xfId="7863" hidden="1" xr:uid="{00000000-0005-0000-0000-0000BA1E0000}"/>
    <cellStyle name="Comma [0] 2 117 2 2" xfId="8159" hidden="1" xr:uid="{00000000-0005-0000-0000-0000E21F0000}"/>
    <cellStyle name="Comma [0] 2 117 2 2" xfId="8425" hidden="1" xr:uid="{00000000-0005-0000-0000-0000EC200000}"/>
    <cellStyle name="Comma [0] 2 117 2 2" xfId="9061" hidden="1" xr:uid="{00000000-0005-0000-0000-000068230000}"/>
    <cellStyle name="Comma [0] 2 117 2 2" xfId="9619" hidden="1" xr:uid="{00000000-0005-0000-0000-000096250000}"/>
    <cellStyle name="Comma [0] 2 117 2 2" xfId="9915" hidden="1" xr:uid="{00000000-0005-0000-0000-0000BE260000}"/>
    <cellStyle name="Comma [0] 2 117 2 2" xfId="10181" hidden="1" xr:uid="{00000000-0005-0000-0000-0000C8270000}"/>
    <cellStyle name="Comma [0] 2 117 2 2" xfId="10817" hidden="1" xr:uid="{00000000-0005-0000-0000-0000442A0000}"/>
    <cellStyle name="Comma [0] 2 117 2 2" xfId="11375" hidden="1" xr:uid="{00000000-0005-0000-0000-0000722C0000}"/>
    <cellStyle name="Comma [0] 2 117 2 2" xfId="11671" hidden="1" xr:uid="{00000000-0005-0000-0000-00009A2D0000}"/>
    <cellStyle name="Comma [0] 2 117 2 2" xfId="11937" hidden="1" xr:uid="{00000000-0005-0000-0000-0000A42E0000}"/>
    <cellStyle name="Comma [0] 2 117 2 2" xfId="12573" hidden="1" xr:uid="{00000000-0005-0000-0000-000020310000}"/>
    <cellStyle name="Comma [0] 2 117 2 2" xfId="13131" hidden="1" xr:uid="{00000000-0005-0000-0000-00004E330000}"/>
    <cellStyle name="Comma [0] 2 117 2 2" xfId="13427" hidden="1" xr:uid="{00000000-0005-0000-0000-000076340000}"/>
    <cellStyle name="Comma [0] 2 117 2 2" xfId="13693" hidden="1" xr:uid="{00000000-0005-0000-0000-000080350000}"/>
    <cellStyle name="Comma [0] 2 117 2 2" xfId="14329" hidden="1" xr:uid="{00000000-0005-0000-0000-0000FC370000}"/>
    <cellStyle name="Comma [0] 2 117 2 2" xfId="14887" hidden="1" xr:uid="{00000000-0005-0000-0000-00002A3A0000}"/>
    <cellStyle name="Comma [0] 2 117 2 2" xfId="15183" hidden="1" xr:uid="{00000000-0005-0000-0000-0000523B0000}"/>
    <cellStyle name="Comma [0] 2 117 2 2" xfId="15449" hidden="1" xr:uid="{00000000-0005-0000-0000-00005C3C0000}"/>
    <cellStyle name="Comma [0] 2 117 2 2" xfId="16082" hidden="1" xr:uid="{00000000-0005-0000-0000-0000D53E0000}"/>
    <cellStyle name="Comma [0] 2 117 2 2" xfId="16640" hidden="1" xr:uid="{00000000-0005-0000-0000-000003410000}"/>
    <cellStyle name="Comma [0] 2 117 2 2" xfId="16936" hidden="1" xr:uid="{00000000-0005-0000-0000-00002B420000}"/>
    <cellStyle name="Comma [0] 2 117 2 2" xfId="17202" hidden="1" xr:uid="{00000000-0005-0000-0000-000035430000}"/>
    <cellStyle name="Comma [0] 2 117 2 2" xfId="17832" hidden="1" xr:uid="{00000000-0005-0000-0000-0000AB450000}"/>
    <cellStyle name="Comma [0] 2 117 2 2" xfId="18390" hidden="1" xr:uid="{00000000-0005-0000-0000-0000D9470000}"/>
    <cellStyle name="Comma [0] 2 117 2 2" xfId="18686" hidden="1" xr:uid="{00000000-0005-0000-0000-000001490000}"/>
    <cellStyle name="Comma [0] 2 117 2 2" xfId="18952" hidden="1" xr:uid="{00000000-0005-0000-0000-00000B4A0000}"/>
    <cellStyle name="Comma [0] 2 117 2 2" xfId="19577" hidden="1" xr:uid="{00000000-0005-0000-0000-00007C4C0000}"/>
    <cellStyle name="Comma [0] 2 117 2 2" xfId="20134" hidden="1" xr:uid="{00000000-0005-0000-0000-0000A94E0000}"/>
    <cellStyle name="Comma [0] 2 117 2 2" xfId="20430" hidden="1" xr:uid="{00000000-0005-0000-0000-0000D14F0000}"/>
    <cellStyle name="Comma [0] 2 117 2 2" xfId="20696" hidden="1" xr:uid="{00000000-0005-0000-0000-0000DB500000}"/>
    <cellStyle name="Comma [0] 2 117 2 2" xfId="21315" hidden="1" xr:uid="{00000000-0005-0000-0000-000046530000}"/>
    <cellStyle name="Comma [0] 2 117 2 2" xfId="21868" hidden="1" xr:uid="{00000000-0005-0000-0000-00006F550000}"/>
    <cellStyle name="Comma [0] 2 117 2 2" xfId="22164" hidden="1" xr:uid="{00000000-0005-0000-0000-000097560000}"/>
    <cellStyle name="Comma [0] 2 117 2 2" xfId="22430" hidden="1" xr:uid="{00000000-0005-0000-0000-0000A1570000}"/>
    <cellStyle name="Comma [0] 2 117 2 2" xfId="23043" hidden="1" xr:uid="{00000000-0005-0000-0000-0000065A0000}"/>
    <cellStyle name="Comma [0] 2 117 2 2" xfId="23592" hidden="1" xr:uid="{00000000-0005-0000-0000-00002B5C0000}"/>
    <cellStyle name="Comma [0] 2 117 2 2" xfId="23888" hidden="1" xr:uid="{00000000-0005-0000-0000-0000535D0000}"/>
    <cellStyle name="Comma [0] 2 117 2 2" xfId="24154" hidden="1" xr:uid="{00000000-0005-0000-0000-00005D5E0000}"/>
    <cellStyle name="Comma [0] 2 117 2 2" xfId="24756" hidden="1" xr:uid="{00000000-0005-0000-0000-0000B7600000}"/>
    <cellStyle name="Comma [0] 2 117 2 2" xfId="25299" hidden="1" xr:uid="{00000000-0005-0000-0000-0000D6620000}"/>
    <cellStyle name="Comma [0] 2 117 2 2" xfId="25595" hidden="1" xr:uid="{00000000-0005-0000-0000-0000FE630000}"/>
    <cellStyle name="Comma [0] 2 117 2 2" xfId="25861" hidden="1" xr:uid="{00000000-0005-0000-0000-000008650000}"/>
    <cellStyle name="Comma [0] 2 117 2 2" xfId="26453" hidden="1" xr:uid="{00000000-0005-0000-0000-000058670000}"/>
    <cellStyle name="Comma [0] 2 117 2 2" xfId="26993" hidden="1" xr:uid="{00000000-0005-0000-0000-000074690000}"/>
    <cellStyle name="Comma [0] 2 117 2 2" xfId="27289" hidden="1" xr:uid="{00000000-0005-0000-0000-00009C6A0000}"/>
    <cellStyle name="Comma [0] 2 117 2 2" xfId="27555" hidden="1" xr:uid="{00000000-0005-0000-0000-0000A66B0000}"/>
    <cellStyle name="Comma [0] 2 117 2 2" xfId="28128" hidden="1" xr:uid="{00000000-0005-0000-0000-0000E36D0000}"/>
    <cellStyle name="Comma [0] 2 117 2 2" xfId="28654" hidden="1" xr:uid="{00000000-0005-0000-0000-0000F16F0000}"/>
    <cellStyle name="Comma [0] 2 117 2 2" xfId="28950" hidden="1" xr:uid="{00000000-0005-0000-0000-000019710000}"/>
    <cellStyle name="Comma [0] 2 117 2 2" xfId="29216" hidden="1" xr:uid="{00000000-0005-0000-0000-000023720000}"/>
    <cellStyle name="Comma [0] 2 117 2 2" xfId="29774" hidden="1" xr:uid="{00000000-0005-0000-0000-000051740000}"/>
    <cellStyle name="Comma [0] 2 117 2 2" xfId="30289" hidden="1" xr:uid="{00000000-0005-0000-0000-000054760000}"/>
    <cellStyle name="Comma [0] 2 117 2 2" xfId="30585" hidden="1" xr:uid="{00000000-0005-0000-0000-00007C770000}"/>
    <cellStyle name="Comma [0] 2 117 2 2" xfId="30851" hidden="1" xr:uid="{00000000-0005-0000-0000-000086780000}"/>
    <cellStyle name="Comma [0] 2 117 2 2" xfId="31344" hidden="1" xr:uid="{00000000-0005-0000-0000-0000737A0000}"/>
    <cellStyle name="Comma [0] 2 117 2 2" xfId="31800" hidden="1" xr:uid="{00000000-0005-0000-0000-00003B7C0000}"/>
    <cellStyle name="Comma [0] 2 117 2 2" xfId="37105" hidden="1" xr:uid="{B968675E-C8CD-4E5A-B5C8-1DCCD55D2881}"/>
    <cellStyle name="Comma [0] 2 117 2 2" xfId="37663" hidden="1" xr:uid="{C2DB25F9-1A28-4FB1-8AE1-98F594A68A59}"/>
    <cellStyle name="Comma [0] 2 117 2 2" xfId="37959" hidden="1" xr:uid="{AFE76FF7-263C-428C-BFBE-EE61AE50DFB3}"/>
    <cellStyle name="Comma [0] 2 117 2 2" xfId="38225" hidden="1" xr:uid="{A1ABD3E8-AEE2-49DA-83CB-EB5800E7634F}"/>
    <cellStyle name="Comma [0] 2 117 2 2" xfId="39324" hidden="1" xr:uid="{E6612C6E-020B-4A9C-892E-2B36980FE535}"/>
    <cellStyle name="Comma [0] 2 117 2 2" xfId="39882" hidden="1" xr:uid="{F0EAB7E3-303B-469B-9A21-288458478ECF}"/>
    <cellStyle name="Comma [0] 2 117 2 2" xfId="40178" hidden="1" xr:uid="{ACCB0582-D9B8-4900-BB5B-1D4C68F089F4}"/>
    <cellStyle name="Comma [0] 2 117 2 2" xfId="40444" hidden="1" xr:uid="{9E2CCC4E-9112-4179-9505-578A07DF4F35}"/>
    <cellStyle name="Comma [0] 2 117 2 2" xfId="41080" hidden="1" xr:uid="{4690311C-3FF9-40B1-AB13-C2A9DD559DE3}"/>
    <cellStyle name="Comma [0] 2 117 2 2" xfId="41638" hidden="1" xr:uid="{4C54B4AF-BD7D-44C3-BE9A-8657290861D4}"/>
    <cellStyle name="Comma [0] 2 117 2 2" xfId="41934" hidden="1" xr:uid="{05AA9405-A519-44C9-92AD-1C5B40B796BD}"/>
    <cellStyle name="Comma [0] 2 117 2 2" xfId="42200" hidden="1" xr:uid="{B01AF6CD-5FAD-4A43-A378-2EC53FCFE8F1}"/>
    <cellStyle name="Comma [0] 2 117 2 2" xfId="42836" hidden="1" xr:uid="{1C77159A-06E6-426D-BBEA-418F8AE33008}"/>
    <cellStyle name="Comma [0] 2 117 2 2" xfId="43394" hidden="1" xr:uid="{B8B6EAAB-92F5-4A5C-95C8-E1D5B563C5A0}"/>
    <cellStyle name="Comma [0] 2 117 2 2" xfId="43690" hidden="1" xr:uid="{7ADB8029-1B16-4EAC-9C14-5F16F4B0C91E}"/>
    <cellStyle name="Comma [0] 2 117 2 2" xfId="43956" hidden="1" xr:uid="{7A40808E-D6C1-408A-9C7B-4EE38BF04993}"/>
    <cellStyle name="Comma [0] 2 117 2 2" xfId="44592" hidden="1" xr:uid="{25A8B985-04F7-479E-B29A-B2D77BEF5E74}"/>
    <cellStyle name="Comma [0] 2 117 2 2" xfId="45150" hidden="1" xr:uid="{1930344D-F11C-44F7-B1E5-D7F6C9E27CC7}"/>
    <cellStyle name="Comma [0] 2 117 2 2" xfId="45446" hidden="1" xr:uid="{B0EAC6CC-D818-44CB-8F74-E29C6FE4F9CF}"/>
    <cellStyle name="Comma [0] 2 117 2 2" xfId="45712" hidden="1" xr:uid="{10513612-EF07-4377-881C-59E579B10D84}"/>
    <cellStyle name="Comma [0] 2 117 2 2" xfId="46348" hidden="1" xr:uid="{9E6C0AE8-6464-4F44-B677-5B7A17820DB3}"/>
    <cellStyle name="Comma [0] 2 117 2 2" xfId="46906" hidden="1" xr:uid="{78392BDB-7494-43D3-8220-81C6B34886BE}"/>
    <cellStyle name="Comma [0] 2 117 2 2" xfId="47202" hidden="1" xr:uid="{AC861ED3-6109-4402-A266-93592AB069FE}"/>
    <cellStyle name="Comma [0] 2 117 2 2" xfId="47468" hidden="1" xr:uid="{131C9977-07D6-4C66-821E-5F4C575E5CC6}"/>
    <cellStyle name="Comma [0] 2 117 2 2" xfId="48101" hidden="1" xr:uid="{079CCDBE-CF92-45C7-8407-E0718339FC5E}"/>
    <cellStyle name="Comma [0] 2 117 2 2" xfId="48659" hidden="1" xr:uid="{274C7831-023A-44F3-B527-3FDB0E427827}"/>
    <cellStyle name="Comma [0] 2 117 2 2" xfId="48955" hidden="1" xr:uid="{A230CFAB-DF9D-4993-BB92-05D14D349016}"/>
    <cellStyle name="Comma [0] 2 117 2 2" xfId="49221" hidden="1" xr:uid="{DEEA1036-F892-42C4-993C-ACA4F714A2D3}"/>
    <cellStyle name="Comma [0] 2 117 2 2" xfId="49851" hidden="1" xr:uid="{4C4675C5-B7A4-4D2A-971E-AFB1AB4EF4D4}"/>
    <cellStyle name="Comma [0] 2 117 2 2" xfId="50409" hidden="1" xr:uid="{DEEB2159-2D38-43BA-BB1F-40CCF652B609}"/>
    <cellStyle name="Comma [0] 2 117 2 2" xfId="50705" hidden="1" xr:uid="{E640A2C3-E067-456F-A697-22F9D59F4FAD}"/>
    <cellStyle name="Comma [0] 2 117 2 2" xfId="50971" hidden="1" xr:uid="{3960788D-7935-4FEA-9443-7D5F9B3F86EC}"/>
    <cellStyle name="Comma [0] 2 117 2 2" xfId="51596" hidden="1" xr:uid="{DCA94EB2-B5B2-44AE-AF8E-00718014BD71}"/>
    <cellStyle name="Comma [0] 2 117 2 2" xfId="52153" hidden="1" xr:uid="{F76081A2-3A8A-4690-A391-0CBE94E7A642}"/>
    <cellStyle name="Comma [0] 2 117 2 2" xfId="52449" hidden="1" xr:uid="{CB76BDFF-E175-4764-85E7-A3C89B930969}"/>
    <cellStyle name="Comma [0] 2 117 2 2" xfId="52715" hidden="1" xr:uid="{A0CEEDC6-C6DC-4757-BE54-8A0F4B6650D0}"/>
    <cellStyle name="Comma [0] 2 117 2 2" xfId="53334" hidden="1" xr:uid="{C08808DF-89A6-499E-9B5B-0BA9EEBBD925}"/>
    <cellStyle name="Comma [0] 2 117 2 2" xfId="53887" hidden="1" xr:uid="{4E4F8640-A8AF-4BDA-A9BC-7A2DE0888E58}"/>
    <cellStyle name="Comma [0] 2 117 2 2" xfId="54183" hidden="1" xr:uid="{ABBD9EE4-BBA1-4E1A-A1E7-28C0336AA253}"/>
    <cellStyle name="Comma [0] 2 117 2 2" xfId="54449" hidden="1" xr:uid="{B62D11E6-6744-4E8D-AC06-833A4A3B06B9}"/>
    <cellStyle name="Comma [0] 2 117 2 2" xfId="55062" hidden="1" xr:uid="{8F444D5F-D596-458C-BB72-95F251D8336D}"/>
    <cellStyle name="Comma [0] 2 117 2 2" xfId="55611" hidden="1" xr:uid="{D61BD814-7BFE-42C9-8E3A-1CAA4F0634CF}"/>
    <cellStyle name="Comma [0] 2 117 2 2" xfId="55907" hidden="1" xr:uid="{B5B0E873-DA82-4BD8-9E9F-7D77FB02309E}"/>
    <cellStyle name="Comma [0] 2 117 2 2" xfId="56173" hidden="1" xr:uid="{2B60C7DE-8588-49A5-B610-725FBE928470}"/>
    <cellStyle name="Comma [0] 2 117 2 2" xfId="56775" hidden="1" xr:uid="{C0FAB339-FCE3-4C71-93E4-C597A6EABEDA}"/>
    <cellStyle name="Comma [0] 2 117 2 2" xfId="57318" hidden="1" xr:uid="{B190176E-ACA9-404F-A644-3E5BF28A81ED}"/>
    <cellStyle name="Comma [0] 2 117 2 2" xfId="57614" hidden="1" xr:uid="{F5FA9F32-2A71-411B-BB69-62A8FA382E4E}"/>
    <cellStyle name="Comma [0] 2 117 2 2" xfId="57880" hidden="1" xr:uid="{E71561E4-2B58-40D0-BFC2-C1178335E737}"/>
    <cellStyle name="Comma [0] 2 117 2 2" xfId="58472" hidden="1" xr:uid="{FE2DB4C8-F8B7-4918-8CDD-238AE94972C8}"/>
    <cellStyle name="Comma [0] 2 117 2 2" xfId="59012" hidden="1" xr:uid="{F8B7BFC6-217D-41F4-B197-11B888C69C15}"/>
    <cellStyle name="Comma [0] 2 117 2 2" xfId="59308" hidden="1" xr:uid="{F4B57D7B-A4CC-4657-9212-648F56F39BDA}"/>
    <cellStyle name="Comma [0] 2 117 2 2" xfId="59574" hidden="1" xr:uid="{49B9AC5B-DFC3-46E0-B0C3-1C9A85663529}"/>
    <cellStyle name="Comma [0] 2 117 2 2" xfId="60147" hidden="1" xr:uid="{687D6386-0218-4930-ABCC-41A2B6C84D42}"/>
    <cellStyle name="Comma [0] 2 117 2 2" xfId="60673" hidden="1" xr:uid="{00708B7D-18A2-47F7-9503-648BAFE56F7B}"/>
    <cellStyle name="Comma [0] 2 117 2 2" xfId="60969" hidden="1" xr:uid="{12AA2EFF-1B50-45DD-AE84-968AF07FF473}"/>
    <cellStyle name="Comma [0] 2 117 2 2" xfId="61235" hidden="1" xr:uid="{6FFABC0B-5490-4482-A507-C5F019BC00C6}"/>
    <cellStyle name="Comma [0] 2 117 2 2" xfId="61793" hidden="1" xr:uid="{E325B9C4-7674-40FE-8D3B-64C1B93F60BC}"/>
    <cellStyle name="Comma [0] 2 117 2 2" xfId="62308" hidden="1" xr:uid="{93939967-3445-4E99-B76D-4D3DFA7202B0}"/>
    <cellStyle name="Comma [0] 2 117 2 2" xfId="62604" hidden="1" xr:uid="{217AA350-2ACF-4FCD-9FAE-84CFA26E919A}"/>
    <cellStyle name="Comma [0] 2 117 2 2" xfId="62870" hidden="1" xr:uid="{12D39B19-3054-4058-917A-586C8F1E588B}"/>
    <cellStyle name="Comma [0] 2 117 2 2" xfId="63363" hidden="1" xr:uid="{8044DD34-BC5F-4FB9-AF21-2EDDA5CA39BE}"/>
    <cellStyle name="Comma [0] 2 117 2 2" xfId="63819" hidden="1" xr:uid="{E9BE582D-970E-4485-B8C5-BB469E0B8FA8}"/>
    <cellStyle name="Comma [0] 2 117 3" xfId="4425" hidden="1" xr:uid="{00000000-0005-0000-0000-00004C110000}"/>
    <cellStyle name="Comma [0] 2 117 3" xfId="6644" hidden="1" xr:uid="{00000000-0005-0000-0000-0000F7190000}"/>
    <cellStyle name="Comma [0] 2 117 3" xfId="6874" hidden="1" xr:uid="{00000000-0005-0000-0000-0000DD1A0000}"/>
    <cellStyle name="Comma [0] 2 117 3" xfId="8630" hidden="1" xr:uid="{00000000-0005-0000-0000-0000B9210000}"/>
    <cellStyle name="Comma [0] 2 117 3" xfId="10386" hidden="1" xr:uid="{00000000-0005-0000-0000-000095280000}"/>
    <cellStyle name="Comma [0] 2 117 3" xfId="12142" hidden="1" xr:uid="{00000000-0005-0000-0000-0000712F0000}"/>
    <cellStyle name="Comma [0] 2 117 3" xfId="13898" hidden="1" xr:uid="{00000000-0005-0000-0000-00004D360000}"/>
    <cellStyle name="Comma [0] 2 117 3" xfId="15654" hidden="1" xr:uid="{00000000-0005-0000-0000-0000293D0000}"/>
    <cellStyle name="Comma [0] 2 117 3" xfId="17406" hidden="1" xr:uid="{00000000-0005-0000-0000-000001440000}"/>
    <cellStyle name="Comma [0] 2 117 3" xfId="19155" hidden="1" xr:uid="{00000000-0005-0000-0000-0000D64A0000}"/>
    <cellStyle name="Comma [0] 2 117 3" xfId="20898" hidden="1" xr:uid="{00000000-0005-0000-0000-0000A5510000}"/>
    <cellStyle name="Comma [0] 2 117 3" xfId="22630" hidden="1" xr:uid="{00000000-0005-0000-0000-000069580000}"/>
    <cellStyle name="Comma [0] 2 117 3" xfId="24354" hidden="1" xr:uid="{00000000-0005-0000-0000-0000255F0000}"/>
    <cellStyle name="Comma [0] 2 117 3" xfId="26059" hidden="1" xr:uid="{00000000-0005-0000-0000-0000CE650000}"/>
    <cellStyle name="Comma [0] 2 117 3" xfId="27751" hidden="1" xr:uid="{00000000-0005-0000-0000-00006A6C0000}"/>
    <cellStyle name="Comma [0] 2 117 3" xfId="29410" hidden="1" xr:uid="{00000000-0005-0000-0000-0000E5720000}"/>
    <cellStyle name="Comma [0] 2 117 3" xfId="36444" hidden="1" xr:uid="{6FC503EA-7DD3-4D00-91BF-5EBFF401CEAC}"/>
    <cellStyle name="Comma [0] 2 117 3" xfId="38663" hidden="1" xr:uid="{25A6783B-8987-4F44-8AAD-0A3F2293B4C9}"/>
    <cellStyle name="Comma [0] 2 117 3" xfId="38893" hidden="1" xr:uid="{F56400E0-DF40-4D95-B0B8-1826C09F8D50}"/>
    <cellStyle name="Comma [0] 2 117 3" xfId="40649" hidden="1" xr:uid="{4A93BF5D-24DD-4A19-A4C5-7022A84634D5}"/>
    <cellStyle name="Comma [0] 2 117 3" xfId="42405" hidden="1" xr:uid="{2EF1D320-5541-4D3E-B619-1ED270B945AD}"/>
    <cellStyle name="Comma [0] 2 117 3" xfId="44161" hidden="1" xr:uid="{D28FFF7F-FE7F-4923-9564-C637A46D5092}"/>
    <cellStyle name="Comma [0] 2 117 3" xfId="45917" hidden="1" xr:uid="{D5DB0A30-86D9-4956-8B92-347858B6CEDA}"/>
    <cellStyle name="Comma [0] 2 117 3" xfId="47673" hidden="1" xr:uid="{E5A288AA-4796-496B-8A0E-4CB82FC29653}"/>
    <cellStyle name="Comma [0] 2 117 3" xfId="49425" hidden="1" xr:uid="{2AA36433-E352-4DCC-B6DA-AEE11FFA3140}"/>
    <cellStyle name="Comma [0] 2 117 3" xfId="51174" hidden="1" xr:uid="{642A32F6-D41E-4155-9B4A-7D34524A30F5}"/>
    <cellStyle name="Comma [0] 2 117 3" xfId="52917" hidden="1" xr:uid="{5835B8C5-C205-4896-9F2F-D9CD116EEE3C}"/>
    <cellStyle name="Comma [0] 2 117 3" xfId="54649" hidden="1" xr:uid="{BF354E47-3CF7-484B-AC0E-AC7CE74F9E19}"/>
    <cellStyle name="Comma [0] 2 117 3" xfId="56373" hidden="1" xr:uid="{BC087559-7E4A-463B-B928-3C05A13E1224}"/>
    <cellStyle name="Comma [0] 2 117 3" xfId="58078" hidden="1" xr:uid="{3398441C-7014-4D93-BE08-B2970C5CF50B}"/>
    <cellStyle name="Comma [0] 2 117 3" xfId="59770" hidden="1" xr:uid="{BCFF10BF-FEC8-4F0C-A255-E890C2AFBD14}"/>
    <cellStyle name="Comma [0] 2 117 3" xfId="61429" hidden="1" xr:uid="{14F9E499-FCE9-4404-A346-18E59716922C}"/>
    <cellStyle name="Comma [0] 2 118" xfId="631" xr:uid="{00000000-0005-0000-0000-00007A020000}"/>
    <cellStyle name="Comma [0] 2 118 2" xfId="1286" hidden="1" xr:uid="{00000000-0005-0000-0000-000009050000}"/>
    <cellStyle name="Comma [0] 2 118 2" xfId="1839" hidden="1" xr:uid="{00000000-0005-0000-0000-000032070000}"/>
    <cellStyle name="Comma [0] 2 118 2" xfId="2136" hidden="1" xr:uid="{00000000-0005-0000-0000-00005B080000}"/>
    <cellStyle name="Comma [0] 2 118 2" xfId="2402" hidden="1" xr:uid="{00000000-0005-0000-0000-000065090000}"/>
    <cellStyle name="Comma [0] 2 118 2" xfId="33319" hidden="1" xr:uid="{077C5F27-FE64-46FE-87ED-F4FA59B2A31C}"/>
    <cellStyle name="Comma [0] 2 118 2" xfId="33869" hidden="1" xr:uid="{0553F23F-EAB8-459F-8412-367DA4BDD74E}"/>
    <cellStyle name="Comma [0] 2 118 2" xfId="34166" hidden="1" xr:uid="{B3872498-8813-412F-A748-B97381149511}"/>
    <cellStyle name="Comma [0] 2 118 2" xfId="34432" hidden="1" xr:uid="{1D65AF60-0967-40FD-8772-FBC563ECF365}"/>
    <cellStyle name="Comma [0] 2 118 2" xfId="32684" xr:uid="{1F26D851-A456-41A3-893D-51B4D40E547D}"/>
    <cellStyle name="Comma [0] 2 118 2 2" xfId="5083" hidden="1" xr:uid="{00000000-0005-0000-0000-0000DE130000}"/>
    <cellStyle name="Comma [0] 2 118 2 2" xfId="5641" hidden="1" xr:uid="{00000000-0005-0000-0000-00000C160000}"/>
    <cellStyle name="Comma [0] 2 118 2 2" xfId="5938" hidden="1" xr:uid="{00000000-0005-0000-0000-000035170000}"/>
    <cellStyle name="Comma [0] 2 118 2 2" xfId="6204" hidden="1" xr:uid="{00000000-0005-0000-0000-00003F180000}"/>
    <cellStyle name="Comma [0] 2 118 2 2" xfId="7302" hidden="1" xr:uid="{00000000-0005-0000-0000-0000891C0000}"/>
    <cellStyle name="Comma [0] 2 118 2 2" xfId="7860" hidden="1" xr:uid="{00000000-0005-0000-0000-0000B71E0000}"/>
    <cellStyle name="Comma [0] 2 118 2 2" xfId="8157" hidden="1" xr:uid="{00000000-0005-0000-0000-0000E01F0000}"/>
    <cellStyle name="Comma [0] 2 118 2 2" xfId="8423" hidden="1" xr:uid="{00000000-0005-0000-0000-0000EA200000}"/>
    <cellStyle name="Comma [0] 2 118 2 2" xfId="9058" hidden="1" xr:uid="{00000000-0005-0000-0000-000065230000}"/>
    <cellStyle name="Comma [0] 2 118 2 2" xfId="9616" hidden="1" xr:uid="{00000000-0005-0000-0000-000093250000}"/>
    <cellStyle name="Comma [0] 2 118 2 2" xfId="9913" hidden="1" xr:uid="{00000000-0005-0000-0000-0000BC260000}"/>
    <cellStyle name="Comma [0] 2 118 2 2" xfId="10179" hidden="1" xr:uid="{00000000-0005-0000-0000-0000C6270000}"/>
    <cellStyle name="Comma [0] 2 118 2 2" xfId="10814" hidden="1" xr:uid="{00000000-0005-0000-0000-0000412A0000}"/>
    <cellStyle name="Comma [0] 2 118 2 2" xfId="11372" hidden="1" xr:uid="{00000000-0005-0000-0000-00006F2C0000}"/>
    <cellStyle name="Comma [0] 2 118 2 2" xfId="11669" hidden="1" xr:uid="{00000000-0005-0000-0000-0000982D0000}"/>
    <cellStyle name="Comma [0] 2 118 2 2" xfId="11935" hidden="1" xr:uid="{00000000-0005-0000-0000-0000A22E0000}"/>
    <cellStyle name="Comma [0] 2 118 2 2" xfId="12570" hidden="1" xr:uid="{00000000-0005-0000-0000-00001D310000}"/>
    <cellStyle name="Comma [0] 2 118 2 2" xfId="13128" hidden="1" xr:uid="{00000000-0005-0000-0000-00004B330000}"/>
    <cellStyle name="Comma [0] 2 118 2 2" xfId="13425" hidden="1" xr:uid="{00000000-0005-0000-0000-000074340000}"/>
    <cellStyle name="Comma [0] 2 118 2 2" xfId="13691" hidden="1" xr:uid="{00000000-0005-0000-0000-00007E350000}"/>
    <cellStyle name="Comma [0] 2 118 2 2" xfId="14326" hidden="1" xr:uid="{00000000-0005-0000-0000-0000F9370000}"/>
    <cellStyle name="Comma [0] 2 118 2 2" xfId="14884" hidden="1" xr:uid="{00000000-0005-0000-0000-0000273A0000}"/>
    <cellStyle name="Comma [0] 2 118 2 2" xfId="15181" hidden="1" xr:uid="{00000000-0005-0000-0000-0000503B0000}"/>
    <cellStyle name="Comma [0] 2 118 2 2" xfId="15447" hidden="1" xr:uid="{00000000-0005-0000-0000-00005A3C0000}"/>
    <cellStyle name="Comma [0] 2 118 2 2" xfId="16079" hidden="1" xr:uid="{00000000-0005-0000-0000-0000D23E0000}"/>
    <cellStyle name="Comma [0] 2 118 2 2" xfId="16637" hidden="1" xr:uid="{00000000-0005-0000-0000-000000410000}"/>
    <cellStyle name="Comma [0] 2 118 2 2" xfId="16934" hidden="1" xr:uid="{00000000-0005-0000-0000-000029420000}"/>
    <cellStyle name="Comma [0] 2 118 2 2" xfId="17200" hidden="1" xr:uid="{00000000-0005-0000-0000-000033430000}"/>
    <cellStyle name="Comma [0] 2 118 2 2" xfId="17829" hidden="1" xr:uid="{00000000-0005-0000-0000-0000A8450000}"/>
    <cellStyle name="Comma [0] 2 118 2 2" xfId="18387" hidden="1" xr:uid="{00000000-0005-0000-0000-0000D6470000}"/>
    <cellStyle name="Comma [0] 2 118 2 2" xfId="18684" hidden="1" xr:uid="{00000000-0005-0000-0000-0000FF480000}"/>
    <cellStyle name="Comma [0] 2 118 2 2" xfId="18950" hidden="1" xr:uid="{00000000-0005-0000-0000-0000094A0000}"/>
    <cellStyle name="Comma [0] 2 118 2 2" xfId="19574" hidden="1" xr:uid="{00000000-0005-0000-0000-0000794C0000}"/>
    <cellStyle name="Comma [0] 2 118 2 2" xfId="20131" hidden="1" xr:uid="{00000000-0005-0000-0000-0000A64E0000}"/>
    <cellStyle name="Comma [0] 2 118 2 2" xfId="20428" hidden="1" xr:uid="{00000000-0005-0000-0000-0000CF4F0000}"/>
    <cellStyle name="Comma [0] 2 118 2 2" xfId="20694" hidden="1" xr:uid="{00000000-0005-0000-0000-0000D9500000}"/>
    <cellStyle name="Comma [0] 2 118 2 2" xfId="21312" hidden="1" xr:uid="{00000000-0005-0000-0000-000043530000}"/>
    <cellStyle name="Comma [0] 2 118 2 2" xfId="21865" hidden="1" xr:uid="{00000000-0005-0000-0000-00006C550000}"/>
    <cellStyle name="Comma [0] 2 118 2 2" xfId="22162" hidden="1" xr:uid="{00000000-0005-0000-0000-000095560000}"/>
    <cellStyle name="Comma [0] 2 118 2 2" xfId="22428" hidden="1" xr:uid="{00000000-0005-0000-0000-00009F570000}"/>
    <cellStyle name="Comma [0] 2 118 2 2" xfId="23040" hidden="1" xr:uid="{00000000-0005-0000-0000-0000035A0000}"/>
    <cellStyle name="Comma [0] 2 118 2 2" xfId="23589" hidden="1" xr:uid="{00000000-0005-0000-0000-0000285C0000}"/>
    <cellStyle name="Comma [0] 2 118 2 2" xfId="23886" hidden="1" xr:uid="{00000000-0005-0000-0000-0000515D0000}"/>
    <cellStyle name="Comma [0] 2 118 2 2" xfId="24152" hidden="1" xr:uid="{00000000-0005-0000-0000-00005B5E0000}"/>
    <cellStyle name="Comma [0] 2 118 2 2" xfId="24753" hidden="1" xr:uid="{00000000-0005-0000-0000-0000B4600000}"/>
    <cellStyle name="Comma [0] 2 118 2 2" xfId="25296" hidden="1" xr:uid="{00000000-0005-0000-0000-0000D3620000}"/>
    <cellStyle name="Comma [0] 2 118 2 2" xfId="25593" hidden="1" xr:uid="{00000000-0005-0000-0000-0000FC630000}"/>
    <cellStyle name="Comma [0] 2 118 2 2" xfId="25859" hidden="1" xr:uid="{00000000-0005-0000-0000-000006650000}"/>
    <cellStyle name="Comma [0] 2 118 2 2" xfId="26450" hidden="1" xr:uid="{00000000-0005-0000-0000-000055670000}"/>
    <cellStyle name="Comma [0] 2 118 2 2" xfId="26990" hidden="1" xr:uid="{00000000-0005-0000-0000-000071690000}"/>
    <cellStyle name="Comma [0] 2 118 2 2" xfId="27287" hidden="1" xr:uid="{00000000-0005-0000-0000-00009A6A0000}"/>
    <cellStyle name="Comma [0] 2 118 2 2" xfId="27553" hidden="1" xr:uid="{00000000-0005-0000-0000-0000A46B0000}"/>
    <cellStyle name="Comma [0] 2 118 2 2" xfId="28125" hidden="1" xr:uid="{00000000-0005-0000-0000-0000E06D0000}"/>
    <cellStyle name="Comma [0] 2 118 2 2" xfId="28651" hidden="1" xr:uid="{00000000-0005-0000-0000-0000EE6F0000}"/>
    <cellStyle name="Comma [0] 2 118 2 2" xfId="28948" hidden="1" xr:uid="{00000000-0005-0000-0000-000017710000}"/>
    <cellStyle name="Comma [0] 2 118 2 2" xfId="29214" hidden="1" xr:uid="{00000000-0005-0000-0000-000021720000}"/>
    <cellStyle name="Comma [0] 2 118 2 2" xfId="29771" hidden="1" xr:uid="{00000000-0005-0000-0000-00004E740000}"/>
    <cellStyle name="Comma [0] 2 118 2 2" xfId="30286" hidden="1" xr:uid="{00000000-0005-0000-0000-000051760000}"/>
    <cellStyle name="Comma [0] 2 118 2 2" xfId="30583" hidden="1" xr:uid="{00000000-0005-0000-0000-00007A770000}"/>
    <cellStyle name="Comma [0] 2 118 2 2" xfId="30849" hidden="1" xr:uid="{00000000-0005-0000-0000-000084780000}"/>
    <cellStyle name="Comma [0] 2 118 2 2" xfId="31341" hidden="1" xr:uid="{00000000-0005-0000-0000-0000707A0000}"/>
    <cellStyle name="Comma [0] 2 118 2 2" xfId="31797" hidden="1" xr:uid="{00000000-0005-0000-0000-0000387C0000}"/>
    <cellStyle name="Comma [0] 2 118 2 2" xfId="37102" hidden="1" xr:uid="{F44E5937-86F8-4C32-9274-075E6B6FFA51}"/>
    <cellStyle name="Comma [0] 2 118 2 2" xfId="37660" hidden="1" xr:uid="{40FA128F-F6E7-4D79-869B-597245416290}"/>
    <cellStyle name="Comma [0] 2 118 2 2" xfId="37957" hidden="1" xr:uid="{02A4E400-7D92-4636-B60F-4E48D6E91CC6}"/>
    <cellStyle name="Comma [0] 2 118 2 2" xfId="38223" hidden="1" xr:uid="{710160E8-2F4E-4592-BA24-60A69E4129A7}"/>
    <cellStyle name="Comma [0] 2 118 2 2" xfId="39321" hidden="1" xr:uid="{FE9A3A00-469E-462B-8D88-AE0F2DC8602C}"/>
    <cellStyle name="Comma [0] 2 118 2 2" xfId="39879" hidden="1" xr:uid="{8EED9321-4A6E-4DAF-8609-AE61B3CBCD7A}"/>
    <cellStyle name="Comma [0] 2 118 2 2" xfId="40176" hidden="1" xr:uid="{ED19F656-01BA-4562-9A7C-70679383F3FB}"/>
    <cellStyle name="Comma [0] 2 118 2 2" xfId="40442" hidden="1" xr:uid="{7071C75C-C7BC-4BA0-9C6D-2B239AA255DF}"/>
    <cellStyle name="Comma [0] 2 118 2 2" xfId="41077" hidden="1" xr:uid="{BB350CE2-3BB8-4238-957F-22F8440AF592}"/>
    <cellStyle name="Comma [0] 2 118 2 2" xfId="41635" hidden="1" xr:uid="{8A0AC683-A74E-4FD7-B3F2-C2F07DB9C274}"/>
    <cellStyle name="Comma [0] 2 118 2 2" xfId="41932" hidden="1" xr:uid="{04000B20-BBFD-4FBF-9F18-6EFA893766DB}"/>
    <cellStyle name="Comma [0] 2 118 2 2" xfId="42198" hidden="1" xr:uid="{B1E2C8BF-C584-42EA-B93C-EC7C30B074C9}"/>
    <cellStyle name="Comma [0] 2 118 2 2" xfId="42833" hidden="1" xr:uid="{FF1B5646-62F4-48B4-9431-9B7738C8E72F}"/>
    <cellStyle name="Comma [0] 2 118 2 2" xfId="43391" hidden="1" xr:uid="{73F66128-A265-49E7-B237-3C3C0253B4CD}"/>
    <cellStyle name="Comma [0] 2 118 2 2" xfId="43688" hidden="1" xr:uid="{DECD984D-E3BB-4F0F-AAE1-53EB88A4F473}"/>
    <cellStyle name="Comma [0] 2 118 2 2" xfId="43954" hidden="1" xr:uid="{C3400067-8DD6-46F4-80E5-AC69EAF68D7C}"/>
    <cellStyle name="Comma [0] 2 118 2 2" xfId="44589" hidden="1" xr:uid="{C73BC4EC-E999-4D4E-B86D-72D3CC2F4523}"/>
    <cellStyle name="Comma [0] 2 118 2 2" xfId="45147" hidden="1" xr:uid="{ED738A30-0036-4F29-BB90-AB0C3385C0C5}"/>
    <cellStyle name="Comma [0] 2 118 2 2" xfId="45444" hidden="1" xr:uid="{768046C2-9572-497E-93CB-C1AA407A575A}"/>
    <cellStyle name="Comma [0] 2 118 2 2" xfId="45710" hidden="1" xr:uid="{4F1807D7-1CC4-40DA-A2D8-1E95BC7C5DA3}"/>
    <cellStyle name="Comma [0] 2 118 2 2" xfId="46345" hidden="1" xr:uid="{D6E87843-6427-4AF5-B4B4-C060D05390A1}"/>
    <cellStyle name="Comma [0] 2 118 2 2" xfId="46903" hidden="1" xr:uid="{AFDF11D6-E7B3-4A1E-8603-6B8DADAC6412}"/>
    <cellStyle name="Comma [0] 2 118 2 2" xfId="47200" hidden="1" xr:uid="{94A4305C-2126-4870-9C9A-6D2233904CA1}"/>
    <cellStyle name="Comma [0] 2 118 2 2" xfId="47466" hidden="1" xr:uid="{65FD1EB7-AE20-4E27-A4EC-E98CE5F19C5D}"/>
    <cellStyle name="Comma [0] 2 118 2 2" xfId="48098" hidden="1" xr:uid="{384D2397-E145-4E59-863A-D9ED953743AC}"/>
    <cellStyle name="Comma [0] 2 118 2 2" xfId="48656" hidden="1" xr:uid="{2D15E804-9393-4E95-AA76-540AEBBCF061}"/>
    <cellStyle name="Comma [0] 2 118 2 2" xfId="48953" hidden="1" xr:uid="{B192A14D-7045-4C5C-A337-14A2F340AF63}"/>
    <cellStyle name="Comma [0] 2 118 2 2" xfId="49219" hidden="1" xr:uid="{314A1099-71A1-4C1E-AD47-63E400163C12}"/>
    <cellStyle name="Comma [0] 2 118 2 2" xfId="49848" hidden="1" xr:uid="{0C708D2B-2626-46F5-AAEC-8AE0DEAB172F}"/>
    <cellStyle name="Comma [0] 2 118 2 2" xfId="50406" hidden="1" xr:uid="{42060C4F-490A-40AF-8A7D-05B5B3D3E605}"/>
    <cellStyle name="Comma [0] 2 118 2 2" xfId="50703" hidden="1" xr:uid="{AD18A732-50AE-4A8F-A73D-028434D76648}"/>
    <cellStyle name="Comma [0] 2 118 2 2" xfId="50969" hidden="1" xr:uid="{FCDE1F63-F174-4FE1-BB78-BCA301064466}"/>
    <cellStyle name="Comma [0] 2 118 2 2" xfId="51593" hidden="1" xr:uid="{2C2240FA-445C-4CFA-8FA5-22DC65378452}"/>
    <cellStyle name="Comma [0] 2 118 2 2" xfId="52150" hidden="1" xr:uid="{53446D22-0CF5-4D16-AB45-AE108698A69C}"/>
    <cellStyle name="Comma [0] 2 118 2 2" xfId="52447" hidden="1" xr:uid="{0B62FA10-958E-4F6A-9C39-70B8EDB93A45}"/>
    <cellStyle name="Comma [0] 2 118 2 2" xfId="52713" hidden="1" xr:uid="{8C09BC22-03C0-4F23-9BE2-8D1693A7647F}"/>
    <cellStyle name="Comma [0] 2 118 2 2" xfId="53331" hidden="1" xr:uid="{C172F1F0-CA2A-4738-8085-9D1B5690266E}"/>
    <cellStyle name="Comma [0] 2 118 2 2" xfId="53884" hidden="1" xr:uid="{9D6315CD-48CC-44EB-99FA-65BDF882EEBC}"/>
    <cellStyle name="Comma [0] 2 118 2 2" xfId="54181" hidden="1" xr:uid="{CB45BC6C-1FE3-4EE1-827F-25425293FECC}"/>
    <cellStyle name="Comma [0] 2 118 2 2" xfId="54447" hidden="1" xr:uid="{6D71B446-2CC7-4965-B10C-0415A62BF6BA}"/>
    <cellStyle name="Comma [0] 2 118 2 2" xfId="55059" hidden="1" xr:uid="{0B9F3FFC-7980-4E9F-8242-2ACBD26C517F}"/>
    <cellStyle name="Comma [0] 2 118 2 2" xfId="55608" hidden="1" xr:uid="{C0869B78-96C7-494D-81B9-DB7D64B52A0C}"/>
    <cellStyle name="Comma [0] 2 118 2 2" xfId="55905" hidden="1" xr:uid="{4FFB58BE-3101-4473-A459-F8338BD40A89}"/>
    <cellStyle name="Comma [0] 2 118 2 2" xfId="56171" hidden="1" xr:uid="{7547B3EA-A95B-4A8B-8965-A7B0768C7981}"/>
    <cellStyle name="Comma [0] 2 118 2 2" xfId="56772" hidden="1" xr:uid="{8AB2F59F-5B48-454C-BB2D-D251ACD5993B}"/>
    <cellStyle name="Comma [0] 2 118 2 2" xfId="57315" hidden="1" xr:uid="{426349E2-06AF-4F76-9142-972E2DACAC6E}"/>
    <cellStyle name="Comma [0] 2 118 2 2" xfId="57612" hidden="1" xr:uid="{65C2AB39-C48C-4001-B27F-6E20D06A95FD}"/>
    <cellStyle name="Comma [0] 2 118 2 2" xfId="57878" hidden="1" xr:uid="{C00204EF-2260-444E-BD22-047203E54855}"/>
    <cellStyle name="Comma [0] 2 118 2 2" xfId="58469" hidden="1" xr:uid="{34597C63-1582-42A1-A403-E3A757E0AA18}"/>
    <cellStyle name="Comma [0] 2 118 2 2" xfId="59009" hidden="1" xr:uid="{AEEB223A-B299-41D6-9219-91FA832FBE13}"/>
    <cellStyle name="Comma [0] 2 118 2 2" xfId="59306" hidden="1" xr:uid="{848866F9-4C11-4721-B165-1F8EC4E8D3CB}"/>
    <cellStyle name="Comma [0] 2 118 2 2" xfId="59572" hidden="1" xr:uid="{94FC23D4-B986-446D-9203-446EDD9EF6DF}"/>
    <cellStyle name="Comma [0] 2 118 2 2" xfId="60144" hidden="1" xr:uid="{10F68EE3-E1B3-48AF-ACD5-1FF518347C83}"/>
    <cellStyle name="Comma [0] 2 118 2 2" xfId="60670" hidden="1" xr:uid="{9BFB4991-20E0-4E11-BA8E-DCCAFBBEB414}"/>
    <cellStyle name="Comma [0] 2 118 2 2" xfId="60967" hidden="1" xr:uid="{A1022D78-BBA8-4C11-B183-06ED4FCFD3DF}"/>
    <cellStyle name="Comma [0] 2 118 2 2" xfId="61233" hidden="1" xr:uid="{F1FE5EF4-6B9B-4085-BEAB-832DEA1CC459}"/>
    <cellStyle name="Comma [0] 2 118 2 2" xfId="61790" hidden="1" xr:uid="{FB28753B-E3E7-4352-B5A0-435628EADB48}"/>
    <cellStyle name="Comma [0] 2 118 2 2" xfId="62305" hidden="1" xr:uid="{7C837A18-C3DF-4641-BB18-690D3ABE1697}"/>
    <cellStyle name="Comma [0] 2 118 2 2" xfId="62602" hidden="1" xr:uid="{8E5FAE38-6B8E-4608-8E9B-E1AC3D0FBD41}"/>
    <cellStyle name="Comma [0] 2 118 2 2" xfId="62868" hidden="1" xr:uid="{847246A5-3550-4F9F-BFC1-5F6745CB7626}"/>
    <cellStyle name="Comma [0] 2 118 2 2" xfId="63360" hidden="1" xr:uid="{7F8C7D84-2A0E-4829-92ED-BE397AC2AEA5}"/>
    <cellStyle name="Comma [0] 2 118 2 2" xfId="63816" hidden="1" xr:uid="{0D6E1A7E-B6A6-4E98-B652-BCC80ECC06DC}"/>
    <cellStyle name="Comma [0] 2 118 3" xfId="4422" hidden="1" xr:uid="{00000000-0005-0000-0000-000049110000}"/>
    <cellStyle name="Comma [0] 2 118 3" xfId="6641" hidden="1" xr:uid="{00000000-0005-0000-0000-0000F4190000}"/>
    <cellStyle name="Comma [0] 2 118 3" xfId="6876" hidden="1" xr:uid="{00000000-0005-0000-0000-0000DF1A0000}"/>
    <cellStyle name="Comma [0] 2 118 3" xfId="8632" hidden="1" xr:uid="{00000000-0005-0000-0000-0000BB210000}"/>
    <cellStyle name="Comma [0] 2 118 3" xfId="10388" hidden="1" xr:uid="{00000000-0005-0000-0000-000097280000}"/>
    <cellStyle name="Comma [0] 2 118 3" xfId="12144" hidden="1" xr:uid="{00000000-0005-0000-0000-0000732F0000}"/>
    <cellStyle name="Comma [0] 2 118 3" xfId="13900" hidden="1" xr:uid="{00000000-0005-0000-0000-00004F360000}"/>
    <cellStyle name="Comma [0] 2 118 3" xfId="15656" hidden="1" xr:uid="{00000000-0005-0000-0000-00002B3D0000}"/>
    <cellStyle name="Comma [0] 2 118 3" xfId="17408" hidden="1" xr:uid="{00000000-0005-0000-0000-000003440000}"/>
    <cellStyle name="Comma [0] 2 118 3" xfId="19157" hidden="1" xr:uid="{00000000-0005-0000-0000-0000D84A0000}"/>
    <cellStyle name="Comma [0] 2 118 3" xfId="20900" hidden="1" xr:uid="{00000000-0005-0000-0000-0000A7510000}"/>
    <cellStyle name="Comma [0] 2 118 3" xfId="22632" hidden="1" xr:uid="{00000000-0005-0000-0000-00006B580000}"/>
    <cellStyle name="Comma [0] 2 118 3" xfId="24356" hidden="1" xr:uid="{00000000-0005-0000-0000-0000275F0000}"/>
    <cellStyle name="Comma [0] 2 118 3" xfId="26061" hidden="1" xr:uid="{00000000-0005-0000-0000-0000D0650000}"/>
    <cellStyle name="Comma [0] 2 118 3" xfId="27753" hidden="1" xr:uid="{00000000-0005-0000-0000-00006C6C0000}"/>
    <cellStyle name="Comma [0] 2 118 3" xfId="29412" hidden="1" xr:uid="{00000000-0005-0000-0000-0000E7720000}"/>
    <cellStyle name="Comma [0] 2 118 3" xfId="36441" hidden="1" xr:uid="{CF764ACB-5BB3-459F-9DFB-FC5CF7E03E77}"/>
    <cellStyle name="Comma [0] 2 118 3" xfId="38660" hidden="1" xr:uid="{1D18D381-2BEA-454A-894E-F59F8FB3C293}"/>
    <cellStyle name="Comma [0] 2 118 3" xfId="38895" hidden="1" xr:uid="{0BF01C26-781C-45A8-BEDE-2C2D5FCF0870}"/>
    <cellStyle name="Comma [0] 2 118 3" xfId="40651" hidden="1" xr:uid="{1194F074-E448-468E-8146-3111894B759A}"/>
    <cellStyle name="Comma [0] 2 118 3" xfId="42407" hidden="1" xr:uid="{BEFD8D73-E814-43F7-9464-1DF122A7CA26}"/>
    <cellStyle name="Comma [0] 2 118 3" xfId="44163" hidden="1" xr:uid="{051AC5CC-9F64-4E7A-8338-B160AD406044}"/>
    <cellStyle name="Comma [0] 2 118 3" xfId="45919" hidden="1" xr:uid="{CC6BA96E-8E44-486B-9B97-FCB51EF956F1}"/>
    <cellStyle name="Comma [0] 2 118 3" xfId="47675" hidden="1" xr:uid="{35ADC7A8-51E7-47BD-9B66-710DF0953942}"/>
    <cellStyle name="Comma [0] 2 118 3" xfId="49427" hidden="1" xr:uid="{EBC489A4-7B9B-46E1-8621-BA2AA5E38CA4}"/>
    <cellStyle name="Comma [0] 2 118 3" xfId="51176" hidden="1" xr:uid="{B1E7DD89-5CCC-4165-BEF5-B308B8E71E31}"/>
    <cellStyle name="Comma [0] 2 118 3" xfId="52919" hidden="1" xr:uid="{2366E6E7-EF93-4C48-AC71-E3E0478F9544}"/>
    <cellStyle name="Comma [0] 2 118 3" xfId="54651" hidden="1" xr:uid="{31DF9744-7F5D-41B5-8760-33D9B9692FC3}"/>
    <cellStyle name="Comma [0] 2 118 3" xfId="56375" hidden="1" xr:uid="{E419FAF9-275D-4BCA-8F97-EB0A1F7CE11D}"/>
    <cellStyle name="Comma [0] 2 118 3" xfId="58080" hidden="1" xr:uid="{0AE2E12F-EB98-4E08-BCB1-C531A1E1C63B}"/>
    <cellStyle name="Comma [0] 2 118 3" xfId="59772" hidden="1" xr:uid="{8C6DDFC7-E930-4283-8D8B-1DA2FE33333F}"/>
    <cellStyle name="Comma [0] 2 118 3" xfId="61431" hidden="1" xr:uid="{BF5F25FF-A33C-480D-810C-44C30C9786A4}"/>
    <cellStyle name="Comma [0] 2 119" xfId="636" xr:uid="{00000000-0005-0000-0000-00007F020000}"/>
    <cellStyle name="Comma [0] 2 119 2" xfId="1291" hidden="1" xr:uid="{00000000-0005-0000-0000-00000E050000}"/>
    <cellStyle name="Comma [0] 2 119 2" xfId="1844" hidden="1" xr:uid="{00000000-0005-0000-0000-000037070000}"/>
    <cellStyle name="Comma [0] 2 119 2" xfId="2139" hidden="1" xr:uid="{00000000-0005-0000-0000-00005E080000}"/>
    <cellStyle name="Comma [0] 2 119 2" xfId="2405" hidden="1" xr:uid="{00000000-0005-0000-0000-000068090000}"/>
    <cellStyle name="Comma [0] 2 119 2" xfId="33324" hidden="1" xr:uid="{B883FA41-1AC5-4BCB-B055-C6E29F021F5B}"/>
    <cellStyle name="Comma [0] 2 119 2" xfId="33874" hidden="1" xr:uid="{811B3D85-5697-4718-89A5-3F7FFE057FD6}"/>
    <cellStyle name="Comma [0] 2 119 2" xfId="34169" hidden="1" xr:uid="{A63531C7-9E46-4167-960E-F44315769B78}"/>
    <cellStyle name="Comma [0] 2 119 2" xfId="34435" hidden="1" xr:uid="{C33A80FD-BDF7-4836-8AEB-E7C6924F02B9}"/>
    <cellStyle name="Comma [0] 2 119 2" xfId="32689" xr:uid="{84A6598E-D536-4A3B-BAEA-BC9CFD162B49}"/>
    <cellStyle name="Comma [0] 2 119 2 2" xfId="5088" hidden="1" xr:uid="{00000000-0005-0000-0000-0000E3130000}"/>
    <cellStyle name="Comma [0] 2 119 2 2" xfId="5646" hidden="1" xr:uid="{00000000-0005-0000-0000-000011160000}"/>
    <cellStyle name="Comma [0] 2 119 2 2" xfId="5941" hidden="1" xr:uid="{00000000-0005-0000-0000-000038170000}"/>
    <cellStyle name="Comma [0] 2 119 2 2" xfId="6207" hidden="1" xr:uid="{00000000-0005-0000-0000-000042180000}"/>
    <cellStyle name="Comma [0] 2 119 2 2" xfId="7307" hidden="1" xr:uid="{00000000-0005-0000-0000-00008E1C0000}"/>
    <cellStyle name="Comma [0] 2 119 2 2" xfId="7865" hidden="1" xr:uid="{00000000-0005-0000-0000-0000BC1E0000}"/>
    <cellStyle name="Comma [0] 2 119 2 2" xfId="8160" hidden="1" xr:uid="{00000000-0005-0000-0000-0000E31F0000}"/>
    <cellStyle name="Comma [0] 2 119 2 2" xfId="8426" hidden="1" xr:uid="{00000000-0005-0000-0000-0000ED200000}"/>
    <cellStyle name="Comma [0] 2 119 2 2" xfId="9063" hidden="1" xr:uid="{00000000-0005-0000-0000-00006A230000}"/>
    <cellStyle name="Comma [0] 2 119 2 2" xfId="9621" hidden="1" xr:uid="{00000000-0005-0000-0000-000098250000}"/>
    <cellStyle name="Comma [0] 2 119 2 2" xfId="9916" hidden="1" xr:uid="{00000000-0005-0000-0000-0000BF260000}"/>
    <cellStyle name="Comma [0] 2 119 2 2" xfId="10182" hidden="1" xr:uid="{00000000-0005-0000-0000-0000C9270000}"/>
    <cellStyle name="Comma [0] 2 119 2 2" xfId="10819" hidden="1" xr:uid="{00000000-0005-0000-0000-0000462A0000}"/>
    <cellStyle name="Comma [0] 2 119 2 2" xfId="11377" hidden="1" xr:uid="{00000000-0005-0000-0000-0000742C0000}"/>
    <cellStyle name="Comma [0] 2 119 2 2" xfId="11672" hidden="1" xr:uid="{00000000-0005-0000-0000-00009B2D0000}"/>
    <cellStyle name="Comma [0] 2 119 2 2" xfId="11938" hidden="1" xr:uid="{00000000-0005-0000-0000-0000A52E0000}"/>
    <cellStyle name="Comma [0] 2 119 2 2" xfId="12575" hidden="1" xr:uid="{00000000-0005-0000-0000-000022310000}"/>
    <cellStyle name="Comma [0] 2 119 2 2" xfId="13133" hidden="1" xr:uid="{00000000-0005-0000-0000-000050330000}"/>
    <cellStyle name="Comma [0] 2 119 2 2" xfId="13428" hidden="1" xr:uid="{00000000-0005-0000-0000-000077340000}"/>
    <cellStyle name="Comma [0] 2 119 2 2" xfId="13694" hidden="1" xr:uid="{00000000-0005-0000-0000-000081350000}"/>
    <cellStyle name="Comma [0] 2 119 2 2" xfId="14331" hidden="1" xr:uid="{00000000-0005-0000-0000-0000FE370000}"/>
    <cellStyle name="Comma [0] 2 119 2 2" xfId="14889" hidden="1" xr:uid="{00000000-0005-0000-0000-00002C3A0000}"/>
    <cellStyle name="Comma [0] 2 119 2 2" xfId="15184" hidden="1" xr:uid="{00000000-0005-0000-0000-0000533B0000}"/>
    <cellStyle name="Comma [0] 2 119 2 2" xfId="15450" hidden="1" xr:uid="{00000000-0005-0000-0000-00005D3C0000}"/>
    <cellStyle name="Comma [0] 2 119 2 2" xfId="16084" hidden="1" xr:uid="{00000000-0005-0000-0000-0000D73E0000}"/>
    <cellStyle name="Comma [0] 2 119 2 2" xfId="16642" hidden="1" xr:uid="{00000000-0005-0000-0000-000005410000}"/>
    <cellStyle name="Comma [0] 2 119 2 2" xfId="16937" hidden="1" xr:uid="{00000000-0005-0000-0000-00002C420000}"/>
    <cellStyle name="Comma [0] 2 119 2 2" xfId="17203" hidden="1" xr:uid="{00000000-0005-0000-0000-000036430000}"/>
    <cellStyle name="Comma [0] 2 119 2 2" xfId="17834" hidden="1" xr:uid="{00000000-0005-0000-0000-0000AD450000}"/>
    <cellStyle name="Comma [0] 2 119 2 2" xfId="18392" hidden="1" xr:uid="{00000000-0005-0000-0000-0000DB470000}"/>
    <cellStyle name="Comma [0] 2 119 2 2" xfId="18687" hidden="1" xr:uid="{00000000-0005-0000-0000-000002490000}"/>
    <cellStyle name="Comma [0] 2 119 2 2" xfId="18953" hidden="1" xr:uid="{00000000-0005-0000-0000-00000C4A0000}"/>
    <cellStyle name="Comma [0] 2 119 2 2" xfId="19579" hidden="1" xr:uid="{00000000-0005-0000-0000-00007E4C0000}"/>
    <cellStyle name="Comma [0] 2 119 2 2" xfId="20136" hidden="1" xr:uid="{00000000-0005-0000-0000-0000AB4E0000}"/>
    <cellStyle name="Comma [0] 2 119 2 2" xfId="20431" hidden="1" xr:uid="{00000000-0005-0000-0000-0000D24F0000}"/>
    <cellStyle name="Comma [0] 2 119 2 2" xfId="20697" hidden="1" xr:uid="{00000000-0005-0000-0000-0000DC500000}"/>
    <cellStyle name="Comma [0] 2 119 2 2" xfId="21317" hidden="1" xr:uid="{00000000-0005-0000-0000-000048530000}"/>
    <cellStyle name="Comma [0] 2 119 2 2" xfId="21870" hidden="1" xr:uid="{00000000-0005-0000-0000-000071550000}"/>
    <cellStyle name="Comma [0] 2 119 2 2" xfId="22165" hidden="1" xr:uid="{00000000-0005-0000-0000-000098560000}"/>
    <cellStyle name="Comma [0] 2 119 2 2" xfId="22431" hidden="1" xr:uid="{00000000-0005-0000-0000-0000A2570000}"/>
    <cellStyle name="Comma [0] 2 119 2 2" xfId="23045" hidden="1" xr:uid="{00000000-0005-0000-0000-0000085A0000}"/>
    <cellStyle name="Comma [0] 2 119 2 2" xfId="23594" hidden="1" xr:uid="{00000000-0005-0000-0000-00002D5C0000}"/>
    <cellStyle name="Comma [0] 2 119 2 2" xfId="23889" hidden="1" xr:uid="{00000000-0005-0000-0000-0000545D0000}"/>
    <cellStyle name="Comma [0] 2 119 2 2" xfId="24155" hidden="1" xr:uid="{00000000-0005-0000-0000-00005E5E0000}"/>
    <cellStyle name="Comma [0] 2 119 2 2" xfId="24758" hidden="1" xr:uid="{00000000-0005-0000-0000-0000B9600000}"/>
    <cellStyle name="Comma [0] 2 119 2 2" xfId="25301" hidden="1" xr:uid="{00000000-0005-0000-0000-0000D8620000}"/>
    <cellStyle name="Comma [0] 2 119 2 2" xfId="25596" hidden="1" xr:uid="{00000000-0005-0000-0000-0000FF630000}"/>
    <cellStyle name="Comma [0] 2 119 2 2" xfId="25862" hidden="1" xr:uid="{00000000-0005-0000-0000-000009650000}"/>
    <cellStyle name="Comma [0] 2 119 2 2" xfId="26455" hidden="1" xr:uid="{00000000-0005-0000-0000-00005A670000}"/>
    <cellStyle name="Comma [0] 2 119 2 2" xfId="26995" hidden="1" xr:uid="{00000000-0005-0000-0000-000076690000}"/>
    <cellStyle name="Comma [0] 2 119 2 2" xfId="27290" hidden="1" xr:uid="{00000000-0005-0000-0000-00009D6A0000}"/>
    <cellStyle name="Comma [0] 2 119 2 2" xfId="27556" hidden="1" xr:uid="{00000000-0005-0000-0000-0000A76B0000}"/>
    <cellStyle name="Comma [0] 2 119 2 2" xfId="28130" hidden="1" xr:uid="{00000000-0005-0000-0000-0000E56D0000}"/>
    <cellStyle name="Comma [0] 2 119 2 2" xfId="28656" hidden="1" xr:uid="{00000000-0005-0000-0000-0000F36F0000}"/>
    <cellStyle name="Comma [0] 2 119 2 2" xfId="28951" hidden="1" xr:uid="{00000000-0005-0000-0000-00001A710000}"/>
    <cellStyle name="Comma [0] 2 119 2 2" xfId="29217" hidden="1" xr:uid="{00000000-0005-0000-0000-000024720000}"/>
    <cellStyle name="Comma [0] 2 119 2 2" xfId="29776" hidden="1" xr:uid="{00000000-0005-0000-0000-000053740000}"/>
    <cellStyle name="Comma [0] 2 119 2 2" xfId="30291" hidden="1" xr:uid="{00000000-0005-0000-0000-000056760000}"/>
    <cellStyle name="Comma [0] 2 119 2 2" xfId="30586" hidden="1" xr:uid="{00000000-0005-0000-0000-00007D770000}"/>
    <cellStyle name="Comma [0] 2 119 2 2" xfId="30852" hidden="1" xr:uid="{00000000-0005-0000-0000-000087780000}"/>
    <cellStyle name="Comma [0] 2 119 2 2" xfId="31346" hidden="1" xr:uid="{00000000-0005-0000-0000-0000757A0000}"/>
    <cellStyle name="Comma [0] 2 119 2 2" xfId="31802" hidden="1" xr:uid="{00000000-0005-0000-0000-00003D7C0000}"/>
    <cellStyle name="Comma [0] 2 119 2 2" xfId="37107" hidden="1" xr:uid="{CD2237D2-F22C-4001-9853-CB526DF9B623}"/>
    <cellStyle name="Comma [0] 2 119 2 2" xfId="37665" hidden="1" xr:uid="{FCDA997B-34F0-405A-8371-398B256DDDED}"/>
    <cellStyle name="Comma [0] 2 119 2 2" xfId="37960" hidden="1" xr:uid="{73540350-3EE6-4AD7-BB2E-CBF2A9879E2F}"/>
    <cellStyle name="Comma [0] 2 119 2 2" xfId="38226" hidden="1" xr:uid="{B79D3EE6-9B25-4865-B8BA-E7C22BAABEB4}"/>
    <cellStyle name="Comma [0] 2 119 2 2" xfId="39326" hidden="1" xr:uid="{909A80EA-3B52-4A90-80A2-279D8715B07B}"/>
    <cellStyle name="Comma [0] 2 119 2 2" xfId="39884" hidden="1" xr:uid="{8334ED73-E7C9-4C43-BB72-562B9A8287F8}"/>
    <cellStyle name="Comma [0] 2 119 2 2" xfId="40179" hidden="1" xr:uid="{5AC02945-40CA-4096-B45B-8E59CFC9C322}"/>
    <cellStyle name="Comma [0] 2 119 2 2" xfId="40445" hidden="1" xr:uid="{0F25CAED-05F1-4494-B9D4-FD639E9C544B}"/>
    <cellStyle name="Comma [0] 2 119 2 2" xfId="41082" hidden="1" xr:uid="{29460C1D-0515-4987-957D-2134968A749D}"/>
    <cellStyle name="Comma [0] 2 119 2 2" xfId="41640" hidden="1" xr:uid="{59344174-3688-4263-B3C6-175186220791}"/>
    <cellStyle name="Comma [0] 2 119 2 2" xfId="41935" hidden="1" xr:uid="{C09D67D9-84E8-4677-AAD4-7BB8FC84C6AA}"/>
    <cellStyle name="Comma [0] 2 119 2 2" xfId="42201" hidden="1" xr:uid="{0494FA7C-E8A5-47EF-9E86-3315A2076E42}"/>
    <cellStyle name="Comma [0] 2 119 2 2" xfId="42838" hidden="1" xr:uid="{3FFA5E0F-35C4-4B26-B158-9C0BA3BE34DC}"/>
    <cellStyle name="Comma [0] 2 119 2 2" xfId="43396" hidden="1" xr:uid="{7FCF998A-582D-4BD5-9796-22F525875505}"/>
    <cellStyle name="Comma [0] 2 119 2 2" xfId="43691" hidden="1" xr:uid="{97840560-0A4D-40D6-BEAF-4F21F770B068}"/>
    <cellStyle name="Comma [0] 2 119 2 2" xfId="43957" hidden="1" xr:uid="{36E4BC06-E76F-4136-94DB-6711F13A303E}"/>
    <cellStyle name="Comma [0] 2 119 2 2" xfId="44594" hidden="1" xr:uid="{4D0751D8-79CF-4CD7-B040-679B0903D74E}"/>
    <cellStyle name="Comma [0] 2 119 2 2" xfId="45152" hidden="1" xr:uid="{5FCD4B48-4CDA-491E-9112-43869E0FE31D}"/>
    <cellStyle name="Comma [0] 2 119 2 2" xfId="45447" hidden="1" xr:uid="{74A8ABA2-1B82-4EFA-8EEA-9B45E2690156}"/>
    <cellStyle name="Comma [0] 2 119 2 2" xfId="45713" hidden="1" xr:uid="{393A7365-92F7-4044-9FEB-AF70BBAE5572}"/>
    <cellStyle name="Comma [0] 2 119 2 2" xfId="46350" hidden="1" xr:uid="{287268A2-1496-4A46-9BA3-7BA15E2F5D8A}"/>
    <cellStyle name="Comma [0] 2 119 2 2" xfId="46908" hidden="1" xr:uid="{29E82F3D-42BA-47EE-9E74-6D5C2E91CDDB}"/>
    <cellStyle name="Comma [0] 2 119 2 2" xfId="47203" hidden="1" xr:uid="{614BB10E-1E71-4FCF-97D8-D3DF91DEC530}"/>
    <cellStyle name="Comma [0] 2 119 2 2" xfId="47469" hidden="1" xr:uid="{17B0FF7A-A664-4E4A-987B-E44E42447FE1}"/>
    <cellStyle name="Comma [0] 2 119 2 2" xfId="48103" hidden="1" xr:uid="{2DB22797-3EA8-42B0-B130-E0B6D14A4CBA}"/>
    <cellStyle name="Comma [0] 2 119 2 2" xfId="48661" hidden="1" xr:uid="{2610479C-FF6D-4C66-B328-47887352F135}"/>
    <cellStyle name="Comma [0] 2 119 2 2" xfId="48956" hidden="1" xr:uid="{5CEDBD07-370A-4751-B825-5E8CF82FD2F5}"/>
    <cellStyle name="Comma [0] 2 119 2 2" xfId="49222" hidden="1" xr:uid="{A538E78F-60D2-4D18-9B11-AB21665BDFFA}"/>
    <cellStyle name="Comma [0] 2 119 2 2" xfId="49853" hidden="1" xr:uid="{32312116-7D1C-4E92-A4AF-64ADC05EEC22}"/>
    <cellStyle name="Comma [0] 2 119 2 2" xfId="50411" hidden="1" xr:uid="{CFE9C0A7-1E18-4597-AE16-8A47B81D9EBC}"/>
    <cellStyle name="Comma [0] 2 119 2 2" xfId="50706" hidden="1" xr:uid="{5CBE8A64-31F2-47C6-98B6-0F884BEF649C}"/>
    <cellStyle name="Comma [0] 2 119 2 2" xfId="50972" hidden="1" xr:uid="{1864DDCE-5D75-4378-BE50-C7757DAB7122}"/>
    <cellStyle name="Comma [0] 2 119 2 2" xfId="51598" hidden="1" xr:uid="{902BE1F1-A5E5-47A1-9710-27659048AA96}"/>
    <cellStyle name="Comma [0] 2 119 2 2" xfId="52155" hidden="1" xr:uid="{F72BC7AF-18DC-419F-A2A0-BFEB86763654}"/>
    <cellStyle name="Comma [0] 2 119 2 2" xfId="52450" hidden="1" xr:uid="{E60F2AE7-163C-466C-8DA5-4B92F4BE0AD9}"/>
    <cellStyle name="Comma [0] 2 119 2 2" xfId="52716" hidden="1" xr:uid="{E06EE1A3-60E6-4083-A503-89B5F9025208}"/>
    <cellStyle name="Comma [0] 2 119 2 2" xfId="53336" hidden="1" xr:uid="{0099DFE3-2A79-4109-A0BE-47DA177ECA9D}"/>
    <cellStyle name="Comma [0] 2 119 2 2" xfId="53889" hidden="1" xr:uid="{18150A59-78B0-4A05-A962-1866F353E555}"/>
    <cellStyle name="Comma [0] 2 119 2 2" xfId="54184" hidden="1" xr:uid="{4F88FB68-7D27-4491-A470-38CF51965E25}"/>
    <cellStyle name="Comma [0] 2 119 2 2" xfId="54450" hidden="1" xr:uid="{7D308196-2EB3-4CA7-9F31-7441415C847E}"/>
    <cellStyle name="Comma [0] 2 119 2 2" xfId="55064" hidden="1" xr:uid="{B4AE04C0-DB13-4631-B608-0CDCC495402C}"/>
    <cellStyle name="Comma [0] 2 119 2 2" xfId="55613" hidden="1" xr:uid="{96765D69-CB0C-4009-9AF6-952A6803BE14}"/>
    <cellStyle name="Comma [0] 2 119 2 2" xfId="55908" hidden="1" xr:uid="{5E70EFB3-3240-4051-A865-94CB0AE9C40A}"/>
    <cellStyle name="Comma [0] 2 119 2 2" xfId="56174" hidden="1" xr:uid="{473B0637-F330-4769-9E54-49A61033B96F}"/>
    <cellStyle name="Comma [0] 2 119 2 2" xfId="56777" hidden="1" xr:uid="{B9CD31B2-2048-4B4F-B70D-F6DAB5A6C2BC}"/>
    <cellStyle name="Comma [0] 2 119 2 2" xfId="57320" hidden="1" xr:uid="{539C4B20-D14E-4E50-A9A0-336BD9205B7B}"/>
    <cellStyle name="Comma [0] 2 119 2 2" xfId="57615" hidden="1" xr:uid="{ABE948DC-540C-4748-8C8B-8542F497C6A8}"/>
    <cellStyle name="Comma [0] 2 119 2 2" xfId="57881" hidden="1" xr:uid="{C57788D0-C23C-40D7-A8BA-4E44E59B5F3E}"/>
    <cellStyle name="Comma [0] 2 119 2 2" xfId="58474" hidden="1" xr:uid="{9540161A-2DCF-47F0-80DC-C767835FCBE7}"/>
    <cellStyle name="Comma [0] 2 119 2 2" xfId="59014" hidden="1" xr:uid="{02836AE1-FFEF-4C48-A0E9-62ADF5DDFECB}"/>
    <cellStyle name="Comma [0] 2 119 2 2" xfId="59309" hidden="1" xr:uid="{DA50AEA2-30C8-4433-A446-B91AA79B8CD2}"/>
    <cellStyle name="Comma [0] 2 119 2 2" xfId="59575" hidden="1" xr:uid="{E2FEADE8-2A53-4218-8B37-0925C134B3C5}"/>
    <cellStyle name="Comma [0] 2 119 2 2" xfId="60149" hidden="1" xr:uid="{0AA12D57-62E9-43B6-9956-9E51C7C9F6EA}"/>
    <cellStyle name="Comma [0] 2 119 2 2" xfId="60675" hidden="1" xr:uid="{91AC05F0-D9A9-419D-817E-2E39C2D83B82}"/>
    <cellStyle name="Comma [0] 2 119 2 2" xfId="60970" hidden="1" xr:uid="{7270B85C-251C-4E60-8E85-C8A5D18C6660}"/>
    <cellStyle name="Comma [0] 2 119 2 2" xfId="61236" hidden="1" xr:uid="{B49B26E0-BD57-4250-8249-6EB693F2816F}"/>
    <cellStyle name="Comma [0] 2 119 2 2" xfId="61795" hidden="1" xr:uid="{6639E221-67B8-41C0-95F5-0BBE1CF6696A}"/>
    <cellStyle name="Comma [0] 2 119 2 2" xfId="62310" hidden="1" xr:uid="{3D357899-29F3-4ED1-8DB8-1682C3ACA0A3}"/>
    <cellStyle name="Comma [0] 2 119 2 2" xfId="62605" hidden="1" xr:uid="{AC6C4882-BCA1-459F-A5B5-68F0CACC7D4D}"/>
    <cellStyle name="Comma [0] 2 119 2 2" xfId="62871" hidden="1" xr:uid="{0E7673D5-20B8-4F19-BF9F-E0225E90D893}"/>
    <cellStyle name="Comma [0] 2 119 2 2" xfId="63365" hidden="1" xr:uid="{9FB127EF-E772-444C-B0F4-8492778A6D95}"/>
    <cellStyle name="Comma [0] 2 119 2 2" xfId="63821" hidden="1" xr:uid="{1D52AEC9-2DC4-4C16-9455-846E1C5016D4}"/>
    <cellStyle name="Comma [0] 2 119 3" xfId="4427" hidden="1" xr:uid="{00000000-0005-0000-0000-00004E110000}"/>
    <cellStyle name="Comma [0] 2 119 3" xfId="6646" hidden="1" xr:uid="{00000000-0005-0000-0000-0000F9190000}"/>
    <cellStyle name="Comma [0] 2 119 3" xfId="6832" hidden="1" xr:uid="{00000000-0005-0000-0000-0000B31A0000}"/>
    <cellStyle name="Comma [0] 2 119 3" xfId="6964" hidden="1" xr:uid="{00000000-0005-0000-0000-0000371B0000}"/>
    <cellStyle name="Comma [0] 2 119 3" xfId="8720" hidden="1" xr:uid="{00000000-0005-0000-0000-000013220000}"/>
    <cellStyle name="Comma [0] 2 119 3" xfId="10476" hidden="1" xr:uid="{00000000-0005-0000-0000-0000EF280000}"/>
    <cellStyle name="Comma [0] 2 119 3" xfId="12232" hidden="1" xr:uid="{00000000-0005-0000-0000-0000CB2F0000}"/>
    <cellStyle name="Comma [0] 2 119 3" xfId="13988" hidden="1" xr:uid="{00000000-0005-0000-0000-0000A7360000}"/>
    <cellStyle name="Comma [0] 2 119 3" xfId="15744" hidden="1" xr:uid="{00000000-0005-0000-0000-0000833D0000}"/>
    <cellStyle name="Comma [0] 2 119 3" xfId="17496" hidden="1" xr:uid="{00000000-0005-0000-0000-00005B440000}"/>
    <cellStyle name="Comma [0] 2 119 3" xfId="19244" hidden="1" xr:uid="{00000000-0005-0000-0000-00002F4B0000}"/>
    <cellStyle name="Comma [0] 2 119 3" xfId="20985" hidden="1" xr:uid="{00000000-0005-0000-0000-0000FC510000}"/>
    <cellStyle name="Comma [0] 2 119 3" xfId="22714" hidden="1" xr:uid="{00000000-0005-0000-0000-0000BD580000}"/>
    <cellStyle name="Comma [0] 2 119 3" xfId="24435" hidden="1" xr:uid="{00000000-0005-0000-0000-0000765F0000}"/>
    <cellStyle name="Comma [0] 2 119 3" xfId="26136" hidden="1" xr:uid="{00000000-0005-0000-0000-00001B660000}"/>
    <cellStyle name="Comma [0] 2 119 3" xfId="27818" hidden="1" xr:uid="{00000000-0005-0000-0000-0000AD6C0000}"/>
    <cellStyle name="Comma [0] 2 119 3" xfId="36446" hidden="1" xr:uid="{BCC856C3-CC48-4124-B891-C45C0BC158AD}"/>
    <cellStyle name="Comma [0] 2 119 3" xfId="38665" hidden="1" xr:uid="{394B8EF7-3250-4B75-AA45-9FBF2D8AED24}"/>
    <cellStyle name="Comma [0] 2 119 3" xfId="38851" hidden="1" xr:uid="{093BA453-B955-47D6-AC3E-7F04126959EF}"/>
    <cellStyle name="Comma [0] 2 119 3" xfId="38983" hidden="1" xr:uid="{F10BD6BF-106F-4AB9-8F7F-6F9283C64192}"/>
    <cellStyle name="Comma [0] 2 119 3" xfId="40739" hidden="1" xr:uid="{16C8880B-F962-496E-BE78-0F68025F513B}"/>
    <cellStyle name="Comma [0] 2 119 3" xfId="42495" hidden="1" xr:uid="{2A79103F-A49C-4677-97FB-EB28CCC12053}"/>
    <cellStyle name="Comma [0] 2 119 3" xfId="44251" hidden="1" xr:uid="{83BBF5AA-7965-4E81-A96B-D505A56DE759}"/>
    <cellStyle name="Comma [0] 2 119 3" xfId="46007" hidden="1" xr:uid="{D086AA2F-32E9-4BA8-BCD1-694840ABB715}"/>
    <cellStyle name="Comma [0] 2 119 3" xfId="47763" hidden="1" xr:uid="{A0E68F02-6EDD-4B5B-A3C1-1CF6F886F254}"/>
    <cellStyle name="Comma [0] 2 119 3" xfId="49515" hidden="1" xr:uid="{430CC26C-383D-42E9-8D02-495192DDB22E}"/>
    <cellStyle name="Comma [0] 2 119 3" xfId="51263" hidden="1" xr:uid="{5990C5F2-66C6-4BBF-A3F7-A23BCCA24908}"/>
    <cellStyle name="Comma [0] 2 119 3" xfId="53004" hidden="1" xr:uid="{C9B4F748-A4C6-4118-82B0-BBAA4ADAA7EC}"/>
    <cellStyle name="Comma [0] 2 119 3" xfId="54733" hidden="1" xr:uid="{FBFFA454-9D12-4934-ACBE-C9D7F0C9F4EB}"/>
    <cellStyle name="Comma [0] 2 119 3" xfId="56454" hidden="1" xr:uid="{CDFB0F5B-CE75-4631-B8FA-CD5C8235108B}"/>
    <cellStyle name="Comma [0] 2 119 3" xfId="58155" hidden="1" xr:uid="{BC940DBF-57C0-491B-9AC1-8FC3715571B9}"/>
    <cellStyle name="Comma [0] 2 119 3" xfId="59837" hidden="1" xr:uid="{E1F8B70E-D92F-43AA-81EE-E3D3DD0C6D59}"/>
    <cellStyle name="Comma [0] 2 12" xfId="915" xr:uid="{00000000-0005-0000-0000-000096030000}"/>
    <cellStyle name="Comma [0] 2 12 2" xfId="1570" hidden="1" xr:uid="{00000000-0005-0000-0000-000025060000}"/>
    <cellStyle name="Comma [0] 2 12 2" xfId="2100" hidden="1" xr:uid="{00000000-0005-0000-0000-000037080000}"/>
    <cellStyle name="Comma [0] 2 12 2" xfId="2372" hidden="1" xr:uid="{00000000-0005-0000-0000-000047090000}"/>
    <cellStyle name="Comma [0] 2 12 2" xfId="2577" hidden="1" xr:uid="{00000000-0005-0000-0000-0000140A0000}"/>
    <cellStyle name="Comma [0] 2 12 2" xfId="33603" hidden="1" xr:uid="{F22AE6F5-E4AB-47AF-B62B-2D7AE66777D8}"/>
    <cellStyle name="Comma [0] 2 12 2" xfId="34130" hidden="1" xr:uid="{AC4DBBC9-20DE-4D98-87B1-B4A8F5C444A4}"/>
    <cellStyle name="Comma [0] 2 12 2" xfId="34402" hidden="1" xr:uid="{CB88434B-0DE3-4ED9-8EB3-DC123ABC8880}"/>
    <cellStyle name="Comma [0] 2 12 2" xfId="34607" hidden="1" xr:uid="{33F1E176-AF04-4DCE-AF4A-2FCBA690C276}"/>
    <cellStyle name="Comma [0] 2 12 2" xfId="32968" xr:uid="{59A910B1-2890-4D86-8CC9-98A79C3C5985}"/>
    <cellStyle name="Comma [0] 2 12 2 2" xfId="5367" hidden="1" xr:uid="{00000000-0005-0000-0000-0000FA140000}"/>
    <cellStyle name="Comma [0] 2 12 2 2" xfId="5902" hidden="1" xr:uid="{00000000-0005-0000-0000-000011170000}"/>
    <cellStyle name="Comma [0] 2 12 2 2" xfId="6174" hidden="1" xr:uid="{00000000-0005-0000-0000-000021180000}"/>
    <cellStyle name="Comma [0] 2 12 2 2" xfId="6379" hidden="1" xr:uid="{00000000-0005-0000-0000-0000EE180000}"/>
    <cellStyle name="Comma [0] 2 12 2 2" xfId="7586" hidden="1" xr:uid="{00000000-0005-0000-0000-0000A51D0000}"/>
    <cellStyle name="Comma [0] 2 12 2 2" xfId="8121" hidden="1" xr:uid="{00000000-0005-0000-0000-0000BC1F0000}"/>
    <cellStyle name="Comma [0] 2 12 2 2" xfId="8393" hidden="1" xr:uid="{00000000-0005-0000-0000-0000CC200000}"/>
    <cellStyle name="Comma [0] 2 12 2 2" xfId="8598" hidden="1" xr:uid="{00000000-0005-0000-0000-000099210000}"/>
    <cellStyle name="Comma [0] 2 12 2 2" xfId="9342" hidden="1" xr:uid="{00000000-0005-0000-0000-000081240000}"/>
    <cellStyle name="Comma [0] 2 12 2 2" xfId="9877" hidden="1" xr:uid="{00000000-0005-0000-0000-000098260000}"/>
    <cellStyle name="Comma [0] 2 12 2 2" xfId="10149" hidden="1" xr:uid="{00000000-0005-0000-0000-0000A8270000}"/>
    <cellStyle name="Comma [0] 2 12 2 2" xfId="10354" hidden="1" xr:uid="{00000000-0005-0000-0000-000075280000}"/>
    <cellStyle name="Comma [0] 2 12 2 2" xfId="11098" hidden="1" xr:uid="{00000000-0005-0000-0000-00005D2B0000}"/>
    <cellStyle name="Comma [0] 2 12 2 2" xfId="11633" hidden="1" xr:uid="{00000000-0005-0000-0000-0000742D0000}"/>
    <cellStyle name="Comma [0] 2 12 2 2" xfId="11905" hidden="1" xr:uid="{00000000-0005-0000-0000-0000842E0000}"/>
    <cellStyle name="Comma [0] 2 12 2 2" xfId="12110" hidden="1" xr:uid="{00000000-0005-0000-0000-0000512F0000}"/>
    <cellStyle name="Comma [0] 2 12 2 2" xfId="12854" hidden="1" xr:uid="{00000000-0005-0000-0000-000039320000}"/>
    <cellStyle name="Comma [0] 2 12 2 2" xfId="13389" hidden="1" xr:uid="{00000000-0005-0000-0000-000050340000}"/>
    <cellStyle name="Comma [0] 2 12 2 2" xfId="13661" hidden="1" xr:uid="{00000000-0005-0000-0000-000060350000}"/>
    <cellStyle name="Comma [0] 2 12 2 2" xfId="13866" hidden="1" xr:uid="{00000000-0005-0000-0000-00002D360000}"/>
    <cellStyle name="Comma [0] 2 12 2 2" xfId="14610" hidden="1" xr:uid="{00000000-0005-0000-0000-000015390000}"/>
    <cellStyle name="Comma [0] 2 12 2 2" xfId="15145" hidden="1" xr:uid="{00000000-0005-0000-0000-00002C3B0000}"/>
    <cellStyle name="Comma [0] 2 12 2 2" xfId="15417" hidden="1" xr:uid="{00000000-0005-0000-0000-00003C3C0000}"/>
    <cellStyle name="Comma [0] 2 12 2 2" xfId="15622" hidden="1" xr:uid="{00000000-0005-0000-0000-0000093D0000}"/>
    <cellStyle name="Comma [0] 2 12 2 2" xfId="16363" hidden="1" xr:uid="{00000000-0005-0000-0000-0000EE3F0000}"/>
    <cellStyle name="Comma [0] 2 12 2 2" xfId="16898" hidden="1" xr:uid="{00000000-0005-0000-0000-000005420000}"/>
    <cellStyle name="Comma [0] 2 12 2 2" xfId="17170" hidden="1" xr:uid="{00000000-0005-0000-0000-000015430000}"/>
    <cellStyle name="Comma [0] 2 12 2 2" xfId="17375" hidden="1" xr:uid="{00000000-0005-0000-0000-0000E2430000}"/>
    <cellStyle name="Comma [0] 2 12 2 2" xfId="18113" hidden="1" xr:uid="{00000000-0005-0000-0000-0000C4460000}"/>
    <cellStyle name="Comma [0] 2 12 2 2" xfId="18648" hidden="1" xr:uid="{00000000-0005-0000-0000-0000DB480000}"/>
    <cellStyle name="Comma [0] 2 12 2 2" xfId="18920" hidden="1" xr:uid="{00000000-0005-0000-0000-0000EB490000}"/>
    <cellStyle name="Comma [0] 2 12 2 2" xfId="19125" hidden="1" xr:uid="{00000000-0005-0000-0000-0000B84A0000}"/>
    <cellStyle name="Comma [0] 2 12 2 2" xfId="19857" hidden="1" xr:uid="{00000000-0005-0000-0000-0000944D0000}"/>
    <cellStyle name="Comma [0] 2 12 2 2" xfId="20392" hidden="1" xr:uid="{00000000-0005-0000-0000-0000AB4F0000}"/>
    <cellStyle name="Comma [0] 2 12 2 2" xfId="20664" hidden="1" xr:uid="{00000000-0005-0000-0000-0000BB500000}"/>
    <cellStyle name="Comma [0] 2 12 2 2" xfId="20869" hidden="1" xr:uid="{00000000-0005-0000-0000-000088510000}"/>
    <cellStyle name="Comma [0] 2 12 2 2" xfId="21591" hidden="1" xr:uid="{00000000-0005-0000-0000-00005A540000}"/>
    <cellStyle name="Comma [0] 2 12 2 2" xfId="22126" hidden="1" xr:uid="{00000000-0005-0000-0000-000071560000}"/>
    <cellStyle name="Comma [0] 2 12 2 2" xfId="22398" hidden="1" xr:uid="{00000000-0005-0000-0000-000081570000}"/>
    <cellStyle name="Comma [0] 2 12 2 2" xfId="22603" hidden="1" xr:uid="{00000000-0005-0000-0000-00004E580000}"/>
    <cellStyle name="Comma [0] 2 12 2 2" xfId="23317" hidden="1" xr:uid="{00000000-0005-0000-0000-0000185B0000}"/>
    <cellStyle name="Comma [0] 2 12 2 2" xfId="23850" hidden="1" xr:uid="{00000000-0005-0000-0000-00002D5D0000}"/>
    <cellStyle name="Comma [0] 2 12 2 2" xfId="24122" hidden="1" xr:uid="{00000000-0005-0000-0000-00003D5E0000}"/>
    <cellStyle name="Comma [0] 2 12 2 2" xfId="24327" hidden="1" xr:uid="{00000000-0005-0000-0000-00000A5F0000}"/>
    <cellStyle name="Comma [0] 2 12 2 2" xfId="25025" hidden="1" xr:uid="{00000000-0005-0000-0000-0000C4610000}"/>
    <cellStyle name="Comma [0] 2 12 2 2" xfId="25557" hidden="1" xr:uid="{00000000-0005-0000-0000-0000D8630000}"/>
    <cellStyle name="Comma [0] 2 12 2 2" xfId="25829" hidden="1" xr:uid="{00000000-0005-0000-0000-0000E8640000}"/>
    <cellStyle name="Comma [0] 2 12 2 2" xfId="26034" hidden="1" xr:uid="{00000000-0005-0000-0000-0000B5650000}"/>
    <cellStyle name="Comma [0] 2 12 2 2" xfId="26720" hidden="1" xr:uid="{00000000-0005-0000-0000-000063680000}"/>
    <cellStyle name="Comma [0] 2 12 2 2" xfId="27251" hidden="1" xr:uid="{00000000-0005-0000-0000-0000766A0000}"/>
    <cellStyle name="Comma [0] 2 12 2 2" xfId="27523" hidden="1" xr:uid="{00000000-0005-0000-0000-0000866B0000}"/>
    <cellStyle name="Comma [0] 2 12 2 2" xfId="27728" hidden="1" xr:uid="{00000000-0005-0000-0000-0000536C0000}"/>
    <cellStyle name="Comma [0] 2 12 2 2" xfId="28384" hidden="1" xr:uid="{00000000-0005-0000-0000-0000E36E0000}"/>
    <cellStyle name="Comma [0] 2 12 2 2" xfId="28912" hidden="1" xr:uid="{00000000-0005-0000-0000-0000F3700000}"/>
    <cellStyle name="Comma [0] 2 12 2 2" xfId="29184" hidden="1" xr:uid="{00000000-0005-0000-0000-000003720000}"/>
    <cellStyle name="Comma [0] 2 12 2 2" xfId="29389" hidden="1" xr:uid="{00000000-0005-0000-0000-0000D0720000}"/>
    <cellStyle name="Comma [0] 2 12 2 2" xfId="30019" hidden="1" xr:uid="{00000000-0005-0000-0000-000046750000}"/>
    <cellStyle name="Comma [0] 2 12 2 2" xfId="30547" hidden="1" xr:uid="{00000000-0005-0000-0000-000056770000}"/>
    <cellStyle name="Comma [0] 2 12 2 2" xfId="30819" hidden="1" xr:uid="{00000000-0005-0000-0000-000066780000}"/>
    <cellStyle name="Comma [0] 2 12 2 2" xfId="31024" hidden="1" xr:uid="{00000000-0005-0000-0000-000033790000}"/>
    <cellStyle name="Comma [0] 2 12 2 2" xfId="31546" hidden="1" xr:uid="{00000000-0005-0000-0000-00003D7B0000}"/>
    <cellStyle name="Comma [0] 2 12 2 2" xfId="37386" hidden="1" xr:uid="{C6D9F099-F632-41BA-8848-51B860C7C68E}"/>
    <cellStyle name="Comma [0] 2 12 2 2" xfId="37921" hidden="1" xr:uid="{9A5E0B65-2730-42D6-8E42-7B5B8595198F}"/>
    <cellStyle name="Comma [0] 2 12 2 2" xfId="38193" hidden="1" xr:uid="{0DBC3149-22A7-4A21-ADB9-39DEA0FF14A1}"/>
    <cellStyle name="Comma [0] 2 12 2 2" xfId="38398" hidden="1" xr:uid="{691B1ACB-DCAC-4C16-BDE9-48B5C613FF12}"/>
    <cellStyle name="Comma [0] 2 12 2 2" xfId="39605" hidden="1" xr:uid="{647B4BC1-AC3D-4A8F-B598-12A1334A3768}"/>
    <cellStyle name="Comma [0] 2 12 2 2" xfId="40140" hidden="1" xr:uid="{8F0E212C-8DBD-4C62-8ACD-EA62DD70B903}"/>
    <cellStyle name="Comma [0] 2 12 2 2" xfId="40412" hidden="1" xr:uid="{E5B8952F-148B-4E28-803F-3B061D3DB2E6}"/>
    <cellStyle name="Comma [0] 2 12 2 2" xfId="40617" hidden="1" xr:uid="{06658CCC-6808-4C74-99E8-CA7044ACC6FC}"/>
    <cellStyle name="Comma [0] 2 12 2 2" xfId="41361" hidden="1" xr:uid="{9DCD9335-0890-45BE-8D77-DAA396C9DCD0}"/>
    <cellStyle name="Comma [0] 2 12 2 2" xfId="41896" hidden="1" xr:uid="{C380D3EF-B3E4-4D43-9779-E8B1F11F9BCE}"/>
    <cellStyle name="Comma [0] 2 12 2 2" xfId="42168" hidden="1" xr:uid="{EE0FADBF-9184-463B-8635-067DE377F594}"/>
    <cellStyle name="Comma [0] 2 12 2 2" xfId="42373" hidden="1" xr:uid="{2308D7FB-B65D-4BAB-ABB8-E51916EF536C}"/>
    <cellStyle name="Comma [0] 2 12 2 2" xfId="43117" hidden="1" xr:uid="{3C384CC8-4663-4C2A-BB09-4555B4638105}"/>
    <cellStyle name="Comma [0] 2 12 2 2" xfId="43652" hidden="1" xr:uid="{AF8DAFB3-380C-4B3D-8A10-0A9D841DFED3}"/>
    <cellStyle name="Comma [0] 2 12 2 2" xfId="43924" hidden="1" xr:uid="{366742AC-2421-48B5-A9F4-AC5F3CA69344}"/>
    <cellStyle name="Comma [0] 2 12 2 2" xfId="44129" hidden="1" xr:uid="{6E3D8BD9-1D3C-44E4-B81D-0152C00AE2F9}"/>
    <cellStyle name="Comma [0] 2 12 2 2" xfId="44873" hidden="1" xr:uid="{0BCF783C-6C1A-4C79-BC27-24E587DD3F92}"/>
    <cellStyle name="Comma [0] 2 12 2 2" xfId="45408" hidden="1" xr:uid="{AE89DFF1-71B7-428C-A77E-9A0C9B3F90AA}"/>
    <cellStyle name="Comma [0] 2 12 2 2" xfId="45680" hidden="1" xr:uid="{F880BFFF-4E2F-49A9-9C9F-A8763344085C}"/>
    <cellStyle name="Comma [0] 2 12 2 2" xfId="45885" hidden="1" xr:uid="{00738408-18DF-469C-8745-8E6B26BBD4E4}"/>
    <cellStyle name="Comma [0] 2 12 2 2" xfId="46629" hidden="1" xr:uid="{3FFABA34-4C65-48C5-96D7-AEA6B20D68F7}"/>
    <cellStyle name="Comma [0] 2 12 2 2" xfId="47164" hidden="1" xr:uid="{B17C7C0D-E684-45BD-B2F4-EFD047B89835}"/>
    <cellStyle name="Comma [0] 2 12 2 2" xfId="47436" hidden="1" xr:uid="{0C7E08B8-0043-4EC1-8B87-A918F86E5D3C}"/>
    <cellStyle name="Comma [0] 2 12 2 2" xfId="47641" hidden="1" xr:uid="{830F9607-17BB-47A8-A2A5-5119FCC36F00}"/>
    <cellStyle name="Comma [0] 2 12 2 2" xfId="48382" hidden="1" xr:uid="{9681A26C-BA1B-45E0-89DB-A59407E3AB5E}"/>
    <cellStyle name="Comma [0] 2 12 2 2" xfId="48917" hidden="1" xr:uid="{C59F3199-CAB0-4B55-B301-A8F5271B545D}"/>
    <cellStyle name="Comma [0] 2 12 2 2" xfId="49189" hidden="1" xr:uid="{82A9ED30-CB0F-4BE1-8115-1593A7A83821}"/>
    <cellStyle name="Comma [0] 2 12 2 2" xfId="49394" hidden="1" xr:uid="{DD54A1B3-05B3-4E2F-BD5D-3F67203B2CB0}"/>
    <cellStyle name="Comma [0] 2 12 2 2" xfId="50132" hidden="1" xr:uid="{14B8E4DE-3D39-43BD-9069-EC72B8EA396C}"/>
    <cellStyle name="Comma [0] 2 12 2 2" xfId="50667" hidden="1" xr:uid="{1C762B6B-6BA5-458A-943A-EC8A0C983FFF}"/>
    <cellStyle name="Comma [0] 2 12 2 2" xfId="50939" hidden="1" xr:uid="{342A4E6F-5453-4A67-A97F-749D68DD3D82}"/>
    <cellStyle name="Comma [0] 2 12 2 2" xfId="51144" hidden="1" xr:uid="{37255771-0E76-41EE-9828-4BA5E629AFAE}"/>
    <cellStyle name="Comma [0] 2 12 2 2" xfId="51876" hidden="1" xr:uid="{62D7DE2D-0A39-422D-BCEB-A100419AB17A}"/>
    <cellStyle name="Comma [0] 2 12 2 2" xfId="52411" hidden="1" xr:uid="{98B447A1-7C57-4E39-9F7F-0E6BB74FF0B1}"/>
    <cellStyle name="Comma [0] 2 12 2 2" xfId="52683" hidden="1" xr:uid="{A9E04A2D-159D-4052-856A-951D994C5A86}"/>
    <cellStyle name="Comma [0] 2 12 2 2" xfId="52888" hidden="1" xr:uid="{6913A0D3-789C-4993-8DF9-8546E69E3250}"/>
    <cellStyle name="Comma [0] 2 12 2 2" xfId="53610" hidden="1" xr:uid="{938FF630-8B05-41D6-A156-4AEBE569DC07}"/>
    <cellStyle name="Comma [0] 2 12 2 2" xfId="54145" hidden="1" xr:uid="{CB2E0A26-7308-4B0C-8364-B99892B22E7D}"/>
    <cellStyle name="Comma [0] 2 12 2 2" xfId="54417" hidden="1" xr:uid="{610DB087-DC47-461D-BEBB-9C4DE5DFD225}"/>
    <cellStyle name="Comma [0] 2 12 2 2" xfId="54622" hidden="1" xr:uid="{06AB4A43-9F37-4979-9429-61F62287DA1A}"/>
    <cellStyle name="Comma [0] 2 12 2 2" xfId="55336" hidden="1" xr:uid="{D6F16DB8-DA7B-4E16-A8A1-C188940B5516}"/>
    <cellStyle name="Comma [0] 2 12 2 2" xfId="55869" hidden="1" xr:uid="{CED6B225-C945-4C75-A0B3-554F2B6A76C4}"/>
    <cellStyle name="Comma [0] 2 12 2 2" xfId="56141" hidden="1" xr:uid="{A71F8B2E-90A9-4545-A217-6C071558F750}"/>
    <cellStyle name="Comma [0] 2 12 2 2" xfId="56346" hidden="1" xr:uid="{3285D2EC-49D7-489F-BB1F-2B626943FD59}"/>
    <cellStyle name="Comma [0] 2 12 2 2" xfId="57044" hidden="1" xr:uid="{B15E726D-7E38-4AFF-924F-D7344AAE1090}"/>
    <cellStyle name="Comma [0] 2 12 2 2" xfId="57576" hidden="1" xr:uid="{F57CE0FF-8FBF-4793-AC81-E41F63428428}"/>
    <cellStyle name="Comma [0] 2 12 2 2" xfId="57848" hidden="1" xr:uid="{628A9492-C1EB-4C80-9ABE-88DFB9DB7AD5}"/>
    <cellStyle name="Comma [0] 2 12 2 2" xfId="58053" hidden="1" xr:uid="{9CB332C0-DAE0-4EE2-8E15-4DCABDFAB419}"/>
    <cellStyle name="Comma [0] 2 12 2 2" xfId="58739" hidden="1" xr:uid="{2B185FA3-6803-474B-9E6F-83852F68AA95}"/>
    <cellStyle name="Comma [0] 2 12 2 2" xfId="59270" hidden="1" xr:uid="{CA35DCED-204B-42F9-A963-A43B96EB80D2}"/>
    <cellStyle name="Comma [0] 2 12 2 2" xfId="59542" hidden="1" xr:uid="{187B7F8A-CF00-48E9-9181-31321EC21F60}"/>
    <cellStyle name="Comma [0] 2 12 2 2" xfId="59747" hidden="1" xr:uid="{DDE2EB6A-19AC-4734-B3B3-0BF955634E80}"/>
    <cellStyle name="Comma [0] 2 12 2 2" xfId="60403" hidden="1" xr:uid="{AF7B80FE-E67D-45D6-B1B0-BD28E8787076}"/>
    <cellStyle name="Comma [0] 2 12 2 2" xfId="60931" hidden="1" xr:uid="{982075F7-19F7-48AF-AC6E-33EED35A4ADF}"/>
    <cellStyle name="Comma [0] 2 12 2 2" xfId="61203" hidden="1" xr:uid="{896487C1-791D-4A02-9371-E061BD560120}"/>
    <cellStyle name="Comma [0] 2 12 2 2" xfId="61408" hidden="1" xr:uid="{148C0F67-8324-4921-B8D7-7B4407A606AF}"/>
    <cellStyle name="Comma [0] 2 12 2 2" xfId="62038" hidden="1" xr:uid="{CFB7C32D-754D-4F98-BC3B-598EFF378EC4}"/>
    <cellStyle name="Comma [0] 2 12 2 2" xfId="62566" hidden="1" xr:uid="{9E59E8C9-BC4B-4952-905B-BA4A3FFB50B8}"/>
    <cellStyle name="Comma [0] 2 12 2 2" xfId="62838" hidden="1" xr:uid="{10CCF001-350A-4754-A59C-4E2EFA052FF1}"/>
    <cellStyle name="Comma [0] 2 12 2 2" xfId="63043" hidden="1" xr:uid="{DA46AF4B-D0C8-463C-9C3F-BEB6D6E35F63}"/>
    <cellStyle name="Comma [0] 2 12 2 2" xfId="63565" hidden="1" xr:uid="{C19CB340-1029-43AD-9E6F-FEB23A400B11}"/>
    <cellStyle name="Comma [0] 2 12 3" xfId="4706" hidden="1" xr:uid="{00000000-0005-0000-0000-000065120000}"/>
    <cellStyle name="Comma [0] 2 12 3" xfId="6925" hidden="1" xr:uid="{00000000-0005-0000-0000-0000101B0000}"/>
    <cellStyle name="Comma [0] 2 12 3" xfId="8681" hidden="1" xr:uid="{00000000-0005-0000-0000-0000EC210000}"/>
    <cellStyle name="Comma [0] 2 12 3" xfId="10437" hidden="1" xr:uid="{00000000-0005-0000-0000-0000C8280000}"/>
    <cellStyle name="Comma [0] 2 12 3" xfId="12193" hidden="1" xr:uid="{00000000-0005-0000-0000-0000A42F0000}"/>
    <cellStyle name="Comma [0] 2 12 3" xfId="13949" hidden="1" xr:uid="{00000000-0005-0000-0000-000080360000}"/>
    <cellStyle name="Comma [0] 2 12 3" xfId="15705" hidden="1" xr:uid="{00000000-0005-0000-0000-00005C3D0000}"/>
    <cellStyle name="Comma [0] 2 12 3" xfId="17457" hidden="1" xr:uid="{00000000-0005-0000-0000-000034440000}"/>
    <cellStyle name="Comma [0] 2 12 3" xfId="19206" hidden="1" xr:uid="{00000000-0005-0000-0000-0000094B0000}"/>
    <cellStyle name="Comma [0] 2 12 3" xfId="20949" hidden="1" xr:uid="{00000000-0005-0000-0000-0000D8510000}"/>
    <cellStyle name="Comma [0] 2 12 3" xfId="22679" hidden="1" xr:uid="{00000000-0005-0000-0000-00009A580000}"/>
    <cellStyle name="Comma [0] 2 12 3" xfId="24402" hidden="1" xr:uid="{00000000-0005-0000-0000-0000555F0000}"/>
    <cellStyle name="Comma [0] 2 12 3" xfId="26105" hidden="1" xr:uid="{00000000-0005-0000-0000-0000FC650000}"/>
    <cellStyle name="Comma [0] 2 12 3" xfId="27793" hidden="1" xr:uid="{00000000-0005-0000-0000-0000946C0000}"/>
    <cellStyle name="Comma [0] 2 12 3" xfId="29448" hidden="1" xr:uid="{00000000-0005-0000-0000-00000B730000}"/>
    <cellStyle name="Comma [0] 2 12 3" xfId="31063" hidden="1" xr:uid="{00000000-0005-0000-0000-00005A790000}"/>
    <cellStyle name="Comma [0] 2 12 3" xfId="36725" hidden="1" xr:uid="{C0FE4BA0-ABCD-4637-8984-5425D4B070E9}"/>
    <cellStyle name="Comma [0] 2 12 3" xfId="38944" hidden="1" xr:uid="{813795AA-23CB-4A8D-A7D4-BBCCBB94A5D6}"/>
    <cellStyle name="Comma [0] 2 12 3" xfId="40700" hidden="1" xr:uid="{F23B091A-85A7-4A30-9623-E1E386D2B6D3}"/>
    <cellStyle name="Comma [0] 2 12 3" xfId="42456" hidden="1" xr:uid="{80ED8D52-4A52-459B-8447-7CAC2B0058D7}"/>
    <cellStyle name="Comma [0] 2 12 3" xfId="44212" hidden="1" xr:uid="{C1BA99A1-8DEF-4667-B106-F131A644665E}"/>
    <cellStyle name="Comma [0] 2 12 3" xfId="45968" hidden="1" xr:uid="{5B097F6B-000D-474B-BE25-1B8DC7237DD3}"/>
    <cellStyle name="Comma [0] 2 12 3" xfId="47724" hidden="1" xr:uid="{0008993F-7BCC-4CE6-8A97-EDB5ADB6B27C}"/>
    <cellStyle name="Comma [0] 2 12 3" xfId="49476" hidden="1" xr:uid="{BAC2DE1B-C8F2-401D-BB08-952A6AEC2FA3}"/>
    <cellStyle name="Comma [0] 2 12 3" xfId="51225" hidden="1" xr:uid="{77A376A4-0DFA-4C82-9F94-888D905B2205}"/>
    <cellStyle name="Comma [0] 2 12 3" xfId="52968" hidden="1" xr:uid="{B9747F65-9FD9-4B98-91AA-8FC1E64E27DF}"/>
    <cellStyle name="Comma [0] 2 12 3" xfId="54698" hidden="1" xr:uid="{C34BB8BC-EA6F-4B28-83D4-21E24ADBF498}"/>
    <cellStyle name="Comma [0] 2 12 3" xfId="56421" hidden="1" xr:uid="{7ED4FC7B-EB97-43A1-9177-530FA4FFC796}"/>
    <cellStyle name="Comma [0] 2 12 3" xfId="58124" hidden="1" xr:uid="{A3A3E62C-9A8E-4188-8378-EC28FE45569F}"/>
    <cellStyle name="Comma [0] 2 12 3" xfId="59812" hidden="1" xr:uid="{478B9798-69F7-45EB-B4FE-96153900B9BA}"/>
    <cellStyle name="Comma [0] 2 12 3" xfId="61467" hidden="1" xr:uid="{0CFB54FF-BA67-4541-B918-A585F3D8BA21}"/>
    <cellStyle name="Comma [0] 2 12 3" xfId="63082" hidden="1" xr:uid="{CFF4D1E0-7F95-4858-98EA-CB8D2EBE72E9}"/>
    <cellStyle name="Comma [0] 2 120" xfId="628" xr:uid="{00000000-0005-0000-0000-000077020000}"/>
    <cellStyle name="Comma [0] 2 120 2" xfId="1283" hidden="1" xr:uid="{00000000-0005-0000-0000-000006050000}"/>
    <cellStyle name="Comma [0] 2 120 2" xfId="1836" hidden="1" xr:uid="{00000000-0005-0000-0000-00002F070000}"/>
    <cellStyle name="Comma [0] 2 120 2" xfId="2133" hidden="1" xr:uid="{00000000-0005-0000-0000-000058080000}"/>
    <cellStyle name="Comma [0] 2 120 2" xfId="2400" hidden="1" xr:uid="{00000000-0005-0000-0000-000063090000}"/>
    <cellStyle name="Comma [0] 2 120 2" xfId="33316" hidden="1" xr:uid="{B5715FAC-E121-43FD-AE97-3E1DDDB60E71}"/>
    <cellStyle name="Comma [0] 2 120 2" xfId="33866" hidden="1" xr:uid="{8635E1E1-0A18-442A-834E-688E54602055}"/>
    <cellStyle name="Comma [0] 2 120 2" xfId="34163" hidden="1" xr:uid="{E168A8E1-1E9F-4D96-8120-05F9DA7B89A2}"/>
    <cellStyle name="Comma [0] 2 120 2" xfId="34430" hidden="1" xr:uid="{292A759E-860A-4992-B894-F29FB129F484}"/>
    <cellStyle name="Comma [0] 2 120 2" xfId="32681" xr:uid="{AB712EC7-3AD3-46EE-9FF4-A3A30A94F9F4}"/>
    <cellStyle name="Comma [0] 2 120 2 2" xfId="5080" hidden="1" xr:uid="{00000000-0005-0000-0000-0000DB130000}"/>
    <cellStyle name="Comma [0] 2 120 2 2" xfId="5638" hidden="1" xr:uid="{00000000-0005-0000-0000-000009160000}"/>
    <cellStyle name="Comma [0] 2 120 2 2" xfId="5935" hidden="1" xr:uid="{00000000-0005-0000-0000-000032170000}"/>
    <cellStyle name="Comma [0] 2 120 2 2" xfId="6202" hidden="1" xr:uid="{00000000-0005-0000-0000-00003D180000}"/>
    <cellStyle name="Comma [0] 2 120 2 2" xfId="7299" hidden="1" xr:uid="{00000000-0005-0000-0000-0000861C0000}"/>
    <cellStyle name="Comma [0] 2 120 2 2" xfId="7857" hidden="1" xr:uid="{00000000-0005-0000-0000-0000B41E0000}"/>
    <cellStyle name="Comma [0] 2 120 2 2" xfId="8154" hidden="1" xr:uid="{00000000-0005-0000-0000-0000DD1F0000}"/>
    <cellStyle name="Comma [0] 2 120 2 2" xfId="8421" hidden="1" xr:uid="{00000000-0005-0000-0000-0000E8200000}"/>
    <cellStyle name="Comma [0] 2 120 2 2" xfId="9055" hidden="1" xr:uid="{00000000-0005-0000-0000-000062230000}"/>
    <cellStyle name="Comma [0] 2 120 2 2" xfId="9613" hidden="1" xr:uid="{00000000-0005-0000-0000-000090250000}"/>
    <cellStyle name="Comma [0] 2 120 2 2" xfId="9910" hidden="1" xr:uid="{00000000-0005-0000-0000-0000B9260000}"/>
    <cellStyle name="Comma [0] 2 120 2 2" xfId="10177" hidden="1" xr:uid="{00000000-0005-0000-0000-0000C4270000}"/>
    <cellStyle name="Comma [0] 2 120 2 2" xfId="10811" hidden="1" xr:uid="{00000000-0005-0000-0000-00003E2A0000}"/>
    <cellStyle name="Comma [0] 2 120 2 2" xfId="11369" hidden="1" xr:uid="{00000000-0005-0000-0000-00006C2C0000}"/>
    <cellStyle name="Comma [0] 2 120 2 2" xfId="11666" hidden="1" xr:uid="{00000000-0005-0000-0000-0000952D0000}"/>
    <cellStyle name="Comma [0] 2 120 2 2" xfId="11933" hidden="1" xr:uid="{00000000-0005-0000-0000-0000A02E0000}"/>
    <cellStyle name="Comma [0] 2 120 2 2" xfId="12567" hidden="1" xr:uid="{00000000-0005-0000-0000-00001A310000}"/>
    <cellStyle name="Comma [0] 2 120 2 2" xfId="13125" hidden="1" xr:uid="{00000000-0005-0000-0000-000048330000}"/>
    <cellStyle name="Comma [0] 2 120 2 2" xfId="13422" hidden="1" xr:uid="{00000000-0005-0000-0000-000071340000}"/>
    <cellStyle name="Comma [0] 2 120 2 2" xfId="13689" hidden="1" xr:uid="{00000000-0005-0000-0000-00007C350000}"/>
    <cellStyle name="Comma [0] 2 120 2 2" xfId="14323" hidden="1" xr:uid="{00000000-0005-0000-0000-0000F6370000}"/>
    <cellStyle name="Comma [0] 2 120 2 2" xfId="14881" hidden="1" xr:uid="{00000000-0005-0000-0000-0000243A0000}"/>
    <cellStyle name="Comma [0] 2 120 2 2" xfId="15178" hidden="1" xr:uid="{00000000-0005-0000-0000-00004D3B0000}"/>
    <cellStyle name="Comma [0] 2 120 2 2" xfId="15445" hidden="1" xr:uid="{00000000-0005-0000-0000-0000583C0000}"/>
    <cellStyle name="Comma [0] 2 120 2 2" xfId="16076" hidden="1" xr:uid="{00000000-0005-0000-0000-0000CF3E0000}"/>
    <cellStyle name="Comma [0] 2 120 2 2" xfId="16634" hidden="1" xr:uid="{00000000-0005-0000-0000-0000FD400000}"/>
    <cellStyle name="Comma [0] 2 120 2 2" xfId="16931" hidden="1" xr:uid="{00000000-0005-0000-0000-000026420000}"/>
    <cellStyle name="Comma [0] 2 120 2 2" xfId="17198" hidden="1" xr:uid="{00000000-0005-0000-0000-000031430000}"/>
    <cellStyle name="Comma [0] 2 120 2 2" xfId="17826" hidden="1" xr:uid="{00000000-0005-0000-0000-0000A5450000}"/>
    <cellStyle name="Comma [0] 2 120 2 2" xfId="18384" hidden="1" xr:uid="{00000000-0005-0000-0000-0000D3470000}"/>
    <cellStyle name="Comma [0] 2 120 2 2" xfId="18681" hidden="1" xr:uid="{00000000-0005-0000-0000-0000FC480000}"/>
    <cellStyle name="Comma [0] 2 120 2 2" xfId="18948" hidden="1" xr:uid="{00000000-0005-0000-0000-0000074A0000}"/>
    <cellStyle name="Comma [0] 2 120 2 2" xfId="19571" hidden="1" xr:uid="{00000000-0005-0000-0000-0000764C0000}"/>
    <cellStyle name="Comma [0] 2 120 2 2" xfId="20128" hidden="1" xr:uid="{00000000-0005-0000-0000-0000A34E0000}"/>
    <cellStyle name="Comma [0] 2 120 2 2" xfId="20425" hidden="1" xr:uid="{00000000-0005-0000-0000-0000CC4F0000}"/>
    <cellStyle name="Comma [0] 2 120 2 2" xfId="20692" hidden="1" xr:uid="{00000000-0005-0000-0000-0000D7500000}"/>
    <cellStyle name="Comma [0] 2 120 2 2" xfId="21309" hidden="1" xr:uid="{00000000-0005-0000-0000-000040530000}"/>
    <cellStyle name="Comma [0] 2 120 2 2" xfId="21862" hidden="1" xr:uid="{00000000-0005-0000-0000-000069550000}"/>
    <cellStyle name="Comma [0] 2 120 2 2" xfId="22159" hidden="1" xr:uid="{00000000-0005-0000-0000-000092560000}"/>
    <cellStyle name="Comma [0] 2 120 2 2" xfId="22426" hidden="1" xr:uid="{00000000-0005-0000-0000-00009D570000}"/>
    <cellStyle name="Comma [0] 2 120 2 2" xfId="23037" hidden="1" xr:uid="{00000000-0005-0000-0000-0000005A0000}"/>
    <cellStyle name="Comma [0] 2 120 2 2" xfId="23586" hidden="1" xr:uid="{00000000-0005-0000-0000-0000255C0000}"/>
    <cellStyle name="Comma [0] 2 120 2 2" xfId="23883" hidden="1" xr:uid="{00000000-0005-0000-0000-00004E5D0000}"/>
    <cellStyle name="Comma [0] 2 120 2 2" xfId="24150" hidden="1" xr:uid="{00000000-0005-0000-0000-0000595E0000}"/>
    <cellStyle name="Comma [0] 2 120 2 2" xfId="24750" hidden="1" xr:uid="{00000000-0005-0000-0000-0000B1600000}"/>
    <cellStyle name="Comma [0] 2 120 2 2" xfId="25293" hidden="1" xr:uid="{00000000-0005-0000-0000-0000D0620000}"/>
    <cellStyle name="Comma [0] 2 120 2 2" xfId="25590" hidden="1" xr:uid="{00000000-0005-0000-0000-0000F9630000}"/>
    <cellStyle name="Comma [0] 2 120 2 2" xfId="25857" hidden="1" xr:uid="{00000000-0005-0000-0000-000004650000}"/>
    <cellStyle name="Comma [0] 2 120 2 2" xfId="26447" hidden="1" xr:uid="{00000000-0005-0000-0000-000052670000}"/>
    <cellStyle name="Comma [0] 2 120 2 2" xfId="26987" hidden="1" xr:uid="{00000000-0005-0000-0000-00006E690000}"/>
    <cellStyle name="Comma [0] 2 120 2 2" xfId="27284" hidden="1" xr:uid="{00000000-0005-0000-0000-0000976A0000}"/>
    <cellStyle name="Comma [0] 2 120 2 2" xfId="27551" hidden="1" xr:uid="{00000000-0005-0000-0000-0000A26B0000}"/>
    <cellStyle name="Comma [0] 2 120 2 2" xfId="28122" hidden="1" xr:uid="{00000000-0005-0000-0000-0000DD6D0000}"/>
    <cellStyle name="Comma [0] 2 120 2 2" xfId="28648" hidden="1" xr:uid="{00000000-0005-0000-0000-0000EB6F0000}"/>
    <cellStyle name="Comma [0] 2 120 2 2" xfId="28945" hidden="1" xr:uid="{00000000-0005-0000-0000-000014710000}"/>
    <cellStyle name="Comma [0] 2 120 2 2" xfId="29212" hidden="1" xr:uid="{00000000-0005-0000-0000-00001F720000}"/>
    <cellStyle name="Comma [0] 2 120 2 2" xfId="29768" hidden="1" xr:uid="{00000000-0005-0000-0000-00004B740000}"/>
    <cellStyle name="Comma [0] 2 120 2 2" xfId="30283" hidden="1" xr:uid="{00000000-0005-0000-0000-00004E760000}"/>
    <cellStyle name="Comma [0] 2 120 2 2" xfId="30580" hidden="1" xr:uid="{00000000-0005-0000-0000-000077770000}"/>
    <cellStyle name="Comma [0] 2 120 2 2" xfId="30847" hidden="1" xr:uid="{00000000-0005-0000-0000-000082780000}"/>
    <cellStyle name="Comma [0] 2 120 2 2" xfId="31338" hidden="1" xr:uid="{00000000-0005-0000-0000-00006D7A0000}"/>
    <cellStyle name="Comma [0] 2 120 2 2" xfId="31794" hidden="1" xr:uid="{00000000-0005-0000-0000-0000357C0000}"/>
    <cellStyle name="Comma [0] 2 120 2 2" xfId="37099" hidden="1" xr:uid="{BAE27886-8F37-43B5-91DD-8ABEB46CE9D3}"/>
    <cellStyle name="Comma [0] 2 120 2 2" xfId="37657" hidden="1" xr:uid="{11D0EDEB-1DC3-4CC7-B9C8-70A9F3EACD4B}"/>
    <cellStyle name="Comma [0] 2 120 2 2" xfId="37954" hidden="1" xr:uid="{B375A509-121E-49C8-AAD8-81D1723F1BD1}"/>
    <cellStyle name="Comma [0] 2 120 2 2" xfId="38221" hidden="1" xr:uid="{411B4F61-6680-405C-8C1B-32DC844892F4}"/>
    <cellStyle name="Comma [0] 2 120 2 2" xfId="39318" hidden="1" xr:uid="{1647648A-950D-4723-AB26-5EE83D5F193B}"/>
    <cellStyle name="Comma [0] 2 120 2 2" xfId="39876" hidden="1" xr:uid="{8C5DDA33-FECE-4A92-B671-1E61BF1135CA}"/>
    <cellStyle name="Comma [0] 2 120 2 2" xfId="40173" hidden="1" xr:uid="{D735182F-839D-4679-9A33-9A8819A3569B}"/>
    <cellStyle name="Comma [0] 2 120 2 2" xfId="40440" hidden="1" xr:uid="{29172380-2787-4B47-8A46-1F4E028E72DC}"/>
    <cellStyle name="Comma [0] 2 120 2 2" xfId="41074" hidden="1" xr:uid="{22BE6430-0B88-4318-BD48-5183FE700EBD}"/>
    <cellStyle name="Comma [0] 2 120 2 2" xfId="41632" hidden="1" xr:uid="{51B35ADB-8C65-467F-B165-847478FB7FC0}"/>
    <cellStyle name="Comma [0] 2 120 2 2" xfId="41929" hidden="1" xr:uid="{4E38D088-D117-40A1-A21B-76BC12E1DBA2}"/>
    <cellStyle name="Comma [0] 2 120 2 2" xfId="42196" hidden="1" xr:uid="{C9E9A5AB-8EAB-4727-8F1B-685632AD49A1}"/>
    <cellStyle name="Comma [0] 2 120 2 2" xfId="42830" hidden="1" xr:uid="{8264C9F7-CC0E-4950-8512-49D1A43D317B}"/>
    <cellStyle name="Comma [0] 2 120 2 2" xfId="43388" hidden="1" xr:uid="{763A70EE-97D6-4118-938F-3E5D4DB32103}"/>
    <cellStyle name="Comma [0] 2 120 2 2" xfId="43685" hidden="1" xr:uid="{851CD22C-EFBB-42BF-9DC1-611843C93E16}"/>
    <cellStyle name="Comma [0] 2 120 2 2" xfId="43952" hidden="1" xr:uid="{532261E0-E45D-493C-9248-27A32D3F4500}"/>
    <cellStyle name="Comma [0] 2 120 2 2" xfId="44586" hidden="1" xr:uid="{388990D9-A4A6-415A-B116-5013E6B2DE5E}"/>
    <cellStyle name="Comma [0] 2 120 2 2" xfId="45144" hidden="1" xr:uid="{5586A3D3-B3BA-4E2B-8CC2-4318ABD62082}"/>
    <cellStyle name="Comma [0] 2 120 2 2" xfId="45441" hidden="1" xr:uid="{13DE5B15-B2B9-4F5D-ABBB-2C93D923B788}"/>
    <cellStyle name="Comma [0] 2 120 2 2" xfId="45708" hidden="1" xr:uid="{844AF837-FC54-4CB2-8C91-182721860CF3}"/>
    <cellStyle name="Comma [0] 2 120 2 2" xfId="46342" hidden="1" xr:uid="{FE877114-0A51-4654-ABAB-48339C52C4AA}"/>
    <cellStyle name="Comma [0] 2 120 2 2" xfId="46900" hidden="1" xr:uid="{BEA73795-FEB7-48BF-813C-24E8FB4FB8E2}"/>
    <cellStyle name="Comma [0] 2 120 2 2" xfId="47197" hidden="1" xr:uid="{A8FB3F54-4063-4045-A5CA-9D7A09C330AF}"/>
    <cellStyle name="Comma [0] 2 120 2 2" xfId="47464" hidden="1" xr:uid="{AF821D7E-5601-456C-B484-85B27D302270}"/>
    <cellStyle name="Comma [0] 2 120 2 2" xfId="48095" hidden="1" xr:uid="{6CD1DA34-B467-4BE6-B7A5-E45994BAC731}"/>
    <cellStyle name="Comma [0] 2 120 2 2" xfId="48653" hidden="1" xr:uid="{864E521C-4357-415E-8DC3-D341B5C3E253}"/>
    <cellStyle name="Comma [0] 2 120 2 2" xfId="48950" hidden="1" xr:uid="{975C6A69-3628-4738-8E50-ABC77C5F1901}"/>
    <cellStyle name="Comma [0] 2 120 2 2" xfId="49217" hidden="1" xr:uid="{161E530E-8CE5-4619-A447-8DDA7B6749FA}"/>
    <cellStyle name="Comma [0] 2 120 2 2" xfId="49845" hidden="1" xr:uid="{8932EE7B-E764-465E-8DA1-AB0B33468460}"/>
    <cellStyle name="Comma [0] 2 120 2 2" xfId="50403" hidden="1" xr:uid="{7A29DDFC-08BA-4BB0-B19F-544DD912F868}"/>
    <cellStyle name="Comma [0] 2 120 2 2" xfId="50700" hidden="1" xr:uid="{DFD98F10-481E-4B58-AF08-7B167B00EBF7}"/>
    <cellStyle name="Comma [0] 2 120 2 2" xfId="50967" hidden="1" xr:uid="{BB0CC09F-7627-40CD-888F-4601D2D9704A}"/>
    <cellStyle name="Comma [0] 2 120 2 2" xfId="51590" hidden="1" xr:uid="{90273120-3268-478E-9B0C-60D207DCFD4F}"/>
    <cellStyle name="Comma [0] 2 120 2 2" xfId="52147" hidden="1" xr:uid="{EEC18B3C-BC4C-4068-BD62-7561B7374BD5}"/>
    <cellStyle name="Comma [0] 2 120 2 2" xfId="52444" hidden="1" xr:uid="{0E354776-B75F-433E-B932-B88C2E09B153}"/>
    <cellStyle name="Comma [0] 2 120 2 2" xfId="52711" hidden="1" xr:uid="{CA1758A3-5E63-4D50-A1F4-46395125FDD1}"/>
    <cellStyle name="Comma [0] 2 120 2 2" xfId="53328" hidden="1" xr:uid="{1CD8C899-95AD-4903-A387-9F56078C68D1}"/>
    <cellStyle name="Comma [0] 2 120 2 2" xfId="53881" hidden="1" xr:uid="{40D60663-2A27-406E-B144-CBAF86D7ECDD}"/>
    <cellStyle name="Comma [0] 2 120 2 2" xfId="54178" hidden="1" xr:uid="{E51C45DA-FC95-454F-BA05-FB89DA10A419}"/>
    <cellStyle name="Comma [0] 2 120 2 2" xfId="54445" hidden="1" xr:uid="{2588BE10-DE1F-4C07-9D8B-2879356FD646}"/>
    <cellStyle name="Comma [0] 2 120 2 2" xfId="55056" hidden="1" xr:uid="{071CF4CA-099B-4C23-ACA7-BA53C5169DAA}"/>
    <cellStyle name="Comma [0] 2 120 2 2" xfId="55605" hidden="1" xr:uid="{0F358CBB-4D2F-44CF-87F4-23B6EA52F45B}"/>
    <cellStyle name="Comma [0] 2 120 2 2" xfId="55902" hidden="1" xr:uid="{60559422-DF34-42B6-8CCC-2319F405A2E4}"/>
    <cellStyle name="Comma [0] 2 120 2 2" xfId="56169" hidden="1" xr:uid="{850B9318-FF46-4AA7-9C8D-8F758490E38F}"/>
    <cellStyle name="Comma [0] 2 120 2 2" xfId="56769" hidden="1" xr:uid="{51E39BC5-C011-48BB-92C7-ED6BC766F2EF}"/>
    <cellStyle name="Comma [0] 2 120 2 2" xfId="57312" hidden="1" xr:uid="{2A375D23-E62B-4573-A367-2C18483C29F6}"/>
    <cellStyle name="Comma [0] 2 120 2 2" xfId="57609" hidden="1" xr:uid="{CC82DC29-AD28-4749-9832-66157ECD83E5}"/>
    <cellStyle name="Comma [0] 2 120 2 2" xfId="57876" hidden="1" xr:uid="{86F07384-0B8E-4B27-B1E9-C2B8EF65FFD5}"/>
    <cellStyle name="Comma [0] 2 120 2 2" xfId="58466" hidden="1" xr:uid="{18BC1C41-9F4D-4A62-9145-7C969C1ABD89}"/>
    <cellStyle name="Comma [0] 2 120 2 2" xfId="59006" hidden="1" xr:uid="{F6E5AA64-CE0E-4B11-B562-11D95D936EEB}"/>
    <cellStyle name="Comma [0] 2 120 2 2" xfId="59303" hidden="1" xr:uid="{62DFC2D2-880E-4BBB-83FE-3B22FA2A923D}"/>
    <cellStyle name="Comma [0] 2 120 2 2" xfId="59570" hidden="1" xr:uid="{46146E35-D74C-43E3-A317-32A9D7324DB2}"/>
    <cellStyle name="Comma [0] 2 120 2 2" xfId="60141" hidden="1" xr:uid="{6AC9596D-30E9-4B6E-B2D4-2B55831E65C7}"/>
    <cellStyle name="Comma [0] 2 120 2 2" xfId="60667" hidden="1" xr:uid="{7399822F-942B-40D3-A98D-09A63EE3D8F9}"/>
    <cellStyle name="Comma [0] 2 120 2 2" xfId="60964" hidden="1" xr:uid="{998349A1-0C47-4A83-AC5A-4F398B659C88}"/>
    <cellStyle name="Comma [0] 2 120 2 2" xfId="61231" hidden="1" xr:uid="{3DAAEE09-B795-4AB2-8CDC-9A6ECFD4E5AB}"/>
    <cellStyle name="Comma [0] 2 120 2 2" xfId="61787" hidden="1" xr:uid="{63AD4314-3C47-4F6E-9F06-276C306D8CBD}"/>
    <cellStyle name="Comma [0] 2 120 2 2" xfId="62302" hidden="1" xr:uid="{8FFE6BF3-C9AA-4F3D-B18B-3BB34E7BD7EF}"/>
    <cellStyle name="Comma [0] 2 120 2 2" xfId="62599" hidden="1" xr:uid="{C7DD406B-D469-4662-9D16-5A620CF96168}"/>
    <cellStyle name="Comma [0] 2 120 2 2" xfId="62866" hidden="1" xr:uid="{8A2E1E7A-EB38-4A9A-9125-2F595E018485}"/>
    <cellStyle name="Comma [0] 2 120 2 2" xfId="63357" hidden="1" xr:uid="{66C64FE7-E7CB-47D4-9D5F-155B9204411A}"/>
    <cellStyle name="Comma [0] 2 120 2 2" xfId="63813" hidden="1" xr:uid="{43B88B20-C114-4693-A6A9-EFE238A45CF7}"/>
    <cellStyle name="Comma [0] 2 120 3" xfId="4419" hidden="1" xr:uid="{00000000-0005-0000-0000-000046110000}"/>
    <cellStyle name="Comma [0] 2 120 3" xfId="6638" hidden="1" xr:uid="{00000000-0005-0000-0000-0000F1190000}"/>
    <cellStyle name="Comma [0] 2 120 3" xfId="6890" hidden="1" xr:uid="{00000000-0005-0000-0000-0000ED1A0000}"/>
    <cellStyle name="Comma [0] 2 120 3" xfId="8646" hidden="1" xr:uid="{00000000-0005-0000-0000-0000C9210000}"/>
    <cellStyle name="Comma [0] 2 120 3" xfId="10402" hidden="1" xr:uid="{00000000-0005-0000-0000-0000A5280000}"/>
    <cellStyle name="Comma [0] 2 120 3" xfId="12158" hidden="1" xr:uid="{00000000-0005-0000-0000-0000812F0000}"/>
    <cellStyle name="Comma [0] 2 120 3" xfId="13914" hidden="1" xr:uid="{00000000-0005-0000-0000-00005D360000}"/>
    <cellStyle name="Comma [0] 2 120 3" xfId="15670" hidden="1" xr:uid="{00000000-0005-0000-0000-0000393D0000}"/>
    <cellStyle name="Comma [0] 2 120 3" xfId="17422" hidden="1" xr:uid="{00000000-0005-0000-0000-000011440000}"/>
    <cellStyle name="Comma [0] 2 120 3" xfId="19171" hidden="1" xr:uid="{00000000-0005-0000-0000-0000E64A0000}"/>
    <cellStyle name="Comma [0] 2 120 3" xfId="20914" hidden="1" xr:uid="{00000000-0005-0000-0000-0000B5510000}"/>
    <cellStyle name="Comma [0] 2 120 3" xfId="22644" hidden="1" xr:uid="{00000000-0005-0000-0000-000077580000}"/>
    <cellStyle name="Comma [0] 2 120 3" xfId="24368" hidden="1" xr:uid="{00000000-0005-0000-0000-0000335F0000}"/>
    <cellStyle name="Comma [0] 2 120 3" xfId="26072" hidden="1" xr:uid="{00000000-0005-0000-0000-0000DB650000}"/>
    <cellStyle name="Comma [0] 2 120 3" xfId="27763" hidden="1" xr:uid="{00000000-0005-0000-0000-0000766C0000}"/>
    <cellStyle name="Comma [0] 2 120 3" xfId="29421" hidden="1" xr:uid="{00000000-0005-0000-0000-0000F0720000}"/>
    <cellStyle name="Comma [0] 2 120 3" xfId="36438" hidden="1" xr:uid="{374B31F9-CACA-4540-851A-B3ACC7C4770C}"/>
    <cellStyle name="Comma [0] 2 120 3" xfId="38657" hidden="1" xr:uid="{F509EE9D-EC82-435F-829C-1BC45873DB17}"/>
    <cellStyle name="Comma [0] 2 120 3" xfId="38909" hidden="1" xr:uid="{1337FC52-709E-48A8-9794-B9D600B1F791}"/>
    <cellStyle name="Comma [0] 2 120 3" xfId="40665" hidden="1" xr:uid="{81009F56-88FB-436D-BF45-FD8BB6E88A21}"/>
    <cellStyle name="Comma [0] 2 120 3" xfId="42421" hidden="1" xr:uid="{AFC65440-C52A-47FD-8733-EB80D8ACD018}"/>
    <cellStyle name="Comma [0] 2 120 3" xfId="44177" hidden="1" xr:uid="{069FDFD1-87B1-44AA-9329-0D5D32AE9ED6}"/>
    <cellStyle name="Comma [0] 2 120 3" xfId="45933" hidden="1" xr:uid="{35F4279A-844C-4415-9383-6AE1D0DBB09F}"/>
    <cellStyle name="Comma [0] 2 120 3" xfId="47689" hidden="1" xr:uid="{8F74F206-FEAF-4CA7-BD98-F35DBEA38D2F}"/>
    <cellStyle name="Comma [0] 2 120 3" xfId="49441" hidden="1" xr:uid="{0C6BAA8B-2966-4D9E-ABFA-88EB8F2E57DE}"/>
    <cellStyle name="Comma [0] 2 120 3" xfId="51190" hidden="1" xr:uid="{D4EB70D6-3F62-4D57-9F2C-3DFF1E1263AC}"/>
    <cellStyle name="Comma [0] 2 120 3" xfId="52933" hidden="1" xr:uid="{D2A9A98F-94DD-4B34-91D8-51AB7AD57B8A}"/>
    <cellStyle name="Comma [0] 2 120 3" xfId="54663" hidden="1" xr:uid="{B1368401-1B2A-42A6-8685-7747FFD6F6EE}"/>
    <cellStyle name="Comma [0] 2 120 3" xfId="56387" hidden="1" xr:uid="{202F8D4B-DEA9-44D1-820D-88729921B984}"/>
    <cellStyle name="Comma [0] 2 120 3" xfId="58091" hidden="1" xr:uid="{A4B266AE-B8C0-4E99-AB7F-59113F981445}"/>
    <cellStyle name="Comma [0] 2 120 3" xfId="59782" hidden="1" xr:uid="{B68E417B-E4E8-4C98-BDDD-258777C876D6}"/>
    <cellStyle name="Comma [0] 2 120 3" xfId="61440" hidden="1" xr:uid="{9195BF2C-024A-4166-8D31-7A386B45DEAD}"/>
    <cellStyle name="Comma [0] 2 121" xfId="626" xr:uid="{00000000-0005-0000-0000-000075020000}"/>
    <cellStyle name="Comma [0] 2 121 2" xfId="1281" hidden="1" xr:uid="{00000000-0005-0000-0000-000004050000}"/>
    <cellStyle name="Comma [0] 2 121 2" xfId="1834" hidden="1" xr:uid="{00000000-0005-0000-0000-00002D070000}"/>
    <cellStyle name="Comma [0] 2 121 2" xfId="2131" hidden="1" xr:uid="{00000000-0005-0000-0000-000056080000}"/>
    <cellStyle name="Comma [0] 2 121 2" xfId="2398" hidden="1" xr:uid="{00000000-0005-0000-0000-000061090000}"/>
    <cellStyle name="Comma [0] 2 121 2" xfId="33314" hidden="1" xr:uid="{7993A78C-AED1-44D8-B8B8-932EB69F5F3D}"/>
    <cellStyle name="Comma [0] 2 121 2" xfId="33864" hidden="1" xr:uid="{7B610539-FAB6-47F7-B4CC-90658967CEB1}"/>
    <cellStyle name="Comma [0] 2 121 2" xfId="34161" hidden="1" xr:uid="{DF3B6B8D-1528-4706-AEDC-FE04A76EE172}"/>
    <cellStyle name="Comma [0] 2 121 2" xfId="34428" hidden="1" xr:uid="{D1196FF9-9CF2-4E83-BA75-626BC8DFF0CC}"/>
    <cellStyle name="Comma [0] 2 121 2" xfId="32679" xr:uid="{96CB0AA6-7FEB-4F4A-9AC3-F9D0F89D107F}"/>
    <cellStyle name="Comma [0] 2 121 2 2" xfId="5078" hidden="1" xr:uid="{00000000-0005-0000-0000-0000D9130000}"/>
    <cellStyle name="Comma [0] 2 121 2 2" xfId="5636" hidden="1" xr:uid="{00000000-0005-0000-0000-000007160000}"/>
    <cellStyle name="Comma [0] 2 121 2 2" xfId="5933" hidden="1" xr:uid="{00000000-0005-0000-0000-000030170000}"/>
    <cellStyle name="Comma [0] 2 121 2 2" xfId="6200" hidden="1" xr:uid="{00000000-0005-0000-0000-00003B180000}"/>
    <cellStyle name="Comma [0] 2 121 2 2" xfId="7297" hidden="1" xr:uid="{00000000-0005-0000-0000-0000841C0000}"/>
    <cellStyle name="Comma [0] 2 121 2 2" xfId="7855" hidden="1" xr:uid="{00000000-0005-0000-0000-0000B21E0000}"/>
    <cellStyle name="Comma [0] 2 121 2 2" xfId="8152" hidden="1" xr:uid="{00000000-0005-0000-0000-0000DB1F0000}"/>
    <cellStyle name="Comma [0] 2 121 2 2" xfId="8419" hidden="1" xr:uid="{00000000-0005-0000-0000-0000E6200000}"/>
    <cellStyle name="Comma [0] 2 121 2 2" xfId="9053" hidden="1" xr:uid="{00000000-0005-0000-0000-000060230000}"/>
    <cellStyle name="Comma [0] 2 121 2 2" xfId="9611" hidden="1" xr:uid="{00000000-0005-0000-0000-00008E250000}"/>
    <cellStyle name="Comma [0] 2 121 2 2" xfId="9908" hidden="1" xr:uid="{00000000-0005-0000-0000-0000B7260000}"/>
    <cellStyle name="Comma [0] 2 121 2 2" xfId="10175" hidden="1" xr:uid="{00000000-0005-0000-0000-0000C2270000}"/>
    <cellStyle name="Comma [0] 2 121 2 2" xfId="10809" hidden="1" xr:uid="{00000000-0005-0000-0000-00003C2A0000}"/>
    <cellStyle name="Comma [0] 2 121 2 2" xfId="11367" hidden="1" xr:uid="{00000000-0005-0000-0000-00006A2C0000}"/>
    <cellStyle name="Comma [0] 2 121 2 2" xfId="11664" hidden="1" xr:uid="{00000000-0005-0000-0000-0000932D0000}"/>
    <cellStyle name="Comma [0] 2 121 2 2" xfId="11931" hidden="1" xr:uid="{00000000-0005-0000-0000-00009E2E0000}"/>
    <cellStyle name="Comma [0] 2 121 2 2" xfId="12565" hidden="1" xr:uid="{00000000-0005-0000-0000-000018310000}"/>
    <cellStyle name="Comma [0] 2 121 2 2" xfId="13123" hidden="1" xr:uid="{00000000-0005-0000-0000-000046330000}"/>
    <cellStyle name="Comma [0] 2 121 2 2" xfId="13420" hidden="1" xr:uid="{00000000-0005-0000-0000-00006F340000}"/>
    <cellStyle name="Comma [0] 2 121 2 2" xfId="13687" hidden="1" xr:uid="{00000000-0005-0000-0000-00007A350000}"/>
    <cellStyle name="Comma [0] 2 121 2 2" xfId="14321" hidden="1" xr:uid="{00000000-0005-0000-0000-0000F4370000}"/>
    <cellStyle name="Comma [0] 2 121 2 2" xfId="14879" hidden="1" xr:uid="{00000000-0005-0000-0000-0000223A0000}"/>
    <cellStyle name="Comma [0] 2 121 2 2" xfId="15176" hidden="1" xr:uid="{00000000-0005-0000-0000-00004B3B0000}"/>
    <cellStyle name="Comma [0] 2 121 2 2" xfId="15443" hidden="1" xr:uid="{00000000-0005-0000-0000-0000563C0000}"/>
    <cellStyle name="Comma [0] 2 121 2 2" xfId="16074" hidden="1" xr:uid="{00000000-0005-0000-0000-0000CD3E0000}"/>
    <cellStyle name="Comma [0] 2 121 2 2" xfId="16632" hidden="1" xr:uid="{00000000-0005-0000-0000-0000FB400000}"/>
    <cellStyle name="Comma [0] 2 121 2 2" xfId="16929" hidden="1" xr:uid="{00000000-0005-0000-0000-000024420000}"/>
    <cellStyle name="Comma [0] 2 121 2 2" xfId="17196" hidden="1" xr:uid="{00000000-0005-0000-0000-00002F430000}"/>
    <cellStyle name="Comma [0] 2 121 2 2" xfId="17824" hidden="1" xr:uid="{00000000-0005-0000-0000-0000A3450000}"/>
    <cellStyle name="Comma [0] 2 121 2 2" xfId="18382" hidden="1" xr:uid="{00000000-0005-0000-0000-0000D1470000}"/>
    <cellStyle name="Comma [0] 2 121 2 2" xfId="18679" hidden="1" xr:uid="{00000000-0005-0000-0000-0000FA480000}"/>
    <cellStyle name="Comma [0] 2 121 2 2" xfId="18946" hidden="1" xr:uid="{00000000-0005-0000-0000-0000054A0000}"/>
    <cellStyle name="Comma [0] 2 121 2 2" xfId="19569" hidden="1" xr:uid="{00000000-0005-0000-0000-0000744C0000}"/>
    <cellStyle name="Comma [0] 2 121 2 2" xfId="20126" hidden="1" xr:uid="{00000000-0005-0000-0000-0000A14E0000}"/>
    <cellStyle name="Comma [0] 2 121 2 2" xfId="20423" hidden="1" xr:uid="{00000000-0005-0000-0000-0000CA4F0000}"/>
    <cellStyle name="Comma [0] 2 121 2 2" xfId="20690" hidden="1" xr:uid="{00000000-0005-0000-0000-0000D5500000}"/>
    <cellStyle name="Comma [0] 2 121 2 2" xfId="21307" hidden="1" xr:uid="{00000000-0005-0000-0000-00003E530000}"/>
    <cellStyle name="Comma [0] 2 121 2 2" xfId="21860" hidden="1" xr:uid="{00000000-0005-0000-0000-000067550000}"/>
    <cellStyle name="Comma [0] 2 121 2 2" xfId="22157" hidden="1" xr:uid="{00000000-0005-0000-0000-000090560000}"/>
    <cellStyle name="Comma [0] 2 121 2 2" xfId="22424" hidden="1" xr:uid="{00000000-0005-0000-0000-00009B570000}"/>
    <cellStyle name="Comma [0] 2 121 2 2" xfId="23035" hidden="1" xr:uid="{00000000-0005-0000-0000-0000FE590000}"/>
    <cellStyle name="Comma [0] 2 121 2 2" xfId="23584" hidden="1" xr:uid="{00000000-0005-0000-0000-0000235C0000}"/>
    <cellStyle name="Comma [0] 2 121 2 2" xfId="23881" hidden="1" xr:uid="{00000000-0005-0000-0000-00004C5D0000}"/>
    <cellStyle name="Comma [0] 2 121 2 2" xfId="24148" hidden="1" xr:uid="{00000000-0005-0000-0000-0000575E0000}"/>
    <cellStyle name="Comma [0] 2 121 2 2" xfId="24748" hidden="1" xr:uid="{00000000-0005-0000-0000-0000AF600000}"/>
    <cellStyle name="Comma [0] 2 121 2 2" xfId="25291" hidden="1" xr:uid="{00000000-0005-0000-0000-0000CE620000}"/>
    <cellStyle name="Comma [0] 2 121 2 2" xfId="25588" hidden="1" xr:uid="{00000000-0005-0000-0000-0000F7630000}"/>
    <cellStyle name="Comma [0] 2 121 2 2" xfId="25855" hidden="1" xr:uid="{00000000-0005-0000-0000-000002650000}"/>
    <cellStyle name="Comma [0] 2 121 2 2" xfId="26445" hidden="1" xr:uid="{00000000-0005-0000-0000-000050670000}"/>
    <cellStyle name="Comma [0] 2 121 2 2" xfId="26985" hidden="1" xr:uid="{00000000-0005-0000-0000-00006C690000}"/>
    <cellStyle name="Comma [0] 2 121 2 2" xfId="27282" hidden="1" xr:uid="{00000000-0005-0000-0000-0000956A0000}"/>
    <cellStyle name="Comma [0] 2 121 2 2" xfId="27549" hidden="1" xr:uid="{00000000-0005-0000-0000-0000A06B0000}"/>
    <cellStyle name="Comma [0] 2 121 2 2" xfId="28120" hidden="1" xr:uid="{00000000-0005-0000-0000-0000DB6D0000}"/>
    <cellStyle name="Comma [0] 2 121 2 2" xfId="28646" hidden="1" xr:uid="{00000000-0005-0000-0000-0000E96F0000}"/>
    <cellStyle name="Comma [0] 2 121 2 2" xfId="28943" hidden="1" xr:uid="{00000000-0005-0000-0000-000012710000}"/>
    <cellStyle name="Comma [0] 2 121 2 2" xfId="29210" hidden="1" xr:uid="{00000000-0005-0000-0000-00001D720000}"/>
    <cellStyle name="Comma [0] 2 121 2 2" xfId="29766" hidden="1" xr:uid="{00000000-0005-0000-0000-000049740000}"/>
    <cellStyle name="Comma [0] 2 121 2 2" xfId="30281" hidden="1" xr:uid="{00000000-0005-0000-0000-00004C760000}"/>
    <cellStyle name="Comma [0] 2 121 2 2" xfId="30578" hidden="1" xr:uid="{00000000-0005-0000-0000-000075770000}"/>
    <cellStyle name="Comma [0] 2 121 2 2" xfId="30845" hidden="1" xr:uid="{00000000-0005-0000-0000-000080780000}"/>
    <cellStyle name="Comma [0] 2 121 2 2" xfId="31336" hidden="1" xr:uid="{00000000-0005-0000-0000-00006B7A0000}"/>
    <cellStyle name="Comma [0] 2 121 2 2" xfId="31792" hidden="1" xr:uid="{00000000-0005-0000-0000-0000337C0000}"/>
    <cellStyle name="Comma [0] 2 121 2 2" xfId="37097" hidden="1" xr:uid="{78EF6D09-922E-40E2-9637-D354783D0898}"/>
    <cellStyle name="Comma [0] 2 121 2 2" xfId="37655" hidden="1" xr:uid="{0DB7E87B-72E2-49D0-B8AC-83132F206FF8}"/>
    <cellStyle name="Comma [0] 2 121 2 2" xfId="37952" hidden="1" xr:uid="{667371DE-6464-4DA9-BB21-8DEB05CEA9B9}"/>
    <cellStyle name="Comma [0] 2 121 2 2" xfId="38219" hidden="1" xr:uid="{BB94BDCA-39B4-45EB-A990-E506148D00A2}"/>
    <cellStyle name="Comma [0] 2 121 2 2" xfId="39316" hidden="1" xr:uid="{48061BD1-D1C0-4EA9-B017-6E2A39ABEF22}"/>
    <cellStyle name="Comma [0] 2 121 2 2" xfId="39874" hidden="1" xr:uid="{5118E09B-4BE7-47E9-938E-9A8C22F94BBB}"/>
    <cellStyle name="Comma [0] 2 121 2 2" xfId="40171" hidden="1" xr:uid="{95FEC699-AA94-4803-B21F-2BBF4F1CC42E}"/>
    <cellStyle name="Comma [0] 2 121 2 2" xfId="40438" hidden="1" xr:uid="{76B001A7-6EB0-4BE4-99D8-C2E5834C580F}"/>
    <cellStyle name="Comma [0] 2 121 2 2" xfId="41072" hidden="1" xr:uid="{31C1109B-6620-45BB-9B13-C25E35D631B3}"/>
    <cellStyle name="Comma [0] 2 121 2 2" xfId="41630" hidden="1" xr:uid="{72BA23D8-1D70-4564-8345-BB44E6548F12}"/>
    <cellStyle name="Comma [0] 2 121 2 2" xfId="41927" hidden="1" xr:uid="{E3D3E0B7-5D00-4EE1-994A-75F48794F52B}"/>
    <cellStyle name="Comma [0] 2 121 2 2" xfId="42194" hidden="1" xr:uid="{5FD0E086-0B9B-4834-A8C3-DBAD526E00CD}"/>
    <cellStyle name="Comma [0] 2 121 2 2" xfId="42828" hidden="1" xr:uid="{AA869F63-09F7-41AD-87F7-B27CCC4B2832}"/>
    <cellStyle name="Comma [0] 2 121 2 2" xfId="43386" hidden="1" xr:uid="{5B7D0CEC-8F90-4B51-8958-B4F9F99DEBD7}"/>
    <cellStyle name="Comma [0] 2 121 2 2" xfId="43683" hidden="1" xr:uid="{09B9B3A1-9FC9-4AD1-8FE9-CE0CCF4F5206}"/>
    <cellStyle name="Comma [0] 2 121 2 2" xfId="43950" hidden="1" xr:uid="{50D07BCC-311B-4622-984C-A9446FC753C3}"/>
    <cellStyle name="Comma [0] 2 121 2 2" xfId="44584" hidden="1" xr:uid="{217AEDE8-8EA8-4548-85A5-5F3F636B621D}"/>
    <cellStyle name="Comma [0] 2 121 2 2" xfId="45142" hidden="1" xr:uid="{7764E17C-C206-4D6D-B5DD-1894E9122C48}"/>
    <cellStyle name="Comma [0] 2 121 2 2" xfId="45439" hidden="1" xr:uid="{1943B493-0BF1-4469-8FF3-EBC333724515}"/>
    <cellStyle name="Comma [0] 2 121 2 2" xfId="45706" hidden="1" xr:uid="{18422491-5D18-429B-9581-D6A580F885AE}"/>
    <cellStyle name="Comma [0] 2 121 2 2" xfId="46340" hidden="1" xr:uid="{5FF7D3C0-76FF-4C6A-9ED7-A7B8876A8513}"/>
    <cellStyle name="Comma [0] 2 121 2 2" xfId="46898" hidden="1" xr:uid="{3F8BAB2B-3BF0-4C81-A3A6-8C2A3A33BE50}"/>
    <cellStyle name="Comma [0] 2 121 2 2" xfId="47195" hidden="1" xr:uid="{FC018D63-DC3C-4A45-B9EB-A294F6A36670}"/>
    <cellStyle name="Comma [0] 2 121 2 2" xfId="47462" hidden="1" xr:uid="{0D526608-1CA4-458D-9A1A-14D915953AD0}"/>
    <cellStyle name="Comma [0] 2 121 2 2" xfId="48093" hidden="1" xr:uid="{CFDD4442-99E5-4A6F-A7FE-0980FCFDB8B6}"/>
    <cellStyle name="Comma [0] 2 121 2 2" xfId="48651" hidden="1" xr:uid="{5621FEA2-E3B4-418F-A2CB-2CD332123BA2}"/>
    <cellStyle name="Comma [0] 2 121 2 2" xfId="48948" hidden="1" xr:uid="{143831B4-95D4-45E7-AB71-9F922153B15F}"/>
    <cellStyle name="Comma [0] 2 121 2 2" xfId="49215" hidden="1" xr:uid="{AB655DE0-EA7A-41B4-9FC9-8A90AEA84E7A}"/>
    <cellStyle name="Comma [0] 2 121 2 2" xfId="49843" hidden="1" xr:uid="{6918D388-BDD2-481A-91D8-750FDFDD9BCA}"/>
    <cellStyle name="Comma [0] 2 121 2 2" xfId="50401" hidden="1" xr:uid="{8C6C099E-2522-4276-8E43-C05DCF462CAF}"/>
    <cellStyle name="Comma [0] 2 121 2 2" xfId="50698" hidden="1" xr:uid="{67F2CE0F-970A-4B67-B979-260A72458F48}"/>
    <cellStyle name="Comma [0] 2 121 2 2" xfId="50965" hidden="1" xr:uid="{7BEFB069-B39A-4EC6-B1A2-58C702BFCF84}"/>
    <cellStyle name="Comma [0] 2 121 2 2" xfId="51588" hidden="1" xr:uid="{1DDAFD55-6934-4645-9FDA-D66552D71FF8}"/>
    <cellStyle name="Comma [0] 2 121 2 2" xfId="52145" hidden="1" xr:uid="{22857C04-B4D5-4DE2-9CEE-EB4F269656A4}"/>
    <cellStyle name="Comma [0] 2 121 2 2" xfId="52442" hidden="1" xr:uid="{C5E5B3BD-6832-4383-B8F2-48CB12664750}"/>
    <cellStyle name="Comma [0] 2 121 2 2" xfId="52709" hidden="1" xr:uid="{D4D2272A-8400-45CE-9295-AB3D9B185600}"/>
    <cellStyle name="Comma [0] 2 121 2 2" xfId="53326" hidden="1" xr:uid="{AACB43B5-D23D-42B8-8582-CC48F3645428}"/>
    <cellStyle name="Comma [0] 2 121 2 2" xfId="53879" hidden="1" xr:uid="{C6563CB3-A2F9-4A52-9E87-6640BD58D716}"/>
    <cellStyle name="Comma [0] 2 121 2 2" xfId="54176" hidden="1" xr:uid="{76449177-560B-4262-986A-D89D4DB51453}"/>
    <cellStyle name="Comma [0] 2 121 2 2" xfId="54443" hidden="1" xr:uid="{744F86EC-1495-4020-9006-77106B06D0F9}"/>
    <cellStyle name="Comma [0] 2 121 2 2" xfId="55054" hidden="1" xr:uid="{06A8A0D8-8112-41F8-B6A5-C834BB706E71}"/>
    <cellStyle name="Comma [0] 2 121 2 2" xfId="55603" hidden="1" xr:uid="{0BC3556F-032B-4573-BA16-A30A3C5087AC}"/>
    <cellStyle name="Comma [0] 2 121 2 2" xfId="55900" hidden="1" xr:uid="{4784773B-4244-425B-94A8-6CB8244FD2FF}"/>
    <cellStyle name="Comma [0] 2 121 2 2" xfId="56167" hidden="1" xr:uid="{9200D2FE-C9C3-4AFD-9CBF-EDE0A792C112}"/>
    <cellStyle name="Comma [0] 2 121 2 2" xfId="56767" hidden="1" xr:uid="{692CA67F-2299-4644-A3B0-27FE9B90B0AC}"/>
    <cellStyle name="Comma [0] 2 121 2 2" xfId="57310" hidden="1" xr:uid="{FE86B9AD-1B1C-4C8D-A0C3-848C499F13CA}"/>
    <cellStyle name="Comma [0] 2 121 2 2" xfId="57607" hidden="1" xr:uid="{1B193D5A-8497-472F-B052-36B3425AD664}"/>
    <cellStyle name="Comma [0] 2 121 2 2" xfId="57874" hidden="1" xr:uid="{5DC6D2B5-ABD6-4A83-9402-6B1AF5FFBF58}"/>
    <cellStyle name="Comma [0] 2 121 2 2" xfId="58464" hidden="1" xr:uid="{4649FD92-ED34-4A6D-8B4B-F9ACA010D5AA}"/>
    <cellStyle name="Comma [0] 2 121 2 2" xfId="59004" hidden="1" xr:uid="{998AE9E2-6673-4586-BCAE-FDD021136676}"/>
    <cellStyle name="Comma [0] 2 121 2 2" xfId="59301" hidden="1" xr:uid="{F226C1BE-B88B-4E5A-BC39-C650F65E3543}"/>
    <cellStyle name="Comma [0] 2 121 2 2" xfId="59568" hidden="1" xr:uid="{940014D8-C3A5-4205-83AA-D53C450D6112}"/>
    <cellStyle name="Comma [0] 2 121 2 2" xfId="60139" hidden="1" xr:uid="{0A321BAB-6F5C-4859-B270-1350CB5BA975}"/>
    <cellStyle name="Comma [0] 2 121 2 2" xfId="60665" hidden="1" xr:uid="{5CE5C288-CC43-4A11-8802-E182F6928BF4}"/>
    <cellStyle name="Comma [0] 2 121 2 2" xfId="60962" hidden="1" xr:uid="{5F08ECFA-9AF9-4646-B02C-80606BA1CD32}"/>
    <cellStyle name="Comma [0] 2 121 2 2" xfId="61229" hidden="1" xr:uid="{92C3CC7E-F2AF-4FF9-8DC6-3983C22E4C91}"/>
    <cellStyle name="Comma [0] 2 121 2 2" xfId="61785" hidden="1" xr:uid="{48B414A7-11AB-4E0B-9D94-B1C60669B918}"/>
    <cellStyle name="Comma [0] 2 121 2 2" xfId="62300" hidden="1" xr:uid="{C7C08F76-ABEA-48BA-B158-33D0A3A05B9E}"/>
    <cellStyle name="Comma [0] 2 121 2 2" xfId="62597" hidden="1" xr:uid="{4422E177-D2C5-44FB-91EF-65A4400AFB13}"/>
    <cellStyle name="Comma [0] 2 121 2 2" xfId="62864" hidden="1" xr:uid="{9B2781A9-D1D7-4AAD-9416-466777672AAF}"/>
    <cellStyle name="Comma [0] 2 121 2 2" xfId="63355" hidden="1" xr:uid="{68687E05-126B-4B02-AB31-EC2580CF4B3B}"/>
    <cellStyle name="Comma [0] 2 121 2 2" xfId="63811" hidden="1" xr:uid="{264BACFC-A246-4D75-AE73-B2FA2B12813F}"/>
    <cellStyle name="Comma [0] 2 121 3" xfId="4417" hidden="1" xr:uid="{00000000-0005-0000-0000-000044110000}"/>
    <cellStyle name="Comma [0] 2 121 3" xfId="6636" hidden="1" xr:uid="{00000000-0005-0000-0000-0000EF190000}"/>
    <cellStyle name="Comma [0] 2 121 3" xfId="6898" hidden="1" xr:uid="{00000000-0005-0000-0000-0000F51A0000}"/>
    <cellStyle name="Comma [0] 2 121 3" xfId="8654" hidden="1" xr:uid="{00000000-0005-0000-0000-0000D1210000}"/>
    <cellStyle name="Comma [0] 2 121 3" xfId="10410" hidden="1" xr:uid="{00000000-0005-0000-0000-0000AD280000}"/>
    <cellStyle name="Comma [0] 2 121 3" xfId="12166" hidden="1" xr:uid="{00000000-0005-0000-0000-0000892F0000}"/>
    <cellStyle name="Comma [0] 2 121 3" xfId="13922" hidden="1" xr:uid="{00000000-0005-0000-0000-000065360000}"/>
    <cellStyle name="Comma [0] 2 121 3" xfId="15678" hidden="1" xr:uid="{00000000-0005-0000-0000-0000413D0000}"/>
    <cellStyle name="Comma [0] 2 121 3" xfId="17430" hidden="1" xr:uid="{00000000-0005-0000-0000-000019440000}"/>
    <cellStyle name="Comma [0] 2 121 3" xfId="19179" hidden="1" xr:uid="{00000000-0005-0000-0000-0000EE4A0000}"/>
    <cellStyle name="Comma [0] 2 121 3" xfId="20922" hidden="1" xr:uid="{00000000-0005-0000-0000-0000BD510000}"/>
    <cellStyle name="Comma [0] 2 121 3" xfId="22652" hidden="1" xr:uid="{00000000-0005-0000-0000-00007F580000}"/>
    <cellStyle name="Comma [0] 2 121 3" xfId="24375" hidden="1" xr:uid="{00000000-0005-0000-0000-00003A5F0000}"/>
    <cellStyle name="Comma [0] 2 121 3" xfId="26079" hidden="1" xr:uid="{00000000-0005-0000-0000-0000E2650000}"/>
    <cellStyle name="Comma [0] 2 121 3" xfId="27769" hidden="1" xr:uid="{00000000-0005-0000-0000-00007C6C0000}"/>
    <cellStyle name="Comma [0] 2 121 3" xfId="29426" hidden="1" xr:uid="{00000000-0005-0000-0000-0000F5720000}"/>
    <cellStyle name="Comma [0] 2 121 3" xfId="36436" hidden="1" xr:uid="{44ECBB96-B6F1-4537-BB4F-699CFA80058F}"/>
    <cellStyle name="Comma [0] 2 121 3" xfId="38655" hidden="1" xr:uid="{021BEE66-620F-40C5-9858-B15410895326}"/>
    <cellStyle name="Comma [0] 2 121 3" xfId="38917" hidden="1" xr:uid="{74816AE4-697B-46AC-A5AA-0084A34031AE}"/>
    <cellStyle name="Comma [0] 2 121 3" xfId="40673" hidden="1" xr:uid="{31F97F5E-E55D-4A7B-A73B-075DE0F7B317}"/>
    <cellStyle name="Comma [0] 2 121 3" xfId="42429" hidden="1" xr:uid="{634E3FAE-0D4D-4BA1-BCCE-93ADF80D859D}"/>
    <cellStyle name="Comma [0] 2 121 3" xfId="44185" hidden="1" xr:uid="{F516528D-F884-49B4-8516-4902343F52F4}"/>
    <cellStyle name="Comma [0] 2 121 3" xfId="45941" hidden="1" xr:uid="{4797EA9C-7A12-4C41-A4A0-BE8C965A57AA}"/>
    <cellStyle name="Comma [0] 2 121 3" xfId="47697" hidden="1" xr:uid="{B763D6EB-99C6-4076-99E7-220A7F3CA4BD}"/>
    <cellStyle name="Comma [0] 2 121 3" xfId="49449" hidden="1" xr:uid="{03CCE0AD-3C4D-4E63-96C8-32D1A6296168}"/>
    <cellStyle name="Comma [0] 2 121 3" xfId="51198" hidden="1" xr:uid="{845D29B8-F4A7-4BA0-8E33-FD022B517642}"/>
    <cellStyle name="Comma [0] 2 121 3" xfId="52941" hidden="1" xr:uid="{BEABAF1A-4B99-429B-BE0C-860EBDBF030F}"/>
    <cellStyle name="Comma [0] 2 121 3" xfId="54671" hidden="1" xr:uid="{72FFB979-CABB-4DB6-8146-5A466AEEB0E7}"/>
    <cellStyle name="Comma [0] 2 121 3" xfId="56394" hidden="1" xr:uid="{E0C88CA9-065A-4D74-BE36-00152D3D5368}"/>
    <cellStyle name="Comma [0] 2 121 3" xfId="58098" hidden="1" xr:uid="{BC8BC826-0482-4A1E-A356-B5D8A4DAF3F3}"/>
    <cellStyle name="Comma [0] 2 121 3" xfId="59788" hidden="1" xr:uid="{DE7AF016-D805-4CD9-9E9A-A459BE21358F}"/>
    <cellStyle name="Comma [0] 2 121 3" xfId="61445" hidden="1" xr:uid="{6EF908C4-2767-49C8-8BAA-C009569E0DA6}"/>
    <cellStyle name="Comma [0] 2 122" xfId="662" xr:uid="{00000000-0005-0000-0000-000099020000}"/>
    <cellStyle name="Comma [0] 2 122 2" xfId="1317" hidden="1" xr:uid="{00000000-0005-0000-0000-000028050000}"/>
    <cellStyle name="Comma [0] 2 122 2" xfId="1870" hidden="1" xr:uid="{00000000-0005-0000-0000-000051070000}"/>
    <cellStyle name="Comma [0] 2 122 2" xfId="2162" hidden="1" xr:uid="{00000000-0005-0000-0000-000075080000}"/>
    <cellStyle name="Comma [0] 2 122 2" xfId="2421" hidden="1" xr:uid="{00000000-0005-0000-0000-000078090000}"/>
    <cellStyle name="Comma [0] 2 122 2" xfId="33350" hidden="1" xr:uid="{89B843B9-BEA2-4512-AC2C-7E257E4C4950}"/>
    <cellStyle name="Comma [0] 2 122 2" xfId="33900" hidden="1" xr:uid="{158A2D19-F835-46A5-BA11-A8EAC90E5327}"/>
    <cellStyle name="Comma [0] 2 122 2" xfId="34192" hidden="1" xr:uid="{C133414B-0122-4995-9939-688F64B7297D}"/>
    <cellStyle name="Comma [0] 2 122 2" xfId="34451" hidden="1" xr:uid="{9C897FF4-9A4C-4BBC-ADF7-4A93197A31C8}"/>
    <cellStyle name="Comma [0] 2 122 2" xfId="32715" xr:uid="{3B2BBFFC-8959-4404-A582-7F2214448581}"/>
    <cellStyle name="Comma [0] 2 122 2 2" xfId="5114" hidden="1" xr:uid="{00000000-0005-0000-0000-0000FD130000}"/>
    <cellStyle name="Comma [0] 2 122 2 2" xfId="5672" hidden="1" xr:uid="{00000000-0005-0000-0000-00002B160000}"/>
    <cellStyle name="Comma [0] 2 122 2 2" xfId="5964" hidden="1" xr:uid="{00000000-0005-0000-0000-00004F170000}"/>
    <cellStyle name="Comma [0] 2 122 2 2" xfId="6223" hidden="1" xr:uid="{00000000-0005-0000-0000-000052180000}"/>
    <cellStyle name="Comma [0] 2 122 2 2" xfId="7333" hidden="1" xr:uid="{00000000-0005-0000-0000-0000A81C0000}"/>
    <cellStyle name="Comma [0] 2 122 2 2" xfId="7891" hidden="1" xr:uid="{00000000-0005-0000-0000-0000D61E0000}"/>
    <cellStyle name="Comma [0] 2 122 2 2" xfId="8183" hidden="1" xr:uid="{00000000-0005-0000-0000-0000FA1F0000}"/>
    <cellStyle name="Comma [0] 2 122 2 2" xfId="8442" hidden="1" xr:uid="{00000000-0005-0000-0000-0000FD200000}"/>
    <cellStyle name="Comma [0] 2 122 2 2" xfId="9089" hidden="1" xr:uid="{00000000-0005-0000-0000-000084230000}"/>
    <cellStyle name="Comma [0] 2 122 2 2" xfId="9647" hidden="1" xr:uid="{00000000-0005-0000-0000-0000B2250000}"/>
    <cellStyle name="Comma [0] 2 122 2 2" xfId="9939" hidden="1" xr:uid="{00000000-0005-0000-0000-0000D6260000}"/>
    <cellStyle name="Comma [0] 2 122 2 2" xfId="10198" hidden="1" xr:uid="{00000000-0005-0000-0000-0000D9270000}"/>
    <cellStyle name="Comma [0] 2 122 2 2" xfId="10845" hidden="1" xr:uid="{00000000-0005-0000-0000-0000602A0000}"/>
    <cellStyle name="Comma [0] 2 122 2 2" xfId="11403" hidden="1" xr:uid="{00000000-0005-0000-0000-00008E2C0000}"/>
    <cellStyle name="Comma [0] 2 122 2 2" xfId="11695" hidden="1" xr:uid="{00000000-0005-0000-0000-0000B22D0000}"/>
    <cellStyle name="Comma [0] 2 122 2 2" xfId="11954" hidden="1" xr:uid="{00000000-0005-0000-0000-0000B52E0000}"/>
    <cellStyle name="Comma [0] 2 122 2 2" xfId="12601" hidden="1" xr:uid="{00000000-0005-0000-0000-00003C310000}"/>
    <cellStyle name="Comma [0] 2 122 2 2" xfId="13159" hidden="1" xr:uid="{00000000-0005-0000-0000-00006A330000}"/>
    <cellStyle name="Comma [0] 2 122 2 2" xfId="13451" hidden="1" xr:uid="{00000000-0005-0000-0000-00008E340000}"/>
    <cellStyle name="Comma [0] 2 122 2 2" xfId="13710" hidden="1" xr:uid="{00000000-0005-0000-0000-000091350000}"/>
    <cellStyle name="Comma [0] 2 122 2 2" xfId="14357" hidden="1" xr:uid="{00000000-0005-0000-0000-000018380000}"/>
    <cellStyle name="Comma [0] 2 122 2 2" xfId="14915" hidden="1" xr:uid="{00000000-0005-0000-0000-0000463A0000}"/>
    <cellStyle name="Comma [0] 2 122 2 2" xfId="15207" hidden="1" xr:uid="{00000000-0005-0000-0000-00006A3B0000}"/>
    <cellStyle name="Comma [0] 2 122 2 2" xfId="15466" hidden="1" xr:uid="{00000000-0005-0000-0000-00006D3C0000}"/>
    <cellStyle name="Comma [0] 2 122 2 2" xfId="16110" hidden="1" xr:uid="{00000000-0005-0000-0000-0000F13E0000}"/>
    <cellStyle name="Comma [0] 2 122 2 2" xfId="16668" hidden="1" xr:uid="{00000000-0005-0000-0000-00001F410000}"/>
    <cellStyle name="Comma [0] 2 122 2 2" xfId="16960" hidden="1" xr:uid="{00000000-0005-0000-0000-000043420000}"/>
    <cellStyle name="Comma [0] 2 122 2 2" xfId="17219" hidden="1" xr:uid="{00000000-0005-0000-0000-000046430000}"/>
    <cellStyle name="Comma [0] 2 122 2 2" xfId="17860" hidden="1" xr:uid="{00000000-0005-0000-0000-0000C7450000}"/>
    <cellStyle name="Comma [0] 2 122 2 2" xfId="18418" hidden="1" xr:uid="{00000000-0005-0000-0000-0000F5470000}"/>
    <cellStyle name="Comma [0] 2 122 2 2" xfId="18710" hidden="1" xr:uid="{00000000-0005-0000-0000-000019490000}"/>
    <cellStyle name="Comma [0] 2 122 2 2" xfId="18969" hidden="1" xr:uid="{00000000-0005-0000-0000-00001C4A0000}"/>
    <cellStyle name="Comma [0] 2 122 2 2" xfId="19605" hidden="1" xr:uid="{00000000-0005-0000-0000-0000984C0000}"/>
    <cellStyle name="Comma [0] 2 122 2 2" xfId="20162" hidden="1" xr:uid="{00000000-0005-0000-0000-0000C54E0000}"/>
    <cellStyle name="Comma [0] 2 122 2 2" xfId="20454" hidden="1" xr:uid="{00000000-0005-0000-0000-0000E94F0000}"/>
    <cellStyle name="Comma [0] 2 122 2 2" xfId="20713" hidden="1" xr:uid="{00000000-0005-0000-0000-0000EC500000}"/>
    <cellStyle name="Comma [0] 2 122 2 2" xfId="21343" hidden="1" xr:uid="{00000000-0005-0000-0000-000062530000}"/>
    <cellStyle name="Comma [0] 2 122 2 2" xfId="21896" hidden="1" xr:uid="{00000000-0005-0000-0000-00008B550000}"/>
    <cellStyle name="Comma [0] 2 122 2 2" xfId="22188" hidden="1" xr:uid="{00000000-0005-0000-0000-0000AF560000}"/>
    <cellStyle name="Comma [0] 2 122 2 2" xfId="22447" hidden="1" xr:uid="{00000000-0005-0000-0000-0000B2570000}"/>
    <cellStyle name="Comma [0] 2 122 2 2" xfId="23071" hidden="1" xr:uid="{00000000-0005-0000-0000-0000225A0000}"/>
    <cellStyle name="Comma [0] 2 122 2 2" xfId="23620" hidden="1" xr:uid="{00000000-0005-0000-0000-0000475C0000}"/>
    <cellStyle name="Comma [0] 2 122 2 2" xfId="23912" hidden="1" xr:uid="{00000000-0005-0000-0000-00006B5D0000}"/>
    <cellStyle name="Comma [0] 2 122 2 2" xfId="24171" hidden="1" xr:uid="{00000000-0005-0000-0000-00006E5E0000}"/>
    <cellStyle name="Comma [0] 2 122 2 2" xfId="24784" hidden="1" xr:uid="{00000000-0005-0000-0000-0000D3600000}"/>
    <cellStyle name="Comma [0] 2 122 2 2" xfId="25327" hidden="1" xr:uid="{00000000-0005-0000-0000-0000F2620000}"/>
    <cellStyle name="Comma [0] 2 122 2 2" xfId="25619" hidden="1" xr:uid="{00000000-0005-0000-0000-000016640000}"/>
    <cellStyle name="Comma [0] 2 122 2 2" xfId="25878" hidden="1" xr:uid="{00000000-0005-0000-0000-000019650000}"/>
    <cellStyle name="Comma [0] 2 122 2 2" xfId="26481" hidden="1" xr:uid="{00000000-0005-0000-0000-000074670000}"/>
    <cellStyle name="Comma [0] 2 122 2 2" xfId="27021" hidden="1" xr:uid="{00000000-0005-0000-0000-000090690000}"/>
    <cellStyle name="Comma [0] 2 122 2 2" xfId="27313" hidden="1" xr:uid="{00000000-0005-0000-0000-0000B46A0000}"/>
    <cellStyle name="Comma [0] 2 122 2 2" xfId="27572" hidden="1" xr:uid="{00000000-0005-0000-0000-0000B76B0000}"/>
    <cellStyle name="Comma [0] 2 122 2 2" xfId="28156" hidden="1" xr:uid="{00000000-0005-0000-0000-0000FF6D0000}"/>
    <cellStyle name="Comma [0] 2 122 2 2" xfId="28682" hidden="1" xr:uid="{00000000-0005-0000-0000-00000D700000}"/>
    <cellStyle name="Comma [0] 2 122 2 2" xfId="28974" hidden="1" xr:uid="{00000000-0005-0000-0000-000031710000}"/>
    <cellStyle name="Comma [0] 2 122 2 2" xfId="29233" hidden="1" xr:uid="{00000000-0005-0000-0000-000034720000}"/>
    <cellStyle name="Comma [0] 2 122 2 2" xfId="29802" hidden="1" xr:uid="{00000000-0005-0000-0000-00006D740000}"/>
    <cellStyle name="Comma [0] 2 122 2 2" xfId="30317" hidden="1" xr:uid="{00000000-0005-0000-0000-000070760000}"/>
    <cellStyle name="Comma [0] 2 122 2 2" xfId="30609" hidden="1" xr:uid="{00000000-0005-0000-0000-000094770000}"/>
    <cellStyle name="Comma [0] 2 122 2 2" xfId="30868" hidden="1" xr:uid="{00000000-0005-0000-0000-000097780000}"/>
    <cellStyle name="Comma [0] 2 122 2 2" xfId="31372" hidden="1" xr:uid="{00000000-0005-0000-0000-00008F7A0000}"/>
    <cellStyle name="Comma [0] 2 122 2 2" xfId="31828" hidden="1" xr:uid="{00000000-0005-0000-0000-0000577C0000}"/>
    <cellStyle name="Comma [0] 2 122 2 2" xfId="37133" hidden="1" xr:uid="{1B5F08B1-C2D3-49CF-8797-7768ED3040AE}"/>
    <cellStyle name="Comma [0] 2 122 2 2" xfId="37691" hidden="1" xr:uid="{4CB77158-1DAF-440D-8B6F-270188C03B25}"/>
    <cellStyle name="Comma [0] 2 122 2 2" xfId="37983" hidden="1" xr:uid="{1FE3A99F-F5BD-4F21-8347-2E427AF2485F}"/>
    <cellStyle name="Comma [0] 2 122 2 2" xfId="38242" hidden="1" xr:uid="{74580C50-C4FA-4560-8139-1066CD3DC9DE}"/>
    <cellStyle name="Comma [0] 2 122 2 2" xfId="39352" hidden="1" xr:uid="{D6E09104-3F60-4422-A48C-3BB7E54E46C4}"/>
    <cellStyle name="Comma [0] 2 122 2 2" xfId="39910" hidden="1" xr:uid="{F94B6F01-D3EA-4123-AF2B-E6B857199D3E}"/>
    <cellStyle name="Comma [0] 2 122 2 2" xfId="40202" hidden="1" xr:uid="{9F6B7B8F-B4A3-4AB4-811D-F3387AEACEE3}"/>
    <cellStyle name="Comma [0] 2 122 2 2" xfId="40461" hidden="1" xr:uid="{065BD173-A1C6-4D9F-9C53-ABA7A38B9663}"/>
    <cellStyle name="Comma [0] 2 122 2 2" xfId="41108" hidden="1" xr:uid="{30660850-67CE-4F19-8690-B8AAA3BF8DD8}"/>
    <cellStyle name="Comma [0] 2 122 2 2" xfId="41666" hidden="1" xr:uid="{9F2E4880-A524-4AA9-AABD-89690A017A5E}"/>
    <cellStyle name="Comma [0] 2 122 2 2" xfId="41958" hidden="1" xr:uid="{59561372-E6A7-4147-9F1C-8A18277A4CA2}"/>
    <cellStyle name="Comma [0] 2 122 2 2" xfId="42217" hidden="1" xr:uid="{5B1E5F64-226E-4F08-AFBD-9A1969CADF37}"/>
    <cellStyle name="Comma [0] 2 122 2 2" xfId="42864" hidden="1" xr:uid="{59E4671E-B605-4BF8-935A-94F4DA9A3F11}"/>
    <cellStyle name="Comma [0] 2 122 2 2" xfId="43422" hidden="1" xr:uid="{E33CC859-15E1-4559-9991-B2C837C35599}"/>
    <cellStyle name="Comma [0] 2 122 2 2" xfId="43714" hidden="1" xr:uid="{8C5AC61B-C324-4F59-BF35-BAC5000CD878}"/>
    <cellStyle name="Comma [0] 2 122 2 2" xfId="43973" hidden="1" xr:uid="{013556AC-F282-4C8B-9CD6-426929C14B79}"/>
    <cellStyle name="Comma [0] 2 122 2 2" xfId="44620" hidden="1" xr:uid="{10BB2D23-C9F3-4CE8-9F22-8C8A67360CE5}"/>
    <cellStyle name="Comma [0] 2 122 2 2" xfId="45178" hidden="1" xr:uid="{5E4E4D57-D184-469C-AB51-2A96D41BCE32}"/>
    <cellStyle name="Comma [0] 2 122 2 2" xfId="45470" hidden="1" xr:uid="{E5D5CC4A-8D0C-4B35-8FD5-41AA6C5895A3}"/>
    <cellStyle name="Comma [0] 2 122 2 2" xfId="45729" hidden="1" xr:uid="{166C5309-B5CE-404B-89AE-6B442E2EDA4D}"/>
    <cellStyle name="Comma [0] 2 122 2 2" xfId="46376" hidden="1" xr:uid="{B61A04DF-7E91-4AB4-BCAD-CE2B1E1C29BA}"/>
    <cellStyle name="Comma [0] 2 122 2 2" xfId="46934" hidden="1" xr:uid="{D0CB6620-D270-4223-AF89-514800E92DDE}"/>
    <cellStyle name="Comma [0] 2 122 2 2" xfId="47226" hidden="1" xr:uid="{D113E412-B6E6-41F8-9E19-A4816027E1AC}"/>
    <cellStyle name="Comma [0] 2 122 2 2" xfId="47485" hidden="1" xr:uid="{23B9B5B1-9C12-4A6C-BC95-556D133A5CC1}"/>
    <cellStyle name="Comma [0] 2 122 2 2" xfId="48129" hidden="1" xr:uid="{8A571D11-D18E-402D-925A-F84582DC0069}"/>
    <cellStyle name="Comma [0] 2 122 2 2" xfId="48687" hidden="1" xr:uid="{7F5AE210-2240-4ED8-B7A9-7D479FFC9CF5}"/>
    <cellStyle name="Comma [0] 2 122 2 2" xfId="48979" hidden="1" xr:uid="{078A7CD3-AF57-4826-9AD6-F18140381A65}"/>
    <cellStyle name="Comma [0] 2 122 2 2" xfId="49238" hidden="1" xr:uid="{F6238202-CAC1-4FAF-83F8-37BB1CAB7219}"/>
    <cellStyle name="Comma [0] 2 122 2 2" xfId="49879" hidden="1" xr:uid="{81635840-E542-4D5A-BC09-29D560731881}"/>
    <cellStyle name="Comma [0] 2 122 2 2" xfId="50437" hidden="1" xr:uid="{509C560A-924D-44C0-9177-5F1812FFED5D}"/>
    <cellStyle name="Comma [0] 2 122 2 2" xfId="50729" hidden="1" xr:uid="{D11AA3B8-D59E-48EF-BE1A-BC656CA0E19D}"/>
    <cellStyle name="Comma [0] 2 122 2 2" xfId="50988" hidden="1" xr:uid="{95DFD691-6E6D-4F4E-8A3A-47AEA458470D}"/>
    <cellStyle name="Comma [0] 2 122 2 2" xfId="51624" hidden="1" xr:uid="{C0AD9595-C38E-409A-A072-FEFE941A9D83}"/>
    <cellStyle name="Comma [0] 2 122 2 2" xfId="52181" hidden="1" xr:uid="{6A111500-7797-443A-BFD4-E09263578A89}"/>
    <cellStyle name="Comma [0] 2 122 2 2" xfId="52473" hidden="1" xr:uid="{E3370818-8E5E-404D-BF15-A7BA803D1E17}"/>
    <cellStyle name="Comma [0] 2 122 2 2" xfId="52732" hidden="1" xr:uid="{77F34BCC-61B3-4751-941D-9117F3A3121B}"/>
    <cellStyle name="Comma [0] 2 122 2 2" xfId="53362" hidden="1" xr:uid="{545E8A23-C1B8-46F2-9F1B-EFF1FD4514B0}"/>
    <cellStyle name="Comma [0] 2 122 2 2" xfId="53915" hidden="1" xr:uid="{A0873E8B-7181-4DD7-8A19-113E0FA31B6B}"/>
    <cellStyle name="Comma [0] 2 122 2 2" xfId="54207" hidden="1" xr:uid="{3ADFD09C-ED3D-4F81-8588-6CD07374DC93}"/>
    <cellStyle name="Comma [0] 2 122 2 2" xfId="54466" hidden="1" xr:uid="{B2122374-AB7D-40FC-99BE-D36A0BAD6617}"/>
    <cellStyle name="Comma [0] 2 122 2 2" xfId="55090" hidden="1" xr:uid="{FFB4C234-9774-46EA-86F9-897DDC81D524}"/>
    <cellStyle name="Comma [0] 2 122 2 2" xfId="55639" hidden="1" xr:uid="{A91875F4-D0EA-483A-B5AF-1111E142891E}"/>
    <cellStyle name="Comma [0] 2 122 2 2" xfId="55931" hidden="1" xr:uid="{4280E47A-4DD5-447E-A46D-B5B13F1F4212}"/>
    <cellStyle name="Comma [0] 2 122 2 2" xfId="56190" hidden="1" xr:uid="{46696E83-5AD2-431F-A6BA-F0693FA31E98}"/>
    <cellStyle name="Comma [0] 2 122 2 2" xfId="56803" hidden="1" xr:uid="{9053E4B1-69E7-4BAD-9C0D-085A518CA094}"/>
    <cellStyle name="Comma [0] 2 122 2 2" xfId="57346" hidden="1" xr:uid="{C8A266CA-3B04-49E1-B113-C3F51EB32792}"/>
    <cellStyle name="Comma [0] 2 122 2 2" xfId="57638" hidden="1" xr:uid="{6946E63A-92A5-417C-BB60-F718EC152F9D}"/>
    <cellStyle name="Comma [0] 2 122 2 2" xfId="57897" hidden="1" xr:uid="{48D05AC5-D965-455E-AC65-DF7DBF6ADB24}"/>
    <cellStyle name="Comma [0] 2 122 2 2" xfId="58500" hidden="1" xr:uid="{C3AD1193-ECEF-4B03-9615-26678CCBA51E}"/>
    <cellStyle name="Comma [0] 2 122 2 2" xfId="59040" hidden="1" xr:uid="{0D6BB073-C96F-4D06-BCA5-B2FF9E507980}"/>
    <cellStyle name="Comma [0] 2 122 2 2" xfId="59332" hidden="1" xr:uid="{0889B92F-38BA-4537-B1E4-B529095F98C6}"/>
    <cellStyle name="Comma [0] 2 122 2 2" xfId="59591" hidden="1" xr:uid="{467D90AB-F0CC-4F96-B4FB-F8BCD2AA3D43}"/>
    <cellStyle name="Comma [0] 2 122 2 2" xfId="60175" hidden="1" xr:uid="{3B8604BE-F727-4E18-A70A-6B14B15A4CD7}"/>
    <cellStyle name="Comma [0] 2 122 2 2" xfId="60701" hidden="1" xr:uid="{08F4F413-0A1B-4A8C-94B1-CCAEDE045350}"/>
    <cellStyle name="Comma [0] 2 122 2 2" xfId="60993" hidden="1" xr:uid="{9F63A0EB-73B9-429A-8CC1-E226673B6401}"/>
    <cellStyle name="Comma [0] 2 122 2 2" xfId="61252" hidden="1" xr:uid="{4144440D-54DF-4F1E-8070-31DF2C73D48D}"/>
    <cellStyle name="Comma [0] 2 122 2 2" xfId="61821" hidden="1" xr:uid="{C28AAD02-A06F-4FE0-90A1-571D4ECE1669}"/>
    <cellStyle name="Comma [0] 2 122 2 2" xfId="62336" hidden="1" xr:uid="{01D5C141-11EF-40DB-933B-75007ACDB677}"/>
    <cellStyle name="Comma [0] 2 122 2 2" xfId="62628" hidden="1" xr:uid="{B959A12D-8537-46EB-BAD3-2B73CC67C9D8}"/>
    <cellStyle name="Comma [0] 2 122 2 2" xfId="62887" hidden="1" xr:uid="{B5741E0C-4A2B-49C9-B807-1383CC5B0CE6}"/>
    <cellStyle name="Comma [0] 2 122 2 2" xfId="63391" hidden="1" xr:uid="{A0083E20-9433-42C8-ADDE-43290E4C2725}"/>
    <cellStyle name="Comma [0] 2 122 2 2" xfId="63847" hidden="1" xr:uid="{A52805E9-42F9-4E8D-9CB0-4A5CF0817B20}"/>
    <cellStyle name="Comma [0] 2 122 3" xfId="4453" hidden="1" xr:uid="{00000000-0005-0000-0000-000068110000}"/>
    <cellStyle name="Comma [0] 2 122 3" xfId="6458" hidden="1" xr:uid="{00000000-0005-0000-0000-00003D190000}"/>
    <cellStyle name="Comma [0] 2 122 3" xfId="6672" hidden="1" xr:uid="{00000000-0005-0000-0000-0000131A0000}"/>
    <cellStyle name="Comma [0] 2 122 3" xfId="6801" hidden="1" xr:uid="{00000000-0005-0000-0000-0000941A0000}"/>
    <cellStyle name="Comma [0] 2 122 3" xfId="7427" hidden="1" xr:uid="{00000000-0005-0000-0000-0000061D0000}"/>
    <cellStyle name="Comma [0] 2 122 3" xfId="9183" hidden="1" xr:uid="{00000000-0005-0000-0000-0000E2230000}"/>
    <cellStyle name="Comma [0] 2 122 3" xfId="10939" hidden="1" xr:uid="{00000000-0005-0000-0000-0000BE2A0000}"/>
    <cellStyle name="Comma [0] 2 122 3" xfId="12695" hidden="1" xr:uid="{00000000-0005-0000-0000-00009A310000}"/>
    <cellStyle name="Comma [0] 2 122 3" xfId="14451" hidden="1" xr:uid="{00000000-0005-0000-0000-000076380000}"/>
    <cellStyle name="Comma [0] 2 122 3" xfId="16204" hidden="1" xr:uid="{00000000-0005-0000-0000-00004F3F0000}"/>
    <cellStyle name="Comma [0] 2 122 3" xfId="17954" hidden="1" xr:uid="{00000000-0005-0000-0000-000025460000}"/>
    <cellStyle name="Comma [0] 2 122 3" xfId="19698" hidden="1" xr:uid="{00000000-0005-0000-0000-0000F54C0000}"/>
    <cellStyle name="Comma [0] 2 122 3" xfId="21434" hidden="1" xr:uid="{00000000-0005-0000-0000-0000BD530000}"/>
    <cellStyle name="Comma [0] 2 122 3" xfId="23161" hidden="1" xr:uid="{00000000-0005-0000-0000-00007C5A0000}"/>
    <cellStyle name="Comma [0] 2 122 3" xfId="24871" hidden="1" xr:uid="{00000000-0005-0000-0000-00002A610000}"/>
    <cellStyle name="Comma [0] 2 122 3" xfId="26567" hidden="1" xr:uid="{00000000-0005-0000-0000-0000CA670000}"/>
    <cellStyle name="Comma [0] 2 122 3" xfId="36472" hidden="1" xr:uid="{31CCDA05-D09A-42D2-A2F0-6BC4FEA839EB}"/>
    <cellStyle name="Comma [0] 2 122 3" xfId="38477" hidden="1" xr:uid="{EC17DD59-4291-4B3A-BAD7-1F872F6D180A}"/>
    <cellStyle name="Comma [0] 2 122 3" xfId="38691" hidden="1" xr:uid="{B5AAED01-545A-4640-8DE6-6E694FEDAD16}"/>
    <cellStyle name="Comma [0] 2 122 3" xfId="38820" hidden="1" xr:uid="{FD71C8AD-ABF1-4286-8412-7253DB1BC74B}"/>
    <cellStyle name="Comma [0] 2 122 3" xfId="39446" hidden="1" xr:uid="{641A6127-844F-4266-80B8-A6A9510B3882}"/>
    <cellStyle name="Comma [0] 2 122 3" xfId="41202" hidden="1" xr:uid="{34941156-0089-473C-8672-8B47AE70C92A}"/>
    <cellStyle name="Comma [0] 2 122 3" xfId="42958" hidden="1" xr:uid="{530551F1-78E9-4045-B82D-B082C66E6E21}"/>
    <cellStyle name="Comma [0] 2 122 3" xfId="44714" hidden="1" xr:uid="{38333482-5DAF-4DAD-A38B-30D5092E1541}"/>
    <cellStyle name="Comma [0] 2 122 3" xfId="46470" hidden="1" xr:uid="{C6693BBA-580A-4560-B171-1191EA1B53AD}"/>
    <cellStyle name="Comma [0] 2 122 3" xfId="48223" hidden="1" xr:uid="{42449A6C-C9AD-4339-91CD-4C2F6C7B3CE9}"/>
    <cellStyle name="Comma [0] 2 122 3" xfId="49973" hidden="1" xr:uid="{A8F36B26-DE87-49B9-8311-71DA238F6387}"/>
    <cellStyle name="Comma [0] 2 122 3" xfId="51717" hidden="1" xr:uid="{C26B962D-8AA3-4BD1-A146-8E28371B72D6}"/>
    <cellStyle name="Comma [0] 2 122 3" xfId="53453" hidden="1" xr:uid="{FC4F318A-638F-4209-8CB9-E670902E5A75}"/>
    <cellStyle name="Comma [0] 2 122 3" xfId="55180" hidden="1" xr:uid="{2A051089-010B-4D56-AEC8-59339EE6CA46}"/>
    <cellStyle name="Comma [0] 2 122 3" xfId="56890" hidden="1" xr:uid="{B6F5A5B5-1657-4DE3-81F6-80EA901B07B0}"/>
    <cellStyle name="Comma [0] 2 122 3" xfId="58586" hidden="1" xr:uid="{BEB73F21-B82A-4544-8661-7E3C29C5BAE2}"/>
    <cellStyle name="Comma [0] 2 123" xfId="623" xr:uid="{00000000-0005-0000-0000-000072020000}"/>
    <cellStyle name="Comma [0] 2 123 2" xfId="1278" hidden="1" xr:uid="{00000000-0005-0000-0000-000001050000}"/>
    <cellStyle name="Comma [0] 2 123 2" xfId="1833" hidden="1" xr:uid="{00000000-0005-0000-0000-00002C070000}"/>
    <cellStyle name="Comma [0] 2 123 2" xfId="2130" hidden="1" xr:uid="{00000000-0005-0000-0000-000055080000}"/>
    <cellStyle name="Comma [0] 2 123 2" xfId="2397" hidden="1" xr:uid="{00000000-0005-0000-0000-000060090000}"/>
    <cellStyle name="Comma [0] 2 123 2" xfId="33311" hidden="1" xr:uid="{A8D57406-1835-4691-9025-871E43FE33F9}"/>
    <cellStyle name="Comma [0] 2 123 2" xfId="33863" hidden="1" xr:uid="{60D4B60A-6337-40DC-81F6-38B405D14C29}"/>
    <cellStyle name="Comma [0] 2 123 2" xfId="34160" hidden="1" xr:uid="{A5C736BD-4E71-45E1-904B-0D2E1BA9A221}"/>
    <cellStyle name="Comma [0] 2 123 2" xfId="34427" hidden="1" xr:uid="{DC81BFDE-D5D4-408D-A711-B3D7910BA29F}"/>
    <cellStyle name="Comma [0] 2 123 2" xfId="32676" xr:uid="{E5D1A017-A63A-43A9-9C68-0A2421689F9D}"/>
    <cellStyle name="Comma [0] 2 123 2 2" xfId="5075" hidden="1" xr:uid="{00000000-0005-0000-0000-0000D6130000}"/>
    <cellStyle name="Comma [0] 2 123 2 2" xfId="5635" hidden="1" xr:uid="{00000000-0005-0000-0000-000006160000}"/>
    <cellStyle name="Comma [0] 2 123 2 2" xfId="5932" hidden="1" xr:uid="{00000000-0005-0000-0000-00002F170000}"/>
    <cellStyle name="Comma [0] 2 123 2 2" xfId="6199" hidden="1" xr:uid="{00000000-0005-0000-0000-00003A180000}"/>
    <cellStyle name="Comma [0] 2 123 2 2" xfId="7294" hidden="1" xr:uid="{00000000-0005-0000-0000-0000811C0000}"/>
    <cellStyle name="Comma [0] 2 123 2 2" xfId="7854" hidden="1" xr:uid="{00000000-0005-0000-0000-0000B11E0000}"/>
    <cellStyle name="Comma [0] 2 123 2 2" xfId="8151" hidden="1" xr:uid="{00000000-0005-0000-0000-0000DA1F0000}"/>
    <cellStyle name="Comma [0] 2 123 2 2" xfId="8418" hidden="1" xr:uid="{00000000-0005-0000-0000-0000E5200000}"/>
    <cellStyle name="Comma [0] 2 123 2 2" xfId="9050" hidden="1" xr:uid="{00000000-0005-0000-0000-00005D230000}"/>
    <cellStyle name="Comma [0] 2 123 2 2" xfId="9610" hidden="1" xr:uid="{00000000-0005-0000-0000-00008D250000}"/>
    <cellStyle name="Comma [0] 2 123 2 2" xfId="9907" hidden="1" xr:uid="{00000000-0005-0000-0000-0000B6260000}"/>
    <cellStyle name="Comma [0] 2 123 2 2" xfId="10174" hidden="1" xr:uid="{00000000-0005-0000-0000-0000C1270000}"/>
    <cellStyle name="Comma [0] 2 123 2 2" xfId="10806" hidden="1" xr:uid="{00000000-0005-0000-0000-0000392A0000}"/>
    <cellStyle name="Comma [0] 2 123 2 2" xfId="11366" hidden="1" xr:uid="{00000000-0005-0000-0000-0000692C0000}"/>
    <cellStyle name="Comma [0] 2 123 2 2" xfId="11663" hidden="1" xr:uid="{00000000-0005-0000-0000-0000922D0000}"/>
    <cellStyle name="Comma [0] 2 123 2 2" xfId="11930" hidden="1" xr:uid="{00000000-0005-0000-0000-00009D2E0000}"/>
    <cellStyle name="Comma [0] 2 123 2 2" xfId="12562" hidden="1" xr:uid="{00000000-0005-0000-0000-000015310000}"/>
    <cellStyle name="Comma [0] 2 123 2 2" xfId="13122" hidden="1" xr:uid="{00000000-0005-0000-0000-000045330000}"/>
    <cellStyle name="Comma [0] 2 123 2 2" xfId="13419" hidden="1" xr:uid="{00000000-0005-0000-0000-00006E340000}"/>
    <cellStyle name="Comma [0] 2 123 2 2" xfId="13686" hidden="1" xr:uid="{00000000-0005-0000-0000-000079350000}"/>
    <cellStyle name="Comma [0] 2 123 2 2" xfId="14318" hidden="1" xr:uid="{00000000-0005-0000-0000-0000F1370000}"/>
    <cellStyle name="Comma [0] 2 123 2 2" xfId="14878" hidden="1" xr:uid="{00000000-0005-0000-0000-0000213A0000}"/>
    <cellStyle name="Comma [0] 2 123 2 2" xfId="15175" hidden="1" xr:uid="{00000000-0005-0000-0000-00004A3B0000}"/>
    <cellStyle name="Comma [0] 2 123 2 2" xfId="15442" hidden="1" xr:uid="{00000000-0005-0000-0000-0000553C0000}"/>
    <cellStyle name="Comma [0] 2 123 2 2" xfId="16071" hidden="1" xr:uid="{00000000-0005-0000-0000-0000CA3E0000}"/>
    <cellStyle name="Comma [0] 2 123 2 2" xfId="16631" hidden="1" xr:uid="{00000000-0005-0000-0000-0000FA400000}"/>
    <cellStyle name="Comma [0] 2 123 2 2" xfId="16928" hidden="1" xr:uid="{00000000-0005-0000-0000-000023420000}"/>
    <cellStyle name="Comma [0] 2 123 2 2" xfId="17195" hidden="1" xr:uid="{00000000-0005-0000-0000-00002E430000}"/>
    <cellStyle name="Comma [0] 2 123 2 2" xfId="17821" hidden="1" xr:uid="{00000000-0005-0000-0000-0000A0450000}"/>
    <cellStyle name="Comma [0] 2 123 2 2" xfId="18381" hidden="1" xr:uid="{00000000-0005-0000-0000-0000D0470000}"/>
    <cellStyle name="Comma [0] 2 123 2 2" xfId="18678" hidden="1" xr:uid="{00000000-0005-0000-0000-0000F9480000}"/>
    <cellStyle name="Comma [0] 2 123 2 2" xfId="18945" hidden="1" xr:uid="{00000000-0005-0000-0000-0000044A0000}"/>
    <cellStyle name="Comma [0] 2 123 2 2" xfId="19566" hidden="1" xr:uid="{00000000-0005-0000-0000-0000714C0000}"/>
    <cellStyle name="Comma [0] 2 123 2 2" xfId="20125" hidden="1" xr:uid="{00000000-0005-0000-0000-0000A04E0000}"/>
    <cellStyle name="Comma [0] 2 123 2 2" xfId="20422" hidden="1" xr:uid="{00000000-0005-0000-0000-0000C94F0000}"/>
    <cellStyle name="Comma [0] 2 123 2 2" xfId="20689" hidden="1" xr:uid="{00000000-0005-0000-0000-0000D4500000}"/>
    <cellStyle name="Comma [0] 2 123 2 2" xfId="21304" hidden="1" xr:uid="{00000000-0005-0000-0000-00003B530000}"/>
    <cellStyle name="Comma [0] 2 123 2 2" xfId="21859" hidden="1" xr:uid="{00000000-0005-0000-0000-000066550000}"/>
    <cellStyle name="Comma [0] 2 123 2 2" xfId="22156" hidden="1" xr:uid="{00000000-0005-0000-0000-00008F560000}"/>
    <cellStyle name="Comma [0] 2 123 2 2" xfId="22423" hidden="1" xr:uid="{00000000-0005-0000-0000-00009A570000}"/>
    <cellStyle name="Comma [0] 2 123 2 2" xfId="23032" hidden="1" xr:uid="{00000000-0005-0000-0000-0000FB590000}"/>
    <cellStyle name="Comma [0] 2 123 2 2" xfId="23583" hidden="1" xr:uid="{00000000-0005-0000-0000-0000225C0000}"/>
    <cellStyle name="Comma [0] 2 123 2 2" xfId="23880" hidden="1" xr:uid="{00000000-0005-0000-0000-00004B5D0000}"/>
    <cellStyle name="Comma [0] 2 123 2 2" xfId="24147" hidden="1" xr:uid="{00000000-0005-0000-0000-0000565E0000}"/>
    <cellStyle name="Comma [0] 2 123 2 2" xfId="24745" hidden="1" xr:uid="{00000000-0005-0000-0000-0000AC600000}"/>
    <cellStyle name="Comma [0] 2 123 2 2" xfId="25290" hidden="1" xr:uid="{00000000-0005-0000-0000-0000CD620000}"/>
    <cellStyle name="Comma [0] 2 123 2 2" xfId="25587" hidden="1" xr:uid="{00000000-0005-0000-0000-0000F6630000}"/>
    <cellStyle name="Comma [0] 2 123 2 2" xfId="25854" hidden="1" xr:uid="{00000000-0005-0000-0000-000001650000}"/>
    <cellStyle name="Comma [0] 2 123 2 2" xfId="26442" hidden="1" xr:uid="{00000000-0005-0000-0000-00004D670000}"/>
    <cellStyle name="Comma [0] 2 123 2 2" xfId="26984" hidden="1" xr:uid="{00000000-0005-0000-0000-00006B690000}"/>
    <cellStyle name="Comma [0] 2 123 2 2" xfId="27281" hidden="1" xr:uid="{00000000-0005-0000-0000-0000946A0000}"/>
    <cellStyle name="Comma [0] 2 123 2 2" xfId="27548" hidden="1" xr:uid="{00000000-0005-0000-0000-00009F6B0000}"/>
    <cellStyle name="Comma [0] 2 123 2 2" xfId="28117" hidden="1" xr:uid="{00000000-0005-0000-0000-0000D86D0000}"/>
    <cellStyle name="Comma [0] 2 123 2 2" xfId="28645" hidden="1" xr:uid="{00000000-0005-0000-0000-0000E86F0000}"/>
    <cellStyle name="Comma [0] 2 123 2 2" xfId="28942" hidden="1" xr:uid="{00000000-0005-0000-0000-000011710000}"/>
    <cellStyle name="Comma [0] 2 123 2 2" xfId="29209" hidden="1" xr:uid="{00000000-0005-0000-0000-00001C720000}"/>
    <cellStyle name="Comma [0] 2 123 2 2" xfId="29763" hidden="1" xr:uid="{00000000-0005-0000-0000-000046740000}"/>
    <cellStyle name="Comma [0] 2 123 2 2" xfId="30280" hidden="1" xr:uid="{00000000-0005-0000-0000-00004B760000}"/>
    <cellStyle name="Comma [0] 2 123 2 2" xfId="30577" hidden="1" xr:uid="{00000000-0005-0000-0000-000074770000}"/>
    <cellStyle name="Comma [0] 2 123 2 2" xfId="30844" hidden="1" xr:uid="{00000000-0005-0000-0000-00007F780000}"/>
    <cellStyle name="Comma [0] 2 123 2 2" xfId="31333" hidden="1" xr:uid="{00000000-0005-0000-0000-0000687A0000}"/>
    <cellStyle name="Comma [0] 2 123 2 2" xfId="31791" hidden="1" xr:uid="{00000000-0005-0000-0000-0000327C0000}"/>
    <cellStyle name="Comma [0] 2 123 2 2" xfId="37094" hidden="1" xr:uid="{FB301653-9B45-4225-9F65-8451838EB9F8}"/>
    <cellStyle name="Comma [0] 2 123 2 2" xfId="37654" hidden="1" xr:uid="{A1E6960C-E155-4FB9-A7D9-B33A23600640}"/>
    <cellStyle name="Comma [0] 2 123 2 2" xfId="37951" hidden="1" xr:uid="{3CF3F0E1-8B73-42DB-8B82-95E19B5B32C7}"/>
    <cellStyle name="Comma [0] 2 123 2 2" xfId="38218" hidden="1" xr:uid="{29A53EAC-E381-4596-BB61-B311B60F1FA2}"/>
    <cellStyle name="Comma [0] 2 123 2 2" xfId="39313" hidden="1" xr:uid="{EA803005-2555-4819-8A79-AB6017E3BB17}"/>
    <cellStyle name="Comma [0] 2 123 2 2" xfId="39873" hidden="1" xr:uid="{4E518662-BE77-4288-99C0-EEDA02841694}"/>
    <cellStyle name="Comma [0] 2 123 2 2" xfId="40170" hidden="1" xr:uid="{FB179559-6EA4-4AC7-B9F1-3F2938631C3D}"/>
    <cellStyle name="Comma [0] 2 123 2 2" xfId="40437" hidden="1" xr:uid="{768DF5B9-0530-4C42-AB55-1F546E9BDBED}"/>
    <cellStyle name="Comma [0] 2 123 2 2" xfId="41069" hidden="1" xr:uid="{C53252CC-51F8-40DF-9B05-A07AAA08680B}"/>
    <cellStyle name="Comma [0] 2 123 2 2" xfId="41629" hidden="1" xr:uid="{0A034F9C-1079-4868-9E97-C26F381AA3C2}"/>
    <cellStyle name="Comma [0] 2 123 2 2" xfId="41926" hidden="1" xr:uid="{2FC9F893-5AB8-464E-B766-290839C041B7}"/>
    <cellStyle name="Comma [0] 2 123 2 2" xfId="42193" hidden="1" xr:uid="{2B16B7B6-8BA8-4F90-9790-40E8E74FA7D8}"/>
    <cellStyle name="Comma [0] 2 123 2 2" xfId="42825" hidden="1" xr:uid="{95D1DF82-202F-49C6-B98A-11C66B206B84}"/>
    <cellStyle name="Comma [0] 2 123 2 2" xfId="43385" hidden="1" xr:uid="{BC308FB1-A1D6-4492-A02B-02AC9DB8485E}"/>
    <cellStyle name="Comma [0] 2 123 2 2" xfId="43682" hidden="1" xr:uid="{50BAA04F-E7F3-46BD-A616-B08D8D0BBAD8}"/>
    <cellStyle name="Comma [0] 2 123 2 2" xfId="43949" hidden="1" xr:uid="{CCFA158A-3726-4AC0-B655-DE8A8CC88716}"/>
    <cellStyle name="Comma [0] 2 123 2 2" xfId="44581" hidden="1" xr:uid="{7D84EA79-A492-4807-A260-A0C57476D87E}"/>
    <cellStyle name="Comma [0] 2 123 2 2" xfId="45141" hidden="1" xr:uid="{C2BC4D91-BFB9-47AF-B2A1-EF51FA4774CA}"/>
    <cellStyle name="Comma [0] 2 123 2 2" xfId="45438" hidden="1" xr:uid="{557CB0D8-9CC0-40A0-9FF1-425B53FF5DC2}"/>
    <cellStyle name="Comma [0] 2 123 2 2" xfId="45705" hidden="1" xr:uid="{2E8ED3B6-B64D-494B-B33F-7BA648BA2029}"/>
    <cellStyle name="Comma [0] 2 123 2 2" xfId="46337" hidden="1" xr:uid="{7686D4D2-C01C-4077-AEE5-51B381BE57B3}"/>
    <cellStyle name="Comma [0] 2 123 2 2" xfId="46897" hidden="1" xr:uid="{DDAC7662-589E-4496-BA56-34A08F30F572}"/>
    <cellStyle name="Comma [0] 2 123 2 2" xfId="47194" hidden="1" xr:uid="{748F6E68-2B36-406D-AFF5-C69BC4789859}"/>
    <cellStyle name="Comma [0] 2 123 2 2" xfId="47461" hidden="1" xr:uid="{B555EE35-FCB1-4556-954B-94E4736CDB83}"/>
    <cellStyle name="Comma [0] 2 123 2 2" xfId="48090" hidden="1" xr:uid="{FF30250F-6388-41C7-BEF0-BC7491C7DB09}"/>
    <cellStyle name="Comma [0] 2 123 2 2" xfId="48650" hidden="1" xr:uid="{15A88230-3FD4-4699-AF47-107D8D7B129F}"/>
    <cellStyle name="Comma [0] 2 123 2 2" xfId="48947" hidden="1" xr:uid="{7B6B7A35-7343-47F2-830E-6F01BB547D7A}"/>
    <cellStyle name="Comma [0] 2 123 2 2" xfId="49214" hidden="1" xr:uid="{51A77AA0-987C-4832-989A-72AD389DDA49}"/>
    <cellStyle name="Comma [0] 2 123 2 2" xfId="49840" hidden="1" xr:uid="{347D5B4D-6232-452E-98DB-0F4D504E9968}"/>
    <cellStyle name="Comma [0] 2 123 2 2" xfId="50400" hidden="1" xr:uid="{BAF45082-D917-44B6-8BDF-F0170DA88DD2}"/>
    <cellStyle name="Comma [0] 2 123 2 2" xfId="50697" hidden="1" xr:uid="{19156966-533D-4594-AB42-ACD198BC77BF}"/>
    <cellStyle name="Comma [0] 2 123 2 2" xfId="50964" hidden="1" xr:uid="{BAA50D02-D707-42A1-8342-3632BE632440}"/>
    <cellStyle name="Comma [0] 2 123 2 2" xfId="51585" hidden="1" xr:uid="{6A0286E9-E277-4838-8B96-653E8BF50368}"/>
    <cellStyle name="Comma [0] 2 123 2 2" xfId="52144" hidden="1" xr:uid="{11EDF919-4EE2-4749-BEEB-AA6369BD3516}"/>
    <cellStyle name="Comma [0] 2 123 2 2" xfId="52441" hidden="1" xr:uid="{B48E1FE5-B978-43B6-BBD3-7CD0B8E6B0C8}"/>
    <cellStyle name="Comma [0] 2 123 2 2" xfId="52708" hidden="1" xr:uid="{B484D6F6-8350-4AA8-AFD8-688D9CCC2ED9}"/>
    <cellStyle name="Comma [0] 2 123 2 2" xfId="53323" hidden="1" xr:uid="{4691B9AE-ECB8-46D1-A93E-9F5B62ED8696}"/>
    <cellStyle name="Comma [0] 2 123 2 2" xfId="53878" hidden="1" xr:uid="{C7587C3A-4179-4A63-A1AD-176E34D5A290}"/>
    <cellStyle name="Comma [0] 2 123 2 2" xfId="54175" hidden="1" xr:uid="{0AF1899D-DBAA-4979-8242-0932B1998D37}"/>
    <cellStyle name="Comma [0] 2 123 2 2" xfId="54442" hidden="1" xr:uid="{C911A2B8-C9AC-4002-A736-F3D4A17A2CD8}"/>
    <cellStyle name="Comma [0] 2 123 2 2" xfId="55051" hidden="1" xr:uid="{E26FEF2C-DA07-49EA-92B9-848B51C0530D}"/>
    <cellStyle name="Comma [0] 2 123 2 2" xfId="55602" hidden="1" xr:uid="{63999A91-1394-4152-8072-5BE8CC490488}"/>
    <cellStyle name="Comma [0] 2 123 2 2" xfId="55899" hidden="1" xr:uid="{7E972D09-9A80-4BB7-BD8E-264096141D6C}"/>
    <cellStyle name="Comma [0] 2 123 2 2" xfId="56166" hidden="1" xr:uid="{55039CC9-1695-4EE8-95C7-7A7DB28981D1}"/>
    <cellStyle name="Comma [0] 2 123 2 2" xfId="56764" hidden="1" xr:uid="{FDF83A88-026B-45C9-92D5-172D96741336}"/>
    <cellStyle name="Comma [0] 2 123 2 2" xfId="57309" hidden="1" xr:uid="{466077CB-09B4-4AE1-B51F-14907D9B1731}"/>
    <cellStyle name="Comma [0] 2 123 2 2" xfId="57606" hidden="1" xr:uid="{F6D5FB51-7E7C-4BE9-9019-E43BD7D0C9AD}"/>
    <cellStyle name="Comma [0] 2 123 2 2" xfId="57873" hidden="1" xr:uid="{8B5FE4D4-384F-444B-8AF6-8B308C46FCB1}"/>
    <cellStyle name="Comma [0] 2 123 2 2" xfId="58461" hidden="1" xr:uid="{6504DF3E-8EED-4916-82CE-0B9A31F97ACD}"/>
    <cellStyle name="Comma [0] 2 123 2 2" xfId="59003" hidden="1" xr:uid="{BAC18FCA-25FA-43D0-999D-18B14878A1AF}"/>
    <cellStyle name="Comma [0] 2 123 2 2" xfId="59300" hidden="1" xr:uid="{3AE2D84B-B3C3-4C44-A256-AEDCEC782D56}"/>
    <cellStyle name="Comma [0] 2 123 2 2" xfId="59567" hidden="1" xr:uid="{A6CC2C38-8F6E-44BB-BF00-DC5961B806AF}"/>
    <cellStyle name="Comma [0] 2 123 2 2" xfId="60136" hidden="1" xr:uid="{60DBB4C7-53A4-431F-92B5-8967BB604B59}"/>
    <cellStyle name="Comma [0] 2 123 2 2" xfId="60664" hidden="1" xr:uid="{FBE71731-9488-4187-B6BE-5A6D7DCBE8A9}"/>
    <cellStyle name="Comma [0] 2 123 2 2" xfId="60961" hidden="1" xr:uid="{04F6A4F5-EE0A-4FDD-B506-778E019233D0}"/>
    <cellStyle name="Comma [0] 2 123 2 2" xfId="61228" hidden="1" xr:uid="{7E9547B0-D77E-47D3-A26E-40498AE87678}"/>
    <cellStyle name="Comma [0] 2 123 2 2" xfId="61782" hidden="1" xr:uid="{4BA7FF87-2814-42EC-BED5-2AE3F0312222}"/>
    <cellStyle name="Comma [0] 2 123 2 2" xfId="62299" hidden="1" xr:uid="{B4665D2B-1A75-43DA-8573-18AAB4FF8626}"/>
    <cellStyle name="Comma [0] 2 123 2 2" xfId="62596" hidden="1" xr:uid="{A822EC19-89BE-4E12-B0EF-14093A7BA7AA}"/>
    <cellStyle name="Comma [0] 2 123 2 2" xfId="62863" hidden="1" xr:uid="{B1877EFD-BD7E-4342-89EF-DB49C245E293}"/>
    <cellStyle name="Comma [0] 2 123 2 2" xfId="63352" hidden="1" xr:uid="{D426741E-3A4B-4C7F-BCBE-4DBE8D47F895}"/>
    <cellStyle name="Comma [0] 2 123 2 2" xfId="63810" hidden="1" xr:uid="{F2791852-501A-4649-9C49-BD2BDE1C7C22}"/>
    <cellStyle name="Comma [0] 2 123 3" xfId="4414" hidden="1" xr:uid="{00000000-0005-0000-0000-000041110000}"/>
    <cellStyle name="Comma [0] 2 123 3" xfId="6633" hidden="1" xr:uid="{00000000-0005-0000-0000-0000EC190000}"/>
    <cellStyle name="Comma [0] 2 123 3" xfId="6908" hidden="1" xr:uid="{00000000-0005-0000-0000-0000FF1A0000}"/>
    <cellStyle name="Comma [0] 2 123 3" xfId="8664" hidden="1" xr:uid="{00000000-0005-0000-0000-0000DB210000}"/>
    <cellStyle name="Comma [0] 2 123 3" xfId="10420" hidden="1" xr:uid="{00000000-0005-0000-0000-0000B7280000}"/>
    <cellStyle name="Comma [0] 2 123 3" xfId="12176" hidden="1" xr:uid="{00000000-0005-0000-0000-0000932F0000}"/>
    <cellStyle name="Comma [0] 2 123 3" xfId="13932" hidden="1" xr:uid="{00000000-0005-0000-0000-00006F360000}"/>
    <cellStyle name="Comma [0] 2 123 3" xfId="15688" hidden="1" xr:uid="{00000000-0005-0000-0000-00004B3D0000}"/>
    <cellStyle name="Comma [0] 2 123 3" xfId="17440" hidden="1" xr:uid="{00000000-0005-0000-0000-000023440000}"/>
    <cellStyle name="Comma [0] 2 123 3" xfId="19189" hidden="1" xr:uid="{00000000-0005-0000-0000-0000F84A0000}"/>
    <cellStyle name="Comma [0] 2 123 3" xfId="20932" hidden="1" xr:uid="{00000000-0005-0000-0000-0000C7510000}"/>
    <cellStyle name="Comma [0] 2 123 3" xfId="22662" hidden="1" xr:uid="{00000000-0005-0000-0000-000089580000}"/>
    <cellStyle name="Comma [0] 2 123 3" xfId="24385" hidden="1" xr:uid="{00000000-0005-0000-0000-0000445F0000}"/>
    <cellStyle name="Comma [0] 2 123 3" xfId="26089" hidden="1" xr:uid="{00000000-0005-0000-0000-0000EC650000}"/>
    <cellStyle name="Comma [0] 2 123 3" xfId="27778" hidden="1" xr:uid="{00000000-0005-0000-0000-0000856C0000}"/>
    <cellStyle name="Comma [0] 2 123 3" xfId="29433" hidden="1" xr:uid="{00000000-0005-0000-0000-0000FC720000}"/>
    <cellStyle name="Comma [0] 2 123 3" xfId="36433" hidden="1" xr:uid="{24C6F145-4237-47FF-BEB3-D5532DC86E1C}"/>
    <cellStyle name="Comma [0] 2 123 3" xfId="38652" hidden="1" xr:uid="{9DEA9B3E-E644-49A9-B1DE-B751A8558FEC}"/>
    <cellStyle name="Comma [0] 2 123 3" xfId="38927" hidden="1" xr:uid="{ACA32F3F-F964-4DED-A2F7-0B335769466F}"/>
    <cellStyle name="Comma [0] 2 123 3" xfId="40683" hidden="1" xr:uid="{7DB40003-A331-4791-ADBE-8C2B7AF59AB5}"/>
    <cellStyle name="Comma [0] 2 123 3" xfId="42439" hidden="1" xr:uid="{0C9C1E2F-ABCF-4F16-93EB-0A7535710398}"/>
    <cellStyle name="Comma [0] 2 123 3" xfId="44195" hidden="1" xr:uid="{D38747A6-0667-44E8-92B2-4807E7779A8A}"/>
    <cellStyle name="Comma [0] 2 123 3" xfId="45951" hidden="1" xr:uid="{C4E00FEC-C88F-4CA9-80A5-6310A0F6650A}"/>
    <cellStyle name="Comma [0] 2 123 3" xfId="47707" hidden="1" xr:uid="{AC44206F-7553-46D9-A421-002BE404F39F}"/>
    <cellStyle name="Comma [0] 2 123 3" xfId="49459" hidden="1" xr:uid="{C250B27F-D171-4EE7-90F7-0EC40E2237B2}"/>
    <cellStyle name="Comma [0] 2 123 3" xfId="51208" hidden="1" xr:uid="{E9EC55A8-818B-421F-9D37-54F306CFEE82}"/>
    <cellStyle name="Comma [0] 2 123 3" xfId="52951" hidden="1" xr:uid="{559B1B4B-633A-4033-8DAD-E72C2DCCEFCF}"/>
    <cellStyle name="Comma [0] 2 123 3" xfId="54681" hidden="1" xr:uid="{039CB642-4ADA-4B36-BDC8-237558925812}"/>
    <cellStyle name="Comma [0] 2 123 3" xfId="56404" hidden="1" xr:uid="{1612C3AE-6352-438B-9D05-0EB1E9F32ECC}"/>
    <cellStyle name="Comma [0] 2 123 3" xfId="58108" hidden="1" xr:uid="{6820A1D8-0430-4C1F-BF80-4BB723B64636}"/>
    <cellStyle name="Comma [0] 2 123 3" xfId="59797" hidden="1" xr:uid="{851807E2-7696-4275-BC3E-9252FEE491ED}"/>
    <cellStyle name="Comma [0] 2 123 3" xfId="61452" hidden="1" xr:uid="{4B2CD763-8481-427C-8332-785A41AF67C8}"/>
    <cellStyle name="Comma [0] 2 124" xfId="620" xr:uid="{00000000-0005-0000-0000-00006F020000}"/>
    <cellStyle name="Comma [0] 2 124 2" xfId="1275" hidden="1" xr:uid="{00000000-0005-0000-0000-0000FE040000}"/>
    <cellStyle name="Comma [0] 2 124 2" xfId="1830" hidden="1" xr:uid="{00000000-0005-0000-0000-000029070000}"/>
    <cellStyle name="Comma [0] 2 124 2" xfId="2127" hidden="1" xr:uid="{00000000-0005-0000-0000-000052080000}"/>
    <cellStyle name="Comma [0] 2 124 2" xfId="2395" hidden="1" xr:uid="{00000000-0005-0000-0000-00005E090000}"/>
    <cellStyle name="Comma [0] 2 124 2" xfId="33308" hidden="1" xr:uid="{671A0799-437B-4E10-8E28-37C036EE8BDE}"/>
    <cellStyle name="Comma [0] 2 124 2" xfId="33860" hidden="1" xr:uid="{E714F36D-E987-4FA8-90FC-CD8F8D60BBCE}"/>
    <cellStyle name="Comma [0] 2 124 2" xfId="34157" hidden="1" xr:uid="{3C964B25-5B9C-4B9A-B579-2976E9A5E5D3}"/>
    <cellStyle name="Comma [0] 2 124 2" xfId="34425" hidden="1" xr:uid="{E3234A4B-8253-43C0-BC32-972942F92F68}"/>
    <cellStyle name="Comma [0] 2 124 2" xfId="32673" xr:uid="{C93A3B90-4F6E-4B8B-A26A-1F6FB970A547}"/>
    <cellStyle name="Comma [0] 2 124 2 2" xfId="5072" hidden="1" xr:uid="{00000000-0005-0000-0000-0000D3130000}"/>
    <cellStyle name="Comma [0] 2 124 2 2" xfId="5632" hidden="1" xr:uid="{00000000-0005-0000-0000-000003160000}"/>
    <cellStyle name="Comma [0] 2 124 2 2" xfId="5929" hidden="1" xr:uid="{00000000-0005-0000-0000-00002C170000}"/>
    <cellStyle name="Comma [0] 2 124 2 2" xfId="6197" hidden="1" xr:uid="{00000000-0005-0000-0000-000038180000}"/>
    <cellStyle name="Comma [0] 2 124 2 2" xfId="7291" hidden="1" xr:uid="{00000000-0005-0000-0000-00007E1C0000}"/>
    <cellStyle name="Comma [0] 2 124 2 2" xfId="7851" hidden="1" xr:uid="{00000000-0005-0000-0000-0000AE1E0000}"/>
    <cellStyle name="Comma [0] 2 124 2 2" xfId="8148" hidden="1" xr:uid="{00000000-0005-0000-0000-0000D71F0000}"/>
    <cellStyle name="Comma [0] 2 124 2 2" xfId="8416" hidden="1" xr:uid="{00000000-0005-0000-0000-0000E3200000}"/>
    <cellStyle name="Comma [0] 2 124 2 2" xfId="9047" hidden="1" xr:uid="{00000000-0005-0000-0000-00005A230000}"/>
    <cellStyle name="Comma [0] 2 124 2 2" xfId="9607" hidden="1" xr:uid="{00000000-0005-0000-0000-00008A250000}"/>
    <cellStyle name="Comma [0] 2 124 2 2" xfId="9904" hidden="1" xr:uid="{00000000-0005-0000-0000-0000B3260000}"/>
    <cellStyle name="Comma [0] 2 124 2 2" xfId="10172" hidden="1" xr:uid="{00000000-0005-0000-0000-0000BF270000}"/>
    <cellStyle name="Comma [0] 2 124 2 2" xfId="10803" hidden="1" xr:uid="{00000000-0005-0000-0000-0000362A0000}"/>
    <cellStyle name="Comma [0] 2 124 2 2" xfId="11363" hidden="1" xr:uid="{00000000-0005-0000-0000-0000662C0000}"/>
    <cellStyle name="Comma [0] 2 124 2 2" xfId="11660" hidden="1" xr:uid="{00000000-0005-0000-0000-00008F2D0000}"/>
    <cellStyle name="Comma [0] 2 124 2 2" xfId="11928" hidden="1" xr:uid="{00000000-0005-0000-0000-00009B2E0000}"/>
    <cellStyle name="Comma [0] 2 124 2 2" xfId="12559" hidden="1" xr:uid="{00000000-0005-0000-0000-000012310000}"/>
    <cellStyle name="Comma [0] 2 124 2 2" xfId="13119" hidden="1" xr:uid="{00000000-0005-0000-0000-000042330000}"/>
    <cellStyle name="Comma [0] 2 124 2 2" xfId="13416" hidden="1" xr:uid="{00000000-0005-0000-0000-00006B340000}"/>
    <cellStyle name="Comma [0] 2 124 2 2" xfId="13684" hidden="1" xr:uid="{00000000-0005-0000-0000-000077350000}"/>
    <cellStyle name="Comma [0] 2 124 2 2" xfId="14315" hidden="1" xr:uid="{00000000-0005-0000-0000-0000EE370000}"/>
    <cellStyle name="Comma [0] 2 124 2 2" xfId="14875" hidden="1" xr:uid="{00000000-0005-0000-0000-00001E3A0000}"/>
    <cellStyle name="Comma [0] 2 124 2 2" xfId="15172" hidden="1" xr:uid="{00000000-0005-0000-0000-0000473B0000}"/>
    <cellStyle name="Comma [0] 2 124 2 2" xfId="15440" hidden="1" xr:uid="{00000000-0005-0000-0000-0000533C0000}"/>
    <cellStyle name="Comma [0] 2 124 2 2" xfId="16068" hidden="1" xr:uid="{00000000-0005-0000-0000-0000C73E0000}"/>
    <cellStyle name="Comma [0] 2 124 2 2" xfId="16628" hidden="1" xr:uid="{00000000-0005-0000-0000-0000F7400000}"/>
    <cellStyle name="Comma [0] 2 124 2 2" xfId="16925" hidden="1" xr:uid="{00000000-0005-0000-0000-000020420000}"/>
    <cellStyle name="Comma [0] 2 124 2 2" xfId="17193" hidden="1" xr:uid="{00000000-0005-0000-0000-00002C430000}"/>
    <cellStyle name="Comma [0] 2 124 2 2" xfId="17818" hidden="1" xr:uid="{00000000-0005-0000-0000-00009D450000}"/>
    <cellStyle name="Comma [0] 2 124 2 2" xfId="18378" hidden="1" xr:uid="{00000000-0005-0000-0000-0000CD470000}"/>
    <cellStyle name="Comma [0] 2 124 2 2" xfId="18675" hidden="1" xr:uid="{00000000-0005-0000-0000-0000F6480000}"/>
    <cellStyle name="Comma [0] 2 124 2 2" xfId="18943" hidden="1" xr:uid="{00000000-0005-0000-0000-0000024A0000}"/>
    <cellStyle name="Comma [0] 2 124 2 2" xfId="19563" hidden="1" xr:uid="{00000000-0005-0000-0000-00006E4C0000}"/>
    <cellStyle name="Comma [0] 2 124 2 2" xfId="20122" hidden="1" xr:uid="{00000000-0005-0000-0000-00009D4E0000}"/>
    <cellStyle name="Comma [0] 2 124 2 2" xfId="20419" hidden="1" xr:uid="{00000000-0005-0000-0000-0000C64F0000}"/>
    <cellStyle name="Comma [0] 2 124 2 2" xfId="20687" hidden="1" xr:uid="{00000000-0005-0000-0000-0000D2500000}"/>
    <cellStyle name="Comma [0] 2 124 2 2" xfId="21301" hidden="1" xr:uid="{00000000-0005-0000-0000-000038530000}"/>
    <cellStyle name="Comma [0] 2 124 2 2" xfId="21856" hidden="1" xr:uid="{00000000-0005-0000-0000-000063550000}"/>
    <cellStyle name="Comma [0] 2 124 2 2" xfId="22153" hidden="1" xr:uid="{00000000-0005-0000-0000-00008C560000}"/>
    <cellStyle name="Comma [0] 2 124 2 2" xfId="22421" hidden="1" xr:uid="{00000000-0005-0000-0000-000098570000}"/>
    <cellStyle name="Comma [0] 2 124 2 2" xfId="23029" hidden="1" xr:uid="{00000000-0005-0000-0000-0000F8590000}"/>
    <cellStyle name="Comma [0] 2 124 2 2" xfId="23580" hidden="1" xr:uid="{00000000-0005-0000-0000-00001F5C0000}"/>
    <cellStyle name="Comma [0] 2 124 2 2" xfId="23877" hidden="1" xr:uid="{00000000-0005-0000-0000-0000485D0000}"/>
    <cellStyle name="Comma [0] 2 124 2 2" xfId="24145" hidden="1" xr:uid="{00000000-0005-0000-0000-0000545E0000}"/>
    <cellStyle name="Comma [0] 2 124 2 2" xfId="24742" hidden="1" xr:uid="{00000000-0005-0000-0000-0000A9600000}"/>
    <cellStyle name="Comma [0] 2 124 2 2" xfId="25287" hidden="1" xr:uid="{00000000-0005-0000-0000-0000CA620000}"/>
    <cellStyle name="Comma [0] 2 124 2 2" xfId="25584" hidden="1" xr:uid="{00000000-0005-0000-0000-0000F3630000}"/>
    <cellStyle name="Comma [0] 2 124 2 2" xfId="25852" hidden="1" xr:uid="{00000000-0005-0000-0000-0000FF640000}"/>
    <cellStyle name="Comma [0] 2 124 2 2" xfId="26439" hidden="1" xr:uid="{00000000-0005-0000-0000-00004A670000}"/>
    <cellStyle name="Comma [0] 2 124 2 2" xfId="26981" hidden="1" xr:uid="{00000000-0005-0000-0000-000068690000}"/>
    <cellStyle name="Comma [0] 2 124 2 2" xfId="27278" hidden="1" xr:uid="{00000000-0005-0000-0000-0000916A0000}"/>
    <cellStyle name="Comma [0] 2 124 2 2" xfId="27546" hidden="1" xr:uid="{00000000-0005-0000-0000-00009D6B0000}"/>
    <cellStyle name="Comma [0] 2 124 2 2" xfId="28114" hidden="1" xr:uid="{00000000-0005-0000-0000-0000D56D0000}"/>
    <cellStyle name="Comma [0] 2 124 2 2" xfId="28642" hidden="1" xr:uid="{00000000-0005-0000-0000-0000E56F0000}"/>
    <cellStyle name="Comma [0] 2 124 2 2" xfId="28939" hidden="1" xr:uid="{00000000-0005-0000-0000-00000E710000}"/>
    <cellStyle name="Comma [0] 2 124 2 2" xfId="29207" hidden="1" xr:uid="{00000000-0005-0000-0000-00001A720000}"/>
    <cellStyle name="Comma [0] 2 124 2 2" xfId="29760" hidden="1" xr:uid="{00000000-0005-0000-0000-000043740000}"/>
    <cellStyle name="Comma [0] 2 124 2 2" xfId="30277" hidden="1" xr:uid="{00000000-0005-0000-0000-000048760000}"/>
    <cellStyle name="Comma [0] 2 124 2 2" xfId="30574" hidden="1" xr:uid="{00000000-0005-0000-0000-000071770000}"/>
    <cellStyle name="Comma [0] 2 124 2 2" xfId="30842" hidden="1" xr:uid="{00000000-0005-0000-0000-00007D780000}"/>
    <cellStyle name="Comma [0] 2 124 2 2" xfId="31330" hidden="1" xr:uid="{00000000-0005-0000-0000-0000657A0000}"/>
    <cellStyle name="Comma [0] 2 124 2 2" xfId="31788" hidden="1" xr:uid="{00000000-0005-0000-0000-00002F7C0000}"/>
    <cellStyle name="Comma [0] 2 124 2 2" xfId="37091" hidden="1" xr:uid="{78F19095-CD92-447B-A4ED-1B5F08B7BF4F}"/>
    <cellStyle name="Comma [0] 2 124 2 2" xfId="37651" hidden="1" xr:uid="{0F88EB45-1A6A-4F21-9961-CC1ED5AD8105}"/>
    <cellStyle name="Comma [0] 2 124 2 2" xfId="37948" hidden="1" xr:uid="{407F111E-0962-4F9F-AAD5-5E76CF5EA090}"/>
    <cellStyle name="Comma [0] 2 124 2 2" xfId="38216" hidden="1" xr:uid="{B1C85132-28A8-4F74-8DF5-BF9A2D6B4B47}"/>
    <cellStyle name="Comma [0] 2 124 2 2" xfId="39310" hidden="1" xr:uid="{74ABAE32-717C-44F0-A6BF-5E623039EDD4}"/>
    <cellStyle name="Comma [0] 2 124 2 2" xfId="39870" hidden="1" xr:uid="{4CBB921F-A3A8-438D-BE5D-11E93AD2A2A5}"/>
    <cellStyle name="Comma [0] 2 124 2 2" xfId="40167" hidden="1" xr:uid="{B9DAABF0-DDDE-42AB-B978-48BA8B1A10EF}"/>
    <cellStyle name="Comma [0] 2 124 2 2" xfId="40435" hidden="1" xr:uid="{19639BD3-9972-4382-B7B1-CC8F914FC5BF}"/>
    <cellStyle name="Comma [0] 2 124 2 2" xfId="41066" hidden="1" xr:uid="{4920A7C5-13AC-4866-B8C1-BAA1ECE3EEEE}"/>
    <cellStyle name="Comma [0] 2 124 2 2" xfId="41626" hidden="1" xr:uid="{4FBE938D-B418-4826-8834-521A421DE8BE}"/>
    <cellStyle name="Comma [0] 2 124 2 2" xfId="41923" hidden="1" xr:uid="{4D7D484B-C097-4398-A271-D6D1C0B9C60F}"/>
    <cellStyle name="Comma [0] 2 124 2 2" xfId="42191" hidden="1" xr:uid="{5CF7B6DC-90B2-4ABE-9E8C-27DD8935D9DD}"/>
    <cellStyle name="Comma [0] 2 124 2 2" xfId="42822" hidden="1" xr:uid="{C7CE4969-1A98-4BC1-9EF5-F4693DB53354}"/>
    <cellStyle name="Comma [0] 2 124 2 2" xfId="43382" hidden="1" xr:uid="{AE5B20F1-80D8-4A13-9F9D-94055287E310}"/>
    <cellStyle name="Comma [0] 2 124 2 2" xfId="43679" hidden="1" xr:uid="{554CD89A-EB0D-42DE-AE31-8EFEF3F945EC}"/>
    <cellStyle name="Comma [0] 2 124 2 2" xfId="43947" hidden="1" xr:uid="{8445D215-F77A-41FC-98D9-C781E4E8088D}"/>
    <cellStyle name="Comma [0] 2 124 2 2" xfId="44578" hidden="1" xr:uid="{483132F2-B5AB-4816-8113-41C42265CB0C}"/>
    <cellStyle name="Comma [0] 2 124 2 2" xfId="45138" hidden="1" xr:uid="{5BD3F143-60FC-4A0A-BEB3-6A8A1BF4C7C0}"/>
    <cellStyle name="Comma [0] 2 124 2 2" xfId="45435" hidden="1" xr:uid="{16B72C9A-CB81-4C22-A350-BA5C1F2228B6}"/>
    <cellStyle name="Comma [0] 2 124 2 2" xfId="45703" hidden="1" xr:uid="{BAF3FC4D-BCCA-4B08-BC67-CFFC5FF0B4FC}"/>
    <cellStyle name="Comma [0] 2 124 2 2" xfId="46334" hidden="1" xr:uid="{A9F3D9F6-3DCC-49A5-A3E0-4EF746EE91C2}"/>
    <cellStyle name="Comma [0] 2 124 2 2" xfId="46894" hidden="1" xr:uid="{05FA3FEB-5AC6-4CC7-BD49-1F683A0D32FA}"/>
    <cellStyle name="Comma [0] 2 124 2 2" xfId="47191" hidden="1" xr:uid="{A1B07E02-0F3E-47F4-8FA0-0EDB6710C93E}"/>
    <cellStyle name="Comma [0] 2 124 2 2" xfId="47459" hidden="1" xr:uid="{24C8250D-ABCD-4229-ADE6-D032824EB0BD}"/>
    <cellStyle name="Comma [0] 2 124 2 2" xfId="48087" hidden="1" xr:uid="{D424A397-8B6C-4037-ABD1-17B8B135B74D}"/>
    <cellStyle name="Comma [0] 2 124 2 2" xfId="48647" hidden="1" xr:uid="{7BF3508E-0BC9-432B-9897-74A509DB68DA}"/>
    <cellStyle name="Comma [0] 2 124 2 2" xfId="48944" hidden="1" xr:uid="{55C8B2B1-9335-4F1B-84BA-BDE220A4FAB7}"/>
    <cellStyle name="Comma [0] 2 124 2 2" xfId="49212" hidden="1" xr:uid="{27BAC08A-1936-4E92-90AB-5C7E030B3AB2}"/>
    <cellStyle name="Comma [0] 2 124 2 2" xfId="49837" hidden="1" xr:uid="{CE0B4DB6-BC3F-4235-B4DB-C0B30E20B2C5}"/>
    <cellStyle name="Comma [0] 2 124 2 2" xfId="50397" hidden="1" xr:uid="{D2BDD5FC-0B0E-4D2D-9E76-0EE810D062CA}"/>
    <cellStyle name="Comma [0] 2 124 2 2" xfId="50694" hidden="1" xr:uid="{4DD58770-FF6E-4CBB-87BA-7C19AFF05EDA}"/>
    <cellStyle name="Comma [0] 2 124 2 2" xfId="50962" hidden="1" xr:uid="{D0A2A7B3-0A3D-4FD1-8386-FB752AB337F6}"/>
    <cellStyle name="Comma [0] 2 124 2 2" xfId="51582" hidden="1" xr:uid="{D0C4F671-66EF-4695-A9BA-21A1B05A730D}"/>
    <cellStyle name="Comma [0] 2 124 2 2" xfId="52141" hidden="1" xr:uid="{2E734CCE-B5FC-440D-9618-DD9CF07D584C}"/>
    <cellStyle name="Comma [0] 2 124 2 2" xfId="52438" hidden="1" xr:uid="{720EBEAF-F607-4023-A30C-80C00A900254}"/>
    <cellStyle name="Comma [0] 2 124 2 2" xfId="52706" hidden="1" xr:uid="{8E6029CD-9635-4BD2-9D3A-9B3C32BB45AC}"/>
    <cellStyle name="Comma [0] 2 124 2 2" xfId="53320" hidden="1" xr:uid="{4E54D1EA-06AD-4801-A04B-7BD79B9F9A87}"/>
    <cellStyle name="Comma [0] 2 124 2 2" xfId="53875" hidden="1" xr:uid="{9A1037A9-F010-4CC0-A591-A9CE85C6E0AD}"/>
    <cellStyle name="Comma [0] 2 124 2 2" xfId="54172" hidden="1" xr:uid="{7987C922-5B8C-4449-B4B6-25E41840F0C4}"/>
    <cellStyle name="Comma [0] 2 124 2 2" xfId="54440" hidden="1" xr:uid="{A6BA589B-70DF-4C47-97C8-FDC3B1CCFD04}"/>
    <cellStyle name="Comma [0] 2 124 2 2" xfId="55048" hidden="1" xr:uid="{AC16EDC3-3465-494F-8FA0-AFA25F6E298C}"/>
    <cellStyle name="Comma [0] 2 124 2 2" xfId="55599" hidden="1" xr:uid="{E5266DD7-3BC6-4E4F-94C5-191BCD43E135}"/>
    <cellStyle name="Comma [0] 2 124 2 2" xfId="55896" hidden="1" xr:uid="{8AFF1168-7362-423C-BE68-FC81536B7548}"/>
    <cellStyle name="Comma [0] 2 124 2 2" xfId="56164" hidden="1" xr:uid="{F983B7DC-4D39-400E-8A64-0D7E58DEB708}"/>
    <cellStyle name="Comma [0] 2 124 2 2" xfId="56761" hidden="1" xr:uid="{9BA11325-9139-4360-AE52-4E70CA5689DC}"/>
    <cellStyle name="Comma [0] 2 124 2 2" xfId="57306" hidden="1" xr:uid="{338FDE7E-0152-4ABB-9378-F3A5B2753BEB}"/>
    <cellStyle name="Comma [0] 2 124 2 2" xfId="57603" hidden="1" xr:uid="{05AA59BA-DC5C-4442-AB08-9B96B517ECA4}"/>
    <cellStyle name="Comma [0] 2 124 2 2" xfId="57871" hidden="1" xr:uid="{1BA58909-AB1E-4293-BAB1-20E9B23E6624}"/>
    <cellStyle name="Comma [0] 2 124 2 2" xfId="58458" hidden="1" xr:uid="{59E7EA23-74EB-4864-8039-A373969EA8FC}"/>
    <cellStyle name="Comma [0] 2 124 2 2" xfId="59000" hidden="1" xr:uid="{DE5670AA-A7AC-4200-BE0E-4277E68D1FA6}"/>
    <cellStyle name="Comma [0] 2 124 2 2" xfId="59297" hidden="1" xr:uid="{C7A43480-7CF1-4B91-8768-237BD0538955}"/>
    <cellStyle name="Comma [0] 2 124 2 2" xfId="59565" hidden="1" xr:uid="{3A66133A-2ED7-439F-A4F2-905296C2DE1B}"/>
    <cellStyle name="Comma [0] 2 124 2 2" xfId="60133" hidden="1" xr:uid="{0DDA3F59-03DE-4476-903B-9AE3D8104D72}"/>
    <cellStyle name="Comma [0] 2 124 2 2" xfId="60661" hidden="1" xr:uid="{7A913E9B-7AAE-4BD9-BA6F-97015B772BCC}"/>
    <cellStyle name="Comma [0] 2 124 2 2" xfId="60958" hidden="1" xr:uid="{C1C774D0-56F4-4F27-A6A7-D9B351AE5D37}"/>
    <cellStyle name="Comma [0] 2 124 2 2" xfId="61226" hidden="1" xr:uid="{707A38F2-79B4-432A-B8F9-B4CE05FE1439}"/>
    <cellStyle name="Comma [0] 2 124 2 2" xfId="61779" hidden="1" xr:uid="{B0494D01-445F-4F2A-8AB0-4FFC4E941F39}"/>
    <cellStyle name="Comma [0] 2 124 2 2" xfId="62296" hidden="1" xr:uid="{8C8760BC-E391-4BFB-A6C7-61DF20DD51DC}"/>
    <cellStyle name="Comma [0] 2 124 2 2" xfId="62593" hidden="1" xr:uid="{5BFA64D5-156C-4AF7-83F5-71D2CE79CCE0}"/>
    <cellStyle name="Comma [0] 2 124 2 2" xfId="62861" hidden="1" xr:uid="{47D0722C-AC5C-4576-A513-CBEFFBDEFEE6}"/>
    <cellStyle name="Comma [0] 2 124 2 2" xfId="63349" hidden="1" xr:uid="{DF40F8BA-3CC2-4E44-B007-956B4891C884}"/>
    <cellStyle name="Comma [0] 2 124 2 2" xfId="63807" hidden="1" xr:uid="{DACE2F16-DED1-4D04-9F42-9F079EF0FE33}"/>
    <cellStyle name="Comma [0] 2 124 3" xfId="4411" hidden="1" xr:uid="{00000000-0005-0000-0000-00003E110000}"/>
    <cellStyle name="Comma [0] 2 124 3" xfId="6630" hidden="1" xr:uid="{00000000-0005-0000-0000-0000E9190000}"/>
    <cellStyle name="Comma [0] 2 124 3" xfId="6913" hidden="1" xr:uid="{00000000-0005-0000-0000-0000041B0000}"/>
    <cellStyle name="Comma [0] 2 124 3" xfId="8669" hidden="1" xr:uid="{00000000-0005-0000-0000-0000E0210000}"/>
    <cellStyle name="Comma [0] 2 124 3" xfId="10425" hidden="1" xr:uid="{00000000-0005-0000-0000-0000BC280000}"/>
    <cellStyle name="Comma [0] 2 124 3" xfId="12181" hidden="1" xr:uid="{00000000-0005-0000-0000-0000982F0000}"/>
    <cellStyle name="Comma [0] 2 124 3" xfId="13937" hidden="1" xr:uid="{00000000-0005-0000-0000-000074360000}"/>
    <cellStyle name="Comma [0] 2 124 3" xfId="15693" hidden="1" xr:uid="{00000000-0005-0000-0000-0000503D0000}"/>
    <cellStyle name="Comma [0] 2 124 3" xfId="17445" hidden="1" xr:uid="{00000000-0005-0000-0000-000028440000}"/>
    <cellStyle name="Comma [0] 2 124 3" xfId="19194" hidden="1" xr:uid="{00000000-0005-0000-0000-0000FD4A0000}"/>
    <cellStyle name="Comma [0] 2 124 3" xfId="20937" hidden="1" xr:uid="{00000000-0005-0000-0000-0000CC510000}"/>
    <cellStyle name="Comma [0] 2 124 3" xfId="22667" hidden="1" xr:uid="{00000000-0005-0000-0000-00008E580000}"/>
    <cellStyle name="Comma [0] 2 124 3" xfId="24390" hidden="1" xr:uid="{00000000-0005-0000-0000-0000495F0000}"/>
    <cellStyle name="Comma [0] 2 124 3" xfId="26093" hidden="1" xr:uid="{00000000-0005-0000-0000-0000F0650000}"/>
    <cellStyle name="Comma [0] 2 124 3" xfId="27782" hidden="1" xr:uid="{00000000-0005-0000-0000-0000896C0000}"/>
    <cellStyle name="Comma [0] 2 124 3" xfId="29437" hidden="1" xr:uid="{00000000-0005-0000-0000-000000730000}"/>
    <cellStyle name="Comma [0] 2 124 3" xfId="36430" hidden="1" xr:uid="{08D2898F-2830-4A4E-88BB-5A4CDCAE9FD7}"/>
    <cellStyle name="Comma [0] 2 124 3" xfId="38649" hidden="1" xr:uid="{F4B641AF-2BBD-4095-8F01-AD888D4E7EB5}"/>
    <cellStyle name="Comma [0] 2 124 3" xfId="38932" hidden="1" xr:uid="{42E05852-38BC-4066-8767-69722DE47AD7}"/>
    <cellStyle name="Comma [0] 2 124 3" xfId="40688" hidden="1" xr:uid="{1F2306A0-06D1-43A3-98C0-9F8F247E2770}"/>
    <cellStyle name="Comma [0] 2 124 3" xfId="42444" hidden="1" xr:uid="{28246E3F-7191-4341-9453-FABD39E6741B}"/>
    <cellStyle name="Comma [0] 2 124 3" xfId="44200" hidden="1" xr:uid="{17CA4769-0C7F-4E2D-8068-CBC6C39FC3D0}"/>
    <cellStyle name="Comma [0] 2 124 3" xfId="45956" hidden="1" xr:uid="{1C860E34-267D-4C93-BA18-EF32F1A004F5}"/>
    <cellStyle name="Comma [0] 2 124 3" xfId="47712" hidden="1" xr:uid="{838B4E49-6D63-43CD-8E00-6C02B600193D}"/>
    <cellStyle name="Comma [0] 2 124 3" xfId="49464" hidden="1" xr:uid="{D6FC19E5-4CC0-4A9E-9F22-D2F29D189A45}"/>
    <cellStyle name="Comma [0] 2 124 3" xfId="51213" hidden="1" xr:uid="{8943990A-5379-49BC-8013-373EB5172241}"/>
    <cellStyle name="Comma [0] 2 124 3" xfId="52956" hidden="1" xr:uid="{C1F7FAC0-431E-4F1E-AD15-F53746966584}"/>
    <cellStyle name="Comma [0] 2 124 3" xfId="54686" hidden="1" xr:uid="{32D7D997-DE96-4A56-BAD9-FC994A48F504}"/>
    <cellStyle name="Comma [0] 2 124 3" xfId="56409" hidden="1" xr:uid="{B8DF68B6-ABD3-4004-8284-66B5F4275402}"/>
    <cellStyle name="Comma [0] 2 124 3" xfId="58112" hidden="1" xr:uid="{C30155B6-ADA2-4259-8BE1-83D8F50CA4A9}"/>
    <cellStyle name="Comma [0] 2 124 3" xfId="59801" hidden="1" xr:uid="{EE4D72A8-B39F-47BF-B53A-1789B4DD36F2}"/>
    <cellStyle name="Comma [0] 2 124 3" xfId="61456" hidden="1" xr:uid="{3AD62DC9-A3ED-4DD2-9640-F2A8269BD078}"/>
    <cellStyle name="Comma [0] 2 125" xfId="615" xr:uid="{00000000-0005-0000-0000-00006A020000}"/>
    <cellStyle name="Comma [0] 2 125 2" xfId="1270" hidden="1" xr:uid="{00000000-0005-0000-0000-0000F9040000}"/>
    <cellStyle name="Comma [0] 2 125 2" xfId="1825" hidden="1" xr:uid="{00000000-0005-0000-0000-000024070000}"/>
    <cellStyle name="Comma [0] 2 125 2" xfId="2122" hidden="1" xr:uid="{00000000-0005-0000-0000-00004D080000}"/>
    <cellStyle name="Comma [0] 2 125 2" xfId="2392" hidden="1" xr:uid="{00000000-0005-0000-0000-00005B090000}"/>
    <cellStyle name="Comma [0] 2 125 2" xfId="33303" hidden="1" xr:uid="{38D77D1D-4A33-41B5-8493-3AFE08C25945}"/>
    <cellStyle name="Comma [0] 2 125 2" xfId="33855" hidden="1" xr:uid="{BEC8461C-2278-4BCE-8453-62EAEEBA56F0}"/>
    <cellStyle name="Comma [0] 2 125 2" xfId="34152" hidden="1" xr:uid="{D4459314-791A-49F5-9447-1E72E83B570E}"/>
    <cellStyle name="Comma [0] 2 125 2" xfId="34422" hidden="1" xr:uid="{96905B7D-A44C-4255-B7AF-192F5E560276}"/>
    <cellStyle name="Comma [0] 2 125 2" xfId="32668" xr:uid="{68ECCE41-25FC-4DFB-9078-CE546DED6CE5}"/>
    <cellStyle name="Comma [0] 2 125 2 2" xfId="5067" hidden="1" xr:uid="{00000000-0005-0000-0000-0000CE130000}"/>
    <cellStyle name="Comma [0] 2 125 2 2" xfId="5627" hidden="1" xr:uid="{00000000-0005-0000-0000-0000FE150000}"/>
    <cellStyle name="Comma [0] 2 125 2 2" xfId="5924" hidden="1" xr:uid="{00000000-0005-0000-0000-000027170000}"/>
    <cellStyle name="Comma [0] 2 125 2 2" xfId="6194" hidden="1" xr:uid="{00000000-0005-0000-0000-000035180000}"/>
    <cellStyle name="Comma [0] 2 125 2 2" xfId="7286" hidden="1" xr:uid="{00000000-0005-0000-0000-0000791C0000}"/>
    <cellStyle name="Comma [0] 2 125 2 2" xfId="7846" hidden="1" xr:uid="{00000000-0005-0000-0000-0000A91E0000}"/>
    <cellStyle name="Comma [0] 2 125 2 2" xfId="8143" hidden="1" xr:uid="{00000000-0005-0000-0000-0000D21F0000}"/>
    <cellStyle name="Comma [0] 2 125 2 2" xfId="8413" hidden="1" xr:uid="{00000000-0005-0000-0000-0000E0200000}"/>
    <cellStyle name="Comma [0] 2 125 2 2" xfId="9042" hidden="1" xr:uid="{00000000-0005-0000-0000-000055230000}"/>
    <cellStyle name="Comma [0] 2 125 2 2" xfId="9602" hidden="1" xr:uid="{00000000-0005-0000-0000-000085250000}"/>
    <cellStyle name="Comma [0] 2 125 2 2" xfId="9899" hidden="1" xr:uid="{00000000-0005-0000-0000-0000AE260000}"/>
    <cellStyle name="Comma [0] 2 125 2 2" xfId="10169" hidden="1" xr:uid="{00000000-0005-0000-0000-0000BC270000}"/>
    <cellStyle name="Comma [0] 2 125 2 2" xfId="10798" hidden="1" xr:uid="{00000000-0005-0000-0000-0000312A0000}"/>
    <cellStyle name="Comma [0] 2 125 2 2" xfId="11358" hidden="1" xr:uid="{00000000-0005-0000-0000-0000612C0000}"/>
    <cellStyle name="Comma [0] 2 125 2 2" xfId="11655" hidden="1" xr:uid="{00000000-0005-0000-0000-00008A2D0000}"/>
    <cellStyle name="Comma [0] 2 125 2 2" xfId="11925" hidden="1" xr:uid="{00000000-0005-0000-0000-0000982E0000}"/>
    <cellStyle name="Comma [0] 2 125 2 2" xfId="12554" hidden="1" xr:uid="{00000000-0005-0000-0000-00000D310000}"/>
    <cellStyle name="Comma [0] 2 125 2 2" xfId="13114" hidden="1" xr:uid="{00000000-0005-0000-0000-00003D330000}"/>
    <cellStyle name="Comma [0] 2 125 2 2" xfId="13411" hidden="1" xr:uid="{00000000-0005-0000-0000-000066340000}"/>
    <cellStyle name="Comma [0] 2 125 2 2" xfId="13681" hidden="1" xr:uid="{00000000-0005-0000-0000-000074350000}"/>
    <cellStyle name="Comma [0] 2 125 2 2" xfId="14310" hidden="1" xr:uid="{00000000-0005-0000-0000-0000E9370000}"/>
    <cellStyle name="Comma [0] 2 125 2 2" xfId="14870" hidden="1" xr:uid="{00000000-0005-0000-0000-0000193A0000}"/>
    <cellStyle name="Comma [0] 2 125 2 2" xfId="15167" hidden="1" xr:uid="{00000000-0005-0000-0000-0000423B0000}"/>
    <cellStyle name="Comma [0] 2 125 2 2" xfId="15437" hidden="1" xr:uid="{00000000-0005-0000-0000-0000503C0000}"/>
    <cellStyle name="Comma [0] 2 125 2 2" xfId="16063" hidden="1" xr:uid="{00000000-0005-0000-0000-0000C23E0000}"/>
    <cellStyle name="Comma [0] 2 125 2 2" xfId="16623" hidden="1" xr:uid="{00000000-0005-0000-0000-0000F2400000}"/>
    <cellStyle name="Comma [0] 2 125 2 2" xfId="16920" hidden="1" xr:uid="{00000000-0005-0000-0000-00001B420000}"/>
    <cellStyle name="Comma [0] 2 125 2 2" xfId="17190" hidden="1" xr:uid="{00000000-0005-0000-0000-000029430000}"/>
    <cellStyle name="Comma [0] 2 125 2 2" xfId="17813" hidden="1" xr:uid="{00000000-0005-0000-0000-000098450000}"/>
    <cellStyle name="Comma [0] 2 125 2 2" xfId="18373" hidden="1" xr:uid="{00000000-0005-0000-0000-0000C8470000}"/>
    <cellStyle name="Comma [0] 2 125 2 2" xfId="18670" hidden="1" xr:uid="{00000000-0005-0000-0000-0000F1480000}"/>
    <cellStyle name="Comma [0] 2 125 2 2" xfId="18940" hidden="1" xr:uid="{00000000-0005-0000-0000-0000FF490000}"/>
    <cellStyle name="Comma [0] 2 125 2 2" xfId="19558" hidden="1" xr:uid="{00000000-0005-0000-0000-0000694C0000}"/>
    <cellStyle name="Comma [0] 2 125 2 2" xfId="20117" hidden="1" xr:uid="{00000000-0005-0000-0000-0000984E0000}"/>
    <cellStyle name="Comma [0] 2 125 2 2" xfId="20414" hidden="1" xr:uid="{00000000-0005-0000-0000-0000C14F0000}"/>
    <cellStyle name="Comma [0] 2 125 2 2" xfId="20684" hidden="1" xr:uid="{00000000-0005-0000-0000-0000CF500000}"/>
    <cellStyle name="Comma [0] 2 125 2 2" xfId="21296" hidden="1" xr:uid="{00000000-0005-0000-0000-000033530000}"/>
    <cellStyle name="Comma [0] 2 125 2 2" xfId="21851" hidden="1" xr:uid="{00000000-0005-0000-0000-00005E550000}"/>
    <cellStyle name="Comma [0] 2 125 2 2" xfId="22148" hidden="1" xr:uid="{00000000-0005-0000-0000-000087560000}"/>
    <cellStyle name="Comma [0] 2 125 2 2" xfId="22418" hidden="1" xr:uid="{00000000-0005-0000-0000-000095570000}"/>
    <cellStyle name="Comma [0] 2 125 2 2" xfId="23024" hidden="1" xr:uid="{00000000-0005-0000-0000-0000F3590000}"/>
    <cellStyle name="Comma [0] 2 125 2 2" xfId="23575" hidden="1" xr:uid="{00000000-0005-0000-0000-00001A5C0000}"/>
    <cellStyle name="Comma [0] 2 125 2 2" xfId="23872" hidden="1" xr:uid="{00000000-0005-0000-0000-0000435D0000}"/>
    <cellStyle name="Comma [0] 2 125 2 2" xfId="24142" hidden="1" xr:uid="{00000000-0005-0000-0000-0000515E0000}"/>
    <cellStyle name="Comma [0] 2 125 2 2" xfId="24737" hidden="1" xr:uid="{00000000-0005-0000-0000-0000A4600000}"/>
    <cellStyle name="Comma [0] 2 125 2 2" xfId="25282" hidden="1" xr:uid="{00000000-0005-0000-0000-0000C5620000}"/>
    <cellStyle name="Comma [0] 2 125 2 2" xfId="25579" hidden="1" xr:uid="{00000000-0005-0000-0000-0000EE630000}"/>
    <cellStyle name="Comma [0] 2 125 2 2" xfId="25849" hidden="1" xr:uid="{00000000-0005-0000-0000-0000FC640000}"/>
    <cellStyle name="Comma [0] 2 125 2 2" xfId="26434" hidden="1" xr:uid="{00000000-0005-0000-0000-000045670000}"/>
    <cellStyle name="Comma [0] 2 125 2 2" xfId="26976" hidden="1" xr:uid="{00000000-0005-0000-0000-000063690000}"/>
    <cellStyle name="Comma [0] 2 125 2 2" xfId="27273" hidden="1" xr:uid="{00000000-0005-0000-0000-00008C6A0000}"/>
    <cellStyle name="Comma [0] 2 125 2 2" xfId="27543" hidden="1" xr:uid="{00000000-0005-0000-0000-00009A6B0000}"/>
    <cellStyle name="Comma [0] 2 125 2 2" xfId="28109" hidden="1" xr:uid="{00000000-0005-0000-0000-0000D06D0000}"/>
    <cellStyle name="Comma [0] 2 125 2 2" xfId="28637" hidden="1" xr:uid="{00000000-0005-0000-0000-0000E06F0000}"/>
    <cellStyle name="Comma [0] 2 125 2 2" xfId="28934" hidden="1" xr:uid="{00000000-0005-0000-0000-000009710000}"/>
    <cellStyle name="Comma [0] 2 125 2 2" xfId="29204" hidden="1" xr:uid="{00000000-0005-0000-0000-000017720000}"/>
    <cellStyle name="Comma [0] 2 125 2 2" xfId="29755" hidden="1" xr:uid="{00000000-0005-0000-0000-00003E740000}"/>
    <cellStyle name="Comma [0] 2 125 2 2" xfId="30272" hidden="1" xr:uid="{00000000-0005-0000-0000-000043760000}"/>
    <cellStyle name="Comma [0] 2 125 2 2" xfId="30569" hidden="1" xr:uid="{00000000-0005-0000-0000-00006C770000}"/>
    <cellStyle name="Comma [0] 2 125 2 2" xfId="30839" hidden="1" xr:uid="{00000000-0005-0000-0000-00007A780000}"/>
    <cellStyle name="Comma [0] 2 125 2 2" xfId="31325" hidden="1" xr:uid="{00000000-0005-0000-0000-0000607A0000}"/>
    <cellStyle name="Comma [0] 2 125 2 2" xfId="31783" hidden="1" xr:uid="{00000000-0005-0000-0000-00002A7C0000}"/>
    <cellStyle name="Comma [0] 2 125 2 2" xfId="37086" hidden="1" xr:uid="{8D0C6116-8622-4E0B-8BCD-0E40E6D09838}"/>
    <cellStyle name="Comma [0] 2 125 2 2" xfId="37646" hidden="1" xr:uid="{8A8EFFC4-F685-46A5-9671-A6C222BAEF46}"/>
    <cellStyle name="Comma [0] 2 125 2 2" xfId="37943" hidden="1" xr:uid="{516937BC-00E4-4C02-89C7-CE0AE985BB6E}"/>
    <cellStyle name="Comma [0] 2 125 2 2" xfId="38213" hidden="1" xr:uid="{4940FE42-7E63-42E6-9FC8-4AA32F63D097}"/>
    <cellStyle name="Comma [0] 2 125 2 2" xfId="39305" hidden="1" xr:uid="{5D7CCA8D-B31D-4FEE-A8AA-54A35DD0518B}"/>
    <cellStyle name="Comma [0] 2 125 2 2" xfId="39865" hidden="1" xr:uid="{FF8F5F9B-8A83-4E62-BCE1-54B9CC635BAF}"/>
    <cellStyle name="Comma [0] 2 125 2 2" xfId="40162" hidden="1" xr:uid="{E4AD4193-8B1C-45A2-B453-9EAB3B213877}"/>
    <cellStyle name="Comma [0] 2 125 2 2" xfId="40432" hidden="1" xr:uid="{65413BC1-6CC5-4F0C-AE08-1C954C89100D}"/>
    <cellStyle name="Comma [0] 2 125 2 2" xfId="41061" hidden="1" xr:uid="{4350744F-6371-412D-8E93-5BBB1A7EB945}"/>
    <cellStyle name="Comma [0] 2 125 2 2" xfId="41621" hidden="1" xr:uid="{7F93F1F8-F38A-42EC-A046-A12B698F94E1}"/>
    <cellStyle name="Comma [0] 2 125 2 2" xfId="41918" hidden="1" xr:uid="{FD15FC39-73BC-42C8-8CDB-E6C6A3EE6CF1}"/>
    <cellStyle name="Comma [0] 2 125 2 2" xfId="42188" hidden="1" xr:uid="{4819CFFC-5D7C-4436-8B04-71E09CD36A49}"/>
    <cellStyle name="Comma [0] 2 125 2 2" xfId="42817" hidden="1" xr:uid="{468C743D-84D7-40D5-80E7-C2E15DA2CB41}"/>
    <cellStyle name="Comma [0] 2 125 2 2" xfId="43377" hidden="1" xr:uid="{A4CF2ECB-D85D-4455-AA3F-9F8862BDAEF8}"/>
    <cellStyle name="Comma [0] 2 125 2 2" xfId="43674" hidden="1" xr:uid="{85B12E05-A4E1-4140-BE4C-2D86CC503918}"/>
    <cellStyle name="Comma [0] 2 125 2 2" xfId="43944" hidden="1" xr:uid="{28B03977-CBE4-4A82-84D2-5B8134B1B1DB}"/>
    <cellStyle name="Comma [0] 2 125 2 2" xfId="44573" hidden="1" xr:uid="{BBC3C21A-DF10-4186-ACFC-79050954D614}"/>
    <cellStyle name="Comma [0] 2 125 2 2" xfId="45133" hidden="1" xr:uid="{C4A08E28-5039-467A-B054-EE9B5304912C}"/>
    <cellStyle name="Comma [0] 2 125 2 2" xfId="45430" hidden="1" xr:uid="{0EB84F87-7D08-4753-AFAD-776D2B4737CF}"/>
    <cellStyle name="Comma [0] 2 125 2 2" xfId="45700" hidden="1" xr:uid="{31F2A516-7188-4255-A880-7373375728B6}"/>
    <cellStyle name="Comma [0] 2 125 2 2" xfId="46329" hidden="1" xr:uid="{1CE2BB9F-C246-4C15-B2A2-68EB35575202}"/>
    <cellStyle name="Comma [0] 2 125 2 2" xfId="46889" hidden="1" xr:uid="{5A85D72E-5051-4688-9659-B7E96A706761}"/>
    <cellStyle name="Comma [0] 2 125 2 2" xfId="47186" hidden="1" xr:uid="{F89B72E7-82DE-4ACB-9626-CCA2ECDBD0A2}"/>
    <cellStyle name="Comma [0] 2 125 2 2" xfId="47456" hidden="1" xr:uid="{6E5667F4-2D04-433E-9A13-F410A05ACCB7}"/>
    <cellStyle name="Comma [0] 2 125 2 2" xfId="48082" hidden="1" xr:uid="{BE1D627E-BFCC-4296-B5AB-E81BEE50127B}"/>
    <cellStyle name="Comma [0] 2 125 2 2" xfId="48642" hidden="1" xr:uid="{50EFADBD-0C3D-4B9F-B94F-F63F697C1620}"/>
    <cellStyle name="Comma [0] 2 125 2 2" xfId="48939" hidden="1" xr:uid="{A660D145-F343-4684-8776-323247CB7A0F}"/>
    <cellStyle name="Comma [0] 2 125 2 2" xfId="49209" hidden="1" xr:uid="{1C7838C0-A273-4DC1-B4A4-6BCDF443E347}"/>
    <cellStyle name="Comma [0] 2 125 2 2" xfId="49832" hidden="1" xr:uid="{53953C6A-D5B5-4916-B1EE-5A2D20D31F33}"/>
    <cellStyle name="Comma [0] 2 125 2 2" xfId="50392" hidden="1" xr:uid="{59EB13D5-212A-44BD-93AE-4F34774F7777}"/>
    <cellStyle name="Comma [0] 2 125 2 2" xfId="50689" hidden="1" xr:uid="{14C1A22B-E5AC-498F-AB4E-1D55B4E7D0D4}"/>
    <cellStyle name="Comma [0] 2 125 2 2" xfId="50959" hidden="1" xr:uid="{CCD2624B-FE55-425D-B3BA-E1DE537CEF46}"/>
    <cellStyle name="Comma [0] 2 125 2 2" xfId="51577" hidden="1" xr:uid="{1F159001-1709-4211-B501-D8788D29959B}"/>
    <cellStyle name="Comma [0] 2 125 2 2" xfId="52136" hidden="1" xr:uid="{FF4626A8-9D68-4651-B73C-BD0C69A5C8CB}"/>
    <cellStyle name="Comma [0] 2 125 2 2" xfId="52433" hidden="1" xr:uid="{8DEE3346-FF02-4C24-87F5-01E27B18E212}"/>
    <cellStyle name="Comma [0] 2 125 2 2" xfId="52703" hidden="1" xr:uid="{F88BE0F4-7455-4689-AA21-5C6D29EA22BB}"/>
    <cellStyle name="Comma [0] 2 125 2 2" xfId="53315" hidden="1" xr:uid="{ADDD9038-49AC-4ABF-BDDB-E5442D6479D5}"/>
    <cellStyle name="Comma [0] 2 125 2 2" xfId="53870" hidden="1" xr:uid="{4005098B-51E6-463D-BA07-BBF847FD6FDA}"/>
    <cellStyle name="Comma [0] 2 125 2 2" xfId="54167" hidden="1" xr:uid="{46EB24B0-7CFB-4813-8D7F-E6703C58FD20}"/>
    <cellStyle name="Comma [0] 2 125 2 2" xfId="54437" hidden="1" xr:uid="{522A7F27-EF0B-4AE5-A4C2-B0C72D54AD13}"/>
    <cellStyle name="Comma [0] 2 125 2 2" xfId="55043" hidden="1" xr:uid="{695F65C4-C8C3-4E19-858B-B4692BD33236}"/>
    <cellStyle name="Comma [0] 2 125 2 2" xfId="55594" hidden="1" xr:uid="{9F3153FE-0D90-4664-AB13-4B52A8400F00}"/>
    <cellStyle name="Comma [0] 2 125 2 2" xfId="55891" hidden="1" xr:uid="{C03C4C6F-C1B1-431C-A6C1-ACCAB31BF195}"/>
    <cellStyle name="Comma [0] 2 125 2 2" xfId="56161" hidden="1" xr:uid="{E00A2FB1-1E3D-418E-B866-D093D18F5AC3}"/>
    <cellStyle name="Comma [0] 2 125 2 2" xfId="56756" hidden="1" xr:uid="{4C2AB026-BD67-465F-A7EF-529222111746}"/>
    <cellStyle name="Comma [0] 2 125 2 2" xfId="57301" hidden="1" xr:uid="{252FD849-754C-4978-9974-A8D8C18B2AEA}"/>
    <cellStyle name="Comma [0] 2 125 2 2" xfId="57598" hidden="1" xr:uid="{0BD3A8CF-E042-4EEA-9214-69F6596E9B18}"/>
    <cellStyle name="Comma [0] 2 125 2 2" xfId="57868" hidden="1" xr:uid="{F6E23885-548D-41B3-8445-AA86FDE4986B}"/>
    <cellStyle name="Comma [0] 2 125 2 2" xfId="58453" hidden="1" xr:uid="{249A058B-58BF-4EFD-BCBA-C5163E333DF2}"/>
    <cellStyle name="Comma [0] 2 125 2 2" xfId="58995" hidden="1" xr:uid="{2FE71252-755F-4C98-B17D-2FCE4D756659}"/>
    <cellStyle name="Comma [0] 2 125 2 2" xfId="59292" hidden="1" xr:uid="{132EABBA-FD86-4C60-A4CE-146970AE7058}"/>
    <cellStyle name="Comma [0] 2 125 2 2" xfId="59562" hidden="1" xr:uid="{CCAE636D-39C9-4EC9-8A9B-C43F217CFE82}"/>
    <cellStyle name="Comma [0] 2 125 2 2" xfId="60128" hidden="1" xr:uid="{10F12E3D-26C3-4A71-96B8-1A63F7B69E85}"/>
    <cellStyle name="Comma [0] 2 125 2 2" xfId="60656" hidden="1" xr:uid="{8785F107-D000-418B-BEC0-74BF51C41387}"/>
    <cellStyle name="Comma [0] 2 125 2 2" xfId="60953" hidden="1" xr:uid="{98CA7172-D1EB-46F4-A967-A2B2ADFDFA3F}"/>
    <cellStyle name="Comma [0] 2 125 2 2" xfId="61223" hidden="1" xr:uid="{EE78D960-DC82-4723-B435-B3EA78A7FECD}"/>
    <cellStyle name="Comma [0] 2 125 2 2" xfId="61774" hidden="1" xr:uid="{2F682A27-9C92-4B27-8E4C-B196A5E5972F}"/>
    <cellStyle name="Comma [0] 2 125 2 2" xfId="62291" hidden="1" xr:uid="{AC44AC5C-4D58-4A2B-ABCD-7A5BA6B2BEB7}"/>
    <cellStyle name="Comma [0] 2 125 2 2" xfId="62588" hidden="1" xr:uid="{353C44F2-F4D6-49F7-9222-507130123AF0}"/>
    <cellStyle name="Comma [0] 2 125 2 2" xfId="62858" hidden="1" xr:uid="{09A8EC9D-A8F7-4702-9345-303BBFCB455F}"/>
    <cellStyle name="Comma [0] 2 125 2 2" xfId="63344" hidden="1" xr:uid="{86764FFC-8E6D-4CBB-8310-4E267578890B}"/>
    <cellStyle name="Comma [0] 2 125 2 2" xfId="63802" hidden="1" xr:uid="{C5B1E79A-81FC-4024-A08C-91D08CF978EF}"/>
    <cellStyle name="Comma [0] 2 125 3" xfId="4406" hidden="1" xr:uid="{00000000-0005-0000-0000-000039110000}"/>
    <cellStyle name="Comma [0] 2 125 3" xfId="6625" hidden="1" xr:uid="{00000000-0005-0000-0000-0000E4190000}"/>
    <cellStyle name="Comma [0] 2 125 3" xfId="6926" hidden="1" xr:uid="{00000000-0005-0000-0000-0000111B0000}"/>
    <cellStyle name="Comma [0] 2 125 3" xfId="8682" hidden="1" xr:uid="{00000000-0005-0000-0000-0000ED210000}"/>
    <cellStyle name="Comma [0] 2 125 3" xfId="10438" hidden="1" xr:uid="{00000000-0005-0000-0000-0000C9280000}"/>
    <cellStyle name="Comma [0] 2 125 3" xfId="12194" hidden="1" xr:uid="{00000000-0005-0000-0000-0000A52F0000}"/>
    <cellStyle name="Comma [0] 2 125 3" xfId="13950" hidden="1" xr:uid="{00000000-0005-0000-0000-000081360000}"/>
    <cellStyle name="Comma [0] 2 125 3" xfId="15706" hidden="1" xr:uid="{00000000-0005-0000-0000-00005D3D0000}"/>
    <cellStyle name="Comma [0] 2 125 3" xfId="17458" hidden="1" xr:uid="{00000000-0005-0000-0000-000035440000}"/>
    <cellStyle name="Comma [0] 2 125 3" xfId="19207" hidden="1" xr:uid="{00000000-0005-0000-0000-00000A4B0000}"/>
    <cellStyle name="Comma [0] 2 125 3" xfId="20950" hidden="1" xr:uid="{00000000-0005-0000-0000-0000D9510000}"/>
    <cellStyle name="Comma [0] 2 125 3" xfId="22680" hidden="1" xr:uid="{00000000-0005-0000-0000-00009B580000}"/>
    <cellStyle name="Comma [0] 2 125 3" xfId="24403" hidden="1" xr:uid="{00000000-0005-0000-0000-0000565F0000}"/>
    <cellStyle name="Comma [0] 2 125 3" xfId="26106" hidden="1" xr:uid="{00000000-0005-0000-0000-0000FD650000}"/>
    <cellStyle name="Comma [0] 2 125 3" xfId="27794" hidden="1" xr:uid="{00000000-0005-0000-0000-0000956C0000}"/>
    <cellStyle name="Comma [0] 2 125 3" xfId="29449" hidden="1" xr:uid="{00000000-0005-0000-0000-00000C730000}"/>
    <cellStyle name="Comma [0] 2 125 3" xfId="36425" hidden="1" xr:uid="{1E9E1C4C-9C04-4BC6-BD44-F549F1325167}"/>
    <cellStyle name="Comma [0] 2 125 3" xfId="38644" hidden="1" xr:uid="{A6C9C384-8E72-48F0-8FA7-75F3C4D0AF82}"/>
    <cellStyle name="Comma [0] 2 125 3" xfId="38945" hidden="1" xr:uid="{12DE5B73-BF28-499E-A516-B6E3A72EBCF5}"/>
    <cellStyle name="Comma [0] 2 125 3" xfId="40701" hidden="1" xr:uid="{4B493CCC-6BAB-481B-8F64-9C4F1098C740}"/>
    <cellStyle name="Comma [0] 2 125 3" xfId="42457" hidden="1" xr:uid="{97ACFF09-9A4B-4A0E-A22F-3BB8F5CED06F}"/>
    <cellStyle name="Comma [0] 2 125 3" xfId="44213" hidden="1" xr:uid="{EDC845E7-BCEE-40D5-9C05-A1E4A1169BE1}"/>
    <cellStyle name="Comma [0] 2 125 3" xfId="45969" hidden="1" xr:uid="{23734EEE-E54C-4088-A3BA-86BB5716584F}"/>
    <cellStyle name="Comma [0] 2 125 3" xfId="47725" hidden="1" xr:uid="{48A16811-A457-4339-91FB-2711BFC8CF46}"/>
    <cellStyle name="Comma [0] 2 125 3" xfId="49477" hidden="1" xr:uid="{AEA90677-64AB-4783-8DE2-4E08BD59506B}"/>
    <cellStyle name="Comma [0] 2 125 3" xfId="51226" hidden="1" xr:uid="{3B0C0E4F-B351-4BA2-B7B9-258E03D52840}"/>
    <cellStyle name="Comma [0] 2 125 3" xfId="52969" hidden="1" xr:uid="{C7025760-0061-410D-8760-CB131BCD8E28}"/>
    <cellStyle name="Comma [0] 2 125 3" xfId="54699" hidden="1" xr:uid="{9CFC851E-0911-4125-A48C-88161CD7CB4D}"/>
    <cellStyle name="Comma [0] 2 125 3" xfId="56422" hidden="1" xr:uid="{0FF28F0F-C53F-4F3A-B8F2-A7BA2C8B01A0}"/>
    <cellStyle name="Comma [0] 2 125 3" xfId="58125" hidden="1" xr:uid="{7B3E2421-7F28-44B8-8E43-9247BB3481F7}"/>
    <cellStyle name="Comma [0] 2 125 3" xfId="59813" hidden="1" xr:uid="{F19B56F1-8894-4128-96A0-484A288D3F37}"/>
    <cellStyle name="Comma [0] 2 125 3" xfId="61468" hidden="1" xr:uid="{BB65F573-A263-4472-A250-754E0D868A1C}"/>
    <cellStyle name="Comma [0] 2 126" xfId="612" xr:uid="{00000000-0005-0000-0000-000067020000}"/>
    <cellStyle name="Comma [0] 2 126 2" xfId="989" hidden="1" xr:uid="{00000000-0005-0000-0000-0000E0030000}"/>
    <cellStyle name="Comma [0] 2 126 2" xfId="1267" hidden="1" xr:uid="{00000000-0005-0000-0000-0000F6040000}"/>
    <cellStyle name="Comma [0] 2 126 2" xfId="1822" hidden="1" xr:uid="{00000000-0005-0000-0000-000021070000}"/>
    <cellStyle name="Comma [0] 2 126 2" xfId="33026" hidden="1" xr:uid="{35C9F57E-6994-4022-B339-A4FAC7B4CDF9}"/>
    <cellStyle name="Comma [0] 2 126 2" xfId="33300" hidden="1" xr:uid="{81B01F4F-228E-409E-B36E-24FDCF74CBDD}"/>
    <cellStyle name="Comma [0] 2 126 2" xfId="33852" hidden="1" xr:uid="{7CD3F519-CC35-4C48-B614-7D9DDF93F850}"/>
    <cellStyle name="Comma [0] 2 126 2" xfId="32665" xr:uid="{1F1553B7-0252-4CB1-9987-97166F1537EF}"/>
    <cellStyle name="Comma [0] 2 126 2 2" xfId="4780" hidden="1" xr:uid="{00000000-0005-0000-0000-0000AF120000}"/>
    <cellStyle name="Comma [0] 2 126 2 2" xfId="4793" hidden="1" xr:uid="{00000000-0005-0000-0000-0000BC120000}"/>
    <cellStyle name="Comma [0] 2 126 2 2" xfId="5064" hidden="1" xr:uid="{00000000-0005-0000-0000-0000CB130000}"/>
    <cellStyle name="Comma [0] 2 126 2 2" xfId="5624" hidden="1" xr:uid="{00000000-0005-0000-0000-0000FB150000}"/>
    <cellStyle name="Comma [0] 2 126 2 2" xfId="6999" hidden="1" xr:uid="{00000000-0005-0000-0000-00005A1B0000}"/>
    <cellStyle name="Comma [0] 2 126 2 2" xfId="7012" hidden="1" xr:uid="{00000000-0005-0000-0000-0000671B0000}"/>
    <cellStyle name="Comma [0] 2 126 2 2" xfId="7283" hidden="1" xr:uid="{00000000-0005-0000-0000-0000761C0000}"/>
    <cellStyle name="Comma [0] 2 126 2 2" xfId="7843" hidden="1" xr:uid="{00000000-0005-0000-0000-0000A61E0000}"/>
    <cellStyle name="Comma [0] 2 126 2 2" xfId="8755" hidden="1" xr:uid="{00000000-0005-0000-0000-000036220000}"/>
    <cellStyle name="Comma [0] 2 126 2 2" xfId="8768" hidden="1" xr:uid="{00000000-0005-0000-0000-000043220000}"/>
    <cellStyle name="Comma [0] 2 126 2 2" xfId="9039" hidden="1" xr:uid="{00000000-0005-0000-0000-000052230000}"/>
    <cellStyle name="Comma [0] 2 126 2 2" xfId="9599" hidden="1" xr:uid="{00000000-0005-0000-0000-000082250000}"/>
    <cellStyle name="Comma [0] 2 126 2 2" xfId="10511" hidden="1" xr:uid="{00000000-0005-0000-0000-000012290000}"/>
    <cellStyle name="Comma [0] 2 126 2 2" xfId="10524" hidden="1" xr:uid="{00000000-0005-0000-0000-00001F290000}"/>
    <cellStyle name="Comma [0] 2 126 2 2" xfId="10795" hidden="1" xr:uid="{00000000-0005-0000-0000-00002E2A0000}"/>
    <cellStyle name="Comma [0] 2 126 2 2" xfId="11355" hidden="1" xr:uid="{00000000-0005-0000-0000-00005E2C0000}"/>
    <cellStyle name="Comma [0] 2 126 2 2" xfId="12267" hidden="1" xr:uid="{00000000-0005-0000-0000-0000EE2F0000}"/>
    <cellStyle name="Comma [0] 2 126 2 2" xfId="12280" hidden="1" xr:uid="{00000000-0005-0000-0000-0000FB2F0000}"/>
    <cellStyle name="Comma [0] 2 126 2 2" xfId="12551" hidden="1" xr:uid="{00000000-0005-0000-0000-00000A310000}"/>
    <cellStyle name="Comma [0] 2 126 2 2" xfId="13111" hidden="1" xr:uid="{00000000-0005-0000-0000-00003A330000}"/>
    <cellStyle name="Comma [0] 2 126 2 2" xfId="14023" hidden="1" xr:uid="{00000000-0005-0000-0000-0000CA360000}"/>
    <cellStyle name="Comma [0] 2 126 2 2" xfId="14036" hidden="1" xr:uid="{00000000-0005-0000-0000-0000D7360000}"/>
    <cellStyle name="Comma [0] 2 126 2 2" xfId="14307" hidden="1" xr:uid="{00000000-0005-0000-0000-0000E6370000}"/>
    <cellStyle name="Comma [0] 2 126 2 2" xfId="14867" hidden="1" xr:uid="{00000000-0005-0000-0000-0000163A0000}"/>
    <cellStyle name="Comma [0] 2 126 2 2" xfId="15777" hidden="1" xr:uid="{00000000-0005-0000-0000-0000A43D0000}"/>
    <cellStyle name="Comma [0] 2 126 2 2" xfId="15790" hidden="1" xr:uid="{00000000-0005-0000-0000-0000B13D0000}"/>
    <cellStyle name="Comma [0] 2 126 2 2" xfId="16060" hidden="1" xr:uid="{00000000-0005-0000-0000-0000BF3E0000}"/>
    <cellStyle name="Comma [0] 2 126 2 2" xfId="16620" hidden="1" xr:uid="{00000000-0005-0000-0000-0000EF400000}"/>
    <cellStyle name="Comma [0] 2 126 2 2" xfId="17528" hidden="1" xr:uid="{00000000-0005-0000-0000-00007B440000}"/>
    <cellStyle name="Comma [0] 2 126 2 2" xfId="17541" hidden="1" xr:uid="{00000000-0005-0000-0000-000088440000}"/>
    <cellStyle name="Comma [0] 2 126 2 2" xfId="17810" hidden="1" xr:uid="{00000000-0005-0000-0000-000095450000}"/>
    <cellStyle name="Comma [0] 2 126 2 2" xfId="18370" hidden="1" xr:uid="{00000000-0005-0000-0000-0000C5470000}"/>
    <cellStyle name="Comma [0] 2 126 2 2" xfId="19274" hidden="1" xr:uid="{00000000-0005-0000-0000-00004D4B0000}"/>
    <cellStyle name="Comma [0] 2 126 2 2" xfId="19287" hidden="1" xr:uid="{00000000-0005-0000-0000-00005A4B0000}"/>
    <cellStyle name="Comma [0] 2 126 2 2" xfId="19555" hidden="1" xr:uid="{00000000-0005-0000-0000-0000664C0000}"/>
    <cellStyle name="Comma [0] 2 126 2 2" xfId="20114" hidden="1" xr:uid="{00000000-0005-0000-0000-0000954E0000}"/>
    <cellStyle name="Comma [0] 2 126 2 2" xfId="21013" hidden="1" xr:uid="{00000000-0005-0000-0000-000018520000}"/>
    <cellStyle name="Comma [0] 2 126 2 2" xfId="21026" hidden="1" xr:uid="{00000000-0005-0000-0000-000025520000}"/>
    <cellStyle name="Comma [0] 2 126 2 2" xfId="21293" hidden="1" xr:uid="{00000000-0005-0000-0000-000030530000}"/>
    <cellStyle name="Comma [0] 2 126 2 2" xfId="21848" hidden="1" xr:uid="{00000000-0005-0000-0000-00005B550000}"/>
    <cellStyle name="Comma [0] 2 126 2 2" xfId="22741" hidden="1" xr:uid="{00000000-0005-0000-0000-0000D8580000}"/>
    <cellStyle name="Comma [0] 2 126 2 2" xfId="22754" hidden="1" xr:uid="{00000000-0005-0000-0000-0000E5580000}"/>
    <cellStyle name="Comma [0] 2 126 2 2" xfId="23021" hidden="1" xr:uid="{00000000-0005-0000-0000-0000F0590000}"/>
    <cellStyle name="Comma [0] 2 126 2 2" xfId="23572" hidden="1" xr:uid="{00000000-0005-0000-0000-0000175C0000}"/>
    <cellStyle name="Comma [0] 2 126 2 2" xfId="24458" hidden="1" xr:uid="{00000000-0005-0000-0000-00008D5F0000}"/>
    <cellStyle name="Comma [0] 2 126 2 2" xfId="24470" hidden="1" xr:uid="{00000000-0005-0000-0000-0000995F0000}"/>
    <cellStyle name="Comma [0] 2 126 2 2" xfId="24734" hidden="1" xr:uid="{00000000-0005-0000-0000-0000A1600000}"/>
    <cellStyle name="Comma [0] 2 126 2 2" xfId="25279" hidden="1" xr:uid="{00000000-0005-0000-0000-0000C2620000}"/>
    <cellStyle name="Comma [0] 2 126 2 2" xfId="26156" hidden="1" xr:uid="{00000000-0005-0000-0000-00002F660000}"/>
    <cellStyle name="Comma [0] 2 126 2 2" xfId="26168" hidden="1" xr:uid="{00000000-0005-0000-0000-00003B660000}"/>
    <cellStyle name="Comma [0] 2 126 2 2" xfId="26431" hidden="1" xr:uid="{00000000-0005-0000-0000-000042670000}"/>
    <cellStyle name="Comma [0] 2 126 2 2" xfId="26973" hidden="1" xr:uid="{00000000-0005-0000-0000-000060690000}"/>
    <cellStyle name="Comma [0] 2 126 2 2" xfId="27836" hidden="1" xr:uid="{00000000-0005-0000-0000-0000BF6C0000}"/>
    <cellStyle name="Comma [0] 2 126 2 2" xfId="27848" hidden="1" xr:uid="{00000000-0005-0000-0000-0000CB6C0000}"/>
    <cellStyle name="Comma [0] 2 126 2 2" xfId="28106" hidden="1" xr:uid="{00000000-0005-0000-0000-0000CD6D0000}"/>
    <cellStyle name="Comma [0] 2 126 2 2" xfId="28634" hidden="1" xr:uid="{00000000-0005-0000-0000-0000DD6F0000}"/>
    <cellStyle name="Comma [0] 2 126 2 2" xfId="29486" hidden="1" xr:uid="{00000000-0005-0000-0000-000031730000}"/>
    <cellStyle name="Comma [0] 2 126 2 2" xfId="29496" hidden="1" xr:uid="{00000000-0005-0000-0000-00003B730000}"/>
    <cellStyle name="Comma [0] 2 126 2 2" xfId="29752" hidden="1" xr:uid="{00000000-0005-0000-0000-00003B740000}"/>
    <cellStyle name="Comma [0] 2 126 2 2" xfId="30269" hidden="1" xr:uid="{00000000-0005-0000-0000-000040760000}"/>
    <cellStyle name="Comma [0] 2 126 2 2" xfId="31086" hidden="1" xr:uid="{00000000-0005-0000-0000-000071790000}"/>
    <cellStyle name="Comma [0] 2 126 2 2" xfId="31322" hidden="1" xr:uid="{00000000-0005-0000-0000-00005D7A0000}"/>
    <cellStyle name="Comma [0] 2 126 2 2" xfId="31780" hidden="1" xr:uid="{00000000-0005-0000-0000-0000277C0000}"/>
    <cellStyle name="Comma [0] 2 126 2 2" xfId="36799" hidden="1" xr:uid="{8122520A-799F-43A0-84F1-6808D72CC00F}"/>
    <cellStyle name="Comma [0] 2 126 2 2" xfId="36812" hidden="1" xr:uid="{67C08574-34A6-4034-9EA1-16B6F4AE5191}"/>
    <cellStyle name="Comma [0] 2 126 2 2" xfId="37083" hidden="1" xr:uid="{C993A765-D9AE-4C2C-A751-19AD4C95FA3C}"/>
    <cellStyle name="Comma [0] 2 126 2 2" xfId="37643" hidden="1" xr:uid="{EF01564F-9BA3-4BB7-B457-320131C06D7A}"/>
    <cellStyle name="Comma [0] 2 126 2 2" xfId="39018" hidden="1" xr:uid="{146559B2-E732-448B-95D8-63B3233B4A92}"/>
    <cellStyle name="Comma [0] 2 126 2 2" xfId="39031" hidden="1" xr:uid="{6CBB9613-34CB-4EA9-A9EB-1828852A8AFA}"/>
    <cellStyle name="Comma [0] 2 126 2 2" xfId="39302" hidden="1" xr:uid="{94D647B1-4F6F-424E-BB95-92FB048D021C}"/>
    <cellStyle name="Comma [0] 2 126 2 2" xfId="39862" hidden="1" xr:uid="{66FF59F9-987F-4B98-8ECE-C99CC8FAE4A4}"/>
    <cellStyle name="Comma [0] 2 126 2 2" xfId="40774" hidden="1" xr:uid="{831BA3EE-923A-4A62-AF2B-49571FE2239C}"/>
    <cellStyle name="Comma [0] 2 126 2 2" xfId="40787" hidden="1" xr:uid="{3B2467E7-436C-45B3-BE37-16E727DBA24F}"/>
    <cellStyle name="Comma [0] 2 126 2 2" xfId="41058" hidden="1" xr:uid="{7A0A467D-9382-48EC-8324-446ABDF82966}"/>
    <cellStyle name="Comma [0] 2 126 2 2" xfId="41618" hidden="1" xr:uid="{CBB7E290-E46E-4352-829D-74C25A173A96}"/>
    <cellStyle name="Comma [0] 2 126 2 2" xfId="42530" hidden="1" xr:uid="{5B6FEA9C-2B65-4D0D-97AA-771E2D0041C0}"/>
    <cellStyle name="Comma [0] 2 126 2 2" xfId="42543" hidden="1" xr:uid="{9122AB5F-A725-4035-95EE-B12CE0344CB9}"/>
    <cellStyle name="Comma [0] 2 126 2 2" xfId="42814" hidden="1" xr:uid="{92E163FF-F6F5-4D77-9F8B-718B9F28D272}"/>
    <cellStyle name="Comma [0] 2 126 2 2" xfId="43374" hidden="1" xr:uid="{A6824505-E2D5-43B9-B552-A685686E9B36}"/>
    <cellStyle name="Comma [0] 2 126 2 2" xfId="44286" hidden="1" xr:uid="{6583AF38-0796-42B3-8DD6-F7186C8EA997}"/>
    <cellStyle name="Comma [0] 2 126 2 2" xfId="44299" hidden="1" xr:uid="{CCBD450B-1628-419D-AE10-48EF5C691ABF}"/>
    <cellStyle name="Comma [0] 2 126 2 2" xfId="44570" hidden="1" xr:uid="{D5EF5D61-9BF4-426F-ACE2-CAE0DB042D3F}"/>
    <cellStyle name="Comma [0] 2 126 2 2" xfId="45130" hidden="1" xr:uid="{7A597488-FBD2-40D4-A32E-50491D3B1233}"/>
    <cellStyle name="Comma [0] 2 126 2 2" xfId="46042" hidden="1" xr:uid="{0914BB0F-1BFC-4EF2-A369-7DD3A4A83A23}"/>
    <cellStyle name="Comma [0] 2 126 2 2" xfId="46055" hidden="1" xr:uid="{79D2231E-E53D-433C-AA0D-7A82A38C7850}"/>
    <cellStyle name="Comma [0] 2 126 2 2" xfId="46326" hidden="1" xr:uid="{04BCB301-2923-4B4D-9D63-59B9832034E8}"/>
    <cellStyle name="Comma [0] 2 126 2 2" xfId="46886" hidden="1" xr:uid="{73F8D059-1337-461B-B0BA-556D48A626E4}"/>
    <cellStyle name="Comma [0] 2 126 2 2" xfId="47796" hidden="1" xr:uid="{08B3EC9D-8C11-4FFF-B080-3D466AB743B2}"/>
    <cellStyle name="Comma [0] 2 126 2 2" xfId="47809" hidden="1" xr:uid="{D33A3C69-EB34-4DE5-8192-ACCEBAD0543C}"/>
    <cellStyle name="Comma [0] 2 126 2 2" xfId="48079" hidden="1" xr:uid="{33DAACCA-CAE8-4029-A3CD-3DD22BFA4A29}"/>
    <cellStyle name="Comma [0] 2 126 2 2" xfId="48639" hidden="1" xr:uid="{50029B5A-70A1-439E-99F3-7420B7676892}"/>
    <cellStyle name="Comma [0] 2 126 2 2" xfId="49547" hidden="1" xr:uid="{6600575B-FD46-4E8C-A0B8-69E44EFA3CD8}"/>
    <cellStyle name="Comma [0] 2 126 2 2" xfId="49560" hidden="1" xr:uid="{3E1C1849-7717-458E-B34F-07AF661EAF81}"/>
    <cellStyle name="Comma [0] 2 126 2 2" xfId="49829" hidden="1" xr:uid="{E7A460EC-868B-4EE7-A91B-8D44FCDB89DA}"/>
    <cellStyle name="Comma [0] 2 126 2 2" xfId="50389" hidden="1" xr:uid="{2050F44C-BBC3-4BC6-AD3F-EDE2D90DE9B2}"/>
    <cellStyle name="Comma [0] 2 126 2 2" xfId="51293" hidden="1" xr:uid="{41C2FD72-78A7-4831-B1C2-1C0276001548}"/>
    <cellStyle name="Comma [0] 2 126 2 2" xfId="51306" hidden="1" xr:uid="{8BBA298C-DDAC-48F5-A36E-104A482BAA70}"/>
    <cellStyle name="Comma [0] 2 126 2 2" xfId="51574" hidden="1" xr:uid="{53A3819B-A6C3-4BCA-A0BB-C3E9AA249B82}"/>
    <cellStyle name="Comma [0] 2 126 2 2" xfId="52133" hidden="1" xr:uid="{96B30D09-8EBE-456B-BCC6-9C312D02589C}"/>
    <cellStyle name="Comma [0] 2 126 2 2" xfId="53032" hidden="1" xr:uid="{80C44F11-160F-45E7-A95B-A32F6612D678}"/>
    <cellStyle name="Comma [0] 2 126 2 2" xfId="53045" hidden="1" xr:uid="{852EF6A4-0EE4-4E4A-88E9-C39BDA2D74F7}"/>
    <cellStyle name="Comma [0] 2 126 2 2" xfId="53312" hidden="1" xr:uid="{5E97DB57-E5D2-497A-A45F-B306BD3768EE}"/>
    <cellStyle name="Comma [0] 2 126 2 2" xfId="53867" hidden="1" xr:uid="{30A42C8F-287B-45F5-A827-3C91134F613B}"/>
    <cellStyle name="Comma [0] 2 126 2 2" xfId="54760" hidden="1" xr:uid="{FB11575E-A17B-4497-BFE0-50F2B83279FA}"/>
    <cellStyle name="Comma [0] 2 126 2 2" xfId="54773" hidden="1" xr:uid="{F83CC46C-22D3-4561-89A4-4AA165A74495}"/>
    <cellStyle name="Comma [0] 2 126 2 2" xfId="55040" hidden="1" xr:uid="{09BE087A-466E-4DFB-BFBD-FA8B3C5EEEDF}"/>
    <cellStyle name="Comma [0] 2 126 2 2" xfId="55591" hidden="1" xr:uid="{6E5FA948-82CE-432E-BD61-BFC5CE729949}"/>
    <cellStyle name="Comma [0] 2 126 2 2" xfId="56477" hidden="1" xr:uid="{2542CE4D-67AB-4D1C-A67F-5ED72BFD0B3C}"/>
    <cellStyle name="Comma [0] 2 126 2 2" xfId="56489" hidden="1" xr:uid="{6EC8790F-61F0-474E-AA59-9E4F3FA993AD}"/>
    <cellStyle name="Comma [0] 2 126 2 2" xfId="56753" hidden="1" xr:uid="{026BEFF5-B682-47FE-9039-9024D168DA17}"/>
    <cellStyle name="Comma [0] 2 126 2 2" xfId="57298" hidden="1" xr:uid="{1F6DEC35-22D8-4106-BC29-5FFF78F8B1C1}"/>
    <cellStyle name="Comma [0] 2 126 2 2" xfId="58175" hidden="1" xr:uid="{ABC9CD4B-0DF0-42DD-80BB-79C58B21236B}"/>
    <cellStyle name="Comma [0] 2 126 2 2" xfId="58187" hidden="1" xr:uid="{1CCFF8C6-EAD1-459F-9816-D2C086A7D6B1}"/>
    <cellStyle name="Comma [0] 2 126 2 2" xfId="58450" hidden="1" xr:uid="{172739C7-A725-41B7-AA24-AD6A4D9DADDB}"/>
    <cellStyle name="Comma [0] 2 126 2 2" xfId="58992" hidden="1" xr:uid="{807D0F96-1445-4972-A338-B6F0AD94D975}"/>
    <cellStyle name="Comma [0] 2 126 2 2" xfId="59855" hidden="1" xr:uid="{009636AA-5D2F-427C-BF12-73CA2A74B825}"/>
    <cellStyle name="Comma [0] 2 126 2 2" xfId="59867" hidden="1" xr:uid="{D64FBC5E-8E46-4A9A-A724-DC4B6A67055A}"/>
    <cellStyle name="Comma [0] 2 126 2 2" xfId="60125" hidden="1" xr:uid="{9B168A96-3D66-4BFB-ADE1-9D4AFB17A406}"/>
    <cellStyle name="Comma [0] 2 126 2 2" xfId="60653" hidden="1" xr:uid="{F6A93D4E-869A-4BF2-9B9F-68385E276547}"/>
    <cellStyle name="Comma [0] 2 126 2 2" xfId="61505" hidden="1" xr:uid="{8B78DE00-A63D-49DD-B1B8-797007DB4950}"/>
    <cellStyle name="Comma [0] 2 126 2 2" xfId="61515" hidden="1" xr:uid="{600FF1DC-AC9A-4F27-AD26-DECBCE6CF8F2}"/>
    <cellStyle name="Comma [0] 2 126 2 2" xfId="61771" hidden="1" xr:uid="{E812CEC4-16E8-42BF-9EF5-F3B2352B3160}"/>
    <cellStyle name="Comma [0] 2 126 2 2" xfId="62288" hidden="1" xr:uid="{08E22F97-607D-4409-BE8D-CCE89CE218D0}"/>
    <cellStyle name="Comma [0] 2 126 2 2" xfId="63105" hidden="1" xr:uid="{9E5F500A-60D4-4909-AB03-92681F43BAD3}"/>
    <cellStyle name="Comma [0] 2 126 2 2" xfId="63341" hidden="1" xr:uid="{7A34E124-21BC-459F-ADD8-3050049930E5}"/>
    <cellStyle name="Comma [0] 2 126 2 2" xfId="63799" hidden="1" xr:uid="{D9249E2D-C311-4C68-867C-D0B6C1D97FB4}"/>
    <cellStyle name="Comma [0] 2 126 3" xfId="4403" hidden="1" xr:uid="{00000000-0005-0000-0000-000036110000}"/>
    <cellStyle name="Comma [0] 2 126 3" xfId="6622" hidden="1" xr:uid="{00000000-0005-0000-0000-0000E1190000}"/>
    <cellStyle name="Comma [0] 2 126 3" xfId="6931" hidden="1" xr:uid="{00000000-0005-0000-0000-0000161B0000}"/>
    <cellStyle name="Comma [0] 2 126 3" xfId="8687" hidden="1" xr:uid="{00000000-0005-0000-0000-0000F2210000}"/>
    <cellStyle name="Comma [0] 2 126 3" xfId="10443" hidden="1" xr:uid="{00000000-0005-0000-0000-0000CE280000}"/>
    <cellStyle name="Comma [0] 2 126 3" xfId="12199" hidden="1" xr:uid="{00000000-0005-0000-0000-0000AA2F0000}"/>
    <cellStyle name="Comma [0] 2 126 3" xfId="13955" hidden="1" xr:uid="{00000000-0005-0000-0000-000086360000}"/>
    <cellStyle name="Comma [0] 2 126 3" xfId="15711" hidden="1" xr:uid="{00000000-0005-0000-0000-0000623D0000}"/>
    <cellStyle name="Comma [0] 2 126 3" xfId="17463" hidden="1" xr:uid="{00000000-0005-0000-0000-00003A440000}"/>
    <cellStyle name="Comma [0] 2 126 3" xfId="19212" hidden="1" xr:uid="{00000000-0005-0000-0000-00000F4B0000}"/>
    <cellStyle name="Comma [0] 2 126 3" xfId="20955" hidden="1" xr:uid="{00000000-0005-0000-0000-0000DE510000}"/>
    <cellStyle name="Comma [0] 2 126 3" xfId="22685" hidden="1" xr:uid="{00000000-0005-0000-0000-0000A0580000}"/>
    <cellStyle name="Comma [0] 2 126 3" xfId="24408" hidden="1" xr:uid="{00000000-0005-0000-0000-00005B5F0000}"/>
    <cellStyle name="Comma [0] 2 126 3" xfId="26111" hidden="1" xr:uid="{00000000-0005-0000-0000-000002660000}"/>
    <cellStyle name="Comma [0] 2 126 3" xfId="27798" hidden="1" xr:uid="{00000000-0005-0000-0000-0000996C0000}"/>
    <cellStyle name="Comma [0] 2 126 3" xfId="29453" hidden="1" xr:uid="{00000000-0005-0000-0000-000010730000}"/>
    <cellStyle name="Comma [0] 2 126 3" xfId="36422" hidden="1" xr:uid="{2A7CD401-2F46-4600-B221-2BA1449F1D95}"/>
    <cellStyle name="Comma [0] 2 126 3" xfId="38641" hidden="1" xr:uid="{CE6218DE-A1C4-469E-B5E9-1502297D9191}"/>
    <cellStyle name="Comma [0] 2 126 3" xfId="38950" hidden="1" xr:uid="{3014946E-E541-4BFF-89D7-361C69C69F91}"/>
    <cellStyle name="Comma [0] 2 126 3" xfId="40706" hidden="1" xr:uid="{81C02E7A-6577-44CD-8146-582D6CB2683C}"/>
    <cellStyle name="Comma [0] 2 126 3" xfId="42462" hidden="1" xr:uid="{A4FBE3B4-2A05-4ADF-9F0E-4474C5E97F9B}"/>
    <cellStyle name="Comma [0] 2 126 3" xfId="44218" hidden="1" xr:uid="{84A2C1C1-6197-4F31-81BC-363F4C4245E9}"/>
    <cellStyle name="Comma [0] 2 126 3" xfId="45974" hidden="1" xr:uid="{AADEAA7F-52F7-419F-BF27-6E54A9A974F6}"/>
    <cellStyle name="Comma [0] 2 126 3" xfId="47730" hidden="1" xr:uid="{ED72FBF1-AD20-445E-8A5F-3749B52984CA}"/>
    <cellStyle name="Comma [0] 2 126 3" xfId="49482" hidden="1" xr:uid="{9566F2F0-FC70-4CE5-BFDF-1D59794709DE}"/>
    <cellStyle name="Comma [0] 2 126 3" xfId="51231" hidden="1" xr:uid="{18ECEE05-D16F-4671-AFA5-8A44A4B2820C}"/>
    <cellStyle name="Comma [0] 2 126 3" xfId="52974" hidden="1" xr:uid="{76ED71EA-EF02-4E7F-803D-F09CAE0BD04C}"/>
    <cellStyle name="Comma [0] 2 126 3" xfId="54704" hidden="1" xr:uid="{7931C600-84FD-4C20-A87D-85983DC7353B}"/>
    <cellStyle name="Comma [0] 2 126 3" xfId="56427" hidden="1" xr:uid="{83C52345-6F55-4A9D-8E79-B865F7BE8CB7}"/>
    <cellStyle name="Comma [0] 2 126 3" xfId="58130" hidden="1" xr:uid="{47F72564-AE55-4054-A30C-96DBFA6457A7}"/>
    <cellStyle name="Comma [0] 2 126 3" xfId="59817" hidden="1" xr:uid="{9BE2765C-D1F8-4A48-AB5D-9965D8CE4877}"/>
    <cellStyle name="Comma [0] 2 126 3" xfId="61472" hidden="1" xr:uid="{7138A9CD-339C-4EFB-AC58-680F402870C9}"/>
    <cellStyle name="Comma [0] 2 127" xfId="617" xr:uid="{00000000-0005-0000-0000-00006C020000}"/>
    <cellStyle name="Comma [0] 2 127 2" xfId="1272" hidden="1" xr:uid="{00000000-0005-0000-0000-0000FB040000}"/>
    <cellStyle name="Comma [0] 2 127 2" xfId="1827" hidden="1" xr:uid="{00000000-0005-0000-0000-000026070000}"/>
    <cellStyle name="Comma [0] 2 127 2" xfId="2124" hidden="1" xr:uid="{00000000-0005-0000-0000-00004F080000}"/>
    <cellStyle name="Comma [0] 2 127 2" xfId="2393" hidden="1" xr:uid="{00000000-0005-0000-0000-00005C090000}"/>
    <cellStyle name="Comma [0] 2 127 2" xfId="33305" hidden="1" xr:uid="{88960459-F6E0-49E4-A70F-A3FDC52849C3}"/>
    <cellStyle name="Comma [0] 2 127 2" xfId="33857" hidden="1" xr:uid="{E5A6F7D3-4437-4174-BD0A-CC53F6425C0A}"/>
    <cellStyle name="Comma [0] 2 127 2" xfId="34154" hidden="1" xr:uid="{CAFE1273-7888-4AF9-B536-2E0FD1C4A183}"/>
    <cellStyle name="Comma [0] 2 127 2" xfId="34423" hidden="1" xr:uid="{4C28E90B-D6DE-44F6-A201-97AE02AC30F2}"/>
    <cellStyle name="Comma [0] 2 127 2" xfId="32670" xr:uid="{4AFE639C-F580-43B8-929D-DF00369B693C}"/>
    <cellStyle name="Comma [0] 2 127 2 2" xfId="5069" hidden="1" xr:uid="{00000000-0005-0000-0000-0000D0130000}"/>
    <cellStyle name="Comma [0] 2 127 2 2" xfId="5629" hidden="1" xr:uid="{00000000-0005-0000-0000-000000160000}"/>
    <cellStyle name="Comma [0] 2 127 2 2" xfId="5926" hidden="1" xr:uid="{00000000-0005-0000-0000-000029170000}"/>
    <cellStyle name="Comma [0] 2 127 2 2" xfId="6195" hidden="1" xr:uid="{00000000-0005-0000-0000-000036180000}"/>
    <cellStyle name="Comma [0] 2 127 2 2" xfId="7288" hidden="1" xr:uid="{00000000-0005-0000-0000-00007B1C0000}"/>
    <cellStyle name="Comma [0] 2 127 2 2" xfId="7848" hidden="1" xr:uid="{00000000-0005-0000-0000-0000AB1E0000}"/>
    <cellStyle name="Comma [0] 2 127 2 2" xfId="8145" hidden="1" xr:uid="{00000000-0005-0000-0000-0000D41F0000}"/>
    <cellStyle name="Comma [0] 2 127 2 2" xfId="8414" hidden="1" xr:uid="{00000000-0005-0000-0000-0000E1200000}"/>
    <cellStyle name="Comma [0] 2 127 2 2" xfId="9044" hidden="1" xr:uid="{00000000-0005-0000-0000-000057230000}"/>
    <cellStyle name="Comma [0] 2 127 2 2" xfId="9604" hidden="1" xr:uid="{00000000-0005-0000-0000-000087250000}"/>
    <cellStyle name="Comma [0] 2 127 2 2" xfId="9901" hidden="1" xr:uid="{00000000-0005-0000-0000-0000B0260000}"/>
    <cellStyle name="Comma [0] 2 127 2 2" xfId="10170" hidden="1" xr:uid="{00000000-0005-0000-0000-0000BD270000}"/>
    <cellStyle name="Comma [0] 2 127 2 2" xfId="10800" hidden="1" xr:uid="{00000000-0005-0000-0000-0000332A0000}"/>
    <cellStyle name="Comma [0] 2 127 2 2" xfId="11360" hidden="1" xr:uid="{00000000-0005-0000-0000-0000632C0000}"/>
    <cellStyle name="Comma [0] 2 127 2 2" xfId="11657" hidden="1" xr:uid="{00000000-0005-0000-0000-00008C2D0000}"/>
    <cellStyle name="Comma [0] 2 127 2 2" xfId="11926" hidden="1" xr:uid="{00000000-0005-0000-0000-0000992E0000}"/>
    <cellStyle name="Comma [0] 2 127 2 2" xfId="12556" hidden="1" xr:uid="{00000000-0005-0000-0000-00000F310000}"/>
    <cellStyle name="Comma [0] 2 127 2 2" xfId="13116" hidden="1" xr:uid="{00000000-0005-0000-0000-00003F330000}"/>
    <cellStyle name="Comma [0] 2 127 2 2" xfId="13413" hidden="1" xr:uid="{00000000-0005-0000-0000-000068340000}"/>
    <cellStyle name="Comma [0] 2 127 2 2" xfId="13682" hidden="1" xr:uid="{00000000-0005-0000-0000-000075350000}"/>
    <cellStyle name="Comma [0] 2 127 2 2" xfId="14312" hidden="1" xr:uid="{00000000-0005-0000-0000-0000EB370000}"/>
    <cellStyle name="Comma [0] 2 127 2 2" xfId="14872" hidden="1" xr:uid="{00000000-0005-0000-0000-00001B3A0000}"/>
    <cellStyle name="Comma [0] 2 127 2 2" xfId="15169" hidden="1" xr:uid="{00000000-0005-0000-0000-0000443B0000}"/>
    <cellStyle name="Comma [0] 2 127 2 2" xfId="15438" hidden="1" xr:uid="{00000000-0005-0000-0000-0000513C0000}"/>
    <cellStyle name="Comma [0] 2 127 2 2" xfId="16065" hidden="1" xr:uid="{00000000-0005-0000-0000-0000C43E0000}"/>
    <cellStyle name="Comma [0] 2 127 2 2" xfId="16625" hidden="1" xr:uid="{00000000-0005-0000-0000-0000F4400000}"/>
    <cellStyle name="Comma [0] 2 127 2 2" xfId="16922" hidden="1" xr:uid="{00000000-0005-0000-0000-00001D420000}"/>
    <cellStyle name="Comma [0] 2 127 2 2" xfId="17191" hidden="1" xr:uid="{00000000-0005-0000-0000-00002A430000}"/>
    <cellStyle name="Comma [0] 2 127 2 2" xfId="17815" hidden="1" xr:uid="{00000000-0005-0000-0000-00009A450000}"/>
    <cellStyle name="Comma [0] 2 127 2 2" xfId="18375" hidden="1" xr:uid="{00000000-0005-0000-0000-0000CA470000}"/>
    <cellStyle name="Comma [0] 2 127 2 2" xfId="18672" hidden="1" xr:uid="{00000000-0005-0000-0000-0000F3480000}"/>
    <cellStyle name="Comma [0] 2 127 2 2" xfId="18941" hidden="1" xr:uid="{00000000-0005-0000-0000-0000004A0000}"/>
    <cellStyle name="Comma [0] 2 127 2 2" xfId="19560" hidden="1" xr:uid="{00000000-0005-0000-0000-00006B4C0000}"/>
    <cellStyle name="Comma [0] 2 127 2 2" xfId="20119" hidden="1" xr:uid="{00000000-0005-0000-0000-00009A4E0000}"/>
    <cellStyle name="Comma [0] 2 127 2 2" xfId="20416" hidden="1" xr:uid="{00000000-0005-0000-0000-0000C34F0000}"/>
    <cellStyle name="Comma [0] 2 127 2 2" xfId="20685" hidden="1" xr:uid="{00000000-0005-0000-0000-0000D0500000}"/>
    <cellStyle name="Comma [0] 2 127 2 2" xfId="21298" hidden="1" xr:uid="{00000000-0005-0000-0000-000035530000}"/>
    <cellStyle name="Comma [0] 2 127 2 2" xfId="21853" hidden="1" xr:uid="{00000000-0005-0000-0000-000060550000}"/>
    <cellStyle name="Comma [0] 2 127 2 2" xfId="22150" hidden="1" xr:uid="{00000000-0005-0000-0000-000089560000}"/>
    <cellStyle name="Comma [0] 2 127 2 2" xfId="22419" hidden="1" xr:uid="{00000000-0005-0000-0000-000096570000}"/>
    <cellStyle name="Comma [0] 2 127 2 2" xfId="23026" hidden="1" xr:uid="{00000000-0005-0000-0000-0000F5590000}"/>
    <cellStyle name="Comma [0] 2 127 2 2" xfId="23577" hidden="1" xr:uid="{00000000-0005-0000-0000-00001C5C0000}"/>
    <cellStyle name="Comma [0] 2 127 2 2" xfId="23874" hidden="1" xr:uid="{00000000-0005-0000-0000-0000455D0000}"/>
    <cellStyle name="Comma [0] 2 127 2 2" xfId="24143" hidden="1" xr:uid="{00000000-0005-0000-0000-0000525E0000}"/>
    <cellStyle name="Comma [0] 2 127 2 2" xfId="24739" hidden="1" xr:uid="{00000000-0005-0000-0000-0000A6600000}"/>
    <cellStyle name="Comma [0] 2 127 2 2" xfId="25284" hidden="1" xr:uid="{00000000-0005-0000-0000-0000C7620000}"/>
    <cellStyle name="Comma [0] 2 127 2 2" xfId="25581" hidden="1" xr:uid="{00000000-0005-0000-0000-0000F0630000}"/>
    <cellStyle name="Comma [0] 2 127 2 2" xfId="25850" hidden="1" xr:uid="{00000000-0005-0000-0000-0000FD640000}"/>
    <cellStyle name="Comma [0] 2 127 2 2" xfId="26436" hidden="1" xr:uid="{00000000-0005-0000-0000-000047670000}"/>
    <cellStyle name="Comma [0] 2 127 2 2" xfId="26978" hidden="1" xr:uid="{00000000-0005-0000-0000-000065690000}"/>
    <cellStyle name="Comma [0] 2 127 2 2" xfId="27275" hidden="1" xr:uid="{00000000-0005-0000-0000-00008E6A0000}"/>
    <cellStyle name="Comma [0] 2 127 2 2" xfId="27544" hidden="1" xr:uid="{00000000-0005-0000-0000-00009B6B0000}"/>
    <cellStyle name="Comma [0] 2 127 2 2" xfId="28111" hidden="1" xr:uid="{00000000-0005-0000-0000-0000D26D0000}"/>
    <cellStyle name="Comma [0] 2 127 2 2" xfId="28639" hidden="1" xr:uid="{00000000-0005-0000-0000-0000E26F0000}"/>
    <cellStyle name="Comma [0] 2 127 2 2" xfId="28936" hidden="1" xr:uid="{00000000-0005-0000-0000-00000B710000}"/>
    <cellStyle name="Comma [0] 2 127 2 2" xfId="29205" hidden="1" xr:uid="{00000000-0005-0000-0000-000018720000}"/>
    <cellStyle name="Comma [0] 2 127 2 2" xfId="29757" hidden="1" xr:uid="{00000000-0005-0000-0000-000040740000}"/>
    <cellStyle name="Comma [0] 2 127 2 2" xfId="30274" hidden="1" xr:uid="{00000000-0005-0000-0000-000045760000}"/>
    <cellStyle name="Comma [0] 2 127 2 2" xfId="30571" hidden="1" xr:uid="{00000000-0005-0000-0000-00006E770000}"/>
    <cellStyle name="Comma [0] 2 127 2 2" xfId="30840" hidden="1" xr:uid="{00000000-0005-0000-0000-00007B780000}"/>
    <cellStyle name="Comma [0] 2 127 2 2" xfId="31327" hidden="1" xr:uid="{00000000-0005-0000-0000-0000627A0000}"/>
    <cellStyle name="Comma [0] 2 127 2 2" xfId="31785" hidden="1" xr:uid="{00000000-0005-0000-0000-00002C7C0000}"/>
    <cellStyle name="Comma [0] 2 127 2 2" xfId="37088" hidden="1" xr:uid="{EB490D7D-69FC-4F14-BD71-64195020CA64}"/>
    <cellStyle name="Comma [0] 2 127 2 2" xfId="37648" hidden="1" xr:uid="{2913247A-0E85-4287-837D-0C596742A548}"/>
    <cellStyle name="Comma [0] 2 127 2 2" xfId="37945" hidden="1" xr:uid="{C48DBBF8-C3C1-4693-8552-3E2C3E9E6FA2}"/>
    <cellStyle name="Comma [0] 2 127 2 2" xfId="38214" hidden="1" xr:uid="{168C44A8-D3F7-4331-82DE-8D0B9694B2BE}"/>
    <cellStyle name="Comma [0] 2 127 2 2" xfId="39307" hidden="1" xr:uid="{07F1D5FC-E83B-4692-B8D1-7B49FD6026A8}"/>
    <cellStyle name="Comma [0] 2 127 2 2" xfId="39867" hidden="1" xr:uid="{69B912AE-AE35-4091-B946-3D18AF493CD3}"/>
    <cellStyle name="Comma [0] 2 127 2 2" xfId="40164" hidden="1" xr:uid="{1A1DC305-00C9-462C-A0B9-C3712AAA9E9F}"/>
    <cellStyle name="Comma [0] 2 127 2 2" xfId="40433" hidden="1" xr:uid="{AF89F7CE-8543-42E2-AC7C-1E1D843E7DBB}"/>
    <cellStyle name="Comma [0] 2 127 2 2" xfId="41063" hidden="1" xr:uid="{68EBF179-4F44-4BAD-9086-4B3DBC21D3B9}"/>
    <cellStyle name="Comma [0] 2 127 2 2" xfId="41623" hidden="1" xr:uid="{8F7593AC-3EE5-41EE-923F-29B20D6CF615}"/>
    <cellStyle name="Comma [0] 2 127 2 2" xfId="41920" hidden="1" xr:uid="{755D5570-C2B9-4AE2-A304-F03893BC0BE8}"/>
    <cellStyle name="Comma [0] 2 127 2 2" xfId="42189" hidden="1" xr:uid="{EFBFA889-E364-4609-98F2-D699E4091815}"/>
    <cellStyle name="Comma [0] 2 127 2 2" xfId="42819" hidden="1" xr:uid="{BF5A6600-E50A-4259-925E-F3D6DD30B7A1}"/>
    <cellStyle name="Comma [0] 2 127 2 2" xfId="43379" hidden="1" xr:uid="{263797AD-4017-434D-8ED5-3419FB38BAC6}"/>
    <cellStyle name="Comma [0] 2 127 2 2" xfId="43676" hidden="1" xr:uid="{D9561455-0AD9-4E70-9119-46278D3CA33D}"/>
    <cellStyle name="Comma [0] 2 127 2 2" xfId="43945" hidden="1" xr:uid="{7944552F-6D4D-463E-8E70-76ED243934DC}"/>
    <cellStyle name="Comma [0] 2 127 2 2" xfId="44575" hidden="1" xr:uid="{1D7DA1EB-F02B-46EB-8A09-8BD0EBBDFA6A}"/>
    <cellStyle name="Comma [0] 2 127 2 2" xfId="45135" hidden="1" xr:uid="{69290277-5859-4741-9DEF-6C4E00A504DD}"/>
    <cellStyle name="Comma [0] 2 127 2 2" xfId="45432" hidden="1" xr:uid="{B684B7DD-1E1C-4D9F-B08C-1FD6D09ECC72}"/>
    <cellStyle name="Comma [0] 2 127 2 2" xfId="45701" hidden="1" xr:uid="{24F7A923-92FA-41A1-ADE3-0291FF4EA396}"/>
    <cellStyle name="Comma [0] 2 127 2 2" xfId="46331" hidden="1" xr:uid="{55A119C1-CDE5-49F5-8E7B-5ED9CFCF5019}"/>
    <cellStyle name="Comma [0] 2 127 2 2" xfId="46891" hidden="1" xr:uid="{6A407CC5-9DA2-488D-9C70-708CC2203C49}"/>
    <cellStyle name="Comma [0] 2 127 2 2" xfId="47188" hidden="1" xr:uid="{61D74D8C-6FEB-4BCF-8C8B-4D5C8C947AE6}"/>
    <cellStyle name="Comma [0] 2 127 2 2" xfId="47457" hidden="1" xr:uid="{C6340ED2-A162-4CE5-AE95-D4BA92C11F3E}"/>
    <cellStyle name="Comma [0] 2 127 2 2" xfId="48084" hidden="1" xr:uid="{D7F5D436-E9E6-41D7-A882-B6072EA3FFF9}"/>
    <cellStyle name="Comma [0] 2 127 2 2" xfId="48644" hidden="1" xr:uid="{2EC29FAF-60A2-4451-87A0-7A5588494158}"/>
    <cellStyle name="Comma [0] 2 127 2 2" xfId="48941" hidden="1" xr:uid="{3F6AEBD4-9956-4CC2-84F6-FFCEA13F6475}"/>
    <cellStyle name="Comma [0] 2 127 2 2" xfId="49210" hidden="1" xr:uid="{62FC2714-2F82-4B4B-88AF-4461C37AB84B}"/>
    <cellStyle name="Comma [0] 2 127 2 2" xfId="49834" hidden="1" xr:uid="{2213579F-D88C-4248-9C20-2FB52FCADA41}"/>
    <cellStyle name="Comma [0] 2 127 2 2" xfId="50394" hidden="1" xr:uid="{C705969D-7C13-41C3-8EC8-70437F1D3495}"/>
    <cellStyle name="Comma [0] 2 127 2 2" xfId="50691" hidden="1" xr:uid="{7ABB18E5-683F-43F1-AC99-C8898D5C5581}"/>
    <cellStyle name="Comma [0] 2 127 2 2" xfId="50960" hidden="1" xr:uid="{D2393A67-33BA-4255-A52B-49A5BFE04660}"/>
    <cellStyle name="Comma [0] 2 127 2 2" xfId="51579" hidden="1" xr:uid="{B9EE42A8-FD87-406A-BEF3-4FA12EA0342E}"/>
    <cellStyle name="Comma [0] 2 127 2 2" xfId="52138" hidden="1" xr:uid="{8D1D88A8-5C9E-4F36-B9CE-1830AD2685CA}"/>
    <cellStyle name="Comma [0] 2 127 2 2" xfId="52435" hidden="1" xr:uid="{B20B0E1B-A110-4836-AC73-1EF788EC423D}"/>
    <cellStyle name="Comma [0] 2 127 2 2" xfId="52704" hidden="1" xr:uid="{B2082754-9534-4933-AD47-EF445FD8E39D}"/>
    <cellStyle name="Comma [0] 2 127 2 2" xfId="53317" hidden="1" xr:uid="{73A41B25-7372-4658-8EE0-5CB4A83524A0}"/>
    <cellStyle name="Comma [0] 2 127 2 2" xfId="53872" hidden="1" xr:uid="{F5994EFF-94D4-4595-BF70-D2AEEEC74E04}"/>
    <cellStyle name="Comma [0] 2 127 2 2" xfId="54169" hidden="1" xr:uid="{9BAACD57-B34A-4022-BAFD-418BD6C8603D}"/>
    <cellStyle name="Comma [0] 2 127 2 2" xfId="54438" hidden="1" xr:uid="{2415777B-5944-4DCE-87B1-BE70A7F152FB}"/>
    <cellStyle name="Comma [0] 2 127 2 2" xfId="55045" hidden="1" xr:uid="{4FA4CD85-A938-4DA9-AFEB-5853054AACA8}"/>
    <cellStyle name="Comma [0] 2 127 2 2" xfId="55596" hidden="1" xr:uid="{E5DF14DD-006E-49AA-A22D-C26967406199}"/>
    <cellStyle name="Comma [0] 2 127 2 2" xfId="55893" hidden="1" xr:uid="{DDE603DC-EEEF-44B8-A7F3-8CDF1EAB16BE}"/>
    <cellStyle name="Comma [0] 2 127 2 2" xfId="56162" hidden="1" xr:uid="{47C0E79C-F05C-4EA7-BABC-3F5743966C33}"/>
    <cellStyle name="Comma [0] 2 127 2 2" xfId="56758" hidden="1" xr:uid="{DAFECEE6-4CB7-484A-952A-86BBA4991FDB}"/>
    <cellStyle name="Comma [0] 2 127 2 2" xfId="57303" hidden="1" xr:uid="{8EE73F84-528A-4EB1-9D30-1EFA4ADD3257}"/>
    <cellStyle name="Comma [0] 2 127 2 2" xfId="57600" hidden="1" xr:uid="{3BE4B516-63B3-4DA7-9337-DCF6E064D2D6}"/>
    <cellStyle name="Comma [0] 2 127 2 2" xfId="57869" hidden="1" xr:uid="{150C320F-A40F-4945-85AC-A47588B62AAD}"/>
    <cellStyle name="Comma [0] 2 127 2 2" xfId="58455" hidden="1" xr:uid="{32FC9092-3B55-4843-95BC-DB150BA18D2E}"/>
    <cellStyle name="Comma [0] 2 127 2 2" xfId="58997" hidden="1" xr:uid="{EAC8DD58-C822-4EF6-B7EA-8140148A3E3A}"/>
    <cellStyle name="Comma [0] 2 127 2 2" xfId="59294" hidden="1" xr:uid="{EAF2989C-2436-4CE0-8257-2FD3376D88B4}"/>
    <cellStyle name="Comma [0] 2 127 2 2" xfId="59563" hidden="1" xr:uid="{6BE31A8B-7D64-4228-8443-3EF0E4F6C4E4}"/>
    <cellStyle name="Comma [0] 2 127 2 2" xfId="60130" hidden="1" xr:uid="{841D6A18-F628-47C1-96E4-E8E49EE37C6C}"/>
    <cellStyle name="Comma [0] 2 127 2 2" xfId="60658" hidden="1" xr:uid="{2657C804-4C41-40F2-A372-83B08028BCA5}"/>
    <cellStyle name="Comma [0] 2 127 2 2" xfId="60955" hidden="1" xr:uid="{8AE74CC1-EE6A-41B5-BD8C-3528E2DB5D13}"/>
    <cellStyle name="Comma [0] 2 127 2 2" xfId="61224" hidden="1" xr:uid="{27D7CB5F-091C-4336-B670-0CE845E2706A}"/>
    <cellStyle name="Comma [0] 2 127 2 2" xfId="61776" hidden="1" xr:uid="{9872BA22-FAF5-4BB7-A059-D8DEDFB03A85}"/>
    <cellStyle name="Comma [0] 2 127 2 2" xfId="62293" hidden="1" xr:uid="{1333E717-0B48-451A-9FFD-77ACB8D9926E}"/>
    <cellStyle name="Comma [0] 2 127 2 2" xfId="62590" hidden="1" xr:uid="{D48922E4-D268-4933-8349-A14BC3C1ED01}"/>
    <cellStyle name="Comma [0] 2 127 2 2" xfId="62859" hidden="1" xr:uid="{291076C9-22B4-4523-98D6-E49C25ADEAE3}"/>
    <cellStyle name="Comma [0] 2 127 2 2" xfId="63346" hidden="1" xr:uid="{B067D6F4-160B-4D59-971F-02D404AAB519}"/>
    <cellStyle name="Comma [0] 2 127 2 2" xfId="63804" hidden="1" xr:uid="{BC6639EA-3A9C-4FB7-BC37-6413949B04BB}"/>
    <cellStyle name="Comma [0] 2 127 3" xfId="4408" hidden="1" xr:uid="{00000000-0005-0000-0000-00003B110000}"/>
    <cellStyle name="Comma [0] 2 127 3" xfId="6627" hidden="1" xr:uid="{00000000-0005-0000-0000-0000E6190000}"/>
    <cellStyle name="Comma [0] 2 127 3" xfId="6918" hidden="1" xr:uid="{00000000-0005-0000-0000-0000091B0000}"/>
    <cellStyle name="Comma [0] 2 127 3" xfId="8674" hidden="1" xr:uid="{00000000-0005-0000-0000-0000E5210000}"/>
    <cellStyle name="Comma [0] 2 127 3" xfId="10430" hidden="1" xr:uid="{00000000-0005-0000-0000-0000C1280000}"/>
    <cellStyle name="Comma [0] 2 127 3" xfId="12186" hidden="1" xr:uid="{00000000-0005-0000-0000-00009D2F0000}"/>
    <cellStyle name="Comma [0] 2 127 3" xfId="13942" hidden="1" xr:uid="{00000000-0005-0000-0000-000079360000}"/>
    <cellStyle name="Comma [0] 2 127 3" xfId="15698" hidden="1" xr:uid="{00000000-0005-0000-0000-0000553D0000}"/>
    <cellStyle name="Comma [0] 2 127 3" xfId="17450" hidden="1" xr:uid="{00000000-0005-0000-0000-00002D440000}"/>
    <cellStyle name="Comma [0] 2 127 3" xfId="19199" hidden="1" xr:uid="{00000000-0005-0000-0000-0000024B0000}"/>
    <cellStyle name="Comma [0] 2 127 3" xfId="20942" hidden="1" xr:uid="{00000000-0005-0000-0000-0000D1510000}"/>
    <cellStyle name="Comma [0] 2 127 3" xfId="22672" hidden="1" xr:uid="{00000000-0005-0000-0000-000093580000}"/>
    <cellStyle name="Comma [0] 2 127 3" xfId="24395" hidden="1" xr:uid="{00000000-0005-0000-0000-00004E5F0000}"/>
    <cellStyle name="Comma [0] 2 127 3" xfId="26098" hidden="1" xr:uid="{00000000-0005-0000-0000-0000F5650000}"/>
    <cellStyle name="Comma [0] 2 127 3" xfId="27787" hidden="1" xr:uid="{00000000-0005-0000-0000-00008E6C0000}"/>
    <cellStyle name="Comma [0] 2 127 3" xfId="29442" hidden="1" xr:uid="{00000000-0005-0000-0000-000005730000}"/>
    <cellStyle name="Comma [0] 2 127 3" xfId="36427" hidden="1" xr:uid="{DE9CA64E-6B84-403D-B016-45AEE5CC0970}"/>
    <cellStyle name="Comma [0] 2 127 3" xfId="38646" hidden="1" xr:uid="{C1E34408-EB76-4AE7-A454-7BB7255EC556}"/>
    <cellStyle name="Comma [0] 2 127 3" xfId="38937" hidden="1" xr:uid="{3EE5BC09-BA6E-4A38-87B2-2C4EFA076B52}"/>
    <cellStyle name="Comma [0] 2 127 3" xfId="40693" hidden="1" xr:uid="{70BC8BA2-07A4-46C5-B2A0-EA268968E69D}"/>
    <cellStyle name="Comma [0] 2 127 3" xfId="42449" hidden="1" xr:uid="{07F3DAB1-63B1-4735-B046-CB91B0764F9D}"/>
    <cellStyle name="Comma [0] 2 127 3" xfId="44205" hidden="1" xr:uid="{0084F841-7256-4E45-9F9A-4E4061AD8AA7}"/>
    <cellStyle name="Comma [0] 2 127 3" xfId="45961" hidden="1" xr:uid="{45981CDB-52D1-4A9B-8F82-D6642BF4C812}"/>
    <cellStyle name="Comma [0] 2 127 3" xfId="47717" hidden="1" xr:uid="{47A8B404-A0B8-4C46-9EC2-CBB312C32995}"/>
    <cellStyle name="Comma [0] 2 127 3" xfId="49469" hidden="1" xr:uid="{AA979C27-A1E8-442A-84C8-B3DB1DB72FEB}"/>
    <cellStyle name="Comma [0] 2 127 3" xfId="51218" hidden="1" xr:uid="{EC3710B1-99E0-4A06-9ACD-FEA13070AF22}"/>
    <cellStyle name="Comma [0] 2 127 3" xfId="52961" hidden="1" xr:uid="{BAC1F484-6C1A-4287-8572-2BB594BE1B7C}"/>
    <cellStyle name="Comma [0] 2 127 3" xfId="54691" hidden="1" xr:uid="{77AFA366-FAA7-4DA1-8944-751326B77F22}"/>
    <cellStyle name="Comma [0] 2 127 3" xfId="56414" hidden="1" xr:uid="{09936760-F853-4DAE-9C52-CEB54D84480A}"/>
    <cellStyle name="Comma [0] 2 127 3" xfId="58117" hidden="1" xr:uid="{4C5F0CE9-1CB5-43E1-9707-8E35FFC1DF61}"/>
    <cellStyle name="Comma [0] 2 127 3" xfId="59806" hidden="1" xr:uid="{B8593898-FD3B-4008-8614-AD4C161E7008}"/>
    <cellStyle name="Comma [0] 2 127 3" xfId="61461" hidden="1" xr:uid="{24A1487E-1542-4202-85A3-7AB060F7D372}"/>
    <cellStyle name="Comma [0] 2 128" xfId="610" xr:uid="{00000000-0005-0000-0000-000065020000}"/>
    <cellStyle name="Comma [0] 2 128 2" xfId="967" hidden="1" xr:uid="{00000000-0005-0000-0000-0000CA030000}"/>
    <cellStyle name="Comma [0] 2 128 2" xfId="1265" hidden="1" xr:uid="{00000000-0005-0000-0000-0000F4040000}"/>
    <cellStyle name="Comma [0] 2 128 2" xfId="1821" hidden="1" xr:uid="{00000000-0005-0000-0000-000020070000}"/>
    <cellStyle name="Comma [0] 2 128 2" xfId="33006" hidden="1" xr:uid="{706B8A8E-2C41-4D01-B95D-3CBF54089442}"/>
    <cellStyle name="Comma [0] 2 128 2" xfId="33298" hidden="1" xr:uid="{BC08692F-925D-407C-B637-EE2101DB17A1}"/>
    <cellStyle name="Comma [0] 2 128 2" xfId="33851" hidden="1" xr:uid="{68488050-0CB2-436F-8777-017EB226AA83}"/>
    <cellStyle name="Comma [0] 2 128 2" xfId="32663" xr:uid="{5E6F9D5B-1AA2-4797-801F-526744A53231}"/>
    <cellStyle name="Comma [0] 2 128 2 2" xfId="4758" hidden="1" xr:uid="{00000000-0005-0000-0000-000099120000}"/>
    <cellStyle name="Comma [0] 2 128 2 2" xfId="4785" hidden="1" xr:uid="{00000000-0005-0000-0000-0000B4120000}"/>
    <cellStyle name="Comma [0] 2 128 2 2" xfId="5062" hidden="1" xr:uid="{00000000-0005-0000-0000-0000C9130000}"/>
    <cellStyle name="Comma [0] 2 128 2 2" xfId="5623" hidden="1" xr:uid="{00000000-0005-0000-0000-0000FA150000}"/>
    <cellStyle name="Comma [0] 2 128 2 2" xfId="6977" hidden="1" xr:uid="{00000000-0005-0000-0000-0000441B0000}"/>
    <cellStyle name="Comma [0] 2 128 2 2" xfId="7004" hidden="1" xr:uid="{00000000-0005-0000-0000-00005F1B0000}"/>
    <cellStyle name="Comma [0] 2 128 2 2" xfId="7281" hidden="1" xr:uid="{00000000-0005-0000-0000-0000741C0000}"/>
    <cellStyle name="Comma [0] 2 128 2 2" xfId="7842" hidden="1" xr:uid="{00000000-0005-0000-0000-0000A51E0000}"/>
    <cellStyle name="Comma [0] 2 128 2 2" xfId="8733" hidden="1" xr:uid="{00000000-0005-0000-0000-000020220000}"/>
    <cellStyle name="Comma [0] 2 128 2 2" xfId="8760" hidden="1" xr:uid="{00000000-0005-0000-0000-00003B220000}"/>
    <cellStyle name="Comma [0] 2 128 2 2" xfId="9037" hidden="1" xr:uid="{00000000-0005-0000-0000-000050230000}"/>
    <cellStyle name="Comma [0] 2 128 2 2" xfId="9598" hidden="1" xr:uid="{00000000-0005-0000-0000-000081250000}"/>
    <cellStyle name="Comma [0] 2 128 2 2" xfId="10489" hidden="1" xr:uid="{00000000-0005-0000-0000-0000FC280000}"/>
    <cellStyle name="Comma [0] 2 128 2 2" xfId="10516" hidden="1" xr:uid="{00000000-0005-0000-0000-000017290000}"/>
    <cellStyle name="Comma [0] 2 128 2 2" xfId="10793" hidden="1" xr:uid="{00000000-0005-0000-0000-00002C2A0000}"/>
    <cellStyle name="Comma [0] 2 128 2 2" xfId="11354" hidden="1" xr:uid="{00000000-0005-0000-0000-00005D2C0000}"/>
    <cellStyle name="Comma [0] 2 128 2 2" xfId="12245" hidden="1" xr:uid="{00000000-0005-0000-0000-0000D82F0000}"/>
    <cellStyle name="Comma [0] 2 128 2 2" xfId="12272" hidden="1" xr:uid="{00000000-0005-0000-0000-0000F32F0000}"/>
    <cellStyle name="Comma [0] 2 128 2 2" xfId="12549" hidden="1" xr:uid="{00000000-0005-0000-0000-000008310000}"/>
    <cellStyle name="Comma [0] 2 128 2 2" xfId="13110" hidden="1" xr:uid="{00000000-0005-0000-0000-000039330000}"/>
    <cellStyle name="Comma [0] 2 128 2 2" xfId="14001" hidden="1" xr:uid="{00000000-0005-0000-0000-0000B4360000}"/>
    <cellStyle name="Comma [0] 2 128 2 2" xfId="14028" hidden="1" xr:uid="{00000000-0005-0000-0000-0000CF360000}"/>
    <cellStyle name="Comma [0] 2 128 2 2" xfId="14305" hidden="1" xr:uid="{00000000-0005-0000-0000-0000E4370000}"/>
    <cellStyle name="Comma [0] 2 128 2 2" xfId="14866" hidden="1" xr:uid="{00000000-0005-0000-0000-0000153A0000}"/>
    <cellStyle name="Comma [0] 2 128 2 2" xfId="15755" hidden="1" xr:uid="{00000000-0005-0000-0000-00008E3D0000}"/>
    <cellStyle name="Comma [0] 2 128 2 2" xfId="15782" hidden="1" xr:uid="{00000000-0005-0000-0000-0000A93D0000}"/>
    <cellStyle name="Comma [0] 2 128 2 2" xfId="16058" hidden="1" xr:uid="{00000000-0005-0000-0000-0000BD3E0000}"/>
    <cellStyle name="Comma [0] 2 128 2 2" xfId="16619" hidden="1" xr:uid="{00000000-0005-0000-0000-0000EE400000}"/>
    <cellStyle name="Comma [0] 2 128 2 2" xfId="17506" hidden="1" xr:uid="{00000000-0005-0000-0000-000065440000}"/>
    <cellStyle name="Comma [0] 2 128 2 2" xfId="17533" hidden="1" xr:uid="{00000000-0005-0000-0000-000080440000}"/>
    <cellStyle name="Comma [0] 2 128 2 2" xfId="17808" hidden="1" xr:uid="{00000000-0005-0000-0000-000093450000}"/>
    <cellStyle name="Comma [0] 2 128 2 2" xfId="18369" hidden="1" xr:uid="{00000000-0005-0000-0000-0000C4470000}"/>
    <cellStyle name="Comma [0] 2 128 2 2" xfId="19252" hidden="1" xr:uid="{00000000-0005-0000-0000-0000374B0000}"/>
    <cellStyle name="Comma [0] 2 128 2 2" xfId="19279" hidden="1" xr:uid="{00000000-0005-0000-0000-0000524B0000}"/>
    <cellStyle name="Comma [0] 2 128 2 2" xfId="19553" hidden="1" xr:uid="{00000000-0005-0000-0000-0000644C0000}"/>
    <cellStyle name="Comma [0] 2 128 2 2" xfId="20113" hidden="1" xr:uid="{00000000-0005-0000-0000-0000944E0000}"/>
    <cellStyle name="Comma [0] 2 128 2 2" xfId="20993" hidden="1" xr:uid="{00000000-0005-0000-0000-000004520000}"/>
    <cellStyle name="Comma [0] 2 128 2 2" xfId="21018" hidden="1" xr:uid="{00000000-0005-0000-0000-00001D520000}"/>
    <cellStyle name="Comma [0] 2 128 2 2" xfId="21291" hidden="1" xr:uid="{00000000-0005-0000-0000-00002E530000}"/>
    <cellStyle name="Comma [0] 2 128 2 2" xfId="21847" hidden="1" xr:uid="{00000000-0005-0000-0000-00005A550000}"/>
    <cellStyle name="Comma [0] 2 128 2 2" xfId="22721" hidden="1" xr:uid="{00000000-0005-0000-0000-0000C4580000}"/>
    <cellStyle name="Comma [0] 2 128 2 2" xfId="22746" hidden="1" xr:uid="{00000000-0005-0000-0000-0000DD580000}"/>
    <cellStyle name="Comma [0] 2 128 2 2" xfId="23019" hidden="1" xr:uid="{00000000-0005-0000-0000-0000EE590000}"/>
    <cellStyle name="Comma [0] 2 128 2 2" xfId="23571" hidden="1" xr:uid="{00000000-0005-0000-0000-0000165C0000}"/>
    <cellStyle name="Comma [0] 2 128 2 2" xfId="24439" hidden="1" xr:uid="{00000000-0005-0000-0000-00007A5F0000}"/>
    <cellStyle name="Comma [0] 2 128 2 2" xfId="24463" hidden="1" xr:uid="{00000000-0005-0000-0000-0000925F0000}"/>
    <cellStyle name="Comma [0] 2 128 2 2" xfId="24732" hidden="1" xr:uid="{00000000-0005-0000-0000-00009F600000}"/>
    <cellStyle name="Comma [0] 2 128 2 2" xfId="25278" hidden="1" xr:uid="{00000000-0005-0000-0000-0000C1620000}"/>
    <cellStyle name="Comma [0] 2 128 2 2" xfId="26139" hidden="1" xr:uid="{00000000-0005-0000-0000-00001E660000}"/>
    <cellStyle name="Comma [0] 2 128 2 2" xfId="26161" hidden="1" xr:uid="{00000000-0005-0000-0000-000034660000}"/>
    <cellStyle name="Comma [0] 2 128 2 2" xfId="26429" hidden="1" xr:uid="{00000000-0005-0000-0000-000040670000}"/>
    <cellStyle name="Comma [0] 2 128 2 2" xfId="26972" hidden="1" xr:uid="{00000000-0005-0000-0000-00005F690000}"/>
    <cellStyle name="Comma [0] 2 128 2 2" xfId="27820" hidden="1" xr:uid="{00000000-0005-0000-0000-0000AF6C0000}"/>
    <cellStyle name="Comma [0] 2 128 2 2" xfId="27841" hidden="1" xr:uid="{00000000-0005-0000-0000-0000C46C0000}"/>
    <cellStyle name="Comma [0] 2 128 2 2" xfId="28104" hidden="1" xr:uid="{00000000-0005-0000-0000-0000CB6D0000}"/>
    <cellStyle name="Comma [0] 2 128 2 2" xfId="28633" hidden="1" xr:uid="{00000000-0005-0000-0000-0000DC6F0000}"/>
    <cellStyle name="Comma [0] 2 128 2 2" xfId="29472" hidden="1" xr:uid="{00000000-0005-0000-0000-000023730000}"/>
    <cellStyle name="Comma [0] 2 128 2 2" xfId="29491" hidden="1" xr:uid="{00000000-0005-0000-0000-000036730000}"/>
    <cellStyle name="Comma [0] 2 128 2 2" xfId="29750" hidden="1" xr:uid="{00000000-0005-0000-0000-000039740000}"/>
    <cellStyle name="Comma [0] 2 128 2 2" xfId="30268" hidden="1" xr:uid="{00000000-0005-0000-0000-00003F760000}"/>
    <cellStyle name="Comma [0] 2 128 2 2" xfId="31072" hidden="1" xr:uid="{00000000-0005-0000-0000-000063790000}"/>
    <cellStyle name="Comma [0] 2 128 2 2" xfId="31320" hidden="1" xr:uid="{00000000-0005-0000-0000-00005B7A0000}"/>
    <cellStyle name="Comma [0] 2 128 2 2" xfId="31779" hidden="1" xr:uid="{00000000-0005-0000-0000-0000267C0000}"/>
    <cellStyle name="Comma [0] 2 128 2 2" xfId="36777" hidden="1" xr:uid="{77EEF326-129F-4908-A336-500151C25460}"/>
    <cellStyle name="Comma [0] 2 128 2 2" xfId="36804" hidden="1" xr:uid="{3026C4A3-2426-46AD-AE23-CA90694DFDAE}"/>
    <cellStyle name="Comma [0] 2 128 2 2" xfId="37081" hidden="1" xr:uid="{4347A88B-A0E1-4CF1-91DE-8F97A7396EED}"/>
    <cellStyle name="Comma [0] 2 128 2 2" xfId="37642" hidden="1" xr:uid="{4D6D639A-3C2A-4A65-A62C-29344ACFC301}"/>
    <cellStyle name="Comma [0] 2 128 2 2" xfId="38996" hidden="1" xr:uid="{F1BC2870-918A-417D-AFB3-DA747AB5548B}"/>
    <cellStyle name="Comma [0] 2 128 2 2" xfId="39023" hidden="1" xr:uid="{01EDD8E7-4E46-45DF-9875-16B054888EDA}"/>
    <cellStyle name="Comma [0] 2 128 2 2" xfId="39300" hidden="1" xr:uid="{E52FE5B5-34C0-46F5-99B5-A885126CE7D8}"/>
    <cellStyle name="Comma [0] 2 128 2 2" xfId="39861" hidden="1" xr:uid="{FFD3BC50-7A7D-46B5-B7DE-C270E88753C8}"/>
    <cellStyle name="Comma [0] 2 128 2 2" xfId="40752" hidden="1" xr:uid="{BB9B0D5E-3CC6-43AA-95D0-19C5E203E498}"/>
    <cellStyle name="Comma [0] 2 128 2 2" xfId="40779" hidden="1" xr:uid="{BC0655EA-7954-4BAD-8AE7-3661BF626A22}"/>
    <cellStyle name="Comma [0] 2 128 2 2" xfId="41056" hidden="1" xr:uid="{F3A55EEE-648A-4FF2-A108-2AFF0B55630F}"/>
    <cellStyle name="Comma [0] 2 128 2 2" xfId="41617" hidden="1" xr:uid="{55FCEED3-A5DB-4418-AE1A-4837ABABBF75}"/>
    <cellStyle name="Comma [0] 2 128 2 2" xfId="42508" hidden="1" xr:uid="{5642062F-75FB-426A-A299-1BFB471AB9EC}"/>
    <cellStyle name="Comma [0] 2 128 2 2" xfId="42535" hidden="1" xr:uid="{9E921FDA-979B-4C18-90E4-E1CBB21DE345}"/>
    <cellStyle name="Comma [0] 2 128 2 2" xfId="42812" hidden="1" xr:uid="{64E6355D-4757-4819-BBFF-7D1AACD1908A}"/>
    <cellStyle name="Comma [0] 2 128 2 2" xfId="43373" hidden="1" xr:uid="{FE3AD7AB-B3AF-4BCD-821F-61E0FEECCC03}"/>
    <cellStyle name="Comma [0] 2 128 2 2" xfId="44264" hidden="1" xr:uid="{0A3D1BA1-C448-4282-BA9A-A104F2FF9D83}"/>
    <cellStyle name="Comma [0] 2 128 2 2" xfId="44291" hidden="1" xr:uid="{696BF60F-1C26-454F-B3F4-26FFEE923B33}"/>
    <cellStyle name="Comma [0] 2 128 2 2" xfId="44568" hidden="1" xr:uid="{FB80BD03-0887-4494-8F54-BB0AB3053DDE}"/>
    <cellStyle name="Comma [0] 2 128 2 2" xfId="45129" hidden="1" xr:uid="{A46EB8B6-2FC8-4B23-938D-BEB58BD4B018}"/>
    <cellStyle name="Comma [0] 2 128 2 2" xfId="46020" hidden="1" xr:uid="{1E4E0C65-A3FE-47B7-995A-F90203D3EDAF}"/>
    <cellStyle name="Comma [0] 2 128 2 2" xfId="46047" hidden="1" xr:uid="{40C82D92-C8D1-470B-A006-E6E85DDF0153}"/>
    <cellStyle name="Comma [0] 2 128 2 2" xfId="46324" hidden="1" xr:uid="{E3906CF5-6473-4BE3-862F-ECE586B001D1}"/>
    <cellStyle name="Comma [0] 2 128 2 2" xfId="46885" hidden="1" xr:uid="{498448F3-6893-442D-8636-2246370FA6A6}"/>
    <cellStyle name="Comma [0] 2 128 2 2" xfId="47774" hidden="1" xr:uid="{C6AD1721-428E-4410-8813-65042CB12D12}"/>
    <cellStyle name="Comma [0] 2 128 2 2" xfId="47801" hidden="1" xr:uid="{E371E16C-78AB-42D2-9977-DFD67C45989B}"/>
    <cellStyle name="Comma [0] 2 128 2 2" xfId="48077" hidden="1" xr:uid="{D40426E0-99ED-4792-A7D6-9D7D0E15DDB3}"/>
    <cellStyle name="Comma [0] 2 128 2 2" xfId="48638" hidden="1" xr:uid="{7DDF7A57-834D-4265-9A94-9A1C12FB92D7}"/>
    <cellStyle name="Comma [0] 2 128 2 2" xfId="49525" hidden="1" xr:uid="{51CB248F-F572-42C3-88A4-194265C95771}"/>
    <cellStyle name="Comma [0] 2 128 2 2" xfId="49552" hidden="1" xr:uid="{345AA366-7A1B-4EAE-A4C0-3A5B15049681}"/>
    <cellStyle name="Comma [0] 2 128 2 2" xfId="49827" hidden="1" xr:uid="{D81CF1DA-7344-4EB5-B118-419E377EEB34}"/>
    <cellStyle name="Comma [0] 2 128 2 2" xfId="50388" hidden="1" xr:uid="{F3335241-C101-470A-B9FE-0AF8FD91C71E}"/>
    <cellStyle name="Comma [0] 2 128 2 2" xfId="51271" hidden="1" xr:uid="{DF6BDF18-A44F-4035-A9ED-53E90B683C68}"/>
    <cellStyle name="Comma [0] 2 128 2 2" xfId="51298" hidden="1" xr:uid="{6CDF4B7F-7DD7-49CA-9795-74E5290056A9}"/>
    <cellStyle name="Comma [0] 2 128 2 2" xfId="51572" hidden="1" xr:uid="{38CF46A9-39D7-475D-AF15-D1C07AF55DBB}"/>
    <cellStyle name="Comma [0] 2 128 2 2" xfId="52132" hidden="1" xr:uid="{56C95706-85A5-4CDE-87BE-680968075AC6}"/>
    <cellStyle name="Comma [0] 2 128 2 2" xfId="53012" hidden="1" xr:uid="{EEAA1458-E79F-43FD-8DD1-375B7220C4EB}"/>
    <cellStyle name="Comma [0] 2 128 2 2" xfId="53037" hidden="1" xr:uid="{31641E29-48CA-444C-89AD-2F73EFDDBD99}"/>
    <cellStyle name="Comma [0] 2 128 2 2" xfId="53310" hidden="1" xr:uid="{48D9A378-0112-43F6-B081-623245225C2E}"/>
    <cellStyle name="Comma [0] 2 128 2 2" xfId="53866" hidden="1" xr:uid="{452B2D28-F09D-4A42-8A78-B858C3756A9C}"/>
    <cellStyle name="Comma [0] 2 128 2 2" xfId="54740" hidden="1" xr:uid="{0FE3C21F-6B00-4F38-80F4-154B98DD5F9B}"/>
    <cellStyle name="Comma [0] 2 128 2 2" xfId="54765" hidden="1" xr:uid="{E6E37139-7B4E-469D-B32F-93FF4C9CB4FA}"/>
    <cellStyle name="Comma [0] 2 128 2 2" xfId="55038" hidden="1" xr:uid="{98093F96-585A-48E9-BBEF-B01D5EC40DCB}"/>
    <cellStyle name="Comma [0] 2 128 2 2" xfId="55590" hidden="1" xr:uid="{97BB7F5A-0708-4FA9-8C10-ACAD2C03AEC2}"/>
    <cellStyle name="Comma [0] 2 128 2 2" xfId="56458" hidden="1" xr:uid="{BC08FF31-07B1-4180-8339-FCF02E329999}"/>
    <cellStyle name="Comma [0] 2 128 2 2" xfId="56482" hidden="1" xr:uid="{ED025A17-61B0-4054-BC79-D63053014789}"/>
    <cellStyle name="Comma [0] 2 128 2 2" xfId="56751" hidden="1" xr:uid="{4AAC5559-1232-428D-B191-A3F45557E0C3}"/>
    <cellStyle name="Comma [0] 2 128 2 2" xfId="57297" hidden="1" xr:uid="{5EF3FA24-C964-4770-B4E5-08D79C42FFB8}"/>
    <cellStyle name="Comma [0] 2 128 2 2" xfId="58158" hidden="1" xr:uid="{FF561E3F-70DF-4049-8012-D0DDB94322AD}"/>
    <cellStyle name="Comma [0] 2 128 2 2" xfId="58180" hidden="1" xr:uid="{EE72B860-41E3-4C78-9521-15BB7A5F8FAC}"/>
    <cellStyle name="Comma [0] 2 128 2 2" xfId="58448" hidden="1" xr:uid="{45C24050-95F6-4DC1-8AC5-C24E51D80D3D}"/>
    <cellStyle name="Comma [0] 2 128 2 2" xfId="58991" hidden="1" xr:uid="{581E682D-223D-4E72-BEDA-B01140960765}"/>
    <cellStyle name="Comma [0] 2 128 2 2" xfId="59839" hidden="1" xr:uid="{48AFBAC4-D1E1-4A82-B499-EEA9EFB4E71B}"/>
    <cellStyle name="Comma [0] 2 128 2 2" xfId="59860" hidden="1" xr:uid="{D5800882-7809-4F24-B424-15CF80B43F3F}"/>
    <cellStyle name="Comma [0] 2 128 2 2" xfId="60123" hidden="1" xr:uid="{DFA51F85-F761-4923-9646-16E8D408984B}"/>
    <cellStyle name="Comma [0] 2 128 2 2" xfId="60652" hidden="1" xr:uid="{EF48FFAE-FB79-4E8F-A591-197454B93988}"/>
    <cellStyle name="Comma [0] 2 128 2 2" xfId="61491" hidden="1" xr:uid="{E4225B8D-07C2-416F-96D2-3F1AF8627E7D}"/>
    <cellStyle name="Comma [0] 2 128 2 2" xfId="61510" hidden="1" xr:uid="{4A92D39F-FDA9-49EC-9429-E8FB01C53F53}"/>
    <cellStyle name="Comma [0] 2 128 2 2" xfId="61769" hidden="1" xr:uid="{72C4DA71-A516-4F02-A2BF-21E811F2199B}"/>
    <cellStyle name="Comma [0] 2 128 2 2" xfId="62287" hidden="1" xr:uid="{DE167E7D-34CD-46B8-9B22-27BD080F45B6}"/>
    <cellStyle name="Comma [0] 2 128 2 2" xfId="63091" hidden="1" xr:uid="{8CC22835-BF13-4F55-A357-7A193E8B12AB}"/>
    <cellStyle name="Comma [0] 2 128 2 2" xfId="63339" hidden="1" xr:uid="{5A5EEB9C-5769-4052-8872-02C664192450}"/>
    <cellStyle name="Comma [0] 2 128 2 2" xfId="63798" hidden="1" xr:uid="{B7F9DACA-BF87-4A59-9817-CDD52A96DAEB}"/>
    <cellStyle name="Comma [0] 2 128 3" xfId="4401" hidden="1" xr:uid="{00000000-0005-0000-0000-000034110000}"/>
    <cellStyle name="Comma [0] 2 128 3" xfId="6620" hidden="1" xr:uid="{00000000-0005-0000-0000-0000DF190000}"/>
    <cellStyle name="Comma [0] 2 128 3" xfId="6937" hidden="1" xr:uid="{00000000-0005-0000-0000-00001C1B0000}"/>
    <cellStyle name="Comma [0] 2 128 3" xfId="8693" hidden="1" xr:uid="{00000000-0005-0000-0000-0000F8210000}"/>
    <cellStyle name="Comma [0] 2 128 3" xfId="10449" hidden="1" xr:uid="{00000000-0005-0000-0000-0000D4280000}"/>
    <cellStyle name="Comma [0] 2 128 3" xfId="12205" hidden="1" xr:uid="{00000000-0005-0000-0000-0000B02F0000}"/>
    <cellStyle name="Comma [0] 2 128 3" xfId="13961" hidden="1" xr:uid="{00000000-0005-0000-0000-00008C360000}"/>
    <cellStyle name="Comma [0] 2 128 3" xfId="15717" hidden="1" xr:uid="{00000000-0005-0000-0000-0000683D0000}"/>
    <cellStyle name="Comma [0] 2 128 3" xfId="17469" hidden="1" xr:uid="{00000000-0005-0000-0000-000040440000}"/>
    <cellStyle name="Comma [0] 2 128 3" xfId="19218" hidden="1" xr:uid="{00000000-0005-0000-0000-0000154B0000}"/>
    <cellStyle name="Comma [0] 2 128 3" xfId="20961" hidden="1" xr:uid="{00000000-0005-0000-0000-0000E4510000}"/>
    <cellStyle name="Comma [0] 2 128 3" xfId="22691" hidden="1" xr:uid="{00000000-0005-0000-0000-0000A6580000}"/>
    <cellStyle name="Comma [0] 2 128 3" xfId="24414" hidden="1" xr:uid="{00000000-0005-0000-0000-0000615F0000}"/>
    <cellStyle name="Comma [0] 2 128 3" xfId="26116" hidden="1" xr:uid="{00000000-0005-0000-0000-000007660000}"/>
    <cellStyle name="Comma [0] 2 128 3" xfId="27803" hidden="1" xr:uid="{00000000-0005-0000-0000-00009E6C0000}"/>
    <cellStyle name="Comma [0] 2 128 3" xfId="29458" hidden="1" xr:uid="{00000000-0005-0000-0000-000015730000}"/>
    <cellStyle name="Comma [0] 2 128 3" xfId="36420" hidden="1" xr:uid="{D0421B7E-347E-435A-A821-9EEFB57C1DB6}"/>
    <cellStyle name="Comma [0] 2 128 3" xfId="38639" hidden="1" xr:uid="{E2979EF4-35E5-4C00-9F56-09A6046037FD}"/>
    <cellStyle name="Comma [0] 2 128 3" xfId="38956" hidden="1" xr:uid="{9D6CFAD5-114B-47F7-A2B8-A704127BEE7D}"/>
    <cellStyle name="Comma [0] 2 128 3" xfId="40712" hidden="1" xr:uid="{529363B3-7D27-4BDA-ACFF-B08CBDBAABC3}"/>
    <cellStyle name="Comma [0] 2 128 3" xfId="42468" hidden="1" xr:uid="{7BC964AB-641E-4A14-A741-780456EF3A07}"/>
    <cellStyle name="Comma [0] 2 128 3" xfId="44224" hidden="1" xr:uid="{F26A7D69-75D3-4729-B006-8541C222E445}"/>
    <cellStyle name="Comma [0] 2 128 3" xfId="45980" hidden="1" xr:uid="{78BE3A85-FA39-41D1-886B-130976AFDDED}"/>
    <cellStyle name="Comma [0] 2 128 3" xfId="47736" hidden="1" xr:uid="{F6147B5D-B27E-4F4B-9982-3FDB4AAEBE35}"/>
    <cellStyle name="Comma [0] 2 128 3" xfId="49488" hidden="1" xr:uid="{32498457-B0B3-47C9-A832-76AADBD03FAF}"/>
    <cellStyle name="Comma [0] 2 128 3" xfId="51237" hidden="1" xr:uid="{9E2200EB-D9D4-4942-A3AB-74F7C74EE24B}"/>
    <cellStyle name="Comma [0] 2 128 3" xfId="52980" hidden="1" xr:uid="{94BDEFA0-D9CE-4C4C-B4F6-3CA6C3CA9862}"/>
    <cellStyle name="Comma [0] 2 128 3" xfId="54710" hidden="1" xr:uid="{EF31A2FF-9D21-4460-B5CE-FEA1D327E1DF}"/>
    <cellStyle name="Comma [0] 2 128 3" xfId="56433" hidden="1" xr:uid="{1EAAF462-3EFD-4F3F-B894-429951ABBBEF}"/>
    <cellStyle name="Comma [0] 2 128 3" xfId="58135" hidden="1" xr:uid="{FDB75938-CB4C-477C-B555-1485E8DFEB8A}"/>
    <cellStyle name="Comma [0] 2 128 3" xfId="59822" hidden="1" xr:uid="{9D042CCE-6DCC-4E23-AC52-D31104A0AE7C}"/>
    <cellStyle name="Comma [0] 2 128 3" xfId="61477" hidden="1" xr:uid="{A7448C0A-92AC-49F8-8E44-D91F5D009D6F}"/>
    <cellStyle name="Comma [0] 2 129" xfId="607" xr:uid="{00000000-0005-0000-0000-000062020000}"/>
    <cellStyle name="Comma [0] 2 129 2" xfId="1015" hidden="1" xr:uid="{00000000-0005-0000-0000-0000FA030000}"/>
    <cellStyle name="Comma [0] 2 129 2" xfId="1262" hidden="1" xr:uid="{00000000-0005-0000-0000-0000F1040000}"/>
    <cellStyle name="Comma [0] 2 129 2" xfId="1607" hidden="1" xr:uid="{00000000-0005-0000-0000-00004A060000}"/>
    <cellStyle name="Comma [0] 2 129 2" xfId="33052" hidden="1" xr:uid="{BA69F5EE-2937-4918-A2AF-E1514E34C10C}"/>
    <cellStyle name="Comma [0] 2 129 2" xfId="33295" hidden="1" xr:uid="{0FB8CAF6-452D-4F21-8D06-C1C722A4849A}"/>
    <cellStyle name="Comma [0] 2 129 2" xfId="33640" hidden="1" xr:uid="{490038A4-56D5-4410-93B0-E551974ADA8E}"/>
    <cellStyle name="Comma [0] 2 129 2" xfId="32660" xr:uid="{6C98FEF6-B38A-4C6E-9FAE-9BD8ED571950}"/>
    <cellStyle name="Comma [0] 2 129 2 2" xfId="4807" hidden="1" xr:uid="{00000000-0005-0000-0000-0000CA120000}"/>
    <cellStyle name="Comma [0] 2 129 2 2" xfId="5059" hidden="1" xr:uid="{00000000-0005-0000-0000-0000C6130000}"/>
    <cellStyle name="Comma [0] 2 129 2 2" xfId="5404" hidden="1" xr:uid="{00000000-0005-0000-0000-00001F150000}"/>
    <cellStyle name="Comma [0] 2 129 2 2" xfId="5620" hidden="1" xr:uid="{00000000-0005-0000-0000-0000F7150000}"/>
    <cellStyle name="Comma [0] 2 129 2 2" xfId="7026" hidden="1" xr:uid="{00000000-0005-0000-0000-0000751B0000}"/>
    <cellStyle name="Comma [0] 2 129 2 2" xfId="7278" hidden="1" xr:uid="{00000000-0005-0000-0000-0000711C0000}"/>
    <cellStyle name="Comma [0] 2 129 2 2" xfId="7623" hidden="1" xr:uid="{00000000-0005-0000-0000-0000CA1D0000}"/>
    <cellStyle name="Comma [0] 2 129 2 2" xfId="7839" hidden="1" xr:uid="{00000000-0005-0000-0000-0000A21E0000}"/>
    <cellStyle name="Comma [0] 2 129 2 2" xfId="8782" hidden="1" xr:uid="{00000000-0005-0000-0000-000051220000}"/>
    <cellStyle name="Comma [0] 2 129 2 2" xfId="9034" hidden="1" xr:uid="{00000000-0005-0000-0000-00004D230000}"/>
    <cellStyle name="Comma [0] 2 129 2 2" xfId="9379" hidden="1" xr:uid="{00000000-0005-0000-0000-0000A6240000}"/>
    <cellStyle name="Comma [0] 2 129 2 2" xfId="9595" hidden="1" xr:uid="{00000000-0005-0000-0000-00007E250000}"/>
    <cellStyle name="Comma [0] 2 129 2 2" xfId="10538" hidden="1" xr:uid="{00000000-0005-0000-0000-00002D290000}"/>
    <cellStyle name="Comma [0] 2 129 2 2" xfId="10790" hidden="1" xr:uid="{00000000-0005-0000-0000-0000292A0000}"/>
    <cellStyle name="Comma [0] 2 129 2 2" xfId="11135" hidden="1" xr:uid="{00000000-0005-0000-0000-0000822B0000}"/>
    <cellStyle name="Comma [0] 2 129 2 2" xfId="11351" hidden="1" xr:uid="{00000000-0005-0000-0000-00005A2C0000}"/>
    <cellStyle name="Comma [0] 2 129 2 2" xfId="12294" hidden="1" xr:uid="{00000000-0005-0000-0000-000009300000}"/>
    <cellStyle name="Comma [0] 2 129 2 2" xfId="12546" hidden="1" xr:uid="{00000000-0005-0000-0000-000005310000}"/>
    <cellStyle name="Comma [0] 2 129 2 2" xfId="12891" hidden="1" xr:uid="{00000000-0005-0000-0000-00005E320000}"/>
    <cellStyle name="Comma [0] 2 129 2 2" xfId="13107" hidden="1" xr:uid="{00000000-0005-0000-0000-000036330000}"/>
    <cellStyle name="Comma [0] 2 129 2 2" xfId="14050" hidden="1" xr:uid="{00000000-0005-0000-0000-0000E5360000}"/>
    <cellStyle name="Comma [0] 2 129 2 2" xfId="14302" hidden="1" xr:uid="{00000000-0005-0000-0000-0000E1370000}"/>
    <cellStyle name="Comma [0] 2 129 2 2" xfId="14647" hidden="1" xr:uid="{00000000-0005-0000-0000-00003A390000}"/>
    <cellStyle name="Comma [0] 2 129 2 2" xfId="14863" hidden="1" xr:uid="{00000000-0005-0000-0000-0000123A0000}"/>
    <cellStyle name="Comma [0] 2 129 2 2" xfId="15803" hidden="1" xr:uid="{00000000-0005-0000-0000-0000BE3D0000}"/>
    <cellStyle name="Comma [0] 2 129 2 2" xfId="16055" hidden="1" xr:uid="{00000000-0005-0000-0000-0000BA3E0000}"/>
    <cellStyle name="Comma [0] 2 129 2 2" xfId="16400" hidden="1" xr:uid="{00000000-0005-0000-0000-000013400000}"/>
    <cellStyle name="Comma [0] 2 129 2 2" xfId="16616" hidden="1" xr:uid="{00000000-0005-0000-0000-0000EB400000}"/>
    <cellStyle name="Comma [0] 2 129 2 2" xfId="17553" hidden="1" xr:uid="{00000000-0005-0000-0000-000094440000}"/>
    <cellStyle name="Comma [0] 2 129 2 2" xfId="17805" hidden="1" xr:uid="{00000000-0005-0000-0000-000090450000}"/>
    <cellStyle name="Comma [0] 2 129 2 2" xfId="18150" hidden="1" xr:uid="{00000000-0005-0000-0000-0000E9460000}"/>
    <cellStyle name="Comma [0] 2 129 2 2" xfId="18366" hidden="1" xr:uid="{00000000-0005-0000-0000-0000C1470000}"/>
    <cellStyle name="Comma [0] 2 129 2 2" xfId="19299" hidden="1" xr:uid="{00000000-0005-0000-0000-0000664B0000}"/>
    <cellStyle name="Comma [0] 2 129 2 2" xfId="19550" hidden="1" xr:uid="{00000000-0005-0000-0000-0000614C0000}"/>
    <cellStyle name="Comma [0] 2 129 2 2" xfId="19894" hidden="1" xr:uid="{00000000-0005-0000-0000-0000B94D0000}"/>
    <cellStyle name="Comma [0] 2 129 2 2" xfId="20110" hidden="1" xr:uid="{00000000-0005-0000-0000-0000914E0000}"/>
    <cellStyle name="Comma [0] 2 129 2 2" xfId="21037" hidden="1" xr:uid="{00000000-0005-0000-0000-000030520000}"/>
    <cellStyle name="Comma [0] 2 129 2 2" xfId="21288" hidden="1" xr:uid="{00000000-0005-0000-0000-00002B530000}"/>
    <cellStyle name="Comma [0] 2 129 2 2" xfId="21628" hidden="1" xr:uid="{00000000-0005-0000-0000-00007F540000}"/>
    <cellStyle name="Comma [0] 2 129 2 2" xfId="21844" hidden="1" xr:uid="{00000000-0005-0000-0000-000057550000}"/>
    <cellStyle name="Comma [0] 2 129 2 2" xfId="22765" hidden="1" xr:uid="{00000000-0005-0000-0000-0000F0580000}"/>
    <cellStyle name="Comma [0] 2 129 2 2" xfId="23016" hidden="1" xr:uid="{00000000-0005-0000-0000-0000EB590000}"/>
    <cellStyle name="Comma [0] 2 129 2 2" xfId="23352" hidden="1" xr:uid="{00000000-0005-0000-0000-00003B5B0000}"/>
    <cellStyle name="Comma [0] 2 129 2 2" xfId="23568" hidden="1" xr:uid="{00000000-0005-0000-0000-0000135C0000}"/>
    <cellStyle name="Comma [0] 2 129 2 2" xfId="24481" hidden="1" xr:uid="{00000000-0005-0000-0000-0000A45F0000}"/>
    <cellStyle name="Comma [0] 2 129 2 2" xfId="24729" hidden="1" xr:uid="{00000000-0005-0000-0000-00009C600000}"/>
    <cellStyle name="Comma [0] 2 129 2 2" xfId="25060" hidden="1" xr:uid="{00000000-0005-0000-0000-0000E7610000}"/>
    <cellStyle name="Comma [0] 2 129 2 2" xfId="25275" hidden="1" xr:uid="{00000000-0005-0000-0000-0000BE620000}"/>
    <cellStyle name="Comma [0] 2 129 2 2" xfId="26179" hidden="1" xr:uid="{00000000-0005-0000-0000-000046660000}"/>
    <cellStyle name="Comma [0] 2 129 2 2" xfId="26426" hidden="1" xr:uid="{00000000-0005-0000-0000-00003D670000}"/>
    <cellStyle name="Comma [0] 2 129 2 2" xfId="26754" hidden="1" xr:uid="{00000000-0005-0000-0000-000085680000}"/>
    <cellStyle name="Comma [0] 2 129 2 2" xfId="26969" hidden="1" xr:uid="{00000000-0005-0000-0000-00005C690000}"/>
    <cellStyle name="Comma [0] 2 129 2 2" xfId="27859" hidden="1" xr:uid="{00000000-0005-0000-0000-0000D66C0000}"/>
    <cellStyle name="Comma [0] 2 129 2 2" xfId="28101" hidden="1" xr:uid="{00000000-0005-0000-0000-0000C86D0000}"/>
    <cellStyle name="Comma [0] 2 129 2 2" xfId="28416" hidden="1" xr:uid="{00000000-0005-0000-0000-0000036F0000}"/>
    <cellStyle name="Comma [0] 2 129 2 2" xfId="28630" hidden="1" xr:uid="{00000000-0005-0000-0000-0000D96F0000}"/>
    <cellStyle name="Comma [0] 2 129 2 2" xfId="29507" hidden="1" xr:uid="{00000000-0005-0000-0000-000046730000}"/>
    <cellStyle name="Comma [0] 2 129 2 2" xfId="29747" hidden="1" xr:uid="{00000000-0005-0000-0000-000036740000}"/>
    <cellStyle name="Comma [0] 2 129 2 2" xfId="30051" hidden="1" xr:uid="{00000000-0005-0000-0000-000066750000}"/>
    <cellStyle name="Comma [0] 2 129 2 2" xfId="30265" hidden="1" xr:uid="{00000000-0005-0000-0000-00003C760000}"/>
    <cellStyle name="Comma [0] 2 129 2 2" xfId="31103" hidden="1" xr:uid="{00000000-0005-0000-0000-000082790000}"/>
    <cellStyle name="Comma [0] 2 129 2 2" xfId="31317" hidden="1" xr:uid="{00000000-0005-0000-0000-0000587A0000}"/>
    <cellStyle name="Comma [0] 2 129 2 2" xfId="31573" hidden="1" xr:uid="{00000000-0005-0000-0000-0000587B0000}"/>
    <cellStyle name="Comma [0] 2 129 2 2" xfId="36826" hidden="1" xr:uid="{FE8ED339-0214-417B-9984-E92FB6128370}"/>
    <cellStyle name="Comma [0] 2 129 2 2" xfId="37078" hidden="1" xr:uid="{915550F1-6358-4AE3-970D-0BA5A3A0E954}"/>
    <cellStyle name="Comma [0] 2 129 2 2" xfId="37423" hidden="1" xr:uid="{98DB984F-D378-4993-B957-FF64A3595DB9}"/>
    <cellStyle name="Comma [0] 2 129 2 2" xfId="37639" hidden="1" xr:uid="{8B3D6489-B69E-433A-AF3D-87827BEA42A8}"/>
    <cellStyle name="Comma [0] 2 129 2 2" xfId="39045" hidden="1" xr:uid="{3920042A-2C74-4E25-89A8-D8E68F155F1B}"/>
    <cellStyle name="Comma [0] 2 129 2 2" xfId="39297" hidden="1" xr:uid="{9FBA3016-82C3-45D0-A58D-FA9A8B085E98}"/>
    <cellStyle name="Comma [0] 2 129 2 2" xfId="39642" hidden="1" xr:uid="{5D1BCF6E-6F5F-4140-BF48-1C1A7CB08E35}"/>
    <cellStyle name="Comma [0] 2 129 2 2" xfId="39858" hidden="1" xr:uid="{10A1D26D-89B3-4CE4-9A44-379D06260A09}"/>
    <cellStyle name="Comma [0] 2 129 2 2" xfId="40801" hidden="1" xr:uid="{CADA0538-9BF4-4A4D-AF32-400212BCFC65}"/>
    <cellStyle name="Comma [0] 2 129 2 2" xfId="41053" hidden="1" xr:uid="{5AA07560-1DAA-4FE1-B1C4-B4905CF9BC9F}"/>
    <cellStyle name="Comma [0] 2 129 2 2" xfId="41398" hidden="1" xr:uid="{E4C313F1-7F75-469A-8A9B-21E804D67C45}"/>
    <cellStyle name="Comma [0] 2 129 2 2" xfId="41614" hidden="1" xr:uid="{2DEDB961-DDB3-4CBF-A149-2EC766F5170B}"/>
    <cellStyle name="Comma [0] 2 129 2 2" xfId="42557" hidden="1" xr:uid="{6978EEC0-9A96-4744-8948-7ACAC3377205}"/>
    <cellStyle name="Comma [0] 2 129 2 2" xfId="42809" hidden="1" xr:uid="{1DAB8709-4D65-459D-84F5-6BA3AB6942CA}"/>
    <cellStyle name="Comma [0] 2 129 2 2" xfId="43154" hidden="1" xr:uid="{88D17C18-A0E5-4309-A3DF-DF1CD871D3BD}"/>
    <cellStyle name="Comma [0] 2 129 2 2" xfId="43370" hidden="1" xr:uid="{07792A4A-4BD7-4E9D-8DB5-B870B3FB01BC}"/>
    <cellStyle name="Comma [0] 2 129 2 2" xfId="44313" hidden="1" xr:uid="{D1263709-9125-42F6-80D8-689A1BB99804}"/>
    <cellStyle name="Comma [0] 2 129 2 2" xfId="44565" hidden="1" xr:uid="{8F19ED2C-C5FF-4EF1-8030-6CD912970178}"/>
    <cellStyle name="Comma [0] 2 129 2 2" xfId="44910" hidden="1" xr:uid="{6AC85FD1-AE85-4373-9A50-75EC1FC70E87}"/>
    <cellStyle name="Comma [0] 2 129 2 2" xfId="45126" hidden="1" xr:uid="{8E3EB07F-1480-43F2-8471-1F73529B60AC}"/>
    <cellStyle name="Comma [0] 2 129 2 2" xfId="46069" hidden="1" xr:uid="{F2E18E40-7631-469B-B316-CBD12852E008}"/>
    <cellStyle name="Comma [0] 2 129 2 2" xfId="46321" hidden="1" xr:uid="{4751A3B5-2BB5-4251-8055-1E4527A18DC2}"/>
    <cellStyle name="Comma [0] 2 129 2 2" xfId="46666" hidden="1" xr:uid="{C0E7A2EC-66FB-490B-A607-F9A2E7FC4735}"/>
    <cellStyle name="Comma [0] 2 129 2 2" xfId="46882" hidden="1" xr:uid="{5F1F8F92-F0ED-4F1C-B8C4-7E600493C5A0}"/>
    <cellStyle name="Comma [0] 2 129 2 2" xfId="47822" hidden="1" xr:uid="{3D717992-A64F-47E8-A315-2644205B0293}"/>
    <cellStyle name="Comma [0] 2 129 2 2" xfId="48074" hidden="1" xr:uid="{851DBABB-F768-40C8-AEDA-DCDE151FD6FA}"/>
    <cellStyle name="Comma [0] 2 129 2 2" xfId="48419" hidden="1" xr:uid="{77B9B80C-A466-4B16-8876-079AABBD45F4}"/>
    <cellStyle name="Comma [0] 2 129 2 2" xfId="48635" hidden="1" xr:uid="{CB299BA7-AC41-4D7D-9744-40631C2589C3}"/>
    <cellStyle name="Comma [0] 2 129 2 2" xfId="49572" hidden="1" xr:uid="{52D12C66-2DD7-45E7-AAE8-C753E001A100}"/>
    <cellStyle name="Comma [0] 2 129 2 2" xfId="49824" hidden="1" xr:uid="{7825363E-2155-4D08-A7C4-9A68758E53A5}"/>
    <cellStyle name="Comma [0] 2 129 2 2" xfId="50169" hidden="1" xr:uid="{2F71E14A-7059-49BB-8556-F0C2DB01CA31}"/>
    <cellStyle name="Comma [0] 2 129 2 2" xfId="50385" hidden="1" xr:uid="{D99B7FF3-950A-4B01-A1F0-B66086041EAC}"/>
    <cellStyle name="Comma [0] 2 129 2 2" xfId="51318" hidden="1" xr:uid="{76AAAA0C-38DB-4873-8493-4FD749666143}"/>
    <cellStyle name="Comma [0] 2 129 2 2" xfId="51569" hidden="1" xr:uid="{0EFC9230-1401-47D0-A56B-6E0CFE7243D1}"/>
    <cellStyle name="Comma [0] 2 129 2 2" xfId="51913" hidden="1" xr:uid="{D8DBDF08-F5ED-4618-9FC9-A0FBA21A35E1}"/>
    <cellStyle name="Comma [0] 2 129 2 2" xfId="52129" hidden="1" xr:uid="{9B50630C-46D0-41D5-8D91-C2E14F8408AD}"/>
    <cellStyle name="Comma [0] 2 129 2 2" xfId="53056" hidden="1" xr:uid="{BE9E55E0-0A41-4FFF-A6AE-88CFA62D84C6}"/>
    <cellStyle name="Comma [0] 2 129 2 2" xfId="53307" hidden="1" xr:uid="{3E29D79A-28E5-471F-9884-E707FDA5BB7E}"/>
    <cellStyle name="Comma [0] 2 129 2 2" xfId="53647" hidden="1" xr:uid="{51CE595E-66BF-4C1E-9BB3-7407530AECE2}"/>
    <cellStyle name="Comma [0] 2 129 2 2" xfId="53863" hidden="1" xr:uid="{B38EAFFE-C4D1-43E6-B4C2-24220A3BDF6D}"/>
    <cellStyle name="Comma [0] 2 129 2 2" xfId="54784" hidden="1" xr:uid="{BC05A9A3-A2A4-46A2-9C2C-73A2BAC13132}"/>
    <cellStyle name="Comma [0] 2 129 2 2" xfId="55035" hidden="1" xr:uid="{88EFA717-5F39-40C4-AA66-0B756A81CB76}"/>
    <cellStyle name="Comma [0] 2 129 2 2" xfId="55371" hidden="1" xr:uid="{E9D4C2A7-BBEE-4CEF-9AF0-CE3490686B32}"/>
    <cellStyle name="Comma [0] 2 129 2 2" xfId="55587" hidden="1" xr:uid="{80CDAF38-3893-4B75-A2E8-245F6088C7C9}"/>
    <cellStyle name="Comma [0] 2 129 2 2" xfId="56500" hidden="1" xr:uid="{AACBF411-226B-4A7F-9178-AAEF4B681246}"/>
    <cellStyle name="Comma [0] 2 129 2 2" xfId="56748" hidden="1" xr:uid="{8A072096-CB29-44EC-8E2B-CB1BE3D78DFC}"/>
    <cellStyle name="Comma [0] 2 129 2 2" xfId="57079" hidden="1" xr:uid="{A25D24CD-93A8-4036-ABE8-436065CF3519}"/>
    <cellStyle name="Comma [0] 2 129 2 2" xfId="57294" hidden="1" xr:uid="{058C6A71-8024-4C0E-94B3-0A32A8E3BA0A}"/>
    <cellStyle name="Comma [0] 2 129 2 2" xfId="58198" hidden="1" xr:uid="{A5AE0D5A-B2F2-4FB9-99DA-AF0B4CA7D21E}"/>
    <cellStyle name="Comma [0] 2 129 2 2" xfId="58445" hidden="1" xr:uid="{FCDFE3DE-73A4-47BE-A881-EAE71F4A7A7E}"/>
    <cellStyle name="Comma [0] 2 129 2 2" xfId="58773" hidden="1" xr:uid="{0E3F37AC-401C-407D-8AC2-060C7A9BBA10}"/>
    <cellStyle name="Comma [0] 2 129 2 2" xfId="58988" hidden="1" xr:uid="{2571F271-3E60-45A2-9226-D24C13CC3429}"/>
    <cellStyle name="Comma [0] 2 129 2 2" xfId="59878" hidden="1" xr:uid="{519EC494-5CEB-42C8-B8C1-8871DBF68D8F}"/>
    <cellStyle name="Comma [0] 2 129 2 2" xfId="60120" hidden="1" xr:uid="{5F38097B-3A80-4E72-B2B5-E1A594915771}"/>
    <cellStyle name="Comma [0] 2 129 2 2" xfId="60435" hidden="1" xr:uid="{C9E8F6E2-DB21-4D3A-98F1-579591CB28EA}"/>
    <cellStyle name="Comma [0] 2 129 2 2" xfId="60649" hidden="1" xr:uid="{1B7BC4B3-C04C-47ED-B21A-891B4275CC55}"/>
    <cellStyle name="Comma [0] 2 129 2 2" xfId="61526" hidden="1" xr:uid="{D0E937A8-4299-459A-B4AF-8565CB9EED2A}"/>
    <cellStyle name="Comma [0] 2 129 2 2" xfId="61766" hidden="1" xr:uid="{90787B68-C65B-41B1-93BB-1971F63742A0}"/>
    <cellStyle name="Comma [0] 2 129 2 2" xfId="62070" hidden="1" xr:uid="{6EEEEBCA-6312-44BB-A77F-6DF9EA950284}"/>
    <cellStyle name="Comma [0] 2 129 2 2" xfId="62284" hidden="1" xr:uid="{7F00A4B8-3FF7-45EE-B52D-29F93B8D7297}"/>
    <cellStyle name="Comma [0] 2 129 2 2" xfId="63122" hidden="1" xr:uid="{841F0A91-541C-4E0E-82A2-C3E0C4A0DFA7}"/>
    <cellStyle name="Comma [0] 2 129 2 2" xfId="63336" hidden="1" xr:uid="{A106CCF2-2360-45E2-9BAF-FDBB35ED2705}"/>
    <cellStyle name="Comma [0] 2 129 2 2" xfId="63592" hidden="1" xr:uid="{49930939-AD53-4AB0-B832-FEEC2F813676}"/>
    <cellStyle name="Comma [0] 2 129 3" xfId="4398" hidden="1" xr:uid="{00000000-0005-0000-0000-000031110000}"/>
    <cellStyle name="Comma [0] 2 129 3" xfId="6617" hidden="1" xr:uid="{00000000-0005-0000-0000-0000DC190000}"/>
    <cellStyle name="Comma [0] 2 129 3" xfId="6941" hidden="1" xr:uid="{00000000-0005-0000-0000-0000201B0000}"/>
    <cellStyle name="Comma [0] 2 129 3" xfId="8697" hidden="1" xr:uid="{00000000-0005-0000-0000-0000FC210000}"/>
    <cellStyle name="Comma [0] 2 129 3" xfId="10453" hidden="1" xr:uid="{00000000-0005-0000-0000-0000D8280000}"/>
    <cellStyle name="Comma [0] 2 129 3" xfId="12209" hidden="1" xr:uid="{00000000-0005-0000-0000-0000B42F0000}"/>
    <cellStyle name="Comma [0] 2 129 3" xfId="13965" hidden="1" xr:uid="{00000000-0005-0000-0000-000090360000}"/>
    <cellStyle name="Comma [0] 2 129 3" xfId="15721" hidden="1" xr:uid="{00000000-0005-0000-0000-00006C3D0000}"/>
    <cellStyle name="Comma [0] 2 129 3" xfId="17473" hidden="1" xr:uid="{00000000-0005-0000-0000-000044440000}"/>
    <cellStyle name="Comma [0] 2 129 3" xfId="19222" hidden="1" xr:uid="{00000000-0005-0000-0000-0000194B0000}"/>
    <cellStyle name="Comma [0] 2 129 3" xfId="20965" hidden="1" xr:uid="{00000000-0005-0000-0000-0000E8510000}"/>
    <cellStyle name="Comma [0] 2 129 3" xfId="22695" hidden="1" xr:uid="{00000000-0005-0000-0000-0000AA580000}"/>
    <cellStyle name="Comma [0] 2 129 3" xfId="24418" hidden="1" xr:uid="{00000000-0005-0000-0000-0000655F0000}"/>
    <cellStyle name="Comma [0] 2 129 3" xfId="26120" hidden="1" xr:uid="{00000000-0005-0000-0000-00000B660000}"/>
    <cellStyle name="Comma [0] 2 129 3" xfId="27806" hidden="1" xr:uid="{00000000-0005-0000-0000-0000A16C0000}"/>
    <cellStyle name="Comma [0] 2 129 3" xfId="29461" hidden="1" xr:uid="{00000000-0005-0000-0000-000018730000}"/>
    <cellStyle name="Comma [0] 2 129 3" xfId="36417" hidden="1" xr:uid="{3E9CF221-7F7C-402C-819B-B3ABAA938B14}"/>
    <cellStyle name="Comma [0] 2 129 3" xfId="38636" hidden="1" xr:uid="{EBE8972B-1DBD-4594-B141-F8ED376F0A56}"/>
    <cellStyle name="Comma [0] 2 129 3" xfId="38960" hidden="1" xr:uid="{FCBEBFC9-2E0E-4288-9624-61944E2EE430}"/>
    <cellStyle name="Comma [0] 2 129 3" xfId="40716" hidden="1" xr:uid="{1C90CD4F-4991-4BF7-A4AD-422DFDC10375}"/>
    <cellStyle name="Comma [0] 2 129 3" xfId="42472" hidden="1" xr:uid="{457C19BB-AA51-485D-99B1-85C5115E91DB}"/>
    <cellStyle name="Comma [0] 2 129 3" xfId="44228" hidden="1" xr:uid="{99359E3B-233B-411A-9320-68CF60E72BD3}"/>
    <cellStyle name="Comma [0] 2 129 3" xfId="45984" hidden="1" xr:uid="{70664832-A181-4CD4-AA02-E81721F6DEE2}"/>
    <cellStyle name="Comma [0] 2 129 3" xfId="47740" hidden="1" xr:uid="{F4CD9C53-6E46-42FB-881A-22DCC73B71F5}"/>
    <cellStyle name="Comma [0] 2 129 3" xfId="49492" hidden="1" xr:uid="{DC5CB51E-EA14-4236-A724-5C5944EBEF40}"/>
    <cellStyle name="Comma [0] 2 129 3" xfId="51241" hidden="1" xr:uid="{2EEB3D7F-CEA0-419B-88C6-B6927DA1BB69}"/>
    <cellStyle name="Comma [0] 2 129 3" xfId="52984" hidden="1" xr:uid="{C6CCA419-1595-492A-ABBD-79449FA7EC24}"/>
    <cellStyle name="Comma [0] 2 129 3" xfId="54714" hidden="1" xr:uid="{2429C80B-7143-427B-B8F1-BF1611A9C934}"/>
    <cellStyle name="Comma [0] 2 129 3" xfId="56437" hidden="1" xr:uid="{FFCEECB8-8A49-470E-9E36-10846C7831E6}"/>
    <cellStyle name="Comma [0] 2 129 3" xfId="58139" hidden="1" xr:uid="{7352B7F3-38D0-4D32-8B3E-303ABEF6BEBD}"/>
    <cellStyle name="Comma [0] 2 129 3" xfId="59825" hidden="1" xr:uid="{17743569-8240-41A5-9B31-84BE8434D600}"/>
    <cellStyle name="Comma [0] 2 129 3" xfId="61480" hidden="1" xr:uid="{C0E1A3C7-516B-487E-B3E9-F63E13D53DAB}"/>
    <cellStyle name="Comma [0] 2 13" xfId="912" xr:uid="{00000000-0005-0000-0000-000093030000}"/>
    <cellStyle name="Comma [0] 2 13 2" xfId="1567" hidden="1" xr:uid="{00000000-0005-0000-0000-000022060000}"/>
    <cellStyle name="Comma [0] 2 13 2" xfId="2098" hidden="1" xr:uid="{00000000-0005-0000-0000-000035080000}"/>
    <cellStyle name="Comma [0] 2 13 2" xfId="2370" hidden="1" xr:uid="{00000000-0005-0000-0000-000045090000}"/>
    <cellStyle name="Comma [0] 2 13 2" xfId="2575" hidden="1" xr:uid="{00000000-0005-0000-0000-0000120A0000}"/>
    <cellStyle name="Comma [0] 2 13 2" xfId="33600" hidden="1" xr:uid="{E0427E4F-A2F9-444E-AD3D-08B0669640D5}"/>
    <cellStyle name="Comma [0] 2 13 2" xfId="34128" hidden="1" xr:uid="{46B618CD-FCD7-42BF-AE6F-196F32D79E8E}"/>
    <cellStyle name="Comma [0] 2 13 2" xfId="34400" hidden="1" xr:uid="{126AE8F8-EE57-4522-9D15-D0ECB5CE4E38}"/>
    <cellStyle name="Comma [0] 2 13 2" xfId="34605" hidden="1" xr:uid="{72ACA2B3-AD5F-4C1E-ADA3-D4E4C1718205}"/>
    <cellStyle name="Comma [0] 2 13 2" xfId="32965" xr:uid="{35A755F6-E802-4995-8707-E949DD141615}"/>
    <cellStyle name="Comma [0] 2 13 2 2" xfId="5364" hidden="1" xr:uid="{00000000-0005-0000-0000-0000F7140000}"/>
    <cellStyle name="Comma [0] 2 13 2 2" xfId="5900" hidden="1" xr:uid="{00000000-0005-0000-0000-00000F170000}"/>
    <cellStyle name="Comma [0] 2 13 2 2" xfId="6172" hidden="1" xr:uid="{00000000-0005-0000-0000-00001F180000}"/>
    <cellStyle name="Comma [0] 2 13 2 2" xfId="6377" hidden="1" xr:uid="{00000000-0005-0000-0000-0000EC180000}"/>
    <cellStyle name="Comma [0] 2 13 2 2" xfId="7583" hidden="1" xr:uid="{00000000-0005-0000-0000-0000A21D0000}"/>
    <cellStyle name="Comma [0] 2 13 2 2" xfId="8119" hidden="1" xr:uid="{00000000-0005-0000-0000-0000BA1F0000}"/>
    <cellStyle name="Comma [0] 2 13 2 2" xfId="8391" hidden="1" xr:uid="{00000000-0005-0000-0000-0000CA200000}"/>
    <cellStyle name="Comma [0] 2 13 2 2" xfId="8596" hidden="1" xr:uid="{00000000-0005-0000-0000-000097210000}"/>
    <cellStyle name="Comma [0] 2 13 2 2" xfId="9339" hidden="1" xr:uid="{00000000-0005-0000-0000-00007E240000}"/>
    <cellStyle name="Comma [0] 2 13 2 2" xfId="9875" hidden="1" xr:uid="{00000000-0005-0000-0000-000096260000}"/>
    <cellStyle name="Comma [0] 2 13 2 2" xfId="10147" hidden="1" xr:uid="{00000000-0005-0000-0000-0000A6270000}"/>
    <cellStyle name="Comma [0] 2 13 2 2" xfId="10352" hidden="1" xr:uid="{00000000-0005-0000-0000-000073280000}"/>
    <cellStyle name="Comma [0] 2 13 2 2" xfId="11095" hidden="1" xr:uid="{00000000-0005-0000-0000-00005A2B0000}"/>
    <cellStyle name="Comma [0] 2 13 2 2" xfId="11631" hidden="1" xr:uid="{00000000-0005-0000-0000-0000722D0000}"/>
    <cellStyle name="Comma [0] 2 13 2 2" xfId="11903" hidden="1" xr:uid="{00000000-0005-0000-0000-0000822E0000}"/>
    <cellStyle name="Comma [0] 2 13 2 2" xfId="12108" hidden="1" xr:uid="{00000000-0005-0000-0000-00004F2F0000}"/>
    <cellStyle name="Comma [0] 2 13 2 2" xfId="12851" hidden="1" xr:uid="{00000000-0005-0000-0000-000036320000}"/>
    <cellStyle name="Comma [0] 2 13 2 2" xfId="13387" hidden="1" xr:uid="{00000000-0005-0000-0000-00004E340000}"/>
    <cellStyle name="Comma [0] 2 13 2 2" xfId="13659" hidden="1" xr:uid="{00000000-0005-0000-0000-00005E350000}"/>
    <cellStyle name="Comma [0] 2 13 2 2" xfId="13864" hidden="1" xr:uid="{00000000-0005-0000-0000-00002B360000}"/>
    <cellStyle name="Comma [0] 2 13 2 2" xfId="14607" hidden="1" xr:uid="{00000000-0005-0000-0000-000012390000}"/>
    <cellStyle name="Comma [0] 2 13 2 2" xfId="15143" hidden="1" xr:uid="{00000000-0005-0000-0000-00002A3B0000}"/>
    <cellStyle name="Comma [0] 2 13 2 2" xfId="15415" hidden="1" xr:uid="{00000000-0005-0000-0000-00003A3C0000}"/>
    <cellStyle name="Comma [0] 2 13 2 2" xfId="15620" hidden="1" xr:uid="{00000000-0005-0000-0000-0000073D0000}"/>
    <cellStyle name="Comma [0] 2 13 2 2" xfId="16360" hidden="1" xr:uid="{00000000-0005-0000-0000-0000EB3F0000}"/>
    <cellStyle name="Comma [0] 2 13 2 2" xfId="16896" hidden="1" xr:uid="{00000000-0005-0000-0000-000003420000}"/>
    <cellStyle name="Comma [0] 2 13 2 2" xfId="17168" hidden="1" xr:uid="{00000000-0005-0000-0000-000013430000}"/>
    <cellStyle name="Comma [0] 2 13 2 2" xfId="17373" hidden="1" xr:uid="{00000000-0005-0000-0000-0000E0430000}"/>
    <cellStyle name="Comma [0] 2 13 2 2" xfId="18110" hidden="1" xr:uid="{00000000-0005-0000-0000-0000C1460000}"/>
    <cellStyle name="Comma [0] 2 13 2 2" xfId="18646" hidden="1" xr:uid="{00000000-0005-0000-0000-0000D9480000}"/>
    <cellStyle name="Comma [0] 2 13 2 2" xfId="18918" hidden="1" xr:uid="{00000000-0005-0000-0000-0000E9490000}"/>
    <cellStyle name="Comma [0] 2 13 2 2" xfId="19123" hidden="1" xr:uid="{00000000-0005-0000-0000-0000B64A0000}"/>
    <cellStyle name="Comma [0] 2 13 2 2" xfId="19854" hidden="1" xr:uid="{00000000-0005-0000-0000-0000914D0000}"/>
    <cellStyle name="Comma [0] 2 13 2 2" xfId="20390" hidden="1" xr:uid="{00000000-0005-0000-0000-0000A94F0000}"/>
    <cellStyle name="Comma [0] 2 13 2 2" xfId="20662" hidden="1" xr:uid="{00000000-0005-0000-0000-0000B9500000}"/>
    <cellStyle name="Comma [0] 2 13 2 2" xfId="20867" hidden="1" xr:uid="{00000000-0005-0000-0000-000086510000}"/>
    <cellStyle name="Comma [0] 2 13 2 2" xfId="21588" hidden="1" xr:uid="{00000000-0005-0000-0000-000057540000}"/>
    <cellStyle name="Comma [0] 2 13 2 2" xfId="22124" hidden="1" xr:uid="{00000000-0005-0000-0000-00006F560000}"/>
    <cellStyle name="Comma [0] 2 13 2 2" xfId="22396" hidden="1" xr:uid="{00000000-0005-0000-0000-00007F570000}"/>
    <cellStyle name="Comma [0] 2 13 2 2" xfId="22601" hidden="1" xr:uid="{00000000-0005-0000-0000-00004C580000}"/>
    <cellStyle name="Comma [0] 2 13 2 2" xfId="23314" hidden="1" xr:uid="{00000000-0005-0000-0000-0000155B0000}"/>
    <cellStyle name="Comma [0] 2 13 2 2" xfId="23848" hidden="1" xr:uid="{00000000-0005-0000-0000-00002B5D0000}"/>
    <cellStyle name="Comma [0] 2 13 2 2" xfId="24120" hidden="1" xr:uid="{00000000-0005-0000-0000-00003B5E0000}"/>
    <cellStyle name="Comma [0] 2 13 2 2" xfId="24325" hidden="1" xr:uid="{00000000-0005-0000-0000-0000085F0000}"/>
    <cellStyle name="Comma [0] 2 13 2 2" xfId="25022" hidden="1" xr:uid="{00000000-0005-0000-0000-0000C1610000}"/>
    <cellStyle name="Comma [0] 2 13 2 2" xfId="25555" hidden="1" xr:uid="{00000000-0005-0000-0000-0000D6630000}"/>
    <cellStyle name="Comma [0] 2 13 2 2" xfId="25827" hidden="1" xr:uid="{00000000-0005-0000-0000-0000E6640000}"/>
    <cellStyle name="Comma [0] 2 13 2 2" xfId="26032" hidden="1" xr:uid="{00000000-0005-0000-0000-0000B3650000}"/>
    <cellStyle name="Comma [0] 2 13 2 2" xfId="26717" hidden="1" xr:uid="{00000000-0005-0000-0000-000060680000}"/>
    <cellStyle name="Comma [0] 2 13 2 2" xfId="27249" hidden="1" xr:uid="{00000000-0005-0000-0000-0000746A0000}"/>
    <cellStyle name="Comma [0] 2 13 2 2" xfId="27521" hidden="1" xr:uid="{00000000-0005-0000-0000-0000846B0000}"/>
    <cellStyle name="Comma [0] 2 13 2 2" xfId="27726" hidden="1" xr:uid="{00000000-0005-0000-0000-0000516C0000}"/>
    <cellStyle name="Comma [0] 2 13 2 2" xfId="28381" hidden="1" xr:uid="{00000000-0005-0000-0000-0000E06E0000}"/>
    <cellStyle name="Comma [0] 2 13 2 2" xfId="28910" hidden="1" xr:uid="{00000000-0005-0000-0000-0000F1700000}"/>
    <cellStyle name="Comma [0] 2 13 2 2" xfId="29182" hidden="1" xr:uid="{00000000-0005-0000-0000-000001720000}"/>
    <cellStyle name="Comma [0] 2 13 2 2" xfId="29387" hidden="1" xr:uid="{00000000-0005-0000-0000-0000CE720000}"/>
    <cellStyle name="Comma [0] 2 13 2 2" xfId="30016" hidden="1" xr:uid="{00000000-0005-0000-0000-000043750000}"/>
    <cellStyle name="Comma [0] 2 13 2 2" xfId="30545" hidden="1" xr:uid="{00000000-0005-0000-0000-000054770000}"/>
    <cellStyle name="Comma [0] 2 13 2 2" xfId="30817" hidden="1" xr:uid="{00000000-0005-0000-0000-000064780000}"/>
    <cellStyle name="Comma [0] 2 13 2 2" xfId="31022" hidden="1" xr:uid="{00000000-0005-0000-0000-000031790000}"/>
    <cellStyle name="Comma [0] 2 13 2 2" xfId="31543" hidden="1" xr:uid="{00000000-0005-0000-0000-00003A7B0000}"/>
    <cellStyle name="Comma [0] 2 13 2 2" xfId="37383" hidden="1" xr:uid="{977EA8AB-9C53-4A9F-B63F-5A8CB01F6EE8}"/>
    <cellStyle name="Comma [0] 2 13 2 2" xfId="37919" hidden="1" xr:uid="{3A85CEC7-0437-485D-853A-1E7F1D5CC36A}"/>
    <cellStyle name="Comma [0] 2 13 2 2" xfId="38191" hidden="1" xr:uid="{D5FA5A56-B888-44C6-8BEF-B6C6C4C59E67}"/>
    <cellStyle name="Comma [0] 2 13 2 2" xfId="38396" hidden="1" xr:uid="{C3B2DDF4-261B-4E67-842E-836A8D13DAE8}"/>
    <cellStyle name="Comma [0] 2 13 2 2" xfId="39602" hidden="1" xr:uid="{1C2041AF-31C0-459A-866B-6E8E68E66E79}"/>
    <cellStyle name="Comma [0] 2 13 2 2" xfId="40138" hidden="1" xr:uid="{99F28263-BB2D-4CB8-84B2-8D4A64A3EF5F}"/>
    <cellStyle name="Comma [0] 2 13 2 2" xfId="40410" hidden="1" xr:uid="{455D0A9B-C355-42E1-8311-2345405298D8}"/>
    <cellStyle name="Comma [0] 2 13 2 2" xfId="40615" hidden="1" xr:uid="{A390CD8C-7E9F-4C87-8595-DF9B7B8CF7E0}"/>
    <cellStyle name="Comma [0] 2 13 2 2" xfId="41358" hidden="1" xr:uid="{5A8C77FF-269E-4159-A896-3995629B192F}"/>
    <cellStyle name="Comma [0] 2 13 2 2" xfId="41894" hidden="1" xr:uid="{3F1F9854-56A0-4C56-89E0-70FE7A8DE8FD}"/>
    <cellStyle name="Comma [0] 2 13 2 2" xfId="42166" hidden="1" xr:uid="{68C1B4E3-54A6-4373-8BC0-F72BA73D9BB5}"/>
    <cellStyle name="Comma [0] 2 13 2 2" xfId="42371" hidden="1" xr:uid="{E96A8B77-0C61-4CE9-A286-8992FC076AEB}"/>
    <cellStyle name="Comma [0] 2 13 2 2" xfId="43114" hidden="1" xr:uid="{7F3E0614-F4D2-40F0-9D22-0D3C52F516CF}"/>
    <cellStyle name="Comma [0] 2 13 2 2" xfId="43650" hidden="1" xr:uid="{8ADBDBD4-F786-4CF6-A84A-F2F61513B294}"/>
    <cellStyle name="Comma [0] 2 13 2 2" xfId="43922" hidden="1" xr:uid="{569C4D8B-76F1-4E43-A524-B8F5AC3EBB53}"/>
    <cellStyle name="Comma [0] 2 13 2 2" xfId="44127" hidden="1" xr:uid="{D4867243-2AA7-4F6C-8305-E35D6582D104}"/>
    <cellStyle name="Comma [0] 2 13 2 2" xfId="44870" hidden="1" xr:uid="{8993A3C4-30F5-46B0-8278-271BF53BD52A}"/>
    <cellStyle name="Comma [0] 2 13 2 2" xfId="45406" hidden="1" xr:uid="{9F6ECF49-42D7-44BB-899F-1E26B5C3DA20}"/>
    <cellStyle name="Comma [0] 2 13 2 2" xfId="45678" hidden="1" xr:uid="{03783515-6B43-4F2D-B0F5-8BE97912418B}"/>
    <cellStyle name="Comma [0] 2 13 2 2" xfId="45883" hidden="1" xr:uid="{1C3A5D3D-F382-4422-BB19-5A7EE6A1DBD0}"/>
    <cellStyle name="Comma [0] 2 13 2 2" xfId="46626" hidden="1" xr:uid="{1FC3448C-3A72-4A47-8F9B-D2A266EAC454}"/>
    <cellStyle name="Comma [0] 2 13 2 2" xfId="47162" hidden="1" xr:uid="{10736049-F12D-4975-9D5C-A3CFA8CE3203}"/>
    <cellStyle name="Comma [0] 2 13 2 2" xfId="47434" hidden="1" xr:uid="{7D683BD8-F72F-4818-935C-E71DB032DC6F}"/>
    <cellStyle name="Comma [0] 2 13 2 2" xfId="47639" hidden="1" xr:uid="{63B14F51-5030-436E-AC9F-24EA2942959F}"/>
    <cellStyle name="Comma [0] 2 13 2 2" xfId="48379" hidden="1" xr:uid="{2AFA0D07-206A-49F8-B81E-328891B20A98}"/>
    <cellStyle name="Comma [0] 2 13 2 2" xfId="48915" hidden="1" xr:uid="{2C9D43B9-0C77-4898-AED5-77BE4FCE0EB1}"/>
    <cellStyle name="Comma [0] 2 13 2 2" xfId="49187" hidden="1" xr:uid="{34E10AA7-9DEA-407E-AE3C-88F9383FCF48}"/>
    <cellStyle name="Comma [0] 2 13 2 2" xfId="49392" hidden="1" xr:uid="{E6B74F89-E225-4A0C-971A-24C8C22C4A78}"/>
    <cellStyle name="Comma [0] 2 13 2 2" xfId="50129" hidden="1" xr:uid="{8FFAEA1A-91E0-4E9C-9809-4E8313F1008F}"/>
    <cellStyle name="Comma [0] 2 13 2 2" xfId="50665" hidden="1" xr:uid="{790D121E-3677-4EBD-8B24-0B76914EEFF1}"/>
    <cellStyle name="Comma [0] 2 13 2 2" xfId="50937" hidden="1" xr:uid="{2AFE85E4-A30A-4F37-84D6-077598B8A391}"/>
    <cellStyle name="Comma [0] 2 13 2 2" xfId="51142" hidden="1" xr:uid="{799F0228-6EA7-46BB-9AE4-F661C244F08E}"/>
    <cellStyle name="Comma [0] 2 13 2 2" xfId="51873" hidden="1" xr:uid="{313FA109-450B-43A4-B44C-B5602BE12C3D}"/>
    <cellStyle name="Comma [0] 2 13 2 2" xfId="52409" hidden="1" xr:uid="{49D8EA3B-0742-48FA-A415-658A81A5225F}"/>
    <cellStyle name="Comma [0] 2 13 2 2" xfId="52681" hidden="1" xr:uid="{12D964A6-6743-4816-B9E2-5F7A12B0EA6C}"/>
    <cellStyle name="Comma [0] 2 13 2 2" xfId="52886" hidden="1" xr:uid="{E1B0D38D-70BE-480F-BE89-A2551EEFD4DA}"/>
    <cellStyle name="Comma [0] 2 13 2 2" xfId="53607" hidden="1" xr:uid="{6FAA5EE3-ECA0-43E7-9CFF-C247FA94190A}"/>
    <cellStyle name="Comma [0] 2 13 2 2" xfId="54143" hidden="1" xr:uid="{0F49A023-31AD-44B9-90D5-C657E016DB84}"/>
    <cellStyle name="Comma [0] 2 13 2 2" xfId="54415" hidden="1" xr:uid="{122EC2AB-0F97-4E91-9526-238B70F013CE}"/>
    <cellStyle name="Comma [0] 2 13 2 2" xfId="54620" hidden="1" xr:uid="{E2103EE4-2EE3-4327-B214-0E6E6E253A35}"/>
    <cellStyle name="Comma [0] 2 13 2 2" xfId="55333" hidden="1" xr:uid="{186AA8D1-0362-4804-97D4-6C190EA12C89}"/>
    <cellStyle name="Comma [0] 2 13 2 2" xfId="55867" hidden="1" xr:uid="{19CABC0F-1BF1-4F06-B5AB-F2F62C527380}"/>
    <cellStyle name="Comma [0] 2 13 2 2" xfId="56139" hidden="1" xr:uid="{7A9F869D-CEAA-4A10-9A6B-BDB09E09BBD7}"/>
    <cellStyle name="Comma [0] 2 13 2 2" xfId="56344" hidden="1" xr:uid="{49C62168-2D81-4935-8A42-0CBAD55E4EDD}"/>
    <cellStyle name="Comma [0] 2 13 2 2" xfId="57041" hidden="1" xr:uid="{A06A691D-FF70-42BF-952E-426D4B837441}"/>
    <cellStyle name="Comma [0] 2 13 2 2" xfId="57574" hidden="1" xr:uid="{3B02B8F8-075F-4EF4-B2A7-BD7359D08834}"/>
    <cellStyle name="Comma [0] 2 13 2 2" xfId="57846" hidden="1" xr:uid="{BB4C85D7-66DC-49FE-BE3F-D8BC0EB92C0F}"/>
    <cellStyle name="Comma [0] 2 13 2 2" xfId="58051" hidden="1" xr:uid="{3BF246B7-27DB-4C7C-9CE8-332E517EFCDA}"/>
    <cellStyle name="Comma [0] 2 13 2 2" xfId="58736" hidden="1" xr:uid="{0832F9BE-0672-47B5-9BCF-B41F922237B9}"/>
    <cellStyle name="Comma [0] 2 13 2 2" xfId="59268" hidden="1" xr:uid="{5B17341F-8CF8-4E3D-B3FC-5C9068BD06FF}"/>
    <cellStyle name="Comma [0] 2 13 2 2" xfId="59540" hidden="1" xr:uid="{233A9826-9935-41AD-9CB3-7C70960068C5}"/>
    <cellStyle name="Comma [0] 2 13 2 2" xfId="59745" hidden="1" xr:uid="{7255BB14-994D-46F3-A2F8-54E3A01F903E}"/>
    <cellStyle name="Comma [0] 2 13 2 2" xfId="60400" hidden="1" xr:uid="{F382231D-EC98-4DA8-AE4B-F9BE3F4DE16D}"/>
    <cellStyle name="Comma [0] 2 13 2 2" xfId="60929" hidden="1" xr:uid="{06261540-9804-45D0-92D2-4DB49E98FD35}"/>
    <cellStyle name="Comma [0] 2 13 2 2" xfId="61201" hidden="1" xr:uid="{6A79E914-D9F5-4527-A7D9-E620C2468253}"/>
    <cellStyle name="Comma [0] 2 13 2 2" xfId="61406" hidden="1" xr:uid="{2FBA9579-2066-4105-B666-FC8F51B8F19F}"/>
    <cellStyle name="Comma [0] 2 13 2 2" xfId="62035" hidden="1" xr:uid="{23A1869E-2E53-47B7-BAC8-C34A1902FD0A}"/>
    <cellStyle name="Comma [0] 2 13 2 2" xfId="62564" hidden="1" xr:uid="{860A97D9-322A-492C-9DC2-4141D86BF659}"/>
    <cellStyle name="Comma [0] 2 13 2 2" xfId="62836" hidden="1" xr:uid="{E436D354-1430-403C-BC10-897B90C2E352}"/>
    <cellStyle name="Comma [0] 2 13 2 2" xfId="63041" hidden="1" xr:uid="{4880BC75-07BE-4820-9D67-15176EE5D824}"/>
    <cellStyle name="Comma [0] 2 13 2 2" xfId="63562" hidden="1" xr:uid="{85CD9E00-FC3B-46CA-9391-E5B845E3B69B}"/>
    <cellStyle name="Comma [0] 2 13 3" xfId="4703" hidden="1" xr:uid="{00000000-0005-0000-0000-000062120000}"/>
    <cellStyle name="Comma [0] 2 13 3" xfId="6922" hidden="1" xr:uid="{00000000-0005-0000-0000-00000D1B0000}"/>
    <cellStyle name="Comma [0] 2 13 3" xfId="8678" hidden="1" xr:uid="{00000000-0005-0000-0000-0000E9210000}"/>
    <cellStyle name="Comma [0] 2 13 3" xfId="10434" hidden="1" xr:uid="{00000000-0005-0000-0000-0000C5280000}"/>
    <cellStyle name="Comma [0] 2 13 3" xfId="12190" hidden="1" xr:uid="{00000000-0005-0000-0000-0000A12F0000}"/>
    <cellStyle name="Comma [0] 2 13 3" xfId="13946" hidden="1" xr:uid="{00000000-0005-0000-0000-00007D360000}"/>
    <cellStyle name="Comma [0] 2 13 3" xfId="15702" hidden="1" xr:uid="{00000000-0005-0000-0000-0000593D0000}"/>
    <cellStyle name="Comma [0] 2 13 3" xfId="17454" hidden="1" xr:uid="{00000000-0005-0000-0000-000031440000}"/>
    <cellStyle name="Comma [0] 2 13 3" xfId="19203" hidden="1" xr:uid="{00000000-0005-0000-0000-0000064B0000}"/>
    <cellStyle name="Comma [0] 2 13 3" xfId="20946" hidden="1" xr:uid="{00000000-0005-0000-0000-0000D5510000}"/>
    <cellStyle name="Comma [0] 2 13 3" xfId="22676" hidden="1" xr:uid="{00000000-0005-0000-0000-000097580000}"/>
    <cellStyle name="Comma [0] 2 13 3" xfId="24399" hidden="1" xr:uid="{00000000-0005-0000-0000-0000525F0000}"/>
    <cellStyle name="Comma [0] 2 13 3" xfId="26102" hidden="1" xr:uid="{00000000-0005-0000-0000-0000F9650000}"/>
    <cellStyle name="Comma [0] 2 13 3" xfId="27791" hidden="1" xr:uid="{00000000-0005-0000-0000-0000926C0000}"/>
    <cellStyle name="Comma [0] 2 13 3" xfId="29446" hidden="1" xr:uid="{00000000-0005-0000-0000-000009730000}"/>
    <cellStyle name="Comma [0] 2 13 3" xfId="31061" hidden="1" xr:uid="{00000000-0005-0000-0000-000058790000}"/>
    <cellStyle name="Comma [0] 2 13 3" xfId="36722" hidden="1" xr:uid="{99D3835F-D6D4-4FF9-8A99-0A56C6A0669F}"/>
    <cellStyle name="Comma [0] 2 13 3" xfId="38941" hidden="1" xr:uid="{A60B4BF8-C9CF-48A3-9135-E2F7629CEC25}"/>
    <cellStyle name="Comma [0] 2 13 3" xfId="40697" hidden="1" xr:uid="{4B467ABF-F2E3-4139-9400-969CD871138C}"/>
    <cellStyle name="Comma [0] 2 13 3" xfId="42453" hidden="1" xr:uid="{759B5F2D-F90E-40EF-921C-1712DD62E762}"/>
    <cellStyle name="Comma [0] 2 13 3" xfId="44209" hidden="1" xr:uid="{8A916F38-7948-4495-A6FD-C2118CD7C51B}"/>
    <cellStyle name="Comma [0] 2 13 3" xfId="45965" hidden="1" xr:uid="{B2B02E0E-D1AF-44A6-BC0D-53458AC7D174}"/>
    <cellStyle name="Comma [0] 2 13 3" xfId="47721" hidden="1" xr:uid="{B7B5BD58-9D51-4AE9-AEE4-CE9DB7AD888F}"/>
    <cellStyle name="Comma [0] 2 13 3" xfId="49473" hidden="1" xr:uid="{68B24286-0551-4AD9-AB0B-513B9F90C1F3}"/>
    <cellStyle name="Comma [0] 2 13 3" xfId="51222" hidden="1" xr:uid="{2433A0C7-B456-4888-A250-5DF4133E05F2}"/>
    <cellStyle name="Comma [0] 2 13 3" xfId="52965" hidden="1" xr:uid="{3975B4D2-9B66-48C3-9447-865604698C61}"/>
    <cellStyle name="Comma [0] 2 13 3" xfId="54695" hidden="1" xr:uid="{4130F3C7-3985-4215-AEE3-E5E17836813F}"/>
    <cellStyle name="Comma [0] 2 13 3" xfId="56418" hidden="1" xr:uid="{A012A3C6-7D53-4C25-B13D-8D251C61C686}"/>
    <cellStyle name="Comma [0] 2 13 3" xfId="58121" hidden="1" xr:uid="{25A5A674-6476-4A60-A6CF-B3626E7B121A}"/>
    <cellStyle name="Comma [0] 2 13 3" xfId="59810" hidden="1" xr:uid="{E84B35EB-05F9-416F-BACB-13FD5EEBB6DC}"/>
    <cellStyle name="Comma [0] 2 13 3" xfId="61465" hidden="1" xr:uid="{5BC41627-137E-464C-97ED-CFD2D3C6CE3A}"/>
    <cellStyle name="Comma [0] 2 13 3" xfId="63080" hidden="1" xr:uid="{B027E655-4E81-4FCF-94BC-537A1138AF04}"/>
    <cellStyle name="Comma [0] 2 130" xfId="604" xr:uid="{00000000-0005-0000-0000-00005F020000}"/>
    <cellStyle name="Comma [0] 2 130 2" xfId="968" hidden="1" xr:uid="{00000000-0005-0000-0000-0000CB030000}"/>
    <cellStyle name="Comma [0] 2 130 2" xfId="1259" hidden="1" xr:uid="{00000000-0005-0000-0000-0000EE040000}"/>
    <cellStyle name="Comma [0] 2 130 2" xfId="1602" hidden="1" xr:uid="{00000000-0005-0000-0000-000045060000}"/>
    <cellStyle name="Comma [0] 2 130 2" xfId="33007" hidden="1" xr:uid="{9564718A-347C-4D6B-991F-F59DE5ADCA26}"/>
    <cellStyle name="Comma [0] 2 130 2" xfId="33292" hidden="1" xr:uid="{FD332D36-6D82-44F1-9ADF-A8DA2F780217}"/>
    <cellStyle name="Comma [0] 2 130 2" xfId="33635" hidden="1" xr:uid="{565801C3-102E-4E70-86E8-B4202C27EFDD}"/>
    <cellStyle name="Comma [0] 2 130 2" xfId="32657" xr:uid="{78B69A41-D4E8-40B3-96C3-97EAD67835BF}"/>
    <cellStyle name="Comma [0] 2 130 2 2" xfId="4759" hidden="1" xr:uid="{00000000-0005-0000-0000-00009A120000}"/>
    <cellStyle name="Comma [0] 2 130 2 2" xfId="5056" hidden="1" xr:uid="{00000000-0005-0000-0000-0000C3130000}"/>
    <cellStyle name="Comma [0] 2 130 2 2" xfId="5399" hidden="1" xr:uid="{00000000-0005-0000-0000-00001A150000}"/>
    <cellStyle name="Comma [0] 2 130 2 2" xfId="5617" hidden="1" xr:uid="{00000000-0005-0000-0000-0000F4150000}"/>
    <cellStyle name="Comma [0] 2 130 2 2" xfId="6978" hidden="1" xr:uid="{00000000-0005-0000-0000-0000451B0000}"/>
    <cellStyle name="Comma [0] 2 130 2 2" xfId="7275" hidden="1" xr:uid="{00000000-0005-0000-0000-00006E1C0000}"/>
    <cellStyle name="Comma [0] 2 130 2 2" xfId="7618" hidden="1" xr:uid="{00000000-0005-0000-0000-0000C51D0000}"/>
    <cellStyle name="Comma [0] 2 130 2 2" xfId="7836" hidden="1" xr:uid="{00000000-0005-0000-0000-00009F1E0000}"/>
    <cellStyle name="Comma [0] 2 130 2 2" xfId="8734" hidden="1" xr:uid="{00000000-0005-0000-0000-000021220000}"/>
    <cellStyle name="Comma [0] 2 130 2 2" xfId="9031" hidden="1" xr:uid="{00000000-0005-0000-0000-00004A230000}"/>
    <cellStyle name="Comma [0] 2 130 2 2" xfId="9374" hidden="1" xr:uid="{00000000-0005-0000-0000-0000A1240000}"/>
    <cellStyle name="Comma [0] 2 130 2 2" xfId="9592" hidden="1" xr:uid="{00000000-0005-0000-0000-00007B250000}"/>
    <cellStyle name="Comma [0] 2 130 2 2" xfId="10490" hidden="1" xr:uid="{00000000-0005-0000-0000-0000FD280000}"/>
    <cellStyle name="Comma [0] 2 130 2 2" xfId="10787" hidden="1" xr:uid="{00000000-0005-0000-0000-0000262A0000}"/>
    <cellStyle name="Comma [0] 2 130 2 2" xfId="11130" hidden="1" xr:uid="{00000000-0005-0000-0000-00007D2B0000}"/>
    <cellStyle name="Comma [0] 2 130 2 2" xfId="11348" hidden="1" xr:uid="{00000000-0005-0000-0000-0000572C0000}"/>
    <cellStyle name="Comma [0] 2 130 2 2" xfId="12246" hidden="1" xr:uid="{00000000-0005-0000-0000-0000D92F0000}"/>
    <cellStyle name="Comma [0] 2 130 2 2" xfId="12543" hidden="1" xr:uid="{00000000-0005-0000-0000-000002310000}"/>
    <cellStyle name="Comma [0] 2 130 2 2" xfId="12886" hidden="1" xr:uid="{00000000-0005-0000-0000-000059320000}"/>
    <cellStyle name="Comma [0] 2 130 2 2" xfId="13104" hidden="1" xr:uid="{00000000-0005-0000-0000-000033330000}"/>
    <cellStyle name="Comma [0] 2 130 2 2" xfId="14002" hidden="1" xr:uid="{00000000-0005-0000-0000-0000B5360000}"/>
    <cellStyle name="Comma [0] 2 130 2 2" xfId="14299" hidden="1" xr:uid="{00000000-0005-0000-0000-0000DE370000}"/>
    <cellStyle name="Comma [0] 2 130 2 2" xfId="14642" hidden="1" xr:uid="{00000000-0005-0000-0000-000035390000}"/>
    <cellStyle name="Comma [0] 2 130 2 2" xfId="14860" hidden="1" xr:uid="{00000000-0005-0000-0000-00000F3A0000}"/>
    <cellStyle name="Comma [0] 2 130 2 2" xfId="15756" hidden="1" xr:uid="{00000000-0005-0000-0000-00008F3D0000}"/>
    <cellStyle name="Comma [0] 2 130 2 2" xfId="16052" hidden="1" xr:uid="{00000000-0005-0000-0000-0000B73E0000}"/>
    <cellStyle name="Comma [0] 2 130 2 2" xfId="16395" hidden="1" xr:uid="{00000000-0005-0000-0000-00000E400000}"/>
    <cellStyle name="Comma [0] 2 130 2 2" xfId="16613" hidden="1" xr:uid="{00000000-0005-0000-0000-0000E8400000}"/>
    <cellStyle name="Comma [0] 2 130 2 2" xfId="17507" hidden="1" xr:uid="{00000000-0005-0000-0000-000066440000}"/>
    <cellStyle name="Comma [0] 2 130 2 2" xfId="17802" hidden="1" xr:uid="{00000000-0005-0000-0000-00008D450000}"/>
    <cellStyle name="Comma [0] 2 130 2 2" xfId="18145" hidden="1" xr:uid="{00000000-0005-0000-0000-0000E4460000}"/>
    <cellStyle name="Comma [0] 2 130 2 2" xfId="18363" hidden="1" xr:uid="{00000000-0005-0000-0000-0000BE470000}"/>
    <cellStyle name="Comma [0] 2 130 2 2" xfId="19253" hidden="1" xr:uid="{00000000-0005-0000-0000-0000384B0000}"/>
    <cellStyle name="Comma [0] 2 130 2 2" xfId="19547" hidden="1" xr:uid="{00000000-0005-0000-0000-00005E4C0000}"/>
    <cellStyle name="Comma [0] 2 130 2 2" xfId="19889" hidden="1" xr:uid="{00000000-0005-0000-0000-0000B44D0000}"/>
    <cellStyle name="Comma [0] 2 130 2 2" xfId="20107" hidden="1" xr:uid="{00000000-0005-0000-0000-00008E4E0000}"/>
    <cellStyle name="Comma [0] 2 130 2 2" xfId="20994" hidden="1" xr:uid="{00000000-0005-0000-0000-000005520000}"/>
    <cellStyle name="Comma [0] 2 130 2 2" xfId="21285" hidden="1" xr:uid="{00000000-0005-0000-0000-000028530000}"/>
    <cellStyle name="Comma [0] 2 130 2 2" xfId="21623" hidden="1" xr:uid="{00000000-0005-0000-0000-00007A540000}"/>
    <cellStyle name="Comma [0] 2 130 2 2" xfId="21841" hidden="1" xr:uid="{00000000-0005-0000-0000-000054550000}"/>
    <cellStyle name="Comma [0] 2 130 2 2" xfId="22722" hidden="1" xr:uid="{00000000-0005-0000-0000-0000C5580000}"/>
    <cellStyle name="Comma [0] 2 130 2 2" xfId="23013" hidden="1" xr:uid="{00000000-0005-0000-0000-0000E8590000}"/>
    <cellStyle name="Comma [0] 2 130 2 2" xfId="23347" hidden="1" xr:uid="{00000000-0005-0000-0000-0000365B0000}"/>
    <cellStyle name="Comma [0] 2 130 2 2" xfId="23565" hidden="1" xr:uid="{00000000-0005-0000-0000-0000105C0000}"/>
    <cellStyle name="Comma [0] 2 130 2 2" xfId="24440" hidden="1" xr:uid="{00000000-0005-0000-0000-00007B5F0000}"/>
    <cellStyle name="Comma [0] 2 130 2 2" xfId="24726" hidden="1" xr:uid="{00000000-0005-0000-0000-000099600000}"/>
    <cellStyle name="Comma [0] 2 130 2 2" xfId="25055" hidden="1" xr:uid="{00000000-0005-0000-0000-0000E2610000}"/>
    <cellStyle name="Comma [0] 2 130 2 2" xfId="25272" hidden="1" xr:uid="{00000000-0005-0000-0000-0000BB620000}"/>
    <cellStyle name="Comma [0] 2 130 2 2" xfId="26140" hidden="1" xr:uid="{00000000-0005-0000-0000-00001F660000}"/>
    <cellStyle name="Comma [0] 2 130 2 2" xfId="26423" hidden="1" xr:uid="{00000000-0005-0000-0000-00003A670000}"/>
    <cellStyle name="Comma [0] 2 130 2 2" xfId="26749" hidden="1" xr:uid="{00000000-0005-0000-0000-000080680000}"/>
    <cellStyle name="Comma [0] 2 130 2 2" xfId="26966" hidden="1" xr:uid="{00000000-0005-0000-0000-000059690000}"/>
    <cellStyle name="Comma [0] 2 130 2 2" xfId="27821" hidden="1" xr:uid="{00000000-0005-0000-0000-0000B06C0000}"/>
    <cellStyle name="Comma [0] 2 130 2 2" xfId="28098" hidden="1" xr:uid="{00000000-0005-0000-0000-0000C56D0000}"/>
    <cellStyle name="Comma [0] 2 130 2 2" xfId="28411" hidden="1" xr:uid="{00000000-0005-0000-0000-0000FE6E0000}"/>
    <cellStyle name="Comma [0] 2 130 2 2" xfId="28627" hidden="1" xr:uid="{00000000-0005-0000-0000-0000D66F0000}"/>
    <cellStyle name="Comma [0] 2 130 2 2" xfId="29473" hidden="1" xr:uid="{00000000-0005-0000-0000-000024730000}"/>
    <cellStyle name="Comma [0] 2 130 2 2" xfId="29744" hidden="1" xr:uid="{00000000-0005-0000-0000-000033740000}"/>
    <cellStyle name="Comma [0] 2 130 2 2" xfId="30046" hidden="1" xr:uid="{00000000-0005-0000-0000-000061750000}"/>
    <cellStyle name="Comma [0] 2 130 2 2" xfId="30262" hidden="1" xr:uid="{00000000-0005-0000-0000-000039760000}"/>
    <cellStyle name="Comma [0] 2 130 2 2" xfId="31073" hidden="1" xr:uid="{00000000-0005-0000-0000-000064790000}"/>
    <cellStyle name="Comma [0] 2 130 2 2" xfId="31314" hidden="1" xr:uid="{00000000-0005-0000-0000-0000557A0000}"/>
    <cellStyle name="Comma [0] 2 130 2 2" xfId="31568" hidden="1" xr:uid="{00000000-0005-0000-0000-0000537B0000}"/>
    <cellStyle name="Comma [0] 2 130 2 2" xfId="36778" hidden="1" xr:uid="{DD2B6ACA-B7CB-4005-9D73-3EA1CC284A94}"/>
    <cellStyle name="Comma [0] 2 130 2 2" xfId="37075" hidden="1" xr:uid="{6D13F4BD-0E6F-4968-8371-CB66B037916D}"/>
    <cellStyle name="Comma [0] 2 130 2 2" xfId="37418" hidden="1" xr:uid="{A4C4E26F-EF42-4EC9-AC31-1700ED34432A}"/>
    <cellStyle name="Comma [0] 2 130 2 2" xfId="37636" hidden="1" xr:uid="{FA3E508E-8510-4F5C-8935-583F3CEB712E}"/>
    <cellStyle name="Comma [0] 2 130 2 2" xfId="38997" hidden="1" xr:uid="{CC7EC948-1015-4E1F-9D21-8A2C5C298F82}"/>
    <cellStyle name="Comma [0] 2 130 2 2" xfId="39294" hidden="1" xr:uid="{A8A692C1-A0DB-421F-9EDC-BE03AA884D8E}"/>
    <cellStyle name="Comma [0] 2 130 2 2" xfId="39637" hidden="1" xr:uid="{73C1E658-574B-46CA-B7D4-6C9EBB87A7B0}"/>
    <cellStyle name="Comma [0] 2 130 2 2" xfId="39855" hidden="1" xr:uid="{924FBAFD-E143-4649-ADA4-67B702BDCF3A}"/>
    <cellStyle name="Comma [0] 2 130 2 2" xfId="40753" hidden="1" xr:uid="{3509C7DF-75B6-4BCC-B756-B620EB719F8A}"/>
    <cellStyle name="Comma [0] 2 130 2 2" xfId="41050" hidden="1" xr:uid="{E06130E3-3AFC-478C-84EC-E609BF356B06}"/>
    <cellStyle name="Comma [0] 2 130 2 2" xfId="41393" hidden="1" xr:uid="{4A4DB796-E8CF-4865-8FAF-7FD2B60D894C}"/>
    <cellStyle name="Comma [0] 2 130 2 2" xfId="41611" hidden="1" xr:uid="{7C9DE5B1-14C5-49EF-8103-337BFCD607B1}"/>
    <cellStyle name="Comma [0] 2 130 2 2" xfId="42509" hidden="1" xr:uid="{049359FF-A4CB-4598-89BE-61DA03D3D7A4}"/>
    <cellStyle name="Comma [0] 2 130 2 2" xfId="42806" hidden="1" xr:uid="{E935F94B-22EB-4D34-9CDC-486C286564E5}"/>
    <cellStyle name="Comma [0] 2 130 2 2" xfId="43149" hidden="1" xr:uid="{C88DCF82-004C-4F06-8E00-54C863D34092}"/>
    <cellStyle name="Comma [0] 2 130 2 2" xfId="43367" hidden="1" xr:uid="{B106C9B9-D04F-4967-AFA0-2444AEF3F4FC}"/>
    <cellStyle name="Comma [0] 2 130 2 2" xfId="44265" hidden="1" xr:uid="{5AC0119F-70F8-42C7-9F1A-6746D17FA70A}"/>
    <cellStyle name="Comma [0] 2 130 2 2" xfId="44562" hidden="1" xr:uid="{AED0C767-7579-4676-9A5B-A342A4451BDF}"/>
    <cellStyle name="Comma [0] 2 130 2 2" xfId="44905" hidden="1" xr:uid="{3A3A2476-DD23-40F9-A347-854B4656E15F}"/>
    <cellStyle name="Comma [0] 2 130 2 2" xfId="45123" hidden="1" xr:uid="{5ED81DC4-206F-4C12-B88E-3E9D5673CF22}"/>
    <cellStyle name="Comma [0] 2 130 2 2" xfId="46021" hidden="1" xr:uid="{47D1AB4A-E355-4AED-921D-9628E5DDE0B6}"/>
    <cellStyle name="Comma [0] 2 130 2 2" xfId="46318" hidden="1" xr:uid="{0C7F2144-A053-4AFD-A93E-B1D4A152819E}"/>
    <cellStyle name="Comma [0] 2 130 2 2" xfId="46661" hidden="1" xr:uid="{DFA77A76-85B4-4CBE-B45C-C2653DEF7676}"/>
    <cellStyle name="Comma [0] 2 130 2 2" xfId="46879" hidden="1" xr:uid="{05858CF9-6769-4B0B-912A-18CF2B3DD4D3}"/>
    <cellStyle name="Comma [0] 2 130 2 2" xfId="47775" hidden="1" xr:uid="{9F5F1BEF-984C-4491-B3B6-3EAF66606594}"/>
    <cellStyle name="Comma [0] 2 130 2 2" xfId="48071" hidden="1" xr:uid="{93BB6ECC-9561-4CC7-BF2C-F55EEE87474A}"/>
    <cellStyle name="Comma [0] 2 130 2 2" xfId="48414" hidden="1" xr:uid="{4CA22F42-48F7-463F-8D5D-4A8A4766324C}"/>
    <cellStyle name="Comma [0] 2 130 2 2" xfId="48632" hidden="1" xr:uid="{E37994FD-5AB3-4FFC-AF54-F29569B46387}"/>
    <cellStyle name="Comma [0] 2 130 2 2" xfId="49526" hidden="1" xr:uid="{53949677-B068-4BAD-9AA0-5473C9726042}"/>
    <cellStyle name="Comma [0] 2 130 2 2" xfId="49821" hidden="1" xr:uid="{4AF4896D-70C7-467B-A586-CB4EA933C76F}"/>
    <cellStyle name="Comma [0] 2 130 2 2" xfId="50164" hidden="1" xr:uid="{CC79A34D-D7D5-4B75-B03D-28B8CF983B3C}"/>
    <cellStyle name="Comma [0] 2 130 2 2" xfId="50382" hidden="1" xr:uid="{7EA08DAB-D04B-4E5D-BA21-265DEEEA2879}"/>
    <cellStyle name="Comma [0] 2 130 2 2" xfId="51272" hidden="1" xr:uid="{BADD5A26-6562-40F0-8A1B-B58AC1B5A369}"/>
    <cellStyle name="Comma [0] 2 130 2 2" xfId="51566" hidden="1" xr:uid="{25DD5085-A774-4789-8228-11CFDE0D40E5}"/>
    <cellStyle name="Comma [0] 2 130 2 2" xfId="51908" hidden="1" xr:uid="{43F39555-E931-4793-8FFE-7C72C34913CE}"/>
    <cellStyle name="Comma [0] 2 130 2 2" xfId="52126" hidden="1" xr:uid="{314E3C62-4B44-48AA-9700-B3F295A9B7D4}"/>
    <cellStyle name="Comma [0] 2 130 2 2" xfId="53013" hidden="1" xr:uid="{FC8F8E88-1A22-456A-B909-295E432A719E}"/>
    <cellStyle name="Comma [0] 2 130 2 2" xfId="53304" hidden="1" xr:uid="{C90DCD1A-333D-44EF-A273-543518B0054B}"/>
    <cellStyle name="Comma [0] 2 130 2 2" xfId="53642" hidden="1" xr:uid="{E0EFBE07-E86F-4C55-8E17-A6CD72EDE8A9}"/>
    <cellStyle name="Comma [0] 2 130 2 2" xfId="53860" hidden="1" xr:uid="{21B65B1B-F7FC-4218-A885-43FA412B0ED3}"/>
    <cellStyle name="Comma [0] 2 130 2 2" xfId="54741" hidden="1" xr:uid="{A9D2330D-55FC-460D-9507-CC46310A6971}"/>
    <cellStyle name="Comma [0] 2 130 2 2" xfId="55032" hidden="1" xr:uid="{7F0D869C-7F5E-4BB4-910A-58C1C1DFC070}"/>
    <cellStyle name="Comma [0] 2 130 2 2" xfId="55366" hidden="1" xr:uid="{121A44D4-75CC-452B-86F0-20546BC444F6}"/>
    <cellStyle name="Comma [0] 2 130 2 2" xfId="55584" hidden="1" xr:uid="{BEC3EF52-DD4E-4E84-992C-FA55D7869DCD}"/>
    <cellStyle name="Comma [0] 2 130 2 2" xfId="56459" hidden="1" xr:uid="{0A97D4FE-5EBA-4A2D-B0F2-FC4AE2777FFF}"/>
    <cellStyle name="Comma [0] 2 130 2 2" xfId="56745" hidden="1" xr:uid="{BDC08695-1A89-495F-8FA9-2656B6E79E5B}"/>
    <cellStyle name="Comma [0] 2 130 2 2" xfId="57074" hidden="1" xr:uid="{739EC225-0677-48F6-8D0F-3CFC77906084}"/>
    <cellStyle name="Comma [0] 2 130 2 2" xfId="57291" hidden="1" xr:uid="{091C8D8A-F6EA-4AEA-AC4C-DE8F64279654}"/>
    <cellStyle name="Comma [0] 2 130 2 2" xfId="58159" hidden="1" xr:uid="{254B573C-DBE3-407D-B5F1-5B20B202F7E9}"/>
    <cellStyle name="Comma [0] 2 130 2 2" xfId="58442" hidden="1" xr:uid="{678922CD-F50A-4825-B16D-0515BF47E0EE}"/>
    <cellStyle name="Comma [0] 2 130 2 2" xfId="58768" hidden="1" xr:uid="{C640E872-EC7B-4D5F-96EF-2C636BC82B57}"/>
    <cellStyle name="Comma [0] 2 130 2 2" xfId="58985" hidden="1" xr:uid="{9A57730C-110A-4F71-B527-1108D303A197}"/>
    <cellStyle name="Comma [0] 2 130 2 2" xfId="59840" hidden="1" xr:uid="{135C8582-E30E-46C7-8DA1-8AA0B648C9B5}"/>
    <cellStyle name="Comma [0] 2 130 2 2" xfId="60117" hidden="1" xr:uid="{61E15462-E45B-450A-AEAB-6CF6EAC0999B}"/>
    <cellStyle name="Comma [0] 2 130 2 2" xfId="60430" hidden="1" xr:uid="{98957C12-77A6-46C6-B3A6-B666EAC99E0A}"/>
    <cellStyle name="Comma [0] 2 130 2 2" xfId="60646" hidden="1" xr:uid="{9CBCE8C7-49A0-40CE-9CE1-D02532F8A14F}"/>
    <cellStyle name="Comma [0] 2 130 2 2" xfId="61492" hidden="1" xr:uid="{C9327C60-CA42-4DB7-BD05-C7BD91079D87}"/>
    <cellStyle name="Comma [0] 2 130 2 2" xfId="61763" hidden="1" xr:uid="{FA92CF29-7E23-4AC5-8C8F-D678FA157878}"/>
    <cellStyle name="Comma [0] 2 130 2 2" xfId="62065" hidden="1" xr:uid="{4C822D6A-12C5-4695-BD39-E9C9801058C2}"/>
    <cellStyle name="Comma [0] 2 130 2 2" xfId="62281" hidden="1" xr:uid="{DCE11B41-D3F7-4FCC-8B68-4C1D658AFAAD}"/>
    <cellStyle name="Comma [0] 2 130 2 2" xfId="63092" hidden="1" xr:uid="{7B22DA38-7ED8-489D-978D-51CBBAFF8E21}"/>
    <cellStyle name="Comma [0] 2 130 2 2" xfId="63333" hidden="1" xr:uid="{11F944C0-450C-40C8-A97A-C8B52A622762}"/>
    <cellStyle name="Comma [0] 2 130 2 2" xfId="63587" hidden="1" xr:uid="{A8BBDA21-DB9B-4F51-AC7E-F67637043617}"/>
    <cellStyle name="Comma [0] 2 130 3" xfId="4113" hidden="1" xr:uid="{00000000-0005-0000-0000-000014100000}"/>
    <cellStyle name="Comma [0] 2 130 3" xfId="4395" hidden="1" xr:uid="{00000000-0005-0000-0000-00002E110000}"/>
    <cellStyle name="Comma [0] 2 130 3" xfId="6614" hidden="1" xr:uid="{00000000-0005-0000-0000-0000D9190000}"/>
    <cellStyle name="Comma [0] 2 130 3" xfId="7008" hidden="1" xr:uid="{00000000-0005-0000-0000-0000631B0000}"/>
    <cellStyle name="Comma [0] 2 130 3" xfId="8764" hidden="1" xr:uid="{00000000-0005-0000-0000-00003F220000}"/>
    <cellStyle name="Comma [0] 2 130 3" xfId="10520" hidden="1" xr:uid="{00000000-0005-0000-0000-00001B290000}"/>
    <cellStyle name="Comma [0] 2 130 3" xfId="12276" hidden="1" xr:uid="{00000000-0005-0000-0000-0000F72F0000}"/>
    <cellStyle name="Comma [0] 2 130 3" xfId="14032" hidden="1" xr:uid="{00000000-0005-0000-0000-0000D3360000}"/>
    <cellStyle name="Comma [0] 2 130 3" xfId="15786" hidden="1" xr:uid="{00000000-0005-0000-0000-0000AD3D0000}"/>
    <cellStyle name="Comma [0] 2 130 3" xfId="17537" hidden="1" xr:uid="{00000000-0005-0000-0000-000084440000}"/>
    <cellStyle name="Comma [0] 2 130 3" xfId="19283" hidden="1" xr:uid="{00000000-0005-0000-0000-0000564B0000}"/>
    <cellStyle name="Comma [0] 2 130 3" xfId="21022" hidden="1" xr:uid="{00000000-0005-0000-0000-000021520000}"/>
    <cellStyle name="Comma [0] 2 130 3" xfId="22750" hidden="1" xr:uid="{00000000-0005-0000-0000-0000E1580000}"/>
    <cellStyle name="Comma [0] 2 130 3" xfId="24467" hidden="1" xr:uid="{00000000-0005-0000-0000-0000965F0000}"/>
    <cellStyle name="Comma [0] 2 130 3" xfId="26165" hidden="1" xr:uid="{00000000-0005-0000-0000-000038660000}"/>
    <cellStyle name="Comma [0] 2 130 3" xfId="27845" hidden="1" xr:uid="{00000000-0005-0000-0000-0000C86C0000}"/>
    <cellStyle name="Comma [0] 2 130 3" xfId="36132" hidden="1" xr:uid="{1BBE4C16-4F58-4398-9C28-B18B32F6BE7A}"/>
    <cellStyle name="Comma [0] 2 130 3" xfId="36414" hidden="1" xr:uid="{A5226E89-8680-4D1A-A42B-8FB7E5607A89}"/>
    <cellStyle name="Comma [0] 2 130 3" xfId="38633" hidden="1" xr:uid="{15515184-2D85-401C-9736-D6A7933C0B4C}"/>
    <cellStyle name="Comma [0] 2 130 3" xfId="39027" hidden="1" xr:uid="{D8B750E3-DDF3-45E1-976A-00ACE1083AA6}"/>
    <cellStyle name="Comma [0] 2 130 3" xfId="40783" hidden="1" xr:uid="{A479F444-E9F3-4E4F-BE99-FAEBF02CBD48}"/>
    <cellStyle name="Comma [0] 2 130 3" xfId="42539" hidden="1" xr:uid="{6F94D32C-14B9-4BEA-B4A6-C63C495F7D7E}"/>
    <cellStyle name="Comma [0] 2 130 3" xfId="44295" hidden="1" xr:uid="{CC49DF30-055C-4FD8-A330-A3AD9CEB5878}"/>
    <cellStyle name="Comma [0] 2 130 3" xfId="46051" hidden="1" xr:uid="{565ADE5B-E189-4989-8539-79D919A6DBE4}"/>
    <cellStyle name="Comma [0] 2 130 3" xfId="47805" hidden="1" xr:uid="{2CDBE7DE-9EA9-4ED5-98A5-F45FAD67EB14}"/>
    <cellStyle name="Comma [0] 2 130 3" xfId="49556" hidden="1" xr:uid="{D223CF62-90A1-4868-A471-4FC8559F61BC}"/>
    <cellStyle name="Comma [0] 2 130 3" xfId="51302" hidden="1" xr:uid="{EEF1ADAC-A6C8-49C9-9B93-231883779A16}"/>
    <cellStyle name="Comma [0] 2 130 3" xfId="53041" hidden="1" xr:uid="{7994986B-25BE-4002-A70B-3FC50DB1BA72}"/>
    <cellStyle name="Comma [0] 2 130 3" xfId="54769" hidden="1" xr:uid="{ADB81DE6-854C-4FF5-AEBB-9AE958577B7E}"/>
    <cellStyle name="Comma [0] 2 130 3" xfId="56486" hidden="1" xr:uid="{0375047A-7AC0-4AF9-B492-A7C9ED8C65D4}"/>
    <cellStyle name="Comma [0] 2 130 3" xfId="58184" hidden="1" xr:uid="{D169E1E3-5F81-4ECA-8641-F06A92415E01}"/>
    <cellStyle name="Comma [0] 2 130 3" xfId="59864" hidden="1" xr:uid="{3A4F5839-A778-46A2-88BD-28F11E681178}"/>
    <cellStyle name="Comma [0] 2 131" xfId="602" xr:uid="{00000000-0005-0000-0000-00005D020000}"/>
    <cellStyle name="Comma [0] 2 131 2" xfId="975" hidden="1" xr:uid="{00000000-0005-0000-0000-0000D2030000}"/>
    <cellStyle name="Comma [0] 2 131 2" xfId="1257" hidden="1" xr:uid="{00000000-0005-0000-0000-0000EC040000}"/>
    <cellStyle name="Comma [0] 2 131 2" xfId="1814" hidden="1" xr:uid="{00000000-0005-0000-0000-000019070000}"/>
    <cellStyle name="Comma [0] 2 131 2" xfId="33014" hidden="1" xr:uid="{76C6F984-66CB-47D4-8309-00EABC9C0C65}"/>
    <cellStyle name="Comma [0] 2 131 2" xfId="33290" hidden="1" xr:uid="{E6B9C2B5-6CFC-4D24-99B5-94995D6AB685}"/>
    <cellStyle name="Comma [0] 2 131 2" xfId="33844" hidden="1" xr:uid="{FC795139-1C2A-4E38-96AA-3298F84C8A0F}"/>
    <cellStyle name="Comma [0] 2 131 2" xfId="32655" xr:uid="{8D01F963-7A11-4342-817A-38DA5543BEE8}"/>
    <cellStyle name="Comma [0] 2 131 2 2" xfId="4766" hidden="1" xr:uid="{00000000-0005-0000-0000-0000A1120000}"/>
    <cellStyle name="Comma [0] 2 131 2 2" xfId="4784" hidden="1" xr:uid="{00000000-0005-0000-0000-0000B3120000}"/>
    <cellStyle name="Comma [0] 2 131 2 2" xfId="5054" hidden="1" xr:uid="{00000000-0005-0000-0000-0000C1130000}"/>
    <cellStyle name="Comma [0] 2 131 2 2" xfId="5615" hidden="1" xr:uid="{00000000-0005-0000-0000-0000F2150000}"/>
    <cellStyle name="Comma [0] 2 131 2 2" xfId="6985" hidden="1" xr:uid="{00000000-0005-0000-0000-00004C1B0000}"/>
    <cellStyle name="Comma [0] 2 131 2 2" xfId="7003" hidden="1" xr:uid="{00000000-0005-0000-0000-00005E1B0000}"/>
    <cellStyle name="Comma [0] 2 131 2 2" xfId="7273" hidden="1" xr:uid="{00000000-0005-0000-0000-00006C1C0000}"/>
    <cellStyle name="Comma [0] 2 131 2 2" xfId="7834" hidden="1" xr:uid="{00000000-0005-0000-0000-00009D1E0000}"/>
    <cellStyle name="Comma [0] 2 131 2 2" xfId="8741" hidden="1" xr:uid="{00000000-0005-0000-0000-000028220000}"/>
    <cellStyle name="Comma [0] 2 131 2 2" xfId="8759" hidden="1" xr:uid="{00000000-0005-0000-0000-00003A220000}"/>
    <cellStyle name="Comma [0] 2 131 2 2" xfId="9029" hidden="1" xr:uid="{00000000-0005-0000-0000-000048230000}"/>
    <cellStyle name="Comma [0] 2 131 2 2" xfId="9590" hidden="1" xr:uid="{00000000-0005-0000-0000-000079250000}"/>
    <cellStyle name="Comma [0] 2 131 2 2" xfId="10497" hidden="1" xr:uid="{00000000-0005-0000-0000-000004290000}"/>
    <cellStyle name="Comma [0] 2 131 2 2" xfId="10515" hidden="1" xr:uid="{00000000-0005-0000-0000-000016290000}"/>
    <cellStyle name="Comma [0] 2 131 2 2" xfId="10785" hidden="1" xr:uid="{00000000-0005-0000-0000-0000242A0000}"/>
    <cellStyle name="Comma [0] 2 131 2 2" xfId="11346" hidden="1" xr:uid="{00000000-0005-0000-0000-0000552C0000}"/>
    <cellStyle name="Comma [0] 2 131 2 2" xfId="12253" hidden="1" xr:uid="{00000000-0005-0000-0000-0000E02F0000}"/>
    <cellStyle name="Comma [0] 2 131 2 2" xfId="12271" hidden="1" xr:uid="{00000000-0005-0000-0000-0000F22F0000}"/>
    <cellStyle name="Comma [0] 2 131 2 2" xfId="12541" hidden="1" xr:uid="{00000000-0005-0000-0000-000000310000}"/>
    <cellStyle name="Comma [0] 2 131 2 2" xfId="13102" hidden="1" xr:uid="{00000000-0005-0000-0000-000031330000}"/>
    <cellStyle name="Comma [0] 2 131 2 2" xfId="14009" hidden="1" xr:uid="{00000000-0005-0000-0000-0000BC360000}"/>
    <cellStyle name="Comma [0] 2 131 2 2" xfId="14027" hidden="1" xr:uid="{00000000-0005-0000-0000-0000CE360000}"/>
    <cellStyle name="Comma [0] 2 131 2 2" xfId="14297" hidden="1" xr:uid="{00000000-0005-0000-0000-0000DC370000}"/>
    <cellStyle name="Comma [0] 2 131 2 2" xfId="14858" hidden="1" xr:uid="{00000000-0005-0000-0000-00000D3A0000}"/>
    <cellStyle name="Comma [0] 2 131 2 2" xfId="15763" hidden="1" xr:uid="{00000000-0005-0000-0000-0000963D0000}"/>
    <cellStyle name="Comma [0] 2 131 2 2" xfId="15781" hidden="1" xr:uid="{00000000-0005-0000-0000-0000A83D0000}"/>
    <cellStyle name="Comma [0] 2 131 2 2" xfId="16050" hidden="1" xr:uid="{00000000-0005-0000-0000-0000B53E0000}"/>
    <cellStyle name="Comma [0] 2 131 2 2" xfId="16611" hidden="1" xr:uid="{00000000-0005-0000-0000-0000E6400000}"/>
    <cellStyle name="Comma [0] 2 131 2 2" xfId="17514" hidden="1" xr:uid="{00000000-0005-0000-0000-00006D440000}"/>
    <cellStyle name="Comma [0] 2 131 2 2" xfId="17532" hidden="1" xr:uid="{00000000-0005-0000-0000-00007F440000}"/>
    <cellStyle name="Comma [0] 2 131 2 2" xfId="17800" hidden="1" xr:uid="{00000000-0005-0000-0000-00008B450000}"/>
    <cellStyle name="Comma [0] 2 131 2 2" xfId="18361" hidden="1" xr:uid="{00000000-0005-0000-0000-0000BC470000}"/>
    <cellStyle name="Comma [0] 2 131 2 2" xfId="19260" hidden="1" xr:uid="{00000000-0005-0000-0000-00003F4B0000}"/>
    <cellStyle name="Comma [0] 2 131 2 2" xfId="19278" hidden="1" xr:uid="{00000000-0005-0000-0000-0000514B0000}"/>
    <cellStyle name="Comma [0] 2 131 2 2" xfId="19545" hidden="1" xr:uid="{00000000-0005-0000-0000-00005C4C0000}"/>
    <cellStyle name="Comma [0] 2 131 2 2" xfId="20105" hidden="1" xr:uid="{00000000-0005-0000-0000-00008C4E0000}"/>
    <cellStyle name="Comma [0] 2 131 2 2" xfId="21000" hidden="1" xr:uid="{00000000-0005-0000-0000-00000B520000}"/>
    <cellStyle name="Comma [0] 2 131 2 2" xfId="21017" hidden="1" xr:uid="{00000000-0005-0000-0000-00001C520000}"/>
    <cellStyle name="Comma [0] 2 131 2 2" xfId="21283" hidden="1" xr:uid="{00000000-0005-0000-0000-000026530000}"/>
    <cellStyle name="Comma [0] 2 131 2 2" xfId="21839" hidden="1" xr:uid="{00000000-0005-0000-0000-000052550000}"/>
    <cellStyle name="Comma [0] 2 131 2 2" xfId="22728" hidden="1" xr:uid="{00000000-0005-0000-0000-0000CB580000}"/>
    <cellStyle name="Comma [0] 2 131 2 2" xfId="22745" hidden="1" xr:uid="{00000000-0005-0000-0000-0000DC580000}"/>
    <cellStyle name="Comma [0] 2 131 2 2" xfId="23011" hidden="1" xr:uid="{00000000-0005-0000-0000-0000E6590000}"/>
    <cellStyle name="Comma [0] 2 131 2 2" xfId="23563" hidden="1" xr:uid="{00000000-0005-0000-0000-00000E5C0000}"/>
    <cellStyle name="Comma [0] 2 131 2 2" xfId="24446" hidden="1" xr:uid="{00000000-0005-0000-0000-0000815F0000}"/>
    <cellStyle name="Comma [0] 2 131 2 2" xfId="24462" hidden="1" xr:uid="{00000000-0005-0000-0000-0000915F0000}"/>
    <cellStyle name="Comma [0] 2 131 2 2" xfId="24724" hidden="1" xr:uid="{00000000-0005-0000-0000-000097600000}"/>
    <cellStyle name="Comma [0] 2 131 2 2" xfId="25270" hidden="1" xr:uid="{00000000-0005-0000-0000-0000B9620000}"/>
    <cellStyle name="Comma [0] 2 131 2 2" xfId="26145" hidden="1" xr:uid="{00000000-0005-0000-0000-000024660000}"/>
    <cellStyle name="Comma [0] 2 131 2 2" xfId="26160" hidden="1" xr:uid="{00000000-0005-0000-0000-000033660000}"/>
    <cellStyle name="Comma [0] 2 131 2 2" xfId="26421" hidden="1" xr:uid="{00000000-0005-0000-0000-000038670000}"/>
    <cellStyle name="Comma [0] 2 131 2 2" xfId="26964" hidden="1" xr:uid="{00000000-0005-0000-0000-000057690000}"/>
    <cellStyle name="Comma [0] 2 131 2 2" xfId="27826" hidden="1" xr:uid="{00000000-0005-0000-0000-0000B56C0000}"/>
    <cellStyle name="Comma [0] 2 131 2 2" xfId="27840" hidden="1" xr:uid="{00000000-0005-0000-0000-0000C36C0000}"/>
    <cellStyle name="Comma [0] 2 131 2 2" xfId="28096" hidden="1" xr:uid="{00000000-0005-0000-0000-0000C36D0000}"/>
    <cellStyle name="Comma [0] 2 131 2 2" xfId="28625" hidden="1" xr:uid="{00000000-0005-0000-0000-0000D46F0000}"/>
    <cellStyle name="Comma [0] 2 131 2 2" xfId="29477" hidden="1" xr:uid="{00000000-0005-0000-0000-000028730000}"/>
    <cellStyle name="Comma [0] 2 131 2 2" xfId="29490" hidden="1" xr:uid="{00000000-0005-0000-0000-000035730000}"/>
    <cellStyle name="Comma [0] 2 131 2 2" xfId="29742" hidden="1" xr:uid="{00000000-0005-0000-0000-000031740000}"/>
    <cellStyle name="Comma [0] 2 131 2 2" xfId="30260" hidden="1" xr:uid="{00000000-0005-0000-0000-000037760000}"/>
    <cellStyle name="Comma [0] 2 131 2 2" xfId="31077" hidden="1" xr:uid="{00000000-0005-0000-0000-000068790000}"/>
    <cellStyle name="Comma [0] 2 131 2 2" xfId="31312" hidden="1" xr:uid="{00000000-0005-0000-0000-0000537A0000}"/>
    <cellStyle name="Comma [0] 2 131 2 2" xfId="31773" hidden="1" xr:uid="{00000000-0005-0000-0000-0000207C0000}"/>
    <cellStyle name="Comma [0] 2 131 2 2" xfId="36785" hidden="1" xr:uid="{3BBD4368-C2EA-4D3E-82EA-5E1231AD7E69}"/>
    <cellStyle name="Comma [0] 2 131 2 2" xfId="36803" hidden="1" xr:uid="{8D61F033-5D43-40FE-B96F-7088A2E34EFB}"/>
    <cellStyle name="Comma [0] 2 131 2 2" xfId="37073" hidden="1" xr:uid="{2386DA57-6F0B-4BDE-94CC-F5F542E48AB6}"/>
    <cellStyle name="Comma [0] 2 131 2 2" xfId="37634" hidden="1" xr:uid="{81936930-9C0A-4727-A43E-249BDAAF4F7B}"/>
    <cellStyle name="Comma [0] 2 131 2 2" xfId="39004" hidden="1" xr:uid="{873FFD7F-46EE-4E6C-8860-695FB5398D5D}"/>
    <cellStyle name="Comma [0] 2 131 2 2" xfId="39022" hidden="1" xr:uid="{0925354A-7724-444E-B786-87FE74108B6B}"/>
    <cellStyle name="Comma [0] 2 131 2 2" xfId="39292" hidden="1" xr:uid="{42AC7F97-D756-443D-A444-4F214626BEE3}"/>
    <cellStyle name="Comma [0] 2 131 2 2" xfId="39853" hidden="1" xr:uid="{88B53AD4-066B-4E2A-B7D8-FB5DC3AA9470}"/>
    <cellStyle name="Comma [0] 2 131 2 2" xfId="40760" hidden="1" xr:uid="{35C8EBF1-C711-4687-947A-13548B010BC3}"/>
    <cellStyle name="Comma [0] 2 131 2 2" xfId="40778" hidden="1" xr:uid="{4A899ABF-D985-4AF1-98A6-FA37325C5FEF}"/>
    <cellStyle name="Comma [0] 2 131 2 2" xfId="41048" hidden="1" xr:uid="{38C86513-27E6-48D8-A1E1-25356A13B91F}"/>
    <cellStyle name="Comma [0] 2 131 2 2" xfId="41609" hidden="1" xr:uid="{EC633CCC-B142-47EE-82A1-4013D00A4777}"/>
    <cellStyle name="Comma [0] 2 131 2 2" xfId="42516" hidden="1" xr:uid="{CF2EF6D5-FF2F-4E04-AB67-93EC5A3DEB88}"/>
    <cellStyle name="Comma [0] 2 131 2 2" xfId="42534" hidden="1" xr:uid="{0DB5FB1F-109C-449A-B48C-5249D5505601}"/>
    <cellStyle name="Comma [0] 2 131 2 2" xfId="42804" hidden="1" xr:uid="{CD92B8AF-84B0-4E30-9E22-6494CC5D1CC4}"/>
    <cellStyle name="Comma [0] 2 131 2 2" xfId="43365" hidden="1" xr:uid="{E5955900-FA5F-4B00-BB37-BB3AD98B3BCA}"/>
    <cellStyle name="Comma [0] 2 131 2 2" xfId="44272" hidden="1" xr:uid="{CD1207A5-FF6A-4F86-A81A-60C76858B736}"/>
    <cellStyle name="Comma [0] 2 131 2 2" xfId="44290" hidden="1" xr:uid="{7ED92E42-EB76-4560-A90E-645A49B1C2A5}"/>
    <cellStyle name="Comma [0] 2 131 2 2" xfId="44560" hidden="1" xr:uid="{2951D6B2-C2B9-4461-BF4A-C0EE51258CA4}"/>
    <cellStyle name="Comma [0] 2 131 2 2" xfId="45121" hidden="1" xr:uid="{ED3EC59E-50BE-4454-91F4-9404D9173FC2}"/>
    <cellStyle name="Comma [0] 2 131 2 2" xfId="46028" hidden="1" xr:uid="{DF3421B5-6312-4343-947B-FEBF3121D8E6}"/>
    <cellStyle name="Comma [0] 2 131 2 2" xfId="46046" hidden="1" xr:uid="{E5615845-F1D4-4B63-BDFC-AAE55666A39E}"/>
    <cellStyle name="Comma [0] 2 131 2 2" xfId="46316" hidden="1" xr:uid="{021CE3BD-0C36-4F3D-AB73-D5AE204A4301}"/>
    <cellStyle name="Comma [0] 2 131 2 2" xfId="46877" hidden="1" xr:uid="{BA115876-253E-4F9D-BF9C-226F58356AC7}"/>
    <cellStyle name="Comma [0] 2 131 2 2" xfId="47782" hidden="1" xr:uid="{478000A0-2504-4143-8305-E04BF3C5916C}"/>
    <cellStyle name="Comma [0] 2 131 2 2" xfId="47800" hidden="1" xr:uid="{B777E3A8-D137-41A2-A22C-460D7F2C4B24}"/>
    <cellStyle name="Comma [0] 2 131 2 2" xfId="48069" hidden="1" xr:uid="{984061B2-91B9-4D86-AC5A-F4828DB57486}"/>
    <cellStyle name="Comma [0] 2 131 2 2" xfId="48630" hidden="1" xr:uid="{594194D5-8C93-440B-990C-D34DB25FB84D}"/>
    <cellStyle name="Comma [0] 2 131 2 2" xfId="49533" hidden="1" xr:uid="{30C645FC-E9DA-4806-B527-D2268067C4C9}"/>
    <cellStyle name="Comma [0] 2 131 2 2" xfId="49551" hidden="1" xr:uid="{D130A4FC-2DAB-4191-A8BD-82B9C0871228}"/>
    <cellStyle name="Comma [0] 2 131 2 2" xfId="49819" hidden="1" xr:uid="{8F023CC2-E503-4A80-872F-3C48225E6372}"/>
    <cellStyle name="Comma [0] 2 131 2 2" xfId="50380" hidden="1" xr:uid="{87F73142-F31F-42E3-AC3E-EF2AE94D5D0A}"/>
    <cellStyle name="Comma [0] 2 131 2 2" xfId="51279" hidden="1" xr:uid="{3D361ACF-93EF-49AF-9A07-E3A232AF0D0B}"/>
    <cellStyle name="Comma [0] 2 131 2 2" xfId="51297" hidden="1" xr:uid="{C46D440A-7996-4123-972F-F71F5F6EA081}"/>
    <cellStyle name="Comma [0] 2 131 2 2" xfId="51564" hidden="1" xr:uid="{BAA6EB8A-7A3A-41DA-A398-643EA10BD26C}"/>
    <cellStyle name="Comma [0] 2 131 2 2" xfId="52124" hidden="1" xr:uid="{1EE5FA16-6C84-4EDD-BACB-808F884B2AC5}"/>
    <cellStyle name="Comma [0] 2 131 2 2" xfId="53019" hidden="1" xr:uid="{84A3216C-7418-489B-ABD1-C585BD60DEC8}"/>
    <cellStyle name="Comma [0] 2 131 2 2" xfId="53036" hidden="1" xr:uid="{B580B010-73FE-4297-8457-B6F7D557BB0E}"/>
    <cellStyle name="Comma [0] 2 131 2 2" xfId="53302" hidden="1" xr:uid="{ADBBFFE8-2C6D-4D89-934D-10BC1E2E9C0E}"/>
    <cellStyle name="Comma [0] 2 131 2 2" xfId="53858" hidden="1" xr:uid="{38DC46B3-B823-454B-8F74-4F612AF45E3B}"/>
    <cellStyle name="Comma [0] 2 131 2 2" xfId="54747" hidden="1" xr:uid="{A4366895-14D3-4E3E-8315-E8E34BDE025E}"/>
    <cellStyle name="Comma [0] 2 131 2 2" xfId="54764" hidden="1" xr:uid="{56EAEE50-E9A4-499E-92D3-42DC8140C3FA}"/>
    <cellStyle name="Comma [0] 2 131 2 2" xfId="55030" hidden="1" xr:uid="{9DAF9CA4-F038-4BD2-BEFF-282F2F7F4F0E}"/>
    <cellStyle name="Comma [0] 2 131 2 2" xfId="55582" hidden="1" xr:uid="{2E3A2E81-2411-4BED-8A81-93F499974381}"/>
    <cellStyle name="Comma [0] 2 131 2 2" xfId="56465" hidden="1" xr:uid="{9B0671C5-5F00-426F-B79B-B039C07FD034}"/>
    <cellStyle name="Comma [0] 2 131 2 2" xfId="56481" hidden="1" xr:uid="{F0E1AE9C-8F4E-4B8E-8D4C-F8A9A292345A}"/>
    <cellStyle name="Comma [0] 2 131 2 2" xfId="56743" hidden="1" xr:uid="{3E256381-0744-45A8-AD33-AFE2E4627694}"/>
    <cellStyle name="Comma [0] 2 131 2 2" xfId="57289" hidden="1" xr:uid="{304CA8D6-29B9-4494-AAD5-78496987CFDA}"/>
    <cellStyle name="Comma [0] 2 131 2 2" xfId="58164" hidden="1" xr:uid="{2A71757F-95C6-417E-8A67-9250A4B0F08B}"/>
    <cellStyle name="Comma [0] 2 131 2 2" xfId="58179" hidden="1" xr:uid="{614CBFC8-12D7-4928-BB28-F7B5CC24E798}"/>
    <cellStyle name="Comma [0] 2 131 2 2" xfId="58440" hidden="1" xr:uid="{0437700D-D322-41E1-AFF7-64C914D1093E}"/>
    <cellStyle name="Comma [0] 2 131 2 2" xfId="58983" hidden="1" xr:uid="{2B2F1E52-5CBE-4E36-994C-A826B0FC6239}"/>
    <cellStyle name="Comma [0] 2 131 2 2" xfId="59845" hidden="1" xr:uid="{46AF87C3-93A1-4ACE-8A3C-C2F9C9F025FB}"/>
    <cellStyle name="Comma [0] 2 131 2 2" xfId="59859" hidden="1" xr:uid="{02956DB7-7522-4D8E-84B6-9A36D66D5238}"/>
    <cellStyle name="Comma [0] 2 131 2 2" xfId="60115" hidden="1" xr:uid="{3946459E-F8B2-4771-8946-937634A167FC}"/>
    <cellStyle name="Comma [0] 2 131 2 2" xfId="60644" hidden="1" xr:uid="{A79FAD75-1A03-46AD-975B-DB2CB9A2E4D1}"/>
    <cellStyle name="Comma [0] 2 131 2 2" xfId="61496" hidden="1" xr:uid="{21A1CF55-7D1E-4A75-81B0-D477E94D516D}"/>
    <cellStyle name="Comma [0] 2 131 2 2" xfId="61509" hidden="1" xr:uid="{A8D4670E-FCA6-4D51-AB72-62AD5B7BA273}"/>
    <cellStyle name="Comma [0] 2 131 2 2" xfId="61761" hidden="1" xr:uid="{58C6D24F-0E64-47A2-A185-0E3EFCC4671E}"/>
    <cellStyle name="Comma [0] 2 131 2 2" xfId="62279" hidden="1" xr:uid="{54208807-3B9A-4217-A193-FB3A9A5759DA}"/>
    <cellStyle name="Comma [0] 2 131 2 2" xfId="63096" hidden="1" xr:uid="{72737DE0-7525-429A-8AF6-859CCF20C49A}"/>
    <cellStyle name="Comma [0] 2 131 2 2" xfId="63331" hidden="1" xr:uid="{A337F8C2-E066-4B7E-967A-0F732821ADE6}"/>
    <cellStyle name="Comma [0] 2 131 2 2" xfId="63792" hidden="1" xr:uid="{FECA4B5D-E6F2-4FB2-8C7F-618FFE5634DC}"/>
    <cellStyle name="Comma [0] 2 131 3" xfId="4393" hidden="1" xr:uid="{00000000-0005-0000-0000-00002C110000}"/>
    <cellStyle name="Comma [0] 2 131 3" xfId="6612" hidden="1" xr:uid="{00000000-0005-0000-0000-0000D7190000}"/>
    <cellStyle name="Comma [0] 2 131 3" xfId="7093" hidden="1" xr:uid="{00000000-0005-0000-0000-0000B81B0000}"/>
    <cellStyle name="Comma [0] 2 131 3" xfId="8849" hidden="1" xr:uid="{00000000-0005-0000-0000-000094220000}"/>
    <cellStyle name="Comma [0] 2 131 3" xfId="10605" hidden="1" xr:uid="{00000000-0005-0000-0000-000070290000}"/>
    <cellStyle name="Comma [0] 2 131 3" xfId="12361" hidden="1" xr:uid="{00000000-0005-0000-0000-00004C300000}"/>
    <cellStyle name="Comma [0] 2 131 3" xfId="14117" hidden="1" xr:uid="{00000000-0005-0000-0000-000028370000}"/>
    <cellStyle name="Comma [0] 2 131 3" xfId="15870" hidden="1" xr:uid="{00000000-0005-0000-0000-0000013E0000}"/>
    <cellStyle name="Comma [0] 2 131 3" xfId="17620" hidden="1" xr:uid="{00000000-0005-0000-0000-0000D7440000}"/>
    <cellStyle name="Comma [0] 2 131 3" xfId="19365" hidden="1" xr:uid="{00000000-0005-0000-0000-0000A84B0000}"/>
    <cellStyle name="Comma [0] 2 131 3" xfId="21103" hidden="1" xr:uid="{00000000-0005-0000-0000-000072520000}"/>
    <cellStyle name="Comma [0] 2 131 3" xfId="22831" hidden="1" xr:uid="{00000000-0005-0000-0000-000032590000}"/>
    <cellStyle name="Comma [0] 2 131 3" xfId="24544" hidden="1" xr:uid="{00000000-0005-0000-0000-0000E35F0000}"/>
    <cellStyle name="Comma [0] 2 131 3" xfId="26241" hidden="1" xr:uid="{00000000-0005-0000-0000-000084660000}"/>
    <cellStyle name="Comma [0] 2 131 3" xfId="27916" hidden="1" xr:uid="{00000000-0005-0000-0000-00000F6D0000}"/>
    <cellStyle name="Comma [0] 2 131 3" xfId="29563" hidden="1" xr:uid="{00000000-0005-0000-0000-00007E730000}"/>
    <cellStyle name="Comma [0] 2 131 3" xfId="36412" hidden="1" xr:uid="{93DB5BE7-F360-48E3-84B7-EC9DD20FC947}"/>
    <cellStyle name="Comma [0] 2 131 3" xfId="38631" hidden="1" xr:uid="{6978E52B-15B9-4E69-9356-69BB32D26BCF}"/>
    <cellStyle name="Comma [0] 2 131 3" xfId="39112" hidden="1" xr:uid="{EAF6A801-6B32-465D-947B-B23D2513D768}"/>
    <cellStyle name="Comma [0] 2 131 3" xfId="40868" hidden="1" xr:uid="{1E1D3802-6AB7-4487-9CD1-7CBEFEB4B875}"/>
    <cellStyle name="Comma [0] 2 131 3" xfId="42624" hidden="1" xr:uid="{3A619C24-F520-4C92-8F89-5BF6491D97A4}"/>
    <cellStyle name="Comma [0] 2 131 3" xfId="44380" hidden="1" xr:uid="{01D99919-FD92-40C6-AFCE-45646017CDC1}"/>
    <cellStyle name="Comma [0] 2 131 3" xfId="46136" hidden="1" xr:uid="{EB684639-253B-4ABD-A84E-7004D2C50914}"/>
    <cellStyle name="Comma [0] 2 131 3" xfId="47889" hidden="1" xr:uid="{A150107A-3905-48F5-BDB7-DCE2838F1EA9}"/>
    <cellStyle name="Comma [0] 2 131 3" xfId="49639" hidden="1" xr:uid="{732FA114-F1A5-4C7A-ABDF-FE82DEC5C19E}"/>
    <cellStyle name="Comma [0] 2 131 3" xfId="51384" hidden="1" xr:uid="{D907FCEB-4E18-40A0-B218-D56F4C7AFB7E}"/>
    <cellStyle name="Comma [0] 2 131 3" xfId="53122" hidden="1" xr:uid="{337B8196-193E-4962-8641-6F90669EDA89}"/>
    <cellStyle name="Comma [0] 2 131 3" xfId="54850" hidden="1" xr:uid="{E58B64BB-16A6-4F44-95E6-47FAF527F9DE}"/>
    <cellStyle name="Comma [0] 2 131 3" xfId="56563" hidden="1" xr:uid="{AE808F41-C762-45DA-8A26-0399F574CB26}"/>
    <cellStyle name="Comma [0] 2 131 3" xfId="58260" hidden="1" xr:uid="{C6ACCEDC-39C8-48A4-9BB0-9CF9C3EAADB2}"/>
    <cellStyle name="Comma [0] 2 131 3" xfId="59935" hidden="1" xr:uid="{5E6F4700-DB30-406A-B03B-31DEBCD91988}"/>
    <cellStyle name="Comma [0] 2 131 3" xfId="61582" hidden="1" xr:uid="{2D09063B-78CB-4C05-84B8-6FB4569082DB}"/>
    <cellStyle name="Comma [0] 2 132" xfId="596" xr:uid="{00000000-0005-0000-0000-000057020000}"/>
    <cellStyle name="Comma [0] 2 132 2" xfId="1021" hidden="1" xr:uid="{00000000-0005-0000-0000-000000040000}"/>
    <cellStyle name="Comma [0] 2 132 2" xfId="1033" hidden="1" xr:uid="{00000000-0005-0000-0000-00000C040000}"/>
    <cellStyle name="Comma [0] 2 132 2" xfId="1808" hidden="1" xr:uid="{00000000-0005-0000-0000-000013070000}"/>
    <cellStyle name="Comma [0] 2 132 2" xfId="33057" hidden="1" xr:uid="{D8E220C8-940C-40B6-8DF1-711CEE54982C}"/>
    <cellStyle name="Comma [0] 2 132 2" xfId="33069" hidden="1" xr:uid="{35FCF0D9-6642-493E-810A-29CA23C694C4}"/>
    <cellStyle name="Comma [0] 2 132 2" xfId="33838" hidden="1" xr:uid="{F803D110-90BC-40C9-BD89-D4242007D518}"/>
    <cellStyle name="Comma [0] 2 132 2" xfId="32649" xr:uid="{DE4BB9A7-B799-4B55-A10B-1C557F05946F}"/>
    <cellStyle name="Comma [0] 2 132 2 2" xfId="4814" hidden="1" xr:uid="{00000000-0005-0000-0000-0000D1120000}"/>
    <cellStyle name="Comma [0] 2 132 2 2" xfId="4826" hidden="1" xr:uid="{00000000-0005-0000-0000-0000DD120000}"/>
    <cellStyle name="Comma [0] 2 132 2 2" xfId="5048" hidden="1" xr:uid="{00000000-0005-0000-0000-0000BB130000}"/>
    <cellStyle name="Comma [0] 2 132 2 2" xfId="5609" hidden="1" xr:uid="{00000000-0005-0000-0000-0000EC150000}"/>
    <cellStyle name="Comma [0] 2 132 2 2" xfId="7033" hidden="1" xr:uid="{00000000-0005-0000-0000-00007C1B0000}"/>
    <cellStyle name="Comma [0] 2 132 2 2" xfId="7045" hidden="1" xr:uid="{00000000-0005-0000-0000-0000881B0000}"/>
    <cellStyle name="Comma [0] 2 132 2 2" xfId="7267" hidden="1" xr:uid="{00000000-0005-0000-0000-0000661C0000}"/>
    <cellStyle name="Comma [0] 2 132 2 2" xfId="7828" hidden="1" xr:uid="{00000000-0005-0000-0000-0000971E0000}"/>
    <cellStyle name="Comma [0] 2 132 2 2" xfId="8789" hidden="1" xr:uid="{00000000-0005-0000-0000-000058220000}"/>
    <cellStyle name="Comma [0] 2 132 2 2" xfId="8801" hidden="1" xr:uid="{00000000-0005-0000-0000-000064220000}"/>
    <cellStyle name="Comma [0] 2 132 2 2" xfId="9023" hidden="1" xr:uid="{00000000-0005-0000-0000-000042230000}"/>
    <cellStyle name="Comma [0] 2 132 2 2" xfId="9584" hidden="1" xr:uid="{00000000-0005-0000-0000-000073250000}"/>
    <cellStyle name="Comma [0] 2 132 2 2" xfId="10545" hidden="1" xr:uid="{00000000-0005-0000-0000-000034290000}"/>
    <cellStyle name="Comma [0] 2 132 2 2" xfId="10557" hidden="1" xr:uid="{00000000-0005-0000-0000-000040290000}"/>
    <cellStyle name="Comma [0] 2 132 2 2" xfId="10779" hidden="1" xr:uid="{00000000-0005-0000-0000-00001E2A0000}"/>
    <cellStyle name="Comma [0] 2 132 2 2" xfId="11340" hidden="1" xr:uid="{00000000-0005-0000-0000-00004F2C0000}"/>
    <cellStyle name="Comma [0] 2 132 2 2" xfId="12301" hidden="1" xr:uid="{00000000-0005-0000-0000-000010300000}"/>
    <cellStyle name="Comma [0] 2 132 2 2" xfId="12313" hidden="1" xr:uid="{00000000-0005-0000-0000-00001C300000}"/>
    <cellStyle name="Comma [0] 2 132 2 2" xfId="12535" hidden="1" xr:uid="{00000000-0005-0000-0000-0000FA300000}"/>
    <cellStyle name="Comma [0] 2 132 2 2" xfId="13096" hidden="1" xr:uid="{00000000-0005-0000-0000-00002B330000}"/>
    <cellStyle name="Comma [0] 2 132 2 2" xfId="14057" hidden="1" xr:uid="{00000000-0005-0000-0000-0000EC360000}"/>
    <cellStyle name="Comma [0] 2 132 2 2" xfId="14069" hidden="1" xr:uid="{00000000-0005-0000-0000-0000F8360000}"/>
    <cellStyle name="Comma [0] 2 132 2 2" xfId="14291" hidden="1" xr:uid="{00000000-0005-0000-0000-0000D6370000}"/>
    <cellStyle name="Comma [0] 2 132 2 2" xfId="14852" hidden="1" xr:uid="{00000000-0005-0000-0000-0000073A0000}"/>
    <cellStyle name="Comma [0] 2 132 2 2" xfId="15810" hidden="1" xr:uid="{00000000-0005-0000-0000-0000C53D0000}"/>
    <cellStyle name="Comma [0] 2 132 2 2" xfId="15822" hidden="1" xr:uid="{00000000-0005-0000-0000-0000D13D0000}"/>
    <cellStyle name="Comma [0] 2 132 2 2" xfId="16044" hidden="1" xr:uid="{00000000-0005-0000-0000-0000AF3E0000}"/>
    <cellStyle name="Comma [0] 2 132 2 2" xfId="16605" hidden="1" xr:uid="{00000000-0005-0000-0000-0000E0400000}"/>
    <cellStyle name="Comma [0] 2 132 2 2" xfId="17560" hidden="1" xr:uid="{00000000-0005-0000-0000-00009B440000}"/>
    <cellStyle name="Comma [0] 2 132 2 2" xfId="17572" hidden="1" xr:uid="{00000000-0005-0000-0000-0000A7440000}"/>
    <cellStyle name="Comma [0] 2 132 2 2" xfId="17794" hidden="1" xr:uid="{00000000-0005-0000-0000-000085450000}"/>
    <cellStyle name="Comma [0] 2 132 2 2" xfId="18355" hidden="1" xr:uid="{00000000-0005-0000-0000-0000B6470000}"/>
    <cellStyle name="Comma [0] 2 132 2 2" xfId="19306" hidden="1" xr:uid="{00000000-0005-0000-0000-00006D4B0000}"/>
    <cellStyle name="Comma [0] 2 132 2 2" xfId="19318" hidden="1" xr:uid="{00000000-0005-0000-0000-0000794B0000}"/>
    <cellStyle name="Comma [0] 2 132 2 2" xfId="19539" hidden="1" xr:uid="{00000000-0005-0000-0000-0000564C0000}"/>
    <cellStyle name="Comma [0] 2 132 2 2" xfId="20099" hidden="1" xr:uid="{00000000-0005-0000-0000-0000864E0000}"/>
    <cellStyle name="Comma [0] 2 132 2 2" xfId="21044" hidden="1" xr:uid="{00000000-0005-0000-0000-000037520000}"/>
    <cellStyle name="Comma [0] 2 132 2 2" xfId="21056" hidden="1" xr:uid="{00000000-0005-0000-0000-000043520000}"/>
    <cellStyle name="Comma [0] 2 132 2 2" xfId="21277" hidden="1" xr:uid="{00000000-0005-0000-0000-000020530000}"/>
    <cellStyle name="Comma [0] 2 132 2 2" xfId="21833" hidden="1" xr:uid="{00000000-0005-0000-0000-00004C550000}"/>
    <cellStyle name="Comma [0] 2 132 2 2" xfId="22772" hidden="1" xr:uid="{00000000-0005-0000-0000-0000F7580000}"/>
    <cellStyle name="Comma [0] 2 132 2 2" xfId="22784" hidden="1" xr:uid="{00000000-0005-0000-0000-000003590000}"/>
    <cellStyle name="Comma [0] 2 132 2 2" xfId="23005" hidden="1" xr:uid="{00000000-0005-0000-0000-0000E0590000}"/>
    <cellStyle name="Comma [0] 2 132 2 2" xfId="23557" hidden="1" xr:uid="{00000000-0005-0000-0000-0000085C0000}"/>
    <cellStyle name="Comma [0] 2 132 2 2" xfId="24488" hidden="1" xr:uid="{00000000-0005-0000-0000-0000AB5F0000}"/>
    <cellStyle name="Comma [0] 2 132 2 2" xfId="24499" hidden="1" xr:uid="{00000000-0005-0000-0000-0000B65F0000}"/>
    <cellStyle name="Comma [0] 2 132 2 2" xfId="24718" hidden="1" xr:uid="{00000000-0005-0000-0000-000091600000}"/>
    <cellStyle name="Comma [0] 2 132 2 2" xfId="25264" hidden="1" xr:uid="{00000000-0005-0000-0000-0000B3620000}"/>
    <cellStyle name="Comma [0] 2 132 2 2" xfId="26185" hidden="1" xr:uid="{00000000-0005-0000-0000-00004C660000}"/>
    <cellStyle name="Comma [0] 2 132 2 2" xfId="26196" hidden="1" xr:uid="{00000000-0005-0000-0000-000057660000}"/>
    <cellStyle name="Comma [0] 2 132 2 2" xfId="26415" hidden="1" xr:uid="{00000000-0005-0000-0000-000032670000}"/>
    <cellStyle name="Comma [0] 2 132 2 2" xfId="26958" hidden="1" xr:uid="{00000000-0005-0000-0000-000051690000}"/>
    <cellStyle name="Comma [0] 2 132 2 2" xfId="27865" hidden="1" xr:uid="{00000000-0005-0000-0000-0000DC6C0000}"/>
    <cellStyle name="Comma [0] 2 132 2 2" xfId="27876" hidden="1" xr:uid="{00000000-0005-0000-0000-0000E76C0000}"/>
    <cellStyle name="Comma [0] 2 132 2 2" xfId="28090" hidden="1" xr:uid="{00000000-0005-0000-0000-0000BD6D0000}"/>
    <cellStyle name="Comma [0] 2 132 2 2" xfId="28619" hidden="1" xr:uid="{00000000-0005-0000-0000-0000CE6F0000}"/>
    <cellStyle name="Comma [0] 2 132 2 2" xfId="29512" hidden="1" xr:uid="{00000000-0005-0000-0000-00004B730000}"/>
    <cellStyle name="Comma [0] 2 132 2 2" xfId="29523" hidden="1" xr:uid="{00000000-0005-0000-0000-000056730000}"/>
    <cellStyle name="Comma [0] 2 132 2 2" xfId="29736" hidden="1" xr:uid="{00000000-0005-0000-0000-00002B740000}"/>
    <cellStyle name="Comma [0] 2 132 2 2" xfId="30254" hidden="1" xr:uid="{00000000-0005-0000-0000-000031760000}"/>
    <cellStyle name="Comma [0] 2 132 2 2" xfId="31105" hidden="1" xr:uid="{00000000-0005-0000-0000-000084790000}"/>
    <cellStyle name="Comma [0] 2 132 2 2" xfId="31115" hidden="1" xr:uid="{00000000-0005-0000-0000-00008E790000}"/>
    <cellStyle name="Comma [0] 2 132 2 2" xfId="31767" hidden="1" xr:uid="{00000000-0005-0000-0000-00001A7C0000}"/>
    <cellStyle name="Comma [0] 2 132 2 2" xfId="36833" hidden="1" xr:uid="{6FCC0CFE-A5B8-4A5A-B216-BE33D114B09E}"/>
    <cellStyle name="Comma [0] 2 132 2 2" xfId="36845" hidden="1" xr:uid="{0F161514-EA1F-43F2-8D01-D058E0CD587E}"/>
    <cellStyle name="Comma [0] 2 132 2 2" xfId="37067" hidden="1" xr:uid="{183F5271-6E7C-414E-9B54-88E12454D901}"/>
    <cellStyle name="Comma [0] 2 132 2 2" xfId="37628" hidden="1" xr:uid="{F1A1DC4F-8B64-43CC-9B0C-0550913A0A19}"/>
    <cellStyle name="Comma [0] 2 132 2 2" xfId="39052" hidden="1" xr:uid="{E6A2FEE5-27CB-415A-BDB3-9C8E42A373E6}"/>
    <cellStyle name="Comma [0] 2 132 2 2" xfId="39064" hidden="1" xr:uid="{88A93B52-AC4D-46D3-89B4-F73042F1F195}"/>
    <cellStyle name="Comma [0] 2 132 2 2" xfId="39286" hidden="1" xr:uid="{A55FDC9A-FD1A-414E-B6B1-85669FC8BCBE}"/>
    <cellStyle name="Comma [0] 2 132 2 2" xfId="39847" hidden="1" xr:uid="{AD3D35A4-7BB7-4B73-BAD1-DB0291B1F924}"/>
    <cellStyle name="Comma [0] 2 132 2 2" xfId="40808" hidden="1" xr:uid="{765E1E16-45D1-4DF2-A356-746CC7FF3B97}"/>
    <cellStyle name="Comma [0] 2 132 2 2" xfId="40820" hidden="1" xr:uid="{E7C3341C-9996-4221-B78A-F869B12BB20E}"/>
    <cellStyle name="Comma [0] 2 132 2 2" xfId="41042" hidden="1" xr:uid="{0AEF5997-A10E-4458-B44F-1E9965106A26}"/>
    <cellStyle name="Comma [0] 2 132 2 2" xfId="41603" hidden="1" xr:uid="{3247D01E-C7CE-41CB-A7E2-D2B0E492BADF}"/>
    <cellStyle name="Comma [0] 2 132 2 2" xfId="42564" hidden="1" xr:uid="{83D0D1E9-8589-4485-A39F-25973ABFB759}"/>
    <cellStyle name="Comma [0] 2 132 2 2" xfId="42576" hidden="1" xr:uid="{1541B57D-3361-44D4-BF07-576818FAF35E}"/>
    <cellStyle name="Comma [0] 2 132 2 2" xfId="42798" hidden="1" xr:uid="{F5AF5BD5-0740-46D9-AA25-D590BA41A5C3}"/>
    <cellStyle name="Comma [0] 2 132 2 2" xfId="43359" hidden="1" xr:uid="{4F876150-40E5-405A-BE0B-5E5668E30984}"/>
    <cellStyle name="Comma [0] 2 132 2 2" xfId="44320" hidden="1" xr:uid="{FA46B8B4-16C0-4B0A-829E-6FECD3EB08B5}"/>
    <cellStyle name="Comma [0] 2 132 2 2" xfId="44332" hidden="1" xr:uid="{7E75615C-13D3-4619-8A7A-48236B971279}"/>
    <cellStyle name="Comma [0] 2 132 2 2" xfId="44554" hidden="1" xr:uid="{DF18FF8B-D24E-4001-BDA9-4F9440BB16D2}"/>
    <cellStyle name="Comma [0] 2 132 2 2" xfId="45115" hidden="1" xr:uid="{7B2E0FD6-BE59-44FB-806D-A5D693742B6E}"/>
    <cellStyle name="Comma [0] 2 132 2 2" xfId="46076" hidden="1" xr:uid="{C14A6817-2E54-4411-BAFC-7A2D1741660A}"/>
    <cellStyle name="Comma [0] 2 132 2 2" xfId="46088" hidden="1" xr:uid="{AA3AF14B-CA50-469D-9C34-DB99458359E8}"/>
    <cellStyle name="Comma [0] 2 132 2 2" xfId="46310" hidden="1" xr:uid="{F3C5ECF8-000C-49D0-8941-69522C5284DA}"/>
    <cellStyle name="Comma [0] 2 132 2 2" xfId="46871" hidden="1" xr:uid="{98DE053B-D641-4F80-A839-638CD6930C65}"/>
    <cellStyle name="Comma [0] 2 132 2 2" xfId="47829" hidden="1" xr:uid="{D6465545-7147-4969-9877-4733831AA1FE}"/>
    <cellStyle name="Comma [0] 2 132 2 2" xfId="47841" hidden="1" xr:uid="{CBF20790-8D92-4CBD-9B39-C42C88E6C448}"/>
    <cellStyle name="Comma [0] 2 132 2 2" xfId="48063" hidden="1" xr:uid="{5FCF5B8A-8D67-4D72-A407-4DB6E477C51A}"/>
    <cellStyle name="Comma [0] 2 132 2 2" xfId="48624" hidden="1" xr:uid="{B0E2E57D-58A5-483E-BC48-C9214CC2CA42}"/>
    <cellStyle name="Comma [0] 2 132 2 2" xfId="49579" hidden="1" xr:uid="{3B9A083E-FB53-437A-A686-D93D679F2746}"/>
    <cellStyle name="Comma [0] 2 132 2 2" xfId="49591" hidden="1" xr:uid="{C24047BC-2D34-4D8A-9128-CDD34BB5688D}"/>
    <cellStyle name="Comma [0] 2 132 2 2" xfId="49813" hidden="1" xr:uid="{A6780BE7-2443-4EF7-81B4-A8A5A869DF1D}"/>
    <cellStyle name="Comma [0] 2 132 2 2" xfId="50374" hidden="1" xr:uid="{232377B2-F16F-416A-B204-18A22961BEC3}"/>
    <cellStyle name="Comma [0] 2 132 2 2" xfId="51325" hidden="1" xr:uid="{85F8A87F-F8AA-4DF9-9C8C-B9289A2ECDE1}"/>
    <cellStyle name="Comma [0] 2 132 2 2" xfId="51337" hidden="1" xr:uid="{FAB83AE9-C679-40AA-9D83-F13FA7A9304D}"/>
    <cellStyle name="Comma [0] 2 132 2 2" xfId="51558" hidden="1" xr:uid="{6ED12EE2-FBA4-45BC-BC60-830BCA152A73}"/>
    <cellStyle name="Comma [0] 2 132 2 2" xfId="52118" hidden="1" xr:uid="{4A5C6C07-6246-4651-BE8B-541D8EE7BCB1}"/>
    <cellStyle name="Comma [0] 2 132 2 2" xfId="53063" hidden="1" xr:uid="{4BBD8187-4F30-4413-8758-907215F5C18F}"/>
    <cellStyle name="Comma [0] 2 132 2 2" xfId="53075" hidden="1" xr:uid="{5FC0F603-973A-405E-8C76-C258B484AEF4}"/>
    <cellStyle name="Comma [0] 2 132 2 2" xfId="53296" hidden="1" xr:uid="{17BDDE33-CD06-4F26-8A56-BE227BC7D013}"/>
    <cellStyle name="Comma [0] 2 132 2 2" xfId="53852" hidden="1" xr:uid="{4623CECC-2B83-405D-AED3-EB413E794EDE}"/>
    <cellStyle name="Comma [0] 2 132 2 2" xfId="54791" hidden="1" xr:uid="{E73C55F9-373F-4C8E-AD8C-83809DA3A382}"/>
    <cellStyle name="Comma [0] 2 132 2 2" xfId="54803" hidden="1" xr:uid="{6319C2AA-117E-4221-AA27-7C276A962B3D}"/>
    <cellStyle name="Comma [0] 2 132 2 2" xfId="55024" hidden="1" xr:uid="{1775B95A-B558-4E62-A73B-243C483ECC27}"/>
    <cellStyle name="Comma [0] 2 132 2 2" xfId="55576" hidden="1" xr:uid="{6674C934-701D-409B-BC23-76E9549BC359}"/>
    <cellStyle name="Comma [0] 2 132 2 2" xfId="56507" hidden="1" xr:uid="{2E8B7977-E594-436F-8692-10C85D8497FE}"/>
    <cellStyle name="Comma [0] 2 132 2 2" xfId="56518" hidden="1" xr:uid="{FB4410A7-8478-41E1-824F-72D107B05A3C}"/>
    <cellStyle name="Comma [0] 2 132 2 2" xfId="56737" hidden="1" xr:uid="{3958669E-CC3F-4C72-BB91-AD1F3B944899}"/>
    <cellStyle name="Comma [0] 2 132 2 2" xfId="57283" hidden="1" xr:uid="{07290E0A-A83D-427E-AA43-451C1A03FF81}"/>
    <cellStyle name="Comma [0] 2 132 2 2" xfId="58204" hidden="1" xr:uid="{8A41B43D-E3F0-4597-9E74-CBB2E3D44DD0}"/>
    <cellStyle name="Comma [0] 2 132 2 2" xfId="58215" hidden="1" xr:uid="{4224618C-E7AE-4A53-8BD5-98A41674E613}"/>
    <cellStyle name="Comma [0] 2 132 2 2" xfId="58434" hidden="1" xr:uid="{F39E462A-2C71-4A3D-9696-E2B258AC8420}"/>
    <cellStyle name="Comma [0] 2 132 2 2" xfId="58977" hidden="1" xr:uid="{735085F6-CCEF-4309-B7A5-066228DBFB7F}"/>
    <cellStyle name="Comma [0] 2 132 2 2" xfId="59884" hidden="1" xr:uid="{E22E295B-B2A2-49E2-B55F-F3671220FF97}"/>
    <cellStyle name="Comma [0] 2 132 2 2" xfId="59895" hidden="1" xr:uid="{FF951C1E-A11B-43D7-8B39-F53951AACEAB}"/>
    <cellStyle name="Comma [0] 2 132 2 2" xfId="60109" hidden="1" xr:uid="{2D90B9A5-0950-448F-9EA4-62C333E67936}"/>
    <cellStyle name="Comma [0] 2 132 2 2" xfId="60638" hidden="1" xr:uid="{46AD3DEB-5443-42C2-A636-FD76B2B2CBF3}"/>
    <cellStyle name="Comma [0] 2 132 2 2" xfId="61531" hidden="1" xr:uid="{346B2725-84E5-4D45-84A4-7511F5482974}"/>
    <cellStyle name="Comma [0] 2 132 2 2" xfId="61542" hidden="1" xr:uid="{50AC16C9-B009-409C-B593-A271BF7C4946}"/>
    <cellStyle name="Comma [0] 2 132 2 2" xfId="61755" hidden="1" xr:uid="{62C91DD2-604F-4AE4-BB4A-960987B62F34}"/>
    <cellStyle name="Comma [0] 2 132 2 2" xfId="62273" hidden="1" xr:uid="{C49F679F-E3D7-42EA-BBE5-B2B0959C6553}"/>
    <cellStyle name="Comma [0] 2 132 2 2" xfId="63124" hidden="1" xr:uid="{9615E257-B27D-4A5D-BD89-ABE10BF7C9D3}"/>
    <cellStyle name="Comma [0] 2 132 2 2" xfId="63134" hidden="1" xr:uid="{82BAE040-F306-4D62-AC2D-03D2DB5C3DCE}"/>
    <cellStyle name="Comma [0] 2 132 2 2" xfId="63786" hidden="1" xr:uid="{6506709F-05A9-4015-941B-166400076CBC}"/>
    <cellStyle name="Comma [0] 2 132 3" xfId="4387" hidden="1" xr:uid="{00000000-0005-0000-0000-000026110000}"/>
    <cellStyle name="Comma [0] 2 132 3" xfId="6606" hidden="1" xr:uid="{00000000-0005-0000-0000-0000D1190000}"/>
    <cellStyle name="Comma [0] 2 132 3" xfId="7565" hidden="1" xr:uid="{00000000-0005-0000-0000-0000901D0000}"/>
    <cellStyle name="Comma [0] 2 132 3" xfId="9321" hidden="1" xr:uid="{00000000-0005-0000-0000-00006C240000}"/>
    <cellStyle name="Comma [0] 2 132 3" xfId="11077" hidden="1" xr:uid="{00000000-0005-0000-0000-0000482B0000}"/>
    <cellStyle name="Comma [0] 2 132 3" xfId="12833" hidden="1" xr:uid="{00000000-0005-0000-0000-000024320000}"/>
    <cellStyle name="Comma [0] 2 132 3" xfId="14589" hidden="1" xr:uid="{00000000-0005-0000-0000-000000390000}"/>
    <cellStyle name="Comma [0] 2 132 3" xfId="16342" hidden="1" xr:uid="{00000000-0005-0000-0000-0000D93F0000}"/>
    <cellStyle name="Comma [0] 2 132 3" xfId="18092" hidden="1" xr:uid="{00000000-0005-0000-0000-0000AF460000}"/>
    <cellStyle name="Comma [0] 2 132 3" xfId="19836" hidden="1" xr:uid="{00000000-0005-0000-0000-00007F4D0000}"/>
    <cellStyle name="Comma [0] 2 132 3" xfId="21570" hidden="1" xr:uid="{00000000-0005-0000-0000-000045540000}"/>
    <cellStyle name="Comma [0] 2 132 3" xfId="23296" hidden="1" xr:uid="{00000000-0005-0000-0000-0000035B0000}"/>
    <cellStyle name="Comma [0] 2 132 3" xfId="25004" hidden="1" xr:uid="{00000000-0005-0000-0000-0000AF610000}"/>
    <cellStyle name="Comma [0] 2 132 3" xfId="26699" hidden="1" xr:uid="{00000000-0005-0000-0000-00004E680000}"/>
    <cellStyle name="Comma [0] 2 132 3" xfId="28363" hidden="1" xr:uid="{00000000-0005-0000-0000-0000CE6E0000}"/>
    <cellStyle name="Comma [0] 2 132 3" xfId="29998" hidden="1" xr:uid="{00000000-0005-0000-0000-000031750000}"/>
    <cellStyle name="Comma [0] 2 132 3" xfId="36406" hidden="1" xr:uid="{8E612FE3-1C74-425A-9EE3-353AA529B3BF}"/>
    <cellStyle name="Comma [0] 2 132 3" xfId="38625" hidden="1" xr:uid="{656E3FA7-309F-4D52-9AD4-E2AF11709059}"/>
    <cellStyle name="Comma [0] 2 132 3" xfId="39584" hidden="1" xr:uid="{E4083E65-8671-41FF-B69C-A2309421AF62}"/>
    <cellStyle name="Comma [0] 2 132 3" xfId="41340" hidden="1" xr:uid="{289FBA48-3F29-4DE9-A501-1E6A81C964AA}"/>
    <cellStyle name="Comma [0] 2 132 3" xfId="43096" hidden="1" xr:uid="{B46FC160-2B96-453B-8BE5-096716A16E35}"/>
    <cellStyle name="Comma [0] 2 132 3" xfId="44852" hidden="1" xr:uid="{233B2DF4-0D49-4B18-B022-484539B8EDDB}"/>
    <cellStyle name="Comma [0] 2 132 3" xfId="46608" hidden="1" xr:uid="{B4153773-A3FA-4DBD-9EDD-A7E556CC8C83}"/>
    <cellStyle name="Comma [0] 2 132 3" xfId="48361" hidden="1" xr:uid="{A8E7C3D2-CABA-47B9-AFB8-78D4E3AC82F3}"/>
    <cellStyle name="Comma [0] 2 132 3" xfId="50111" hidden="1" xr:uid="{8DF7E3DC-8715-46D8-B6B3-4C267A356604}"/>
    <cellStyle name="Comma [0] 2 132 3" xfId="51855" hidden="1" xr:uid="{33F5D621-BEBB-4AB5-B518-8A3E4C9A3223}"/>
    <cellStyle name="Comma [0] 2 132 3" xfId="53589" hidden="1" xr:uid="{E88A1FC2-92F7-44D9-AD07-979050A5342F}"/>
    <cellStyle name="Comma [0] 2 132 3" xfId="55315" hidden="1" xr:uid="{656CA9AC-839D-4BA0-8AD0-AA95A5E07E5B}"/>
    <cellStyle name="Comma [0] 2 132 3" xfId="57023" hidden="1" xr:uid="{715FF796-A6BF-4517-BD93-A8E63DE6A8C5}"/>
    <cellStyle name="Comma [0] 2 132 3" xfId="58718" hidden="1" xr:uid="{3B8064E7-4462-4421-B72D-C10C233CFD40}"/>
    <cellStyle name="Comma [0] 2 132 3" xfId="60382" hidden="1" xr:uid="{A6D8CF78-7436-49B4-B891-F789B24C0D11}"/>
    <cellStyle name="Comma [0] 2 132 3" xfId="62017" hidden="1" xr:uid="{81C25164-FC72-4FBF-9CC0-AF7D6A93436F}"/>
    <cellStyle name="Comma [0] 2 133" xfId="593" xr:uid="{00000000-0005-0000-0000-000054020000}"/>
    <cellStyle name="Comma [0] 2 133 2" xfId="1007" hidden="1" xr:uid="{00000000-0005-0000-0000-0000F2030000}"/>
    <cellStyle name="Comma [0] 2 133 2" xfId="1248" hidden="1" xr:uid="{00000000-0005-0000-0000-0000E3040000}"/>
    <cellStyle name="Comma [0] 2 133 2" xfId="1805" hidden="1" xr:uid="{00000000-0005-0000-0000-000010070000}"/>
    <cellStyle name="Comma [0] 2 133 2" xfId="33044" hidden="1" xr:uid="{5223A782-2965-4EC9-A58C-720A531AFD75}"/>
    <cellStyle name="Comma [0] 2 133 2" xfId="33282" hidden="1" xr:uid="{AA48027F-8C1F-4B9E-BA55-B90340317112}"/>
    <cellStyle name="Comma [0] 2 133 2" xfId="33835" hidden="1" xr:uid="{F57539A6-A51F-4E02-95C4-930138BE95AB}"/>
    <cellStyle name="Comma [0] 2 133 2" xfId="32646" xr:uid="{B94D1247-63CA-4839-80C7-DB644FB2BEA7}"/>
    <cellStyle name="Comma [0] 2 133 2 2" xfId="4799" hidden="1" xr:uid="{00000000-0005-0000-0000-0000C2120000}"/>
    <cellStyle name="Comma [0] 2 133 2 2" xfId="4810" hidden="1" xr:uid="{00000000-0005-0000-0000-0000CD120000}"/>
    <cellStyle name="Comma [0] 2 133 2 2" xfId="5045" hidden="1" xr:uid="{00000000-0005-0000-0000-0000B8130000}"/>
    <cellStyle name="Comma [0] 2 133 2 2" xfId="5606" hidden="1" xr:uid="{00000000-0005-0000-0000-0000E9150000}"/>
    <cellStyle name="Comma [0] 2 133 2 2" xfId="7018" hidden="1" xr:uid="{00000000-0005-0000-0000-00006D1B0000}"/>
    <cellStyle name="Comma [0] 2 133 2 2" xfId="7029" hidden="1" xr:uid="{00000000-0005-0000-0000-0000781B0000}"/>
    <cellStyle name="Comma [0] 2 133 2 2" xfId="7264" hidden="1" xr:uid="{00000000-0005-0000-0000-0000631C0000}"/>
    <cellStyle name="Comma [0] 2 133 2 2" xfId="7825" hidden="1" xr:uid="{00000000-0005-0000-0000-0000941E0000}"/>
    <cellStyle name="Comma [0] 2 133 2 2" xfId="8774" hidden="1" xr:uid="{00000000-0005-0000-0000-000049220000}"/>
    <cellStyle name="Comma [0] 2 133 2 2" xfId="8785" hidden="1" xr:uid="{00000000-0005-0000-0000-000054220000}"/>
    <cellStyle name="Comma [0] 2 133 2 2" xfId="9020" hidden="1" xr:uid="{00000000-0005-0000-0000-00003F230000}"/>
    <cellStyle name="Comma [0] 2 133 2 2" xfId="9581" hidden="1" xr:uid="{00000000-0005-0000-0000-000070250000}"/>
    <cellStyle name="Comma [0] 2 133 2 2" xfId="10530" hidden="1" xr:uid="{00000000-0005-0000-0000-000025290000}"/>
    <cellStyle name="Comma [0] 2 133 2 2" xfId="10541" hidden="1" xr:uid="{00000000-0005-0000-0000-000030290000}"/>
    <cellStyle name="Comma [0] 2 133 2 2" xfId="10776" hidden="1" xr:uid="{00000000-0005-0000-0000-00001B2A0000}"/>
    <cellStyle name="Comma [0] 2 133 2 2" xfId="11337" hidden="1" xr:uid="{00000000-0005-0000-0000-00004C2C0000}"/>
    <cellStyle name="Comma [0] 2 133 2 2" xfId="12286" hidden="1" xr:uid="{00000000-0005-0000-0000-000001300000}"/>
    <cellStyle name="Comma [0] 2 133 2 2" xfId="12297" hidden="1" xr:uid="{00000000-0005-0000-0000-00000C300000}"/>
    <cellStyle name="Comma [0] 2 133 2 2" xfId="12532" hidden="1" xr:uid="{00000000-0005-0000-0000-0000F7300000}"/>
    <cellStyle name="Comma [0] 2 133 2 2" xfId="13093" hidden="1" xr:uid="{00000000-0005-0000-0000-000028330000}"/>
    <cellStyle name="Comma [0] 2 133 2 2" xfId="14042" hidden="1" xr:uid="{00000000-0005-0000-0000-0000DD360000}"/>
    <cellStyle name="Comma [0] 2 133 2 2" xfId="14053" hidden="1" xr:uid="{00000000-0005-0000-0000-0000E8360000}"/>
    <cellStyle name="Comma [0] 2 133 2 2" xfId="14288" hidden="1" xr:uid="{00000000-0005-0000-0000-0000D3370000}"/>
    <cellStyle name="Comma [0] 2 133 2 2" xfId="14849" hidden="1" xr:uid="{00000000-0005-0000-0000-0000043A0000}"/>
    <cellStyle name="Comma [0] 2 133 2 2" xfId="15796" hidden="1" xr:uid="{00000000-0005-0000-0000-0000B73D0000}"/>
    <cellStyle name="Comma [0] 2 133 2 2" xfId="15806" hidden="1" xr:uid="{00000000-0005-0000-0000-0000C13D0000}"/>
    <cellStyle name="Comma [0] 2 133 2 2" xfId="16041" hidden="1" xr:uid="{00000000-0005-0000-0000-0000AC3E0000}"/>
    <cellStyle name="Comma [0] 2 133 2 2" xfId="16602" hidden="1" xr:uid="{00000000-0005-0000-0000-0000DD400000}"/>
    <cellStyle name="Comma [0] 2 133 2 2" xfId="17547" hidden="1" xr:uid="{00000000-0005-0000-0000-00008E440000}"/>
    <cellStyle name="Comma [0] 2 133 2 2" xfId="17556" hidden="1" xr:uid="{00000000-0005-0000-0000-000097440000}"/>
    <cellStyle name="Comma [0] 2 133 2 2" xfId="17791" hidden="1" xr:uid="{00000000-0005-0000-0000-000082450000}"/>
    <cellStyle name="Comma [0] 2 133 2 2" xfId="18352" hidden="1" xr:uid="{00000000-0005-0000-0000-0000B3470000}"/>
    <cellStyle name="Comma [0] 2 133 2 2" xfId="19293" hidden="1" xr:uid="{00000000-0005-0000-0000-0000604B0000}"/>
    <cellStyle name="Comma [0] 2 133 2 2" xfId="19302" hidden="1" xr:uid="{00000000-0005-0000-0000-0000694B0000}"/>
    <cellStyle name="Comma [0] 2 133 2 2" xfId="19536" hidden="1" xr:uid="{00000000-0005-0000-0000-0000534C0000}"/>
    <cellStyle name="Comma [0] 2 133 2 2" xfId="20096" hidden="1" xr:uid="{00000000-0005-0000-0000-0000834E0000}"/>
    <cellStyle name="Comma [0] 2 133 2 2" xfId="21031" hidden="1" xr:uid="{00000000-0005-0000-0000-00002A520000}"/>
    <cellStyle name="Comma [0] 2 133 2 2" xfId="21040" hidden="1" xr:uid="{00000000-0005-0000-0000-000033520000}"/>
    <cellStyle name="Comma [0] 2 133 2 2" xfId="21274" hidden="1" xr:uid="{00000000-0005-0000-0000-00001D530000}"/>
    <cellStyle name="Comma [0] 2 133 2 2" xfId="21830" hidden="1" xr:uid="{00000000-0005-0000-0000-000049550000}"/>
    <cellStyle name="Comma [0] 2 133 2 2" xfId="22759" hidden="1" xr:uid="{00000000-0005-0000-0000-0000EA580000}"/>
    <cellStyle name="Comma [0] 2 133 2 2" xfId="22768" hidden="1" xr:uid="{00000000-0005-0000-0000-0000F3580000}"/>
    <cellStyle name="Comma [0] 2 133 2 2" xfId="23002" hidden="1" xr:uid="{00000000-0005-0000-0000-0000DD590000}"/>
    <cellStyle name="Comma [0] 2 133 2 2" xfId="23554" hidden="1" xr:uid="{00000000-0005-0000-0000-0000055C0000}"/>
    <cellStyle name="Comma [0] 2 133 2 2" xfId="24475" hidden="1" xr:uid="{00000000-0005-0000-0000-00009E5F0000}"/>
    <cellStyle name="Comma [0] 2 133 2 2" xfId="24484" hidden="1" xr:uid="{00000000-0005-0000-0000-0000A75F0000}"/>
    <cellStyle name="Comma [0] 2 133 2 2" xfId="24715" hidden="1" xr:uid="{00000000-0005-0000-0000-00008E600000}"/>
    <cellStyle name="Comma [0] 2 133 2 2" xfId="25261" hidden="1" xr:uid="{00000000-0005-0000-0000-0000B0620000}"/>
    <cellStyle name="Comma [0] 2 133 2 2" xfId="26173" hidden="1" xr:uid="{00000000-0005-0000-0000-000040660000}"/>
    <cellStyle name="Comma [0] 2 133 2 2" xfId="26181" hidden="1" xr:uid="{00000000-0005-0000-0000-000048660000}"/>
    <cellStyle name="Comma [0] 2 133 2 2" xfId="26412" hidden="1" xr:uid="{00000000-0005-0000-0000-00002F670000}"/>
    <cellStyle name="Comma [0] 2 133 2 2" xfId="26955" hidden="1" xr:uid="{00000000-0005-0000-0000-00004E690000}"/>
    <cellStyle name="Comma [0] 2 133 2 2" xfId="27853" hidden="1" xr:uid="{00000000-0005-0000-0000-0000D06C0000}"/>
    <cellStyle name="Comma [0] 2 133 2 2" xfId="27861" hidden="1" xr:uid="{00000000-0005-0000-0000-0000D86C0000}"/>
    <cellStyle name="Comma [0] 2 133 2 2" xfId="28087" hidden="1" xr:uid="{00000000-0005-0000-0000-0000BA6D0000}"/>
    <cellStyle name="Comma [0] 2 133 2 2" xfId="28616" hidden="1" xr:uid="{00000000-0005-0000-0000-0000CB6F0000}"/>
    <cellStyle name="Comma [0] 2 133 2 2" xfId="29501" hidden="1" xr:uid="{00000000-0005-0000-0000-000040730000}"/>
    <cellStyle name="Comma [0] 2 133 2 2" xfId="29509" hidden="1" xr:uid="{00000000-0005-0000-0000-000048730000}"/>
    <cellStyle name="Comma [0] 2 133 2 2" xfId="29733" hidden="1" xr:uid="{00000000-0005-0000-0000-000028740000}"/>
    <cellStyle name="Comma [0] 2 133 2 2" xfId="30251" hidden="1" xr:uid="{00000000-0005-0000-0000-00002E760000}"/>
    <cellStyle name="Comma [0] 2 133 2 2" xfId="31097" hidden="1" xr:uid="{00000000-0005-0000-0000-00007C790000}"/>
    <cellStyle name="Comma [0] 2 133 2 2" xfId="31305" hidden="1" xr:uid="{00000000-0005-0000-0000-00004C7A0000}"/>
    <cellStyle name="Comma [0] 2 133 2 2" xfId="31764" hidden="1" xr:uid="{00000000-0005-0000-0000-0000177C0000}"/>
    <cellStyle name="Comma [0] 2 133 2 2" xfId="36818" hidden="1" xr:uid="{31AC3C24-CCE7-4D55-8976-71912299A2B9}"/>
    <cellStyle name="Comma [0] 2 133 2 2" xfId="36829" hidden="1" xr:uid="{E49C55BA-5F93-4A8E-AB04-415E6F71CD78}"/>
    <cellStyle name="Comma [0] 2 133 2 2" xfId="37064" hidden="1" xr:uid="{E149D84B-571E-41E1-AF0E-1B23ABFA73CA}"/>
    <cellStyle name="Comma [0] 2 133 2 2" xfId="37625" hidden="1" xr:uid="{DAE95475-691F-499F-944A-7F9E483BFF04}"/>
    <cellStyle name="Comma [0] 2 133 2 2" xfId="39037" hidden="1" xr:uid="{45BECAAE-3650-403D-869E-5067C366C6EB}"/>
    <cellStyle name="Comma [0] 2 133 2 2" xfId="39048" hidden="1" xr:uid="{DA6B922D-5BBA-431E-81A6-E0E88AA93883}"/>
    <cellStyle name="Comma [0] 2 133 2 2" xfId="39283" hidden="1" xr:uid="{636EF585-3D73-4278-B40D-968ACD676D53}"/>
    <cellStyle name="Comma [0] 2 133 2 2" xfId="39844" hidden="1" xr:uid="{BCD42B1F-FCDE-4779-8D4A-28015C155197}"/>
    <cellStyle name="Comma [0] 2 133 2 2" xfId="40793" hidden="1" xr:uid="{AFC3E1FD-0485-4E75-9988-ECA1FFE9CBB2}"/>
    <cellStyle name="Comma [0] 2 133 2 2" xfId="40804" hidden="1" xr:uid="{E20532DA-FB10-4B9B-AD28-9D78A55B095F}"/>
    <cellStyle name="Comma [0] 2 133 2 2" xfId="41039" hidden="1" xr:uid="{D78C5AAD-68AC-4602-B901-FBE9DE210270}"/>
    <cellStyle name="Comma [0] 2 133 2 2" xfId="41600" hidden="1" xr:uid="{9EA4015A-E26F-4168-910F-202369374814}"/>
    <cellStyle name="Comma [0] 2 133 2 2" xfId="42549" hidden="1" xr:uid="{8D8159C2-106E-4BCE-AEC5-721665560108}"/>
    <cellStyle name="Comma [0] 2 133 2 2" xfId="42560" hidden="1" xr:uid="{2C0A473E-21EA-4F4F-BAB2-F97CAE78D9BF}"/>
    <cellStyle name="Comma [0] 2 133 2 2" xfId="42795" hidden="1" xr:uid="{AC05B61A-918F-4485-A791-74B61FE2A24D}"/>
    <cellStyle name="Comma [0] 2 133 2 2" xfId="43356" hidden="1" xr:uid="{00C9B97F-9CE9-4D0F-8261-B9FEC02CEEF5}"/>
    <cellStyle name="Comma [0] 2 133 2 2" xfId="44305" hidden="1" xr:uid="{328A36C7-AA15-49E2-9C7E-9CFBEBDE88CA}"/>
    <cellStyle name="Comma [0] 2 133 2 2" xfId="44316" hidden="1" xr:uid="{A2B0F4F3-AEA8-4E97-B3B3-AC2517CFF76B}"/>
    <cellStyle name="Comma [0] 2 133 2 2" xfId="44551" hidden="1" xr:uid="{B95B9AEA-30A9-42AD-9975-D7CB64E1FFA2}"/>
    <cellStyle name="Comma [0] 2 133 2 2" xfId="45112" hidden="1" xr:uid="{CE0A8FEB-50BF-4122-9F32-92C7986F1EA8}"/>
    <cellStyle name="Comma [0] 2 133 2 2" xfId="46061" hidden="1" xr:uid="{CFAE138C-7CA8-441F-8572-7789D73EA8C7}"/>
    <cellStyle name="Comma [0] 2 133 2 2" xfId="46072" hidden="1" xr:uid="{680CCA32-22D4-4D4B-8CBB-2F401CA356BC}"/>
    <cellStyle name="Comma [0] 2 133 2 2" xfId="46307" hidden="1" xr:uid="{334B793E-DA82-4179-BE45-61F44702BE57}"/>
    <cellStyle name="Comma [0] 2 133 2 2" xfId="46868" hidden="1" xr:uid="{073976C9-06B1-4B23-B2F1-AD342376519E}"/>
    <cellStyle name="Comma [0] 2 133 2 2" xfId="47815" hidden="1" xr:uid="{9BB6CF44-BCF5-410C-9181-5111F39E7BBF}"/>
    <cellStyle name="Comma [0] 2 133 2 2" xfId="47825" hidden="1" xr:uid="{4898F543-D741-406F-8503-E7A604203622}"/>
    <cellStyle name="Comma [0] 2 133 2 2" xfId="48060" hidden="1" xr:uid="{85C66B06-9562-48F8-956A-9F2DA171F0FD}"/>
    <cellStyle name="Comma [0] 2 133 2 2" xfId="48621" hidden="1" xr:uid="{52CACEB4-4C5B-4A1B-8024-6F7B3EDC06C1}"/>
    <cellStyle name="Comma [0] 2 133 2 2" xfId="49566" hidden="1" xr:uid="{0572E319-EF1B-4767-938C-9BFBFD1F3799}"/>
    <cellStyle name="Comma [0] 2 133 2 2" xfId="49575" hidden="1" xr:uid="{8617049C-66B3-4E7E-BF82-89D6CDA1E680}"/>
    <cellStyle name="Comma [0] 2 133 2 2" xfId="49810" hidden="1" xr:uid="{6D56D0EE-A54B-4E2D-A45C-6A276ED249E0}"/>
    <cellStyle name="Comma [0] 2 133 2 2" xfId="50371" hidden="1" xr:uid="{11F1FD00-BA01-488B-A1D2-98DF1F2402D3}"/>
    <cellStyle name="Comma [0] 2 133 2 2" xfId="51312" hidden="1" xr:uid="{001A22C3-31C4-4F13-BF88-EB23B8334ABA}"/>
    <cellStyle name="Comma [0] 2 133 2 2" xfId="51321" hidden="1" xr:uid="{FF8E1A51-691B-4B52-88CB-DE2187F0D60A}"/>
    <cellStyle name="Comma [0] 2 133 2 2" xfId="51555" hidden="1" xr:uid="{1ED685E2-D6F8-4D3A-9A49-819C2871E8B7}"/>
    <cellStyle name="Comma [0] 2 133 2 2" xfId="52115" hidden="1" xr:uid="{3218B582-1486-49E2-95AF-B98F7BE08C33}"/>
    <cellStyle name="Comma [0] 2 133 2 2" xfId="53050" hidden="1" xr:uid="{0E40A8B6-7DF1-42E2-9F7D-A3C9E4D99987}"/>
    <cellStyle name="Comma [0] 2 133 2 2" xfId="53059" hidden="1" xr:uid="{A3CB6B30-2E79-4F24-BD6F-2AC17E2FBF9B}"/>
    <cellStyle name="Comma [0] 2 133 2 2" xfId="53293" hidden="1" xr:uid="{D9768DCB-984D-4519-AB1E-601049174F88}"/>
    <cellStyle name="Comma [0] 2 133 2 2" xfId="53849" hidden="1" xr:uid="{162A0841-045A-4D75-9C72-FB0D36B723B6}"/>
    <cellStyle name="Comma [0] 2 133 2 2" xfId="54778" hidden="1" xr:uid="{9F4743F0-BBA1-45A0-8964-26E12D76FEC2}"/>
    <cellStyle name="Comma [0] 2 133 2 2" xfId="54787" hidden="1" xr:uid="{CC9D906F-C112-4EE1-9655-B3C3F00BE0AE}"/>
    <cellStyle name="Comma [0] 2 133 2 2" xfId="55021" hidden="1" xr:uid="{F274F9E7-4C30-4933-AD75-7FFD3FF58D93}"/>
    <cellStyle name="Comma [0] 2 133 2 2" xfId="55573" hidden="1" xr:uid="{44157113-FFE9-462E-A7D7-4C86D976A4DA}"/>
    <cellStyle name="Comma [0] 2 133 2 2" xfId="56494" hidden="1" xr:uid="{84C645B3-BFC3-4D0C-9D65-32EBCF2AECCB}"/>
    <cellStyle name="Comma [0] 2 133 2 2" xfId="56503" hidden="1" xr:uid="{D2448152-10B1-4A62-99FA-052A68467E61}"/>
    <cellStyle name="Comma [0] 2 133 2 2" xfId="56734" hidden="1" xr:uid="{D2A05C2A-2C97-4EB9-AEA2-AA183FD7BD8F}"/>
    <cellStyle name="Comma [0] 2 133 2 2" xfId="57280" hidden="1" xr:uid="{8FEC139F-2DD7-4AE6-8316-AF9141C5BD25}"/>
    <cellStyle name="Comma [0] 2 133 2 2" xfId="58192" hidden="1" xr:uid="{16F87414-392E-4230-BA9F-F2A104F8E133}"/>
    <cellStyle name="Comma [0] 2 133 2 2" xfId="58200" hidden="1" xr:uid="{B58BE9F4-0971-4E03-A243-8624A8F517FC}"/>
    <cellStyle name="Comma [0] 2 133 2 2" xfId="58431" hidden="1" xr:uid="{F37EEDF2-134A-4B63-B0E3-197E6645F41D}"/>
    <cellStyle name="Comma [0] 2 133 2 2" xfId="58974" hidden="1" xr:uid="{6299DDD1-E0E8-47A8-909A-5626148444ED}"/>
    <cellStyle name="Comma [0] 2 133 2 2" xfId="59872" hidden="1" xr:uid="{256B0F0D-816C-4E71-9415-D34FEB1CCC9D}"/>
    <cellStyle name="Comma [0] 2 133 2 2" xfId="59880" hidden="1" xr:uid="{6255D91B-BB37-4F56-A24E-3F30638E553A}"/>
    <cellStyle name="Comma [0] 2 133 2 2" xfId="60106" hidden="1" xr:uid="{876CCCF8-B0C5-415A-835A-F1A265B05A58}"/>
    <cellStyle name="Comma [0] 2 133 2 2" xfId="60635" hidden="1" xr:uid="{D0A621F8-4025-4219-BA54-E10C629B1609}"/>
    <cellStyle name="Comma [0] 2 133 2 2" xfId="61520" hidden="1" xr:uid="{8AAC223E-9918-4C78-8CD3-86B315346802}"/>
    <cellStyle name="Comma [0] 2 133 2 2" xfId="61528" hidden="1" xr:uid="{35E73DD9-F588-4A27-B02A-A8EC4D9756F4}"/>
    <cellStyle name="Comma [0] 2 133 2 2" xfId="61752" hidden="1" xr:uid="{02CCC29D-B128-4F39-85EF-B3DD9C18958F}"/>
    <cellStyle name="Comma [0] 2 133 2 2" xfId="62270" hidden="1" xr:uid="{0921FDE6-227E-453F-B8F8-D39AD4942329}"/>
    <cellStyle name="Comma [0] 2 133 2 2" xfId="63116" hidden="1" xr:uid="{707DD4C8-97F9-4C64-B173-E840B3E902A5}"/>
    <cellStyle name="Comma [0] 2 133 2 2" xfId="63324" hidden="1" xr:uid="{44129585-D7AF-425C-B676-436500C758C6}"/>
    <cellStyle name="Comma [0] 2 133 2 2" xfId="63783" hidden="1" xr:uid="{13393909-8293-47D9-9B70-DE8A4CEBF38F}"/>
    <cellStyle name="Comma [0] 2 133 3" xfId="4384" hidden="1" xr:uid="{00000000-0005-0000-0000-000023110000}"/>
    <cellStyle name="Comma [0] 2 133 3" xfId="6427" hidden="1" xr:uid="{00000000-0005-0000-0000-00001E190000}"/>
    <cellStyle name="Comma [0] 2 133 3" xfId="6603" hidden="1" xr:uid="{00000000-0005-0000-0000-0000CE190000}"/>
    <cellStyle name="Comma [0] 2 133 3" xfId="6645" hidden="1" xr:uid="{00000000-0005-0000-0000-0000F8190000}"/>
    <cellStyle name="Comma [0] 2 133 3" xfId="6725" hidden="1" xr:uid="{00000000-0005-0000-0000-0000481A0000}"/>
    <cellStyle name="Comma [0] 2 133 3" xfId="6872" hidden="1" xr:uid="{00000000-0005-0000-0000-0000DB1A0000}"/>
    <cellStyle name="Comma [0] 2 133 3" xfId="8628" hidden="1" xr:uid="{00000000-0005-0000-0000-0000B7210000}"/>
    <cellStyle name="Comma [0] 2 133 3" xfId="10384" hidden="1" xr:uid="{00000000-0005-0000-0000-000093280000}"/>
    <cellStyle name="Comma [0] 2 133 3" xfId="12140" hidden="1" xr:uid="{00000000-0005-0000-0000-00006F2F0000}"/>
    <cellStyle name="Comma [0] 2 133 3" xfId="13896" hidden="1" xr:uid="{00000000-0005-0000-0000-00004B360000}"/>
    <cellStyle name="Comma [0] 2 133 3" xfId="15652" hidden="1" xr:uid="{00000000-0005-0000-0000-0000273D0000}"/>
    <cellStyle name="Comma [0] 2 133 3" xfId="17404" hidden="1" xr:uid="{00000000-0005-0000-0000-0000FF430000}"/>
    <cellStyle name="Comma [0] 2 133 3" xfId="19153" hidden="1" xr:uid="{00000000-0005-0000-0000-0000D44A0000}"/>
    <cellStyle name="Comma [0] 2 133 3" xfId="20896" hidden="1" xr:uid="{00000000-0005-0000-0000-0000A3510000}"/>
    <cellStyle name="Comma [0] 2 133 3" xfId="22628" hidden="1" xr:uid="{00000000-0005-0000-0000-000067580000}"/>
    <cellStyle name="Comma [0] 2 133 3" xfId="24352" hidden="1" xr:uid="{00000000-0005-0000-0000-0000235F0000}"/>
    <cellStyle name="Comma [0] 2 133 3" xfId="36403" hidden="1" xr:uid="{430D8B9A-7137-4525-8B45-E360D842D6F9}"/>
    <cellStyle name="Comma [0] 2 133 3" xfId="38446" hidden="1" xr:uid="{35075CF8-38AE-45B9-B748-0A1F397E6C4E}"/>
    <cellStyle name="Comma [0] 2 133 3" xfId="38622" hidden="1" xr:uid="{1BB90574-3053-4C0E-BA0C-3BE492EA201F}"/>
    <cellStyle name="Comma [0] 2 133 3" xfId="38664" hidden="1" xr:uid="{0B56BD16-C5C4-4A6B-9132-CDEFA2AFDB9B}"/>
    <cellStyle name="Comma [0] 2 133 3" xfId="38744" hidden="1" xr:uid="{5A3C4875-94CD-4B75-9E73-4366F3481794}"/>
    <cellStyle name="Comma [0] 2 133 3" xfId="38891" hidden="1" xr:uid="{47421347-8F4A-479A-9BF5-A3F72C87056F}"/>
    <cellStyle name="Comma [0] 2 133 3" xfId="40647" hidden="1" xr:uid="{4F4C16D9-1AFD-4C2D-9CF8-3FA288967026}"/>
    <cellStyle name="Comma [0] 2 133 3" xfId="42403" hidden="1" xr:uid="{4A45799D-E591-4D3E-B21A-EEDA0DCEBDF6}"/>
    <cellStyle name="Comma [0] 2 133 3" xfId="44159" hidden="1" xr:uid="{0DE29B8D-C811-48FB-B818-1ADEED2FDA06}"/>
    <cellStyle name="Comma [0] 2 133 3" xfId="45915" hidden="1" xr:uid="{78367C70-D917-4428-A797-FF6926005551}"/>
    <cellStyle name="Comma [0] 2 133 3" xfId="47671" hidden="1" xr:uid="{1B78D6B5-DD21-48BC-8AC7-44C0BD05730F}"/>
    <cellStyle name="Comma [0] 2 133 3" xfId="49423" hidden="1" xr:uid="{EC5291F6-E63E-4325-BA07-8C8A1799BA76}"/>
    <cellStyle name="Comma [0] 2 133 3" xfId="51172" hidden="1" xr:uid="{76473AF5-CF66-4D1E-A967-CE39DD42F4AA}"/>
    <cellStyle name="Comma [0] 2 133 3" xfId="52915" hidden="1" xr:uid="{2B9133FD-E019-4DBF-94EC-76B5ED4F7042}"/>
    <cellStyle name="Comma [0] 2 133 3" xfId="54647" hidden="1" xr:uid="{73014FBE-BCC4-4474-8B54-A490C605F748}"/>
    <cellStyle name="Comma [0] 2 133 3" xfId="56371" hidden="1" xr:uid="{01E0CD2D-626A-497C-946F-059FFAF15131}"/>
    <cellStyle name="Comma [0] 2 134" xfId="588" xr:uid="{00000000-0005-0000-0000-00004F020000}"/>
    <cellStyle name="Comma [0] 2 134 2" xfId="990" hidden="1" xr:uid="{00000000-0005-0000-0000-0000E1030000}"/>
    <cellStyle name="Comma [0] 2 134 2" xfId="1243" hidden="1" xr:uid="{00000000-0005-0000-0000-0000DE040000}"/>
    <cellStyle name="Comma [0] 2 134 2" xfId="1800" hidden="1" xr:uid="{00000000-0005-0000-0000-00000B070000}"/>
    <cellStyle name="Comma [0] 2 134 2" xfId="33027" hidden="1" xr:uid="{B02A9DA0-2FEA-475B-8D2C-8A56C9354D4D}"/>
    <cellStyle name="Comma [0] 2 134 2" xfId="33277" hidden="1" xr:uid="{A6F77FA6-F771-447D-B7E3-D75E5BAF3861}"/>
    <cellStyle name="Comma [0] 2 134 2" xfId="33830" hidden="1" xr:uid="{47663A44-B736-4F87-8F41-4608090A78A8}"/>
    <cellStyle name="Comma [0] 2 134 2" xfId="32641" xr:uid="{58D801E8-F5B9-4B85-9C5B-97EE49F48F4B}"/>
    <cellStyle name="Comma [0] 2 134 2 2" xfId="4781" hidden="1" xr:uid="{00000000-0005-0000-0000-0000B0120000}"/>
    <cellStyle name="Comma [0] 2 134 2 2" xfId="4791" hidden="1" xr:uid="{00000000-0005-0000-0000-0000BA120000}"/>
    <cellStyle name="Comma [0] 2 134 2 2" xfId="5040" hidden="1" xr:uid="{00000000-0005-0000-0000-0000B3130000}"/>
    <cellStyle name="Comma [0] 2 134 2 2" xfId="5601" hidden="1" xr:uid="{00000000-0005-0000-0000-0000E4150000}"/>
    <cellStyle name="Comma [0] 2 134 2 2" xfId="7000" hidden="1" xr:uid="{00000000-0005-0000-0000-00005B1B0000}"/>
    <cellStyle name="Comma [0] 2 134 2 2" xfId="7010" hidden="1" xr:uid="{00000000-0005-0000-0000-0000651B0000}"/>
    <cellStyle name="Comma [0] 2 134 2 2" xfId="7259" hidden="1" xr:uid="{00000000-0005-0000-0000-00005E1C0000}"/>
    <cellStyle name="Comma [0] 2 134 2 2" xfId="7820" hidden="1" xr:uid="{00000000-0005-0000-0000-00008F1E0000}"/>
    <cellStyle name="Comma [0] 2 134 2 2" xfId="8756" hidden="1" xr:uid="{00000000-0005-0000-0000-000037220000}"/>
    <cellStyle name="Comma [0] 2 134 2 2" xfId="8766" hidden="1" xr:uid="{00000000-0005-0000-0000-000041220000}"/>
    <cellStyle name="Comma [0] 2 134 2 2" xfId="9015" hidden="1" xr:uid="{00000000-0005-0000-0000-00003A230000}"/>
    <cellStyle name="Comma [0] 2 134 2 2" xfId="9576" hidden="1" xr:uid="{00000000-0005-0000-0000-00006B250000}"/>
    <cellStyle name="Comma [0] 2 134 2 2" xfId="10512" hidden="1" xr:uid="{00000000-0005-0000-0000-000013290000}"/>
    <cellStyle name="Comma [0] 2 134 2 2" xfId="10522" hidden="1" xr:uid="{00000000-0005-0000-0000-00001D290000}"/>
    <cellStyle name="Comma [0] 2 134 2 2" xfId="10771" hidden="1" xr:uid="{00000000-0005-0000-0000-0000162A0000}"/>
    <cellStyle name="Comma [0] 2 134 2 2" xfId="11332" hidden="1" xr:uid="{00000000-0005-0000-0000-0000472C0000}"/>
    <cellStyle name="Comma [0] 2 134 2 2" xfId="12268" hidden="1" xr:uid="{00000000-0005-0000-0000-0000EF2F0000}"/>
    <cellStyle name="Comma [0] 2 134 2 2" xfId="12278" hidden="1" xr:uid="{00000000-0005-0000-0000-0000F92F0000}"/>
    <cellStyle name="Comma [0] 2 134 2 2" xfId="12527" hidden="1" xr:uid="{00000000-0005-0000-0000-0000F2300000}"/>
    <cellStyle name="Comma [0] 2 134 2 2" xfId="13088" hidden="1" xr:uid="{00000000-0005-0000-0000-000023330000}"/>
    <cellStyle name="Comma [0] 2 134 2 2" xfId="14024" hidden="1" xr:uid="{00000000-0005-0000-0000-0000CB360000}"/>
    <cellStyle name="Comma [0] 2 134 2 2" xfId="14034" hidden="1" xr:uid="{00000000-0005-0000-0000-0000D5360000}"/>
    <cellStyle name="Comma [0] 2 134 2 2" xfId="14283" hidden="1" xr:uid="{00000000-0005-0000-0000-0000CE370000}"/>
    <cellStyle name="Comma [0] 2 134 2 2" xfId="14844" hidden="1" xr:uid="{00000000-0005-0000-0000-0000FF390000}"/>
    <cellStyle name="Comma [0] 2 134 2 2" xfId="15778" hidden="1" xr:uid="{00000000-0005-0000-0000-0000A53D0000}"/>
    <cellStyle name="Comma [0] 2 134 2 2" xfId="15788" hidden="1" xr:uid="{00000000-0005-0000-0000-0000AF3D0000}"/>
    <cellStyle name="Comma [0] 2 134 2 2" xfId="16036" hidden="1" xr:uid="{00000000-0005-0000-0000-0000A73E0000}"/>
    <cellStyle name="Comma [0] 2 134 2 2" xfId="16597" hidden="1" xr:uid="{00000000-0005-0000-0000-0000D8400000}"/>
    <cellStyle name="Comma [0] 2 134 2 2" xfId="17529" hidden="1" xr:uid="{00000000-0005-0000-0000-00007C440000}"/>
    <cellStyle name="Comma [0] 2 134 2 2" xfId="17539" hidden="1" xr:uid="{00000000-0005-0000-0000-000086440000}"/>
    <cellStyle name="Comma [0] 2 134 2 2" xfId="17786" hidden="1" xr:uid="{00000000-0005-0000-0000-00007D450000}"/>
    <cellStyle name="Comma [0] 2 134 2 2" xfId="18347" hidden="1" xr:uid="{00000000-0005-0000-0000-0000AE470000}"/>
    <cellStyle name="Comma [0] 2 134 2 2" xfId="19275" hidden="1" xr:uid="{00000000-0005-0000-0000-00004E4B0000}"/>
    <cellStyle name="Comma [0] 2 134 2 2" xfId="19285" hidden="1" xr:uid="{00000000-0005-0000-0000-0000584B0000}"/>
    <cellStyle name="Comma [0] 2 134 2 2" xfId="19531" hidden="1" xr:uid="{00000000-0005-0000-0000-00004E4C0000}"/>
    <cellStyle name="Comma [0] 2 134 2 2" xfId="20091" hidden="1" xr:uid="{00000000-0005-0000-0000-00007E4E0000}"/>
    <cellStyle name="Comma [0] 2 134 2 2" xfId="21014" hidden="1" xr:uid="{00000000-0005-0000-0000-000019520000}"/>
    <cellStyle name="Comma [0] 2 134 2 2" xfId="21024" hidden="1" xr:uid="{00000000-0005-0000-0000-000023520000}"/>
    <cellStyle name="Comma [0] 2 134 2 2" xfId="21269" hidden="1" xr:uid="{00000000-0005-0000-0000-000018530000}"/>
    <cellStyle name="Comma [0] 2 134 2 2" xfId="21825" hidden="1" xr:uid="{00000000-0005-0000-0000-000044550000}"/>
    <cellStyle name="Comma [0] 2 134 2 2" xfId="22742" hidden="1" xr:uid="{00000000-0005-0000-0000-0000D9580000}"/>
    <cellStyle name="Comma [0] 2 134 2 2" xfId="22752" hidden="1" xr:uid="{00000000-0005-0000-0000-0000E3580000}"/>
    <cellStyle name="Comma [0] 2 134 2 2" xfId="22997" hidden="1" xr:uid="{00000000-0005-0000-0000-0000D8590000}"/>
    <cellStyle name="Comma [0] 2 134 2 2" xfId="23549" hidden="1" xr:uid="{00000000-0005-0000-0000-0000005C0000}"/>
    <cellStyle name="Comma [0] 2 134 2 2" xfId="24459" hidden="1" xr:uid="{00000000-0005-0000-0000-00008E5F0000}"/>
    <cellStyle name="Comma [0] 2 134 2 2" xfId="24469" hidden="1" xr:uid="{00000000-0005-0000-0000-0000985F0000}"/>
    <cellStyle name="Comma [0] 2 134 2 2" xfId="24710" hidden="1" xr:uid="{00000000-0005-0000-0000-000089600000}"/>
    <cellStyle name="Comma [0] 2 134 2 2" xfId="25256" hidden="1" xr:uid="{00000000-0005-0000-0000-0000AB620000}"/>
    <cellStyle name="Comma [0] 2 134 2 2" xfId="26157" hidden="1" xr:uid="{00000000-0005-0000-0000-000030660000}"/>
    <cellStyle name="Comma [0] 2 134 2 2" xfId="26167" hidden="1" xr:uid="{00000000-0005-0000-0000-00003A660000}"/>
    <cellStyle name="Comma [0] 2 134 2 2" xfId="26407" hidden="1" xr:uid="{00000000-0005-0000-0000-00002A670000}"/>
    <cellStyle name="Comma [0] 2 134 2 2" xfId="26950" hidden="1" xr:uid="{00000000-0005-0000-0000-000049690000}"/>
    <cellStyle name="Comma [0] 2 134 2 2" xfId="27837" hidden="1" xr:uid="{00000000-0005-0000-0000-0000C06C0000}"/>
    <cellStyle name="Comma [0] 2 134 2 2" xfId="27847" hidden="1" xr:uid="{00000000-0005-0000-0000-0000CA6C0000}"/>
    <cellStyle name="Comma [0] 2 134 2 2" xfId="28082" hidden="1" xr:uid="{00000000-0005-0000-0000-0000B56D0000}"/>
    <cellStyle name="Comma [0] 2 134 2 2" xfId="28611" hidden="1" xr:uid="{00000000-0005-0000-0000-0000C66F0000}"/>
    <cellStyle name="Comma [0] 2 134 2 2" xfId="29487" hidden="1" xr:uid="{00000000-0005-0000-0000-000032730000}"/>
    <cellStyle name="Comma [0] 2 134 2 2" xfId="29495" hidden="1" xr:uid="{00000000-0005-0000-0000-00003A730000}"/>
    <cellStyle name="Comma [0] 2 134 2 2" xfId="29728" hidden="1" xr:uid="{00000000-0005-0000-0000-000023740000}"/>
    <cellStyle name="Comma [0] 2 134 2 2" xfId="30246" hidden="1" xr:uid="{00000000-0005-0000-0000-000029760000}"/>
    <cellStyle name="Comma [0] 2 134 2 2" xfId="31087" hidden="1" xr:uid="{00000000-0005-0000-0000-000072790000}"/>
    <cellStyle name="Comma [0] 2 134 2 2" xfId="31300" hidden="1" xr:uid="{00000000-0005-0000-0000-0000477A0000}"/>
    <cellStyle name="Comma [0] 2 134 2 2" xfId="31759" hidden="1" xr:uid="{00000000-0005-0000-0000-0000127C0000}"/>
    <cellStyle name="Comma [0] 2 134 2 2" xfId="36800" hidden="1" xr:uid="{05615325-97F5-4251-9813-D29EFA43F489}"/>
    <cellStyle name="Comma [0] 2 134 2 2" xfId="36810" hidden="1" xr:uid="{E27531D8-9E24-4E8E-9F7A-E4E76BF82FCC}"/>
    <cellStyle name="Comma [0] 2 134 2 2" xfId="37059" hidden="1" xr:uid="{9581B543-1D33-475D-9DC6-3440CE559D53}"/>
    <cellStyle name="Comma [0] 2 134 2 2" xfId="37620" hidden="1" xr:uid="{055F9E7F-AFAB-4680-8823-E056AA8635F4}"/>
    <cellStyle name="Comma [0] 2 134 2 2" xfId="39019" hidden="1" xr:uid="{067A1578-BE9A-4941-8D90-82E5C45705D2}"/>
    <cellStyle name="Comma [0] 2 134 2 2" xfId="39029" hidden="1" xr:uid="{CA60C854-EF05-4026-93CF-15E69BFD2C76}"/>
    <cellStyle name="Comma [0] 2 134 2 2" xfId="39278" hidden="1" xr:uid="{FBEAAA47-865A-46E1-A903-794F19E6D63C}"/>
    <cellStyle name="Comma [0] 2 134 2 2" xfId="39839" hidden="1" xr:uid="{226F7155-0578-4ADF-89E9-ED5A380C7522}"/>
    <cellStyle name="Comma [0] 2 134 2 2" xfId="40775" hidden="1" xr:uid="{511D5B8E-18F4-4937-BD2C-E5D3A92D5E4F}"/>
    <cellStyle name="Comma [0] 2 134 2 2" xfId="40785" hidden="1" xr:uid="{F8A8513E-E8F3-4B20-8D20-C3E4F87A1AE9}"/>
    <cellStyle name="Comma [0] 2 134 2 2" xfId="41034" hidden="1" xr:uid="{29CDEDC3-A73B-4193-8BB9-E70ECA5C1382}"/>
    <cellStyle name="Comma [0] 2 134 2 2" xfId="41595" hidden="1" xr:uid="{296698E8-9614-49BB-8AE2-569D17399C78}"/>
    <cellStyle name="Comma [0] 2 134 2 2" xfId="42531" hidden="1" xr:uid="{15D0FAD9-D95C-4883-9BE9-A37954417983}"/>
    <cellStyle name="Comma [0] 2 134 2 2" xfId="42541" hidden="1" xr:uid="{0E79980E-D0CB-4007-8EBD-D40F216FDE7C}"/>
    <cellStyle name="Comma [0] 2 134 2 2" xfId="42790" hidden="1" xr:uid="{0262C9C6-D885-4864-AAB6-D7C6287E8BB5}"/>
    <cellStyle name="Comma [0] 2 134 2 2" xfId="43351" hidden="1" xr:uid="{4F435EE3-1A86-44A2-904F-E8BA61D15492}"/>
    <cellStyle name="Comma [0] 2 134 2 2" xfId="44287" hidden="1" xr:uid="{1AAD130E-36C3-4A72-8EED-79C6DCB10FE1}"/>
    <cellStyle name="Comma [0] 2 134 2 2" xfId="44297" hidden="1" xr:uid="{3558E438-F214-4032-B67E-37506C3430CF}"/>
    <cellStyle name="Comma [0] 2 134 2 2" xfId="44546" hidden="1" xr:uid="{5EE61FDC-3938-4D8C-893D-45A668F0663B}"/>
    <cellStyle name="Comma [0] 2 134 2 2" xfId="45107" hidden="1" xr:uid="{8F7DB504-CCE3-4BC7-83B5-D8AAF1FD8242}"/>
    <cellStyle name="Comma [0] 2 134 2 2" xfId="46043" hidden="1" xr:uid="{B8AF9A25-6278-49C1-8423-C0604B611F94}"/>
    <cellStyle name="Comma [0] 2 134 2 2" xfId="46053" hidden="1" xr:uid="{CD5CC53A-93B8-4148-A0B3-B7726B1258A1}"/>
    <cellStyle name="Comma [0] 2 134 2 2" xfId="46302" hidden="1" xr:uid="{7C7037B8-E95C-4AA9-AF2F-CDCB7D25203B}"/>
    <cellStyle name="Comma [0] 2 134 2 2" xfId="46863" hidden="1" xr:uid="{739BBEBC-66A8-4995-A202-873B56F61B31}"/>
    <cellStyle name="Comma [0] 2 134 2 2" xfId="47797" hidden="1" xr:uid="{277B052F-821C-4FBA-B8C4-6141468B9243}"/>
    <cellStyle name="Comma [0] 2 134 2 2" xfId="47807" hidden="1" xr:uid="{21AEFCAD-058F-4ED9-B06A-E91D40872B71}"/>
    <cellStyle name="Comma [0] 2 134 2 2" xfId="48055" hidden="1" xr:uid="{26794BF1-310A-4A9A-859F-95B6AC212322}"/>
    <cellStyle name="Comma [0] 2 134 2 2" xfId="48616" hidden="1" xr:uid="{79DE9B7C-3DEE-43CA-851D-9D2D2075257F}"/>
    <cellStyle name="Comma [0] 2 134 2 2" xfId="49548" hidden="1" xr:uid="{6C3E361E-F0E5-4755-ABEC-0E1B722C3412}"/>
    <cellStyle name="Comma [0] 2 134 2 2" xfId="49558" hidden="1" xr:uid="{005D2CB7-DB9A-4CE7-B236-11E472FC84B4}"/>
    <cellStyle name="Comma [0] 2 134 2 2" xfId="49805" hidden="1" xr:uid="{994A9959-581D-41A2-9339-726CEA46B5ED}"/>
    <cellStyle name="Comma [0] 2 134 2 2" xfId="50366" hidden="1" xr:uid="{16E1E4A1-B79B-4A50-A607-9F5140BEBAF4}"/>
    <cellStyle name="Comma [0] 2 134 2 2" xfId="51294" hidden="1" xr:uid="{890D03A4-47B3-4AC9-9BBD-66F0C59A58C4}"/>
    <cellStyle name="Comma [0] 2 134 2 2" xfId="51304" hidden="1" xr:uid="{530F3268-7B59-4395-B0C7-43EDD3A19108}"/>
    <cellStyle name="Comma [0] 2 134 2 2" xfId="51550" hidden="1" xr:uid="{CB01FB23-9B21-4CD6-9AB3-21826378DE18}"/>
    <cellStyle name="Comma [0] 2 134 2 2" xfId="52110" hidden="1" xr:uid="{84B5078F-BF3A-4D6C-977D-1155A186EC52}"/>
    <cellStyle name="Comma [0] 2 134 2 2" xfId="53033" hidden="1" xr:uid="{CF4E7BDE-3240-413B-AEBA-43128B16309A}"/>
    <cellStyle name="Comma [0] 2 134 2 2" xfId="53043" hidden="1" xr:uid="{A778A96A-2CAC-48BD-94A8-DB0D06146F17}"/>
    <cellStyle name="Comma [0] 2 134 2 2" xfId="53288" hidden="1" xr:uid="{D2BE13B1-9338-485F-8D32-D3193BFAB1DE}"/>
    <cellStyle name="Comma [0] 2 134 2 2" xfId="53844" hidden="1" xr:uid="{8F93CD78-B7BA-4ECA-B805-13969E2C44B2}"/>
    <cellStyle name="Comma [0] 2 134 2 2" xfId="54761" hidden="1" xr:uid="{A7DF0FC1-92ED-4EEE-9483-9B93E484A061}"/>
    <cellStyle name="Comma [0] 2 134 2 2" xfId="54771" hidden="1" xr:uid="{A9983F34-5482-443A-ACA2-328E91DD5915}"/>
    <cellStyle name="Comma [0] 2 134 2 2" xfId="55016" hidden="1" xr:uid="{D43D7FA6-A7A0-473A-80A0-209B136E46BE}"/>
    <cellStyle name="Comma [0] 2 134 2 2" xfId="55568" hidden="1" xr:uid="{E1328505-A1A0-4BF5-9F14-EB92A218BB81}"/>
    <cellStyle name="Comma [0] 2 134 2 2" xfId="56478" hidden="1" xr:uid="{82BDE564-B239-4470-A64F-0F77EDE7AE36}"/>
    <cellStyle name="Comma [0] 2 134 2 2" xfId="56488" hidden="1" xr:uid="{9604A4B0-976C-4A2B-8253-4B411F1019F3}"/>
    <cellStyle name="Comma [0] 2 134 2 2" xfId="56729" hidden="1" xr:uid="{8ABB5BA3-068F-43D5-BAF8-9018F116A8F9}"/>
    <cellStyle name="Comma [0] 2 134 2 2" xfId="57275" hidden="1" xr:uid="{0F900793-B6B2-47E5-8D40-5C789CCC702A}"/>
    <cellStyle name="Comma [0] 2 134 2 2" xfId="58176" hidden="1" xr:uid="{D52B0760-24CD-42C6-BAB9-4D629D3D2D50}"/>
    <cellStyle name="Comma [0] 2 134 2 2" xfId="58186" hidden="1" xr:uid="{3EE6DD5E-908F-426D-A23E-29066ADAD8E3}"/>
    <cellStyle name="Comma [0] 2 134 2 2" xfId="58426" hidden="1" xr:uid="{2084278C-9884-403A-9A3B-4ABA05E2C0F2}"/>
    <cellStyle name="Comma [0] 2 134 2 2" xfId="58969" hidden="1" xr:uid="{E1A3E6BC-21D9-4C08-98BA-FF4E31A9C117}"/>
    <cellStyle name="Comma [0] 2 134 2 2" xfId="59856" hidden="1" xr:uid="{26147E34-C358-4C12-8B60-F8A579A2C705}"/>
    <cellStyle name="Comma [0] 2 134 2 2" xfId="59866" hidden="1" xr:uid="{FC07E425-0CAB-47EC-AFC5-21087B4F2991}"/>
    <cellStyle name="Comma [0] 2 134 2 2" xfId="60101" hidden="1" xr:uid="{6A2C14F2-DC55-4715-9F23-9DA920990CEA}"/>
    <cellStyle name="Comma [0] 2 134 2 2" xfId="60630" hidden="1" xr:uid="{E73718AE-FE62-43C7-BE89-E7FED254DC44}"/>
    <cellStyle name="Comma [0] 2 134 2 2" xfId="61506" hidden="1" xr:uid="{E35E11D8-220A-422F-8328-AEC0E999A5FE}"/>
    <cellStyle name="Comma [0] 2 134 2 2" xfId="61514" hidden="1" xr:uid="{5CF23059-338F-4886-995B-496AEA10AED5}"/>
    <cellStyle name="Comma [0] 2 134 2 2" xfId="61747" hidden="1" xr:uid="{266351D9-52D8-4537-BB93-AD705C91D14D}"/>
    <cellStyle name="Comma [0] 2 134 2 2" xfId="62265" hidden="1" xr:uid="{312CA560-8FD1-4BB7-95C1-6CCE4AB38F88}"/>
    <cellStyle name="Comma [0] 2 134 2 2" xfId="63106" hidden="1" xr:uid="{F4D72A32-4601-480E-8ECC-C6B47A8C23DC}"/>
    <cellStyle name="Comma [0] 2 134 2 2" xfId="63319" hidden="1" xr:uid="{24BF2F1A-4DBB-4AFE-B055-E8BD2E4AB3B0}"/>
    <cellStyle name="Comma [0] 2 134 2 2" xfId="63778" hidden="1" xr:uid="{A70AA45C-687E-479E-9DFE-0B2BC1AECEAC}"/>
    <cellStyle name="Comma [0] 2 134 3" xfId="4379" hidden="1" xr:uid="{00000000-0005-0000-0000-00001E110000}"/>
    <cellStyle name="Comma [0] 2 134 3" xfId="6598" hidden="1" xr:uid="{00000000-0005-0000-0000-0000C9190000}"/>
    <cellStyle name="Comma [0] 2 134 3" xfId="7104" hidden="1" xr:uid="{00000000-0005-0000-0000-0000C31B0000}"/>
    <cellStyle name="Comma [0] 2 134 3" xfId="8860" hidden="1" xr:uid="{00000000-0005-0000-0000-00009F220000}"/>
    <cellStyle name="Comma [0] 2 134 3" xfId="10616" hidden="1" xr:uid="{00000000-0005-0000-0000-00007B290000}"/>
    <cellStyle name="Comma [0] 2 134 3" xfId="12372" hidden="1" xr:uid="{00000000-0005-0000-0000-000057300000}"/>
    <cellStyle name="Comma [0] 2 134 3" xfId="14128" hidden="1" xr:uid="{00000000-0005-0000-0000-000033370000}"/>
    <cellStyle name="Comma [0] 2 134 3" xfId="15881" hidden="1" xr:uid="{00000000-0005-0000-0000-00000C3E0000}"/>
    <cellStyle name="Comma [0] 2 134 3" xfId="17631" hidden="1" xr:uid="{00000000-0005-0000-0000-0000E2440000}"/>
    <cellStyle name="Comma [0] 2 134 3" xfId="19376" hidden="1" xr:uid="{00000000-0005-0000-0000-0000B34B0000}"/>
    <cellStyle name="Comma [0] 2 134 3" xfId="21114" hidden="1" xr:uid="{00000000-0005-0000-0000-00007D520000}"/>
    <cellStyle name="Comma [0] 2 134 3" xfId="22842" hidden="1" xr:uid="{00000000-0005-0000-0000-00003D590000}"/>
    <cellStyle name="Comma [0] 2 134 3" xfId="24555" hidden="1" xr:uid="{00000000-0005-0000-0000-0000EE5F0000}"/>
    <cellStyle name="Comma [0] 2 134 3" xfId="26252" hidden="1" xr:uid="{00000000-0005-0000-0000-00008F660000}"/>
    <cellStyle name="Comma [0] 2 134 3" xfId="27927" hidden="1" xr:uid="{00000000-0005-0000-0000-00001A6D0000}"/>
    <cellStyle name="Comma [0] 2 134 3" xfId="29573" hidden="1" xr:uid="{00000000-0005-0000-0000-000088730000}"/>
    <cellStyle name="Comma [0] 2 134 3" xfId="36398" hidden="1" xr:uid="{4A1FF8B9-4A80-4B15-959E-57E27AAD46B8}"/>
    <cellStyle name="Comma [0] 2 134 3" xfId="38617" hidden="1" xr:uid="{9C0BC7FF-DA8E-4579-8C0B-9F560C71875D}"/>
    <cellStyle name="Comma [0] 2 134 3" xfId="39123" hidden="1" xr:uid="{56365D46-7CFE-4645-90F4-48B596AD66D1}"/>
    <cellStyle name="Comma [0] 2 134 3" xfId="40879" hidden="1" xr:uid="{CCAB1925-6577-42E4-9D89-19EDC90E65F2}"/>
    <cellStyle name="Comma [0] 2 134 3" xfId="42635" hidden="1" xr:uid="{8E8FD0D1-A380-4922-9AF3-5BC251C4DF50}"/>
    <cellStyle name="Comma [0] 2 134 3" xfId="44391" hidden="1" xr:uid="{82E40E4F-5172-4DD2-9687-70BF9E38DBE1}"/>
    <cellStyle name="Comma [0] 2 134 3" xfId="46147" hidden="1" xr:uid="{35B6AA67-8B92-454F-BECC-9CD7F28D885E}"/>
    <cellStyle name="Comma [0] 2 134 3" xfId="47900" hidden="1" xr:uid="{45726CFC-9350-497E-A5FE-5FBBA3307087}"/>
    <cellStyle name="Comma [0] 2 134 3" xfId="49650" hidden="1" xr:uid="{9D7A84A2-1A32-4EBD-AEA7-CB12720C6202}"/>
    <cellStyle name="Comma [0] 2 134 3" xfId="51395" hidden="1" xr:uid="{D8C7CACB-6F6E-4573-992A-4CDB78307048}"/>
    <cellStyle name="Comma [0] 2 134 3" xfId="53133" hidden="1" xr:uid="{EBF388F2-3C58-40D1-888C-CAB7672849EA}"/>
    <cellStyle name="Comma [0] 2 134 3" xfId="54861" hidden="1" xr:uid="{C37F02CA-2F8F-4525-B329-7E8F10C41A03}"/>
    <cellStyle name="Comma [0] 2 134 3" xfId="56574" hidden="1" xr:uid="{58C5A12E-5945-4539-8591-D7742C4E8607}"/>
    <cellStyle name="Comma [0] 2 134 3" xfId="58271" hidden="1" xr:uid="{FD0886D1-5633-4AB1-8C29-04CFB4D1CD7A}"/>
    <cellStyle name="Comma [0] 2 134 3" xfId="59946" hidden="1" xr:uid="{6EF8EE9E-88EF-45D8-BD1B-67D123AA98C1}"/>
    <cellStyle name="Comma [0] 2 134 3" xfId="61592" hidden="1" xr:uid="{C4D43D8C-2984-423C-87A3-EF8D9D63E53B}"/>
    <cellStyle name="Comma [0] 2 135" xfId="586" xr:uid="{00000000-0005-0000-0000-00004D020000}"/>
    <cellStyle name="Comma [0] 2 135 2" xfId="997" hidden="1" xr:uid="{00000000-0005-0000-0000-0000E8030000}"/>
    <cellStyle name="Comma [0] 2 135 2" xfId="1025" hidden="1" xr:uid="{00000000-0005-0000-0000-000004040000}"/>
    <cellStyle name="Comma [0] 2 135 2" xfId="1798" hidden="1" xr:uid="{00000000-0005-0000-0000-000009070000}"/>
    <cellStyle name="Comma [0] 2 135 2" xfId="33034" hidden="1" xr:uid="{7CC4FA29-68A7-4061-AB21-78B887A8DD48}"/>
    <cellStyle name="Comma [0] 2 135 2" xfId="33061" hidden="1" xr:uid="{A3A23217-365A-4B2C-BD70-AF49B3DA3CAC}"/>
    <cellStyle name="Comma [0] 2 135 2" xfId="33828" hidden="1" xr:uid="{0EA26721-6B71-41FA-B214-8CE8EDA21F84}"/>
    <cellStyle name="Comma [0] 2 135 2" xfId="32639" xr:uid="{A4DB4001-5D9C-432C-AC5F-CFD26F3C0D7B}"/>
    <cellStyle name="Comma [0] 2 135 2 2" xfId="4788" hidden="1" xr:uid="{00000000-0005-0000-0000-0000B7120000}"/>
    <cellStyle name="Comma [0] 2 135 2 2" xfId="4818" hidden="1" xr:uid="{00000000-0005-0000-0000-0000D5120000}"/>
    <cellStyle name="Comma [0] 2 135 2 2" xfId="5038" hidden="1" xr:uid="{00000000-0005-0000-0000-0000B1130000}"/>
    <cellStyle name="Comma [0] 2 135 2 2" xfId="5599" hidden="1" xr:uid="{00000000-0005-0000-0000-0000E2150000}"/>
    <cellStyle name="Comma [0] 2 135 2 2" xfId="7007" hidden="1" xr:uid="{00000000-0005-0000-0000-0000621B0000}"/>
    <cellStyle name="Comma [0] 2 135 2 2" xfId="7037" hidden="1" xr:uid="{00000000-0005-0000-0000-0000801B0000}"/>
    <cellStyle name="Comma [0] 2 135 2 2" xfId="7257" hidden="1" xr:uid="{00000000-0005-0000-0000-00005C1C0000}"/>
    <cellStyle name="Comma [0] 2 135 2 2" xfId="7818" hidden="1" xr:uid="{00000000-0005-0000-0000-00008D1E0000}"/>
    <cellStyle name="Comma [0] 2 135 2 2" xfId="8763" hidden="1" xr:uid="{00000000-0005-0000-0000-00003E220000}"/>
    <cellStyle name="Comma [0] 2 135 2 2" xfId="8793" hidden="1" xr:uid="{00000000-0005-0000-0000-00005C220000}"/>
    <cellStyle name="Comma [0] 2 135 2 2" xfId="9013" hidden="1" xr:uid="{00000000-0005-0000-0000-000038230000}"/>
    <cellStyle name="Comma [0] 2 135 2 2" xfId="9574" hidden="1" xr:uid="{00000000-0005-0000-0000-000069250000}"/>
    <cellStyle name="Comma [0] 2 135 2 2" xfId="10519" hidden="1" xr:uid="{00000000-0005-0000-0000-00001A290000}"/>
    <cellStyle name="Comma [0] 2 135 2 2" xfId="10549" hidden="1" xr:uid="{00000000-0005-0000-0000-000038290000}"/>
    <cellStyle name="Comma [0] 2 135 2 2" xfId="10769" hidden="1" xr:uid="{00000000-0005-0000-0000-0000142A0000}"/>
    <cellStyle name="Comma [0] 2 135 2 2" xfId="11330" hidden="1" xr:uid="{00000000-0005-0000-0000-0000452C0000}"/>
    <cellStyle name="Comma [0] 2 135 2 2" xfId="12275" hidden="1" xr:uid="{00000000-0005-0000-0000-0000F62F0000}"/>
    <cellStyle name="Comma [0] 2 135 2 2" xfId="12305" hidden="1" xr:uid="{00000000-0005-0000-0000-000014300000}"/>
    <cellStyle name="Comma [0] 2 135 2 2" xfId="12525" hidden="1" xr:uid="{00000000-0005-0000-0000-0000F0300000}"/>
    <cellStyle name="Comma [0] 2 135 2 2" xfId="13086" hidden="1" xr:uid="{00000000-0005-0000-0000-000021330000}"/>
    <cellStyle name="Comma [0] 2 135 2 2" xfId="14031" hidden="1" xr:uid="{00000000-0005-0000-0000-0000D2360000}"/>
    <cellStyle name="Comma [0] 2 135 2 2" xfId="14061" hidden="1" xr:uid="{00000000-0005-0000-0000-0000F0360000}"/>
    <cellStyle name="Comma [0] 2 135 2 2" xfId="14281" hidden="1" xr:uid="{00000000-0005-0000-0000-0000CC370000}"/>
    <cellStyle name="Comma [0] 2 135 2 2" xfId="14842" hidden="1" xr:uid="{00000000-0005-0000-0000-0000FD390000}"/>
    <cellStyle name="Comma [0] 2 135 2 2" xfId="15785" hidden="1" xr:uid="{00000000-0005-0000-0000-0000AC3D0000}"/>
    <cellStyle name="Comma [0] 2 135 2 2" xfId="15814" hidden="1" xr:uid="{00000000-0005-0000-0000-0000C93D0000}"/>
    <cellStyle name="Comma [0] 2 135 2 2" xfId="16034" hidden="1" xr:uid="{00000000-0005-0000-0000-0000A53E0000}"/>
    <cellStyle name="Comma [0] 2 135 2 2" xfId="16595" hidden="1" xr:uid="{00000000-0005-0000-0000-0000D6400000}"/>
    <cellStyle name="Comma [0] 2 135 2 2" xfId="17536" hidden="1" xr:uid="{00000000-0005-0000-0000-000083440000}"/>
    <cellStyle name="Comma [0] 2 135 2 2" xfId="17564" hidden="1" xr:uid="{00000000-0005-0000-0000-00009F440000}"/>
    <cellStyle name="Comma [0] 2 135 2 2" xfId="17784" hidden="1" xr:uid="{00000000-0005-0000-0000-00007B450000}"/>
    <cellStyle name="Comma [0] 2 135 2 2" xfId="18345" hidden="1" xr:uid="{00000000-0005-0000-0000-0000AC470000}"/>
    <cellStyle name="Comma [0] 2 135 2 2" xfId="19282" hidden="1" xr:uid="{00000000-0005-0000-0000-0000554B0000}"/>
    <cellStyle name="Comma [0] 2 135 2 2" xfId="19310" hidden="1" xr:uid="{00000000-0005-0000-0000-0000714B0000}"/>
    <cellStyle name="Comma [0] 2 135 2 2" xfId="19529" hidden="1" xr:uid="{00000000-0005-0000-0000-00004C4C0000}"/>
    <cellStyle name="Comma [0] 2 135 2 2" xfId="20089" hidden="1" xr:uid="{00000000-0005-0000-0000-00007C4E0000}"/>
    <cellStyle name="Comma [0] 2 135 2 2" xfId="21021" hidden="1" xr:uid="{00000000-0005-0000-0000-000020520000}"/>
    <cellStyle name="Comma [0] 2 135 2 2" xfId="21048" hidden="1" xr:uid="{00000000-0005-0000-0000-00003B520000}"/>
    <cellStyle name="Comma [0] 2 135 2 2" xfId="21267" hidden="1" xr:uid="{00000000-0005-0000-0000-000016530000}"/>
    <cellStyle name="Comma [0] 2 135 2 2" xfId="21823" hidden="1" xr:uid="{00000000-0005-0000-0000-000042550000}"/>
    <cellStyle name="Comma [0] 2 135 2 2" xfId="22749" hidden="1" xr:uid="{00000000-0005-0000-0000-0000E0580000}"/>
    <cellStyle name="Comma [0] 2 135 2 2" xfId="22776" hidden="1" xr:uid="{00000000-0005-0000-0000-0000FB580000}"/>
    <cellStyle name="Comma [0] 2 135 2 2" xfId="22995" hidden="1" xr:uid="{00000000-0005-0000-0000-0000D6590000}"/>
    <cellStyle name="Comma [0] 2 135 2 2" xfId="23547" hidden="1" xr:uid="{00000000-0005-0000-0000-0000FE5B0000}"/>
    <cellStyle name="Comma [0] 2 135 2 2" xfId="24466" hidden="1" xr:uid="{00000000-0005-0000-0000-0000955F0000}"/>
    <cellStyle name="Comma [0] 2 135 2 2" xfId="24491" hidden="1" xr:uid="{00000000-0005-0000-0000-0000AE5F0000}"/>
    <cellStyle name="Comma [0] 2 135 2 2" xfId="24708" hidden="1" xr:uid="{00000000-0005-0000-0000-000087600000}"/>
    <cellStyle name="Comma [0] 2 135 2 2" xfId="25254" hidden="1" xr:uid="{00000000-0005-0000-0000-0000A9620000}"/>
    <cellStyle name="Comma [0] 2 135 2 2" xfId="26164" hidden="1" xr:uid="{00000000-0005-0000-0000-000037660000}"/>
    <cellStyle name="Comma [0] 2 135 2 2" xfId="26188" hidden="1" xr:uid="{00000000-0005-0000-0000-00004F660000}"/>
    <cellStyle name="Comma [0] 2 135 2 2" xfId="26405" hidden="1" xr:uid="{00000000-0005-0000-0000-000028670000}"/>
    <cellStyle name="Comma [0] 2 135 2 2" xfId="26948" hidden="1" xr:uid="{00000000-0005-0000-0000-000047690000}"/>
    <cellStyle name="Comma [0] 2 135 2 2" xfId="27844" hidden="1" xr:uid="{00000000-0005-0000-0000-0000C76C0000}"/>
    <cellStyle name="Comma [0] 2 135 2 2" xfId="27868" hidden="1" xr:uid="{00000000-0005-0000-0000-0000DF6C0000}"/>
    <cellStyle name="Comma [0] 2 135 2 2" xfId="28080" hidden="1" xr:uid="{00000000-0005-0000-0000-0000B36D0000}"/>
    <cellStyle name="Comma [0] 2 135 2 2" xfId="28609" hidden="1" xr:uid="{00000000-0005-0000-0000-0000C46F0000}"/>
    <cellStyle name="Comma [0] 2 135 2 2" xfId="29493" hidden="1" xr:uid="{00000000-0005-0000-0000-000038730000}"/>
    <cellStyle name="Comma [0] 2 135 2 2" xfId="29515" hidden="1" xr:uid="{00000000-0005-0000-0000-00004E730000}"/>
    <cellStyle name="Comma [0] 2 135 2 2" xfId="29726" hidden="1" xr:uid="{00000000-0005-0000-0000-000021740000}"/>
    <cellStyle name="Comma [0] 2 135 2 2" xfId="30244" hidden="1" xr:uid="{00000000-0005-0000-0000-000027760000}"/>
    <cellStyle name="Comma [0] 2 135 2 2" xfId="31091" hidden="1" xr:uid="{00000000-0005-0000-0000-000076790000}"/>
    <cellStyle name="Comma [0] 2 135 2 2" xfId="31108" hidden="1" xr:uid="{00000000-0005-0000-0000-000087790000}"/>
    <cellStyle name="Comma [0] 2 135 2 2" xfId="31757" hidden="1" xr:uid="{00000000-0005-0000-0000-0000107C0000}"/>
    <cellStyle name="Comma [0] 2 135 2 2" xfId="36807" hidden="1" xr:uid="{91510707-960A-405D-B80D-858B08959E2E}"/>
    <cellStyle name="Comma [0] 2 135 2 2" xfId="36837" hidden="1" xr:uid="{8A9A8E6E-9244-41BF-9E24-544EF6011918}"/>
    <cellStyle name="Comma [0] 2 135 2 2" xfId="37057" hidden="1" xr:uid="{F2222950-DB63-4923-BA63-258EA13E2883}"/>
    <cellStyle name="Comma [0] 2 135 2 2" xfId="37618" hidden="1" xr:uid="{65304343-0528-499E-8106-389BF66BB3EB}"/>
    <cellStyle name="Comma [0] 2 135 2 2" xfId="39026" hidden="1" xr:uid="{BD9A5CD1-AA35-4255-B974-54E47989A8A8}"/>
    <cellStyle name="Comma [0] 2 135 2 2" xfId="39056" hidden="1" xr:uid="{9106631D-E78E-4645-AB1C-8AB042AFAA11}"/>
    <cellStyle name="Comma [0] 2 135 2 2" xfId="39276" hidden="1" xr:uid="{70C7D0B6-4E76-4879-BB98-CD0EBD1A9D4F}"/>
    <cellStyle name="Comma [0] 2 135 2 2" xfId="39837" hidden="1" xr:uid="{D2068822-6E91-4CE4-99F2-02888F9FC07D}"/>
    <cellStyle name="Comma [0] 2 135 2 2" xfId="40782" hidden="1" xr:uid="{4FDE0EAA-591E-4DFE-A5C4-F12783257337}"/>
    <cellStyle name="Comma [0] 2 135 2 2" xfId="40812" hidden="1" xr:uid="{A9025AEB-5E5D-407C-A9EB-F97D9A29FCCC}"/>
    <cellStyle name="Comma [0] 2 135 2 2" xfId="41032" hidden="1" xr:uid="{EC4125FA-5EB1-440A-805D-EBD865B90200}"/>
    <cellStyle name="Comma [0] 2 135 2 2" xfId="41593" hidden="1" xr:uid="{870E74F1-3A70-4BAA-B187-72F7FE6A5A88}"/>
    <cellStyle name="Comma [0] 2 135 2 2" xfId="42538" hidden="1" xr:uid="{33326702-B0E9-4BBA-8331-84128B6202D4}"/>
    <cellStyle name="Comma [0] 2 135 2 2" xfId="42568" hidden="1" xr:uid="{C39B27C5-88AE-4F30-9921-F9937BFF5C08}"/>
    <cellStyle name="Comma [0] 2 135 2 2" xfId="42788" hidden="1" xr:uid="{58D78A77-173A-4C09-9586-DA0BEC17A203}"/>
    <cellStyle name="Comma [0] 2 135 2 2" xfId="43349" hidden="1" xr:uid="{6C4A5BDE-C15F-4363-84E7-739593EA7A79}"/>
    <cellStyle name="Comma [0] 2 135 2 2" xfId="44294" hidden="1" xr:uid="{0ABC2FED-D490-4D11-A56A-3083516C9787}"/>
    <cellStyle name="Comma [0] 2 135 2 2" xfId="44324" hidden="1" xr:uid="{9A9BA25C-7A55-48AA-AF9A-C2DF8DC2AE3E}"/>
    <cellStyle name="Comma [0] 2 135 2 2" xfId="44544" hidden="1" xr:uid="{6CA69B82-FD4D-4AA1-8C4D-A8C0C06803BD}"/>
    <cellStyle name="Comma [0] 2 135 2 2" xfId="45105" hidden="1" xr:uid="{6EF50677-75F6-4429-A1B5-066E858AAC3F}"/>
    <cellStyle name="Comma [0] 2 135 2 2" xfId="46050" hidden="1" xr:uid="{082EC546-71DE-4D0E-AEEE-8F03AE8D9D9B}"/>
    <cellStyle name="Comma [0] 2 135 2 2" xfId="46080" hidden="1" xr:uid="{A40187FB-B8A4-4463-9458-9989C36E3C63}"/>
    <cellStyle name="Comma [0] 2 135 2 2" xfId="46300" hidden="1" xr:uid="{C7764DD9-6257-4E72-B09E-12AAE5AF0B13}"/>
    <cellStyle name="Comma [0] 2 135 2 2" xfId="46861" hidden="1" xr:uid="{536D8CB6-53DC-4805-9F02-3ACF7D9C698C}"/>
    <cellStyle name="Comma [0] 2 135 2 2" xfId="47804" hidden="1" xr:uid="{6E49BD71-65B9-475E-A049-8BD6D1624EA9}"/>
    <cellStyle name="Comma [0] 2 135 2 2" xfId="47833" hidden="1" xr:uid="{C1826AAF-997B-4554-9121-07973E6C6686}"/>
    <cellStyle name="Comma [0] 2 135 2 2" xfId="48053" hidden="1" xr:uid="{5D81B2C5-98B3-4DA8-B7B8-A54BE4B2A7C2}"/>
    <cellStyle name="Comma [0] 2 135 2 2" xfId="48614" hidden="1" xr:uid="{3AF8091C-025A-4720-A038-88DFFEDDFAD0}"/>
    <cellStyle name="Comma [0] 2 135 2 2" xfId="49555" hidden="1" xr:uid="{EE8DA26F-3E20-42CA-A6FB-0D8F4F8A975E}"/>
    <cellStyle name="Comma [0] 2 135 2 2" xfId="49583" hidden="1" xr:uid="{212B6B95-11FE-4342-838A-51C59BDA4A63}"/>
    <cellStyle name="Comma [0] 2 135 2 2" xfId="49803" hidden="1" xr:uid="{8BC8E5B5-4F4C-4D3A-8EBF-8EC5AB3FDC21}"/>
    <cellStyle name="Comma [0] 2 135 2 2" xfId="50364" hidden="1" xr:uid="{341F1752-1DF5-4509-8F9A-8B0DF0152657}"/>
    <cellStyle name="Comma [0] 2 135 2 2" xfId="51301" hidden="1" xr:uid="{D837AADD-CE15-4001-9A2B-378F34A6E7E9}"/>
    <cellStyle name="Comma [0] 2 135 2 2" xfId="51329" hidden="1" xr:uid="{D06DD7E6-6C64-435B-8A92-A95E5C5E6ED8}"/>
    <cellStyle name="Comma [0] 2 135 2 2" xfId="51548" hidden="1" xr:uid="{89E77281-C2CE-4D52-8E33-A3AF75FEF71B}"/>
    <cellStyle name="Comma [0] 2 135 2 2" xfId="52108" hidden="1" xr:uid="{B8F2E2BC-95B2-45E2-906B-2FB9BCCF8257}"/>
    <cellStyle name="Comma [0] 2 135 2 2" xfId="53040" hidden="1" xr:uid="{1FC4D850-9C71-487F-B2CC-4C307BB5BB32}"/>
    <cellStyle name="Comma [0] 2 135 2 2" xfId="53067" hidden="1" xr:uid="{2AFEF9BA-01E2-4E75-B86F-B3AD0B7E8680}"/>
    <cellStyle name="Comma [0] 2 135 2 2" xfId="53286" hidden="1" xr:uid="{C6936557-E9BE-4938-9809-C18586C3EDF2}"/>
    <cellStyle name="Comma [0] 2 135 2 2" xfId="53842" hidden="1" xr:uid="{0B495182-AD09-403E-AA23-C9D0A2501FD3}"/>
    <cellStyle name="Comma [0] 2 135 2 2" xfId="54768" hidden="1" xr:uid="{A1D57124-53CE-4FD2-A46E-6CED74226459}"/>
    <cellStyle name="Comma [0] 2 135 2 2" xfId="54795" hidden="1" xr:uid="{A46B04F7-8718-4396-8E38-300B9A46E3E1}"/>
    <cellStyle name="Comma [0] 2 135 2 2" xfId="55014" hidden="1" xr:uid="{08E87B5B-FEE9-4C03-9843-2F35CF8A4FD5}"/>
    <cellStyle name="Comma [0] 2 135 2 2" xfId="55566" hidden="1" xr:uid="{38F8C532-1A48-4C70-9769-7CDE55041135}"/>
    <cellStyle name="Comma [0] 2 135 2 2" xfId="56485" hidden="1" xr:uid="{169BC439-4EE3-4C33-A0D0-3933D7076510}"/>
    <cellStyle name="Comma [0] 2 135 2 2" xfId="56510" hidden="1" xr:uid="{B700C2CC-61B0-48AF-B2AF-94557B5F400F}"/>
    <cellStyle name="Comma [0] 2 135 2 2" xfId="56727" hidden="1" xr:uid="{79C7B6D5-D405-43DA-AD07-C44928A4B64E}"/>
    <cellStyle name="Comma [0] 2 135 2 2" xfId="57273" hidden="1" xr:uid="{47736EC2-9853-4803-BB59-A1F40BDF4C32}"/>
    <cellStyle name="Comma [0] 2 135 2 2" xfId="58183" hidden="1" xr:uid="{35F7DC80-C750-45B3-AE9B-F9035DEFB0E5}"/>
    <cellStyle name="Comma [0] 2 135 2 2" xfId="58207" hidden="1" xr:uid="{8086203A-DAFF-46C0-9640-9EB47C27DEEA}"/>
    <cellStyle name="Comma [0] 2 135 2 2" xfId="58424" hidden="1" xr:uid="{7B0E872C-D0DA-4DD3-B510-0CA48A370B89}"/>
    <cellStyle name="Comma [0] 2 135 2 2" xfId="58967" hidden="1" xr:uid="{29437614-E8FC-4827-B227-419F9F33CEC3}"/>
    <cellStyle name="Comma [0] 2 135 2 2" xfId="59863" hidden="1" xr:uid="{29041E04-7E9A-46BB-A604-D5A4CB7AE44E}"/>
    <cellStyle name="Comma [0] 2 135 2 2" xfId="59887" hidden="1" xr:uid="{A914F4E5-6B68-49B9-A05F-8B51D5185CE5}"/>
    <cellStyle name="Comma [0] 2 135 2 2" xfId="60099" hidden="1" xr:uid="{056632EB-AC33-496C-A4C9-8D3D48797CEA}"/>
    <cellStyle name="Comma [0] 2 135 2 2" xfId="60628" hidden="1" xr:uid="{976B6F19-C2A4-4572-9653-0ACA6C4F5781}"/>
    <cellStyle name="Comma [0] 2 135 2 2" xfId="61512" hidden="1" xr:uid="{6D7F52BE-2580-4A3D-AD7A-921B87FBF3A9}"/>
    <cellStyle name="Comma [0] 2 135 2 2" xfId="61534" hidden="1" xr:uid="{CAB4382B-4BD2-42F4-B0AA-1225EA890159}"/>
    <cellStyle name="Comma [0] 2 135 2 2" xfId="61745" hidden="1" xr:uid="{DC4540CF-C366-468C-B2B2-7BE825C975D2}"/>
    <cellStyle name="Comma [0] 2 135 2 2" xfId="62263" hidden="1" xr:uid="{261D7F1D-B6EA-4474-A973-FA8594044917}"/>
    <cellStyle name="Comma [0] 2 135 2 2" xfId="63110" hidden="1" xr:uid="{B7DB2D43-500B-403C-B76E-F761D3EA089F}"/>
    <cellStyle name="Comma [0] 2 135 2 2" xfId="63127" hidden="1" xr:uid="{F263039B-F9DB-4AF7-A662-14AADE649709}"/>
    <cellStyle name="Comma [0] 2 135 2 2" xfId="63776" hidden="1" xr:uid="{E1D9F15A-3D6E-4026-9C10-48F75D2F9AEF}"/>
    <cellStyle name="Comma [0] 2 135 3" xfId="4377" hidden="1" xr:uid="{00000000-0005-0000-0000-00001C110000}"/>
    <cellStyle name="Comma [0] 2 135 3" xfId="6596" hidden="1" xr:uid="{00000000-0005-0000-0000-0000C7190000}"/>
    <cellStyle name="Comma [0] 2 135 3" xfId="7081" hidden="1" xr:uid="{00000000-0005-0000-0000-0000AC1B0000}"/>
    <cellStyle name="Comma [0] 2 135 3" xfId="8837" hidden="1" xr:uid="{00000000-0005-0000-0000-000088220000}"/>
    <cellStyle name="Comma [0] 2 135 3" xfId="10593" hidden="1" xr:uid="{00000000-0005-0000-0000-000064290000}"/>
    <cellStyle name="Comma [0] 2 135 3" xfId="12349" hidden="1" xr:uid="{00000000-0005-0000-0000-000040300000}"/>
    <cellStyle name="Comma [0] 2 135 3" xfId="14105" hidden="1" xr:uid="{00000000-0005-0000-0000-00001C370000}"/>
    <cellStyle name="Comma [0] 2 135 3" xfId="15858" hidden="1" xr:uid="{00000000-0005-0000-0000-0000F53D0000}"/>
    <cellStyle name="Comma [0] 2 135 3" xfId="17608" hidden="1" xr:uid="{00000000-0005-0000-0000-0000CB440000}"/>
    <cellStyle name="Comma [0] 2 135 3" xfId="19353" hidden="1" xr:uid="{00000000-0005-0000-0000-00009C4B0000}"/>
    <cellStyle name="Comma [0] 2 135 3" xfId="21091" hidden="1" xr:uid="{00000000-0005-0000-0000-000066520000}"/>
    <cellStyle name="Comma [0] 2 135 3" xfId="22819" hidden="1" xr:uid="{00000000-0005-0000-0000-000026590000}"/>
    <cellStyle name="Comma [0] 2 135 3" xfId="24532" hidden="1" xr:uid="{00000000-0005-0000-0000-0000D75F0000}"/>
    <cellStyle name="Comma [0] 2 135 3" xfId="26229" hidden="1" xr:uid="{00000000-0005-0000-0000-000078660000}"/>
    <cellStyle name="Comma [0] 2 135 3" xfId="27906" hidden="1" xr:uid="{00000000-0005-0000-0000-0000056D0000}"/>
    <cellStyle name="Comma [0] 2 135 3" xfId="29553" hidden="1" xr:uid="{00000000-0005-0000-0000-000074730000}"/>
    <cellStyle name="Comma [0] 2 135 3" xfId="36396" hidden="1" xr:uid="{65817E0E-A790-4374-8727-ECE6A76ECB13}"/>
    <cellStyle name="Comma [0] 2 135 3" xfId="38615" hidden="1" xr:uid="{4D99BE97-5795-4366-9613-DDE9D9A017AE}"/>
    <cellStyle name="Comma [0] 2 135 3" xfId="39100" hidden="1" xr:uid="{5D9CA5D4-4A2D-43E1-9AD6-3B01933E66A9}"/>
    <cellStyle name="Comma [0] 2 135 3" xfId="40856" hidden="1" xr:uid="{3B2CFA5A-6756-4628-A951-6F8F2A51C231}"/>
    <cellStyle name="Comma [0] 2 135 3" xfId="42612" hidden="1" xr:uid="{DA84A919-89D5-41D5-9A1D-07F35B914C4B}"/>
    <cellStyle name="Comma [0] 2 135 3" xfId="44368" hidden="1" xr:uid="{A1A4F3FB-2550-4D87-A71C-4137639AF506}"/>
    <cellStyle name="Comma [0] 2 135 3" xfId="46124" hidden="1" xr:uid="{3B58E7B7-4ED4-4392-8990-F7FB9ABF4307}"/>
    <cellStyle name="Comma [0] 2 135 3" xfId="47877" hidden="1" xr:uid="{05592EFD-0CDE-459F-AD41-3235E9C3C33D}"/>
    <cellStyle name="Comma [0] 2 135 3" xfId="49627" hidden="1" xr:uid="{1D2A202A-040D-4ADF-9446-FD499A7831FF}"/>
    <cellStyle name="Comma [0] 2 135 3" xfId="51372" hidden="1" xr:uid="{A8E626B6-4EE1-4339-875C-99EA4E9CD18F}"/>
    <cellStyle name="Comma [0] 2 135 3" xfId="53110" hidden="1" xr:uid="{9AF7A3A9-EFAD-4633-A296-2FBE051C4C92}"/>
    <cellStyle name="Comma [0] 2 135 3" xfId="54838" hidden="1" xr:uid="{338D1FBF-D7D8-4849-9882-2DDAAAD54763}"/>
    <cellStyle name="Comma [0] 2 135 3" xfId="56551" hidden="1" xr:uid="{6DC1A5C6-ED10-433B-A778-E00C5699C646}"/>
    <cellStyle name="Comma [0] 2 135 3" xfId="58248" hidden="1" xr:uid="{7AE680CE-4FD5-4E44-988E-F24BFC1ACFDA}"/>
    <cellStyle name="Comma [0] 2 135 3" xfId="59925" hidden="1" xr:uid="{65B332BB-33B3-40E3-9C34-ED1DC4D2913E}"/>
    <cellStyle name="Comma [0] 2 135 3" xfId="61572" hidden="1" xr:uid="{83222184-0C0F-4D5D-B097-C800BAEAC36E}"/>
    <cellStyle name="Comma [0] 2 136" xfId="590" xr:uid="{00000000-0005-0000-0000-000051020000}"/>
    <cellStyle name="Comma [0] 2 136 2" xfId="969" hidden="1" xr:uid="{00000000-0005-0000-0000-0000CC030000}"/>
    <cellStyle name="Comma [0] 2 136 2" xfId="1245" hidden="1" xr:uid="{00000000-0005-0000-0000-0000E0040000}"/>
    <cellStyle name="Comma [0] 2 136 2" xfId="1802" hidden="1" xr:uid="{00000000-0005-0000-0000-00000D070000}"/>
    <cellStyle name="Comma [0] 2 136 2" xfId="33008" hidden="1" xr:uid="{610C73EC-1F3B-4BA9-A7E2-E8CF82976FD4}"/>
    <cellStyle name="Comma [0] 2 136 2" xfId="33279" hidden="1" xr:uid="{B8A76A54-471E-41BA-9B5A-7C5C1418F119}"/>
    <cellStyle name="Comma [0] 2 136 2" xfId="33832" hidden="1" xr:uid="{C7518E69-38F8-4A4A-98C1-11EA5336F1B7}"/>
    <cellStyle name="Comma [0] 2 136 2" xfId="32643" xr:uid="{8BABB086-F9E8-461A-ACC0-E54D1CCBE749}"/>
    <cellStyle name="Comma [0] 2 136 2 2" xfId="4760" hidden="1" xr:uid="{00000000-0005-0000-0000-00009B120000}"/>
    <cellStyle name="Comma [0] 2 136 2 2" xfId="4808" hidden="1" xr:uid="{00000000-0005-0000-0000-0000CB120000}"/>
    <cellStyle name="Comma [0] 2 136 2 2" xfId="5042" hidden="1" xr:uid="{00000000-0005-0000-0000-0000B5130000}"/>
    <cellStyle name="Comma [0] 2 136 2 2" xfId="5603" hidden="1" xr:uid="{00000000-0005-0000-0000-0000E6150000}"/>
    <cellStyle name="Comma [0] 2 136 2 2" xfId="6979" hidden="1" xr:uid="{00000000-0005-0000-0000-0000461B0000}"/>
    <cellStyle name="Comma [0] 2 136 2 2" xfId="7027" hidden="1" xr:uid="{00000000-0005-0000-0000-0000761B0000}"/>
    <cellStyle name="Comma [0] 2 136 2 2" xfId="7261" hidden="1" xr:uid="{00000000-0005-0000-0000-0000601C0000}"/>
    <cellStyle name="Comma [0] 2 136 2 2" xfId="7822" hidden="1" xr:uid="{00000000-0005-0000-0000-0000911E0000}"/>
    <cellStyle name="Comma [0] 2 136 2 2" xfId="8735" hidden="1" xr:uid="{00000000-0005-0000-0000-000022220000}"/>
    <cellStyle name="Comma [0] 2 136 2 2" xfId="8783" hidden="1" xr:uid="{00000000-0005-0000-0000-000052220000}"/>
    <cellStyle name="Comma [0] 2 136 2 2" xfId="9017" hidden="1" xr:uid="{00000000-0005-0000-0000-00003C230000}"/>
    <cellStyle name="Comma [0] 2 136 2 2" xfId="9578" hidden="1" xr:uid="{00000000-0005-0000-0000-00006D250000}"/>
    <cellStyle name="Comma [0] 2 136 2 2" xfId="10491" hidden="1" xr:uid="{00000000-0005-0000-0000-0000FE280000}"/>
    <cellStyle name="Comma [0] 2 136 2 2" xfId="10539" hidden="1" xr:uid="{00000000-0005-0000-0000-00002E290000}"/>
    <cellStyle name="Comma [0] 2 136 2 2" xfId="10773" hidden="1" xr:uid="{00000000-0005-0000-0000-0000182A0000}"/>
    <cellStyle name="Comma [0] 2 136 2 2" xfId="11334" hidden="1" xr:uid="{00000000-0005-0000-0000-0000492C0000}"/>
    <cellStyle name="Comma [0] 2 136 2 2" xfId="12247" hidden="1" xr:uid="{00000000-0005-0000-0000-0000DA2F0000}"/>
    <cellStyle name="Comma [0] 2 136 2 2" xfId="12295" hidden="1" xr:uid="{00000000-0005-0000-0000-00000A300000}"/>
    <cellStyle name="Comma [0] 2 136 2 2" xfId="12529" hidden="1" xr:uid="{00000000-0005-0000-0000-0000F4300000}"/>
    <cellStyle name="Comma [0] 2 136 2 2" xfId="13090" hidden="1" xr:uid="{00000000-0005-0000-0000-000025330000}"/>
    <cellStyle name="Comma [0] 2 136 2 2" xfId="14003" hidden="1" xr:uid="{00000000-0005-0000-0000-0000B6360000}"/>
    <cellStyle name="Comma [0] 2 136 2 2" xfId="14051" hidden="1" xr:uid="{00000000-0005-0000-0000-0000E6360000}"/>
    <cellStyle name="Comma [0] 2 136 2 2" xfId="14285" hidden="1" xr:uid="{00000000-0005-0000-0000-0000D0370000}"/>
    <cellStyle name="Comma [0] 2 136 2 2" xfId="14846" hidden="1" xr:uid="{00000000-0005-0000-0000-0000013A0000}"/>
    <cellStyle name="Comma [0] 2 136 2 2" xfId="15757" hidden="1" xr:uid="{00000000-0005-0000-0000-0000903D0000}"/>
    <cellStyle name="Comma [0] 2 136 2 2" xfId="15804" hidden="1" xr:uid="{00000000-0005-0000-0000-0000BF3D0000}"/>
    <cellStyle name="Comma [0] 2 136 2 2" xfId="16038" hidden="1" xr:uid="{00000000-0005-0000-0000-0000A93E0000}"/>
    <cellStyle name="Comma [0] 2 136 2 2" xfId="16599" hidden="1" xr:uid="{00000000-0005-0000-0000-0000DA400000}"/>
    <cellStyle name="Comma [0] 2 136 2 2" xfId="17508" hidden="1" xr:uid="{00000000-0005-0000-0000-000067440000}"/>
    <cellStyle name="Comma [0] 2 136 2 2" xfId="17554" hidden="1" xr:uid="{00000000-0005-0000-0000-000095440000}"/>
    <cellStyle name="Comma [0] 2 136 2 2" xfId="17788" hidden="1" xr:uid="{00000000-0005-0000-0000-00007F450000}"/>
    <cellStyle name="Comma [0] 2 136 2 2" xfId="18349" hidden="1" xr:uid="{00000000-0005-0000-0000-0000B0470000}"/>
    <cellStyle name="Comma [0] 2 136 2 2" xfId="19254" hidden="1" xr:uid="{00000000-0005-0000-0000-0000394B0000}"/>
    <cellStyle name="Comma [0] 2 136 2 2" xfId="19300" hidden="1" xr:uid="{00000000-0005-0000-0000-0000674B0000}"/>
    <cellStyle name="Comma [0] 2 136 2 2" xfId="19533" hidden="1" xr:uid="{00000000-0005-0000-0000-0000504C0000}"/>
    <cellStyle name="Comma [0] 2 136 2 2" xfId="20093" hidden="1" xr:uid="{00000000-0005-0000-0000-0000804E0000}"/>
    <cellStyle name="Comma [0] 2 136 2 2" xfId="20995" hidden="1" xr:uid="{00000000-0005-0000-0000-000006520000}"/>
    <cellStyle name="Comma [0] 2 136 2 2" xfId="21038" hidden="1" xr:uid="{00000000-0005-0000-0000-000031520000}"/>
    <cellStyle name="Comma [0] 2 136 2 2" xfId="21271" hidden="1" xr:uid="{00000000-0005-0000-0000-00001A530000}"/>
    <cellStyle name="Comma [0] 2 136 2 2" xfId="21827" hidden="1" xr:uid="{00000000-0005-0000-0000-000046550000}"/>
    <cellStyle name="Comma [0] 2 136 2 2" xfId="22723" hidden="1" xr:uid="{00000000-0005-0000-0000-0000C6580000}"/>
    <cellStyle name="Comma [0] 2 136 2 2" xfId="22766" hidden="1" xr:uid="{00000000-0005-0000-0000-0000F1580000}"/>
    <cellStyle name="Comma [0] 2 136 2 2" xfId="22999" hidden="1" xr:uid="{00000000-0005-0000-0000-0000DA590000}"/>
    <cellStyle name="Comma [0] 2 136 2 2" xfId="23551" hidden="1" xr:uid="{00000000-0005-0000-0000-0000025C0000}"/>
    <cellStyle name="Comma [0] 2 136 2 2" xfId="24441" hidden="1" xr:uid="{00000000-0005-0000-0000-00007C5F0000}"/>
    <cellStyle name="Comma [0] 2 136 2 2" xfId="24482" hidden="1" xr:uid="{00000000-0005-0000-0000-0000A55F0000}"/>
    <cellStyle name="Comma [0] 2 136 2 2" xfId="24712" hidden="1" xr:uid="{00000000-0005-0000-0000-00008B600000}"/>
    <cellStyle name="Comma [0] 2 136 2 2" xfId="25258" hidden="1" xr:uid="{00000000-0005-0000-0000-0000AD620000}"/>
    <cellStyle name="Comma [0] 2 136 2 2" xfId="26141" hidden="1" xr:uid="{00000000-0005-0000-0000-000020660000}"/>
    <cellStyle name="Comma [0] 2 136 2 2" xfId="26180" hidden="1" xr:uid="{00000000-0005-0000-0000-000047660000}"/>
    <cellStyle name="Comma [0] 2 136 2 2" xfId="26409" hidden="1" xr:uid="{00000000-0005-0000-0000-00002C670000}"/>
    <cellStyle name="Comma [0] 2 136 2 2" xfId="26952" hidden="1" xr:uid="{00000000-0005-0000-0000-00004B690000}"/>
    <cellStyle name="Comma [0] 2 136 2 2" xfId="27822" hidden="1" xr:uid="{00000000-0005-0000-0000-0000B16C0000}"/>
    <cellStyle name="Comma [0] 2 136 2 2" xfId="27860" hidden="1" xr:uid="{00000000-0005-0000-0000-0000D76C0000}"/>
    <cellStyle name="Comma [0] 2 136 2 2" xfId="28084" hidden="1" xr:uid="{00000000-0005-0000-0000-0000B76D0000}"/>
    <cellStyle name="Comma [0] 2 136 2 2" xfId="28613" hidden="1" xr:uid="{00000000-0005-0000-0000-0000C86F0000}"/>
    <cellStyle name="Comma [0] 2 136 2 2" xfId="29474" hidden="1" xr:uid="{00000000-0005-0000-0000-000025730000}"/>
    <cellStyle name="Comma [0] 2 136 2 2" xfId="29508" hidden="1" xr:uid="{00000000-0005-0000-0000-000047730000}"/>
    <cellStyle name="Comma [0] 2 136 2 2" xfId="29730" hidden="1" xr:uid="{00000000-0005-0000-0000-000025740000}"/>
    <cellStyle name="Comma [0] 2 136 2 2" xfId="30248" hidden="1" xr:uid="{00000000-0005-0000-0000-00002B760000}"/>
    <cellStyle name="Comma [0] 2 136 2 2" xfId="31074" hidden="1" xr:uid="{00000000-0005-0000-0000-000065790000}"/>
    <cellStyle name="Comma [0] 2 136 2 2" xfId="31302" hidden="1" xr:uid="{00000000-0005-0000-0000-0000497A0000}"/>
    <cellStyle name="Comma [0] 2 136 2 2" xfId="31761" hidden="1" xr:uid="{00000000-0005-0000-0000-0000147C0000}"/>
    <cellStyle name="Comma [0] 2 136 2 2" xfId="36779" hidden="1" xr:uid="{42FC0EB9-D3DD-492A-B6E4-A63E98A8F780}"/>
    <cellStyle name="Comma [0] 2 136 2 2" xfId="36827" hidden="1" xr:uid="{5B3EE1B6-98D1-44A6-A62A-36545167CC66}"/>
    <cellStyle name="Comma [0] 2 136 2 2" xfId="37061" hidden="1" xr:uid="{DB7146C9-3939-45DD-A8A6-4F920BE9D273}"/>
    <cellStyle name="Comma [0] 2 136 2 2" xfId="37622" hidden="1" xr:uid="{96FD77B2-1092-407D-BBDD-0A070E52C47C}"/>
    <cellStyle name="Comma [0] 2 136 2 2" xfId="38998" hidden="1" xr:uid="{2ABAA4B7-72D6-414C-98BE-EC3E11850ADB}"/>
    <cellStyle name="Comma [0] 2 136 2 2" xfId="39046" hidden="1" xr:uid="{5D0BF008-59A7-41A9-A290-6B340CF1FA11}"/>
    <cellStyle name="Comma [0] 2 136 2 2" xfId="39280" hidden="1" xr:uid="{1273944E-121D-4897-8AF4-515CF39181B4}"/>
    <cellStyle name="Comma [0] 2 136 2 2" xfId="39841" hidden="1" xr:uid="{48931C97-AB5A-4919-8377-1C05F4CDD414}"/>
    <cellStyle name="Comma [0] 2 136 2 2" xfId="40754" hidden="1" xr:uid="{B3D5C2D2-79CC-4426-9AE6-E6845CB946E8}"/>
    <cellStyle name="Comma [0] 2 136 2 2" xfId="40802" hidden="1" xr:uid="{985B50E7-E5BE-41C4-B414-A55CA731A4A1}"/>
    <cellStyle name="Comma [0] 2 136 2 2" xfId="41036" hidden="1" xr:uid="{C2ED0DE3-54BC-48EB-A412-B69B8FA5D611}"/>
    <cellStyle name="Comma [0] 2 136 2 2" xfId="41597" hidden="1" xr:uid="{57069361-72DF-41C8-B85C-1F0D113F5DDC}"/>
    <cellStyle name="Comma [0] 2 136 2 2" xfId="42510" hidden="1" xr:uid="{E2DA75A5-4566-440A-8721-ED11B975B5B7}"/>
    <cellStyle name="Comma [0] 2 136 2 2" xfId="42558" hidden="1" xr:uid="{DD471C69-CEEC-4456-9894-3FEDD0ADAD74}"/>
    <cellStyle name="Comma [0] 2 136 2 2" xfId="42792" hidden="1" xr:uid="{7B9D2F8D-BBC8-4160-889F-FDFAF9D9AB5B}"/>
    <cellStyle name="Comma [0] 2 136 2 2" xfId="43353" hidden="1" xr:uid="{9264838B-AE98-4AEA-B789-3F46D07DD17A}"/>
    <cellStyle name="Comma [0] 2 136 2 2" xfId="44266" hidden="1" xr:uid="{E9E06489-D309-4822-93F1-9789A4C60A15}"/>
    <cellStyle name="Comma [0] 2 136 2 2" xfId="44314" hidden="1" xr:uid="{0F6E9A28-FAD2-496F-8CCA-ABFDED355679}"/>
    <cellStyle name="Comma [0] 2 136 2 2" xfId="44548" hidden="1" xr:uid="{7530A28F-9CA1-44D3-AB88-CD7CDA5D5A23}"/>
    <cellStyle name="Comma [0] 2 136 2 2" xfId="45109" hidden="1" xr:uid="{A7896C35-CE43-45F2-98E5-4A1252EEF2E0}"/>
    <cellStyle name="Comma [0] 2 136 2 2" xfId="46022" hidden="1" xr:uid="{5E12F6D1-D36F-48BC-80BD-47F70321FE3E}"/>
    <cellStyle name="Comma [0] 2 136 2 2" xfId="46070" hidden="1" xr:uid="{96F5A5AC-ED0C-4150-8B1C-1E10C4A80169}"/>
    <cellStyle name="Comma [0] 2 136 2 2" xfId="46304" hidden="1" xr:uid="{AE4C5B1D-9872-4D33-8953-137CF31EC39E}"/>
    <cellStyle name="Comma [0] 2 136 2 2" xfId="46865" hidden="1" xr:uid="{058DCA2F-4A02-4756-996A-AB170C6C71AC}"/>
    <cellStyle name="Comma [0] 2 136 2 2" xfId="47776" hidden="1" xr:uid="{9082B6F8-2CBD-43E0-A68B-AF31C0E9720B}"/>
    <cellStyle name="Comma [0] 2 136 2 2" xfId="47823" hidden="1" xr:uid="{7E202472-9F92-45E7-BD97-C57516FE2519}"/>
    <cellStyle name="Comma [0] 2 136 2 2" xfId="48057" hidden="1" xr:uid="{D78DAD9D-C658-459E-8E70-8A4CF77599CF}"/>
    <cellStyle name="Comma [0] 2 136 2 2" xfId="48618" hidden="1" xr:uid="{4AA85E00-5A4D-45FC-AAE5-54A4F44FB4E2}"/>
    <cellStyle name="Comma [0] 2 136 2 2" xfId="49527" hidden="1" xr:uid="{97D43CA7-E07D-462A-B0C7-B11F9B55CEEB}"/>
    <cellStyle name="Comma [0] 2 136 2 2" xfId="49573" hidden="1" xr:uid="{B10613FB-2CE7-464A-A44B-8E89D4BDFDC8}"/>
    <cellStyle name="Comma [0] 2 136 2 2" xfId="49807" hidden="1" xr:uid="{BB1C7754-CF96-401D-823B-D1C6C88A211C}"/>
    <cellStyle name="Comma [0] 2 136 2 2" xfId="50368" hidden="1" xr:uid="{A61D7E6A-3ED6-4D0D-8C26-65AC19186DB8}"/>
    <cellStyle name="Comma [0] 2 136 2 2" xfId="51273" hidden="1" xr:uid="{31842D62-63F7-4BE0-B01B-BE118E754534}"/>
    <cellStyle name="Comma [0] 2 136 2 2" xfId="51319" hidden="1" xr:uid="{EF3711A5-3044-4933-BF3F-AE0DF2272E41}"/>
    <cellStyle name="Comma [0] 2 136 2 2" xfId="51552" hidden="1" xr:uid="{7F697CC2-AF75-4468-9B7E-D388A15A95B2}"/>
    <cellStyle name="Comma [0] 2 136 2 2" xfId="52112" hidden="1" xr:uid="{6822C394-4500-4AF0-B2AD-42DF7BED9A78}"/>
    <cellStyle name="Comma [0] 2 136 2 2" xfId="53014" hidden="1" xr:uid="{F4F9D68E-CB0D-45E9-8574-2B616CCEC6DA}"/>
    <cellStyle name="Comma [0] 2 136 2 2" xfId="53057" hidden="1" xr:uid="{784F9434-9297-4366-B9B4-D7AEA3A25A74}"/>
    <cellStyle name="Comma [0] 2 136 2 2" xfId="53290" hidden="1" xr:uid="{FCF1A1D6-5D9E-4603-A4C3-8E0666BCD4DD}"/>
    <cellStyle name="Comma [0] 2 136 2 2" xfId="53846" hidden="1" xr:uid="{53FF29CD-2B24-4B6C-9C34-5B711CFFE498}"/>
    <cellStyle name="Comma [0] 2 136 2 2" xfId="54742" hidden="1" xr:uid="{E64CD498-AB0C-4050-8397-A2ACD69D9DD5}"/>
    <cellStyle name="Comma [0] 2 136 2 2" xfId="54785" hidden="1" xr:uid="{E28991CD-2051-4DC7-BA57-CC0D7333FA81}"/>
    <cellStyle name="Comma [0] 2 136 2 2" xfId="55018" hidden="1" xr:uid="{2CBC4166-E0D3-4760-828F-9AE9B34FCB1F}"/>
    <cellStyle name="Comma [0] 2 136 2 2" xfId="55570" hidden="1" xr:uid="{8DF94820-F9E3-4A7B-9FD0-2DA0D970BB96}"/>
    <cellStyle name="Comma [0] 2 136 2 2" xfId="56460" hidden="1" xr:uid="{5ACC5542-9DFA-4971-95D7-465D66A3A908}"/>
    <cellStyle name="Comma [0] 2 136 2 2" xfId="56501" hidden="1" xr:uid="{0FECE282-02EB-448F-9F7A-5CC229D8306D}"/>
    <cellStyle name="Comma [0] 2 136 2 2" xfId="56731" hidden="1" xr:uid="{1821BCD8-ACCE-431D-893C-29A8776C514D}"/>
    <cellStyle name="Comma [0] 2 136 2 2" xfId="57277" hidden="1" xr:uid="{2F7AC9A0-1F7E-4B80-BCCD-BD1AC8CF2CFD}"/>
    <cellStyle name="Comma [0] 2 136 2 2" xfId="58160" hidden="1" xr:uid="{306A1DE5-99E6-4096-9CDB-57E10719F7A3}"/>
    <cellStyle name="Comma [0] 2 136 2 2" xfId="58199" hidden="1" xr:uid="{6F841515-2C24-4EBD-8963-AB374E3136A2}"/>
    <cellStyle name="Comma [0] 2 136 2 2" xfId="58428" hidden="1" xr:uid="{C8ED7DFD-8F08-4BB7-8BD8-3367E7D46775}"/>
    <cellStyle name="Comma [0] 2 136 2 2" xfId="58971" hidden="1" xr:uid="{6C37A27C-A829-4F1F-B6B7-3FF0AAECFDEA}"/>
    <cellStyle name="Comma [0] 2 136 2 2" xfId="59841" hidden="1" xr:uid="{4914E410-3DE1-46D5-A498-8A3F1C1CF7D7}"/>
    <cellStyle name="Comma [0] 2 136 2 2" xfId="59879" hidden="1" xr:uid="{3EC46D49-7D3A-4CD7-890E-707C366F8869}"/>
    <cellStyle name="Comma [0] 2 136 2 2" xfId="60103" hidden="1" xr:uid="{3E4EBDC8-5711-45FD-AFBF-39AD33635123}"/>
    <cellStyle name="Comma [0] 2 136 2 2" xfId="60632" hidden="1" xr:uid="{8E72AC7A-7B64-4510-994A-319599199587}"/>
    <cellStyle name="Comma [0] 2 136 2 2" xfId="61493" hidden="1" xr:uid="{A837E29F-30B2-4A26-9B52-B66D5EBFE8BD}"/>
    <cellStyle name="Comma [0] 2 136 2 2" xfId="61527" hidden="1" xr:uid="{FBC2A523-27B8-4D9A-8DCC-0CB063AE8676}"/>
    <cellStyle name="Comma [0] 2 136 2 2" xfId="61749" hidden="1" xr:uid="{137FE743-E6CC-49EF-BC43-26C22598239B}"/>
    <cellStyle name="Comma [0] 2 136 2 2" xfId="62267" hidden="1" xr:uid="{6C2116D5-4422-416E-BD31-72C2D83DC714}"/>
    <cellStyle name="Comma [0] 2 136 2 2" xfId="63093" hidden="1" xr:uid="{8BE40D2C-6949-46E4-B117-55F05B447769}"/>
    <cellStyle name="Comma [0] 2 136 2 2" xfId="63321" hidden="1" xr:uid="{F3333EEF-B60C-46D9-B2E3-78D9B947BE01}"/>
    <cellStyle name="Comma [0] 2 136 2 2" xfId="63780" hidden="1" xr:uid="{B8DEB039-9DBB-4413-B74C-1C9595AAE4F6}"/>
    <cellStyle name="Comma [0] 2 136 3" xfId="4381" hidden="1" xr:uid="{00000000-0005-0000-0000-000020110000}"/>
    <cellStyle name="Comma [0] 2 136 3" xfId="6600" hidden="1" xr:uid="{00000000-0005-0000-0000-0000CB190000}"/>
    <cellStyle name="Comma [0] 2 136 3" xfId="7086" hidden="1" xr:uid="{00000000-0005-0000-0000-0000B11B0000}"/>
    <cellStyle name="Comma [0] 2 136 3" xfId="8842" hidden="1" xr:uid="{00000000-0005-0000-0000-00008D220000}"/>
    <cellStyle name="Comma [0] 2 136 3" xfId="10598" hidden="1" xr:uid="{00000000-0005-0000-0000-000069290000}"/>
    <cellStyle name="Comma [0] 2 136 3" xfId="12354" hidden="1" xr:uid="{00000000-0005-0000-0000-000045300000}"/>
    <cellStyle name="Comma [0] 2 136 3" xfId="14110" hidden="1" xr:uid="{00000000-0005-0000-0000-000021370000}"/>
    <cellStyle name="Comma [0] 2 136 3" xfId="15863" hidden="1" xr:uid="{00000000-0005-0000-0000-0000FA3D0000}"/>
    <cellStyle name="Comma [0] 2 136 3" xfId="17613" hidden="1" xr:uid="{00000000-0005-0000-0000-0000D0440000}"/>
    <cellStyle name="Comma [0] 2 136 3" xfId="19358" hidden="1" xr:uid="{00000000-0005-0000-0000-0000A14B0000}"/>
    <cellStyle name="Comma [0] 2 136 3" xfId="21096" hidden="1" xr:uid="{00000000-0005-0000-0000-00006B520000}"/>
    <cellStyle name="Comma [0] 2 136 3" xfId="22824" hidden="1" xr:uid="{00000000-0005-0000-0000-00002B590000}"/>
    <cellStyle name="Comma [0] 2 136 3" xfId="24537" hidden="1" xr:uid="{00000000-0005-0000-0000-0000DC5F0000}"/>
    <cellStyle name="Comma [0] 2 136 3" xfId="26234" hidden="1" xr:uid="{00000000-0005-0000-0000-00007D660000}"/>
    <cellStyle name="Comma [0] 2 136 3" xfId="27911" hidden="1" xr:uid="{00000000-0005-0000-0000-00000A6D0000}"/>
    <cellStyle name="Comma [0] 2 136 3" xfId="29558" hidden="1" xr:uid="{00000000-0005-0000-0000-000079730000}"/>
    <cellStyle name="Comma [0] 2 136 3" xfId="36400" hidden="1" xr:uid="{7408EBB2-8C23-4DA7-A5BC-BECE566F9F0E}"/>
    <cellStyle name="Comma [0] 2 136 3" xfId="38619" hidden="1" xr:uid="{7AEF3F08-7311-4BA9-94A6-9AE9A24420D2}"/>
    <cellStyle name="Comma [0] 2 136 3" xfId="39105" hidden="1" xr:uid="{5D0BAAEC-B01D-434F-AAD9-9EF735633A4B}"/>
    <cellStyle name="Comma [0] 2 136 3" xfId="40861" hidden="1" xr:uid="{C7A86B69-573A-404F-A7F1-A183096E955B}"/>
    <cellStyle name="Comma [0] 2 136 3" xfId="42617" hidden="1" xr:uid="{225B6F9C-7EAB-4715-AC68-82FBF409D999}"/>
    <cellStyle name="Comma [0] 2 136 3" xfId="44373" hidden="1" xr:uid="{2C3648FC-193A-4190-B87A-2C1B3A5BC4D6}"/>
    <cellStyle name="Comma [0] 2 136 3" xfId="46129" hidden="1" xr:uid="{C59DFF1E-1DA0-4B9B-B2C5-5054B2C1476F}"/>
    <cellStyle name="Comma [0] 2 136 3" xfId="47882" hidden="1" xr:uid="{BEBBDE74-19C7-4178-BADC-B842CD181951}"/>
    <cellStyle name="Comma [0] 2 136 3" xfId="49632" hidden="1" xr:uid="{132A212E-0F2C-447D-84E7-6BE7C568D03E}"/>
    <cellStyle name="Comma [0] 2 136 3" xfId="51377" hidden="1" xr:uid="{BD431CAC-AA76-4F8F-8F05-A9C03DE17703}"/>
    <cellStyle name="Comma [0] 2 136 3" xfId="53115" hidden="1" xr:uid="{5C05CE38-97F6-4D47-85B4-F5DD1D7F4B15}"/>
    <cellStyle name="Comma [0] 2 136 3" xfId="54843" hidden="1" xr:uid="{DF147FF1-0815-45FA-B6F6-B33FCE31A413}"/>
    <cellStyle name="Comma [0] 2 136 3" xfId="56556" hidden="1" xr:uid="{A862152D-4862-454B-8A07-9F7308658534}"/>
    <cellStyle name="Comma [0] 2 136 3" xfId="58253" hidden="1" xr:uid="{614B769F-B052-400A-8862-544B30B899FA}"/>
    <cellStyle name="Comma [0] 2 136 3" xfId="59930" hidden="1" xr:uid="{78F46F11-B24E-4797-8271-E6A20A2244C4}"/>
    <cellStyle name="Comma [0] 2 136 3" xfId="61577" hidden="1" xr:uid="{A49DD292-BFE3-4DB9-8AE0-B8BE15EE85F8}"/>
    <cellStyle name="Comma [0] 2 137" xfId="583" xr:uid="{00000000-0005-0000-0000-00004A020000}"/>
    <cellStyle name="Comma [0] 2 137 2" xfId="995" hidden="1" xr:uid="{00000000-0005-0000-0000-0000E6030000}"/>
    <cellStyle name="Comma [0] 2 137 2" xfId="1010" hidden="1" xr:uid="{00000000-0005-0000-0000-0000F5030000}"/>
    <cellStyle name="Comma [0] 2 137 2" xfId="1795" hidden="1" xr:uid="{00000000-0005-0000-0000-000006070000}"/>
    <cellStyle name="Comma [0] 2 137 2" xfId="33032" hidden="1" xr:uid="{18658C95-36C9-4C36-A53C-DBD5A022AF76}"/>
    <cellStyle name="Comma [0] 2 137 2" xfId="33047" hidden="1" xr:uid="{EB66BC39-2666-4E19-848A-EE9AC319A242}"/>
    <cellStyle name="Comma [0] 2 137 2" xfId="33825" hidden="1" xr:uid="{BDD2EEEC-F4AA-4776-9020-0A3644E89775}"/>
    <cellStyle name="Comma [0] 2 137 2" xfId="32636" xr:uid="{06A34301-3FDE-449A-931B-A3B6F8BD1F63}"/>
    <cellStyle name="Comma [0] 2 137 2 2" xfId="4786" hidden="1" xr:uid="{00000000-0005-0000-0000-0000B5120000}"/>
    <cellStyle name="Comma [0] 2 137 2 2" xfId="4802" hidden="1" xr:uid="{00000000-0005-0000-0000-0000C5120000}"/>
    <cellStyle name="Comma [0] 2 137 2 2" xfId="5035" hidden="1" xr:uid="{00000000-0005-0000-0000-0000AE130000}"/>
    <cellStyle name="Comma [0] 2 137 2 2" xfId="5596" hidden="1" xr:uid="{00000000-0005-0000-0000-0000DF150000}"/>
    <cellStyle name="Comma [0] 2 137 2 2" xfId="7005" hidden="1" xr:uid="{00000000-0005-0000-0000-0000601B0000}"/>
    <cellStyle name="Comma [0] 2 137 2 2" xfId="7021" hidden="1" xr:uid="{00000000-0005-0000-0000-0000701B0000}"/>
    <cellStyle name="Comma [0] 2 137 2 2" xfId="7254" hidden="1" xr:uid="{00000000-0005-0000-0000-0000591C0000}"/>
    <cellStyle name="Comma [0] 2 137 2 2" xfId="7815" hidden="1" xr:uid="{00000000-0005-0000-0000-00008A1E0000}"/>
    <cellStyle name="Comma [0] 2 137 2 2" xfId="8761" hidden="1" xr:uid="{00000000-0005-0000-0000-00003C220000}"/>
    <cellStyle name="Comma [0] 2 137 2 2" xfId="8777" hidden="1" xr:uid="{00000000-0005-0000-0000-00004C220000}"/>
    <cellStyle name="Comma [0] 2 137 2 2" xfId="9010" hidden="1" xr:uid="{00000000-0005-0000-0000-000035230000}"/>
    <cellStyle name="Comma [0] 2 137 2 2" xfId="9571" hidden="1" xr:uid="{00000000-0005-0000-0000-000066250000}"/>
    <cellStyle name="Comma [0] 2 137 2 2" xfId="10517" hidden="1" xr:uid="{00000000-0005-0000-0000-000018290000}"/>
    <cellStyle name="Comma [0] 2 137 2 2" xfId="10533" hidden="1" xr:uid="{00000000-0005-0000-0000-000028290000}"/>
    <cellStyle name="Comma [0] 2 137 2 2" xfId="10766" hidden="1" xr:uid="{00000000-0005-0000-0000-0000112A0000}"/>
    <cellStyle name="Comma [0] 2 137 2 2" xfId="11327" hidden="1" xr:uid="{00000000-0005-0000-0000-0000422C0000}"/>
    <cellStyle name="Comma [0] 2 137 2 2" xfId="12273" hidden="1" xr:uid="{00000000-0005-0000-0000-0000F42F0000}"/>
    <cellStyle name="Comma [0] 2 137 2 2" xfId="12289" hidden="1" xr:uid="{00000000-0005-0000-0000-000004300000}"/>
    <cellStyle name="Comma [0] 2 137 2 2" xfId="12522" hidden="1" xr:uid="{00000000-0005-0000-0000-0000ED300000}"/>
    <cellStyle name="Comma [0] 2 137 2 2" xfId="13083" hidden="1" xr:uid="{00000000-0005-0000-0000-00001E330000}"/>
    <cellStyle name="Comma [0] 2 137 2 2" xfId="14029" hidden="1" xr:uid="{00000000-0005-0000-0000-0000D0360000}"/>
    <cellStyle name="Comma [0] 2 137 2 2" xfId="14045" hidden="1" xr:uid="{00000000-0005-0000-0000-0000E0360000}"/>
    <cellStyle name="Comma [0] 2 137 2 2" xfId="14278" hidden="1" xr:uid="{00000000-0005-0000-0000-0000C9370000}"/>
    <cellStyle name="Comma [0] 2 137 2 2" xfId="14839" hidden="1" xr:uid="{00000000-0005-0000-0000-0000FA390000}"/>
    <cellStyle name="Comma [0] 2 137 2 2" xfId="15783" hidden="1" xr:uid="{00000000-0005-0000-0000-0000AA3D0000}"/>
    <cellStyle name="Comma [0] 2 137 2 2" xfId="15798" hidden="1" xr:uid="{00000000-0005-0000-0000-0000B93D0000}"/>
    <cellStyle name="Comma [0] 2 137 2 2" xfId="16031" hidden="1" xr:uid="{00000000-0005-0000-0000-0000A23E0000}"/>
    <cellStyle name="Comma [0] 2 137 2 2" xfId="16592" hidden="1" xr:uid="{00000000-0005-0000-0000-0000D3400000}"/>
    <cellStyle name="Comma [0] 2 137 2 2" xfId="17534" hidden="1" xr:uid="{00000000-0005-0000-0000-000081440000}"/>
    <cellStyle name="Comma [0] 2 137 2 2" xfId="17548" hidden="1" xr:uid="{00000000-0005-0000-0000-00008F440000}"/>
    <cellStyle name="Comma [0] 2 137 2 2" xfId="17781" hidden="1" xr:uid="{00000000-0005-0000-0000-000078450000}"/>
    <cellStyle name="Comma [0] 2 137 2 2" xfId="18342" hidden="1" xr:uid="{00000000-0005-0000-0000-0000A9470000}"/>
    <cellStyle name="Comma [0] 2 137 2 2" xfId="19280" hidden="1" xr:uid="{00000000-0005-0000-0000-0000534B0000}"/>
    <cellStyle name="Comma [0] 2 137 2 2" xfId="19294" hidden="1" xr:uid="{00000000-0005-0000-0000-0000614B0000}"/>
    <cellStyle name="Comma [0] 2 137 2 2" xfId="19526" hidden="1" xr:uid="{00000000-0005-0000-0000-0000494C0000}"/>
    <cellStyle name="Comma [0] 2 137 2 2" xfId="20086" hidden="1" xr:uid="{00000000-0005-0000-0000-0000794E0000}"/>
    <cellStyle name="Comma [0] 2 137 2 2" xfId="21019" hidden="1" xr:uid="{00000000-0005-0000-0000-00001E520000}"/>
    <cellStyle name="Comma [0] 2 137 2 2" xfId="21032" hidden="1" xr:uid="{00000000-0005-0000-0000-00002B520000}"/>
    <cellStyle name="Comma [0] 2 137 2 2" xfId="21264" hidden="1" xr:uid="{00000000-0005-0000-0000-000013530000}"/>
    <cellStyle name="Comma [0] 2 137 2 2" xfId="21820" hidden="1" xr:uid="{00000000-0005-0000-0000-00003F550000}"/>
    <cellStyle name="Comma [0] 2 137 2 2" xfId="22747" hidden="1" xr:uid="{00000000-0005-0000-0000-0000DE580000}"/>
    <cellStyle name="Comma [0] 2 137 2 2" xfId="22760" hidden="1" xr:uid="{00000000-0005-0000-0000-0000EB580000}"/>
    <cellStyle name="Comma [0] 2 137 2 2" xfId="22992" hidden="1" xr:uid="{00000000-0005-0000-0000-0000D3590000}"/>
    <cellStyle name="Comma [0] 2 137 2 2" xfId="23544" hidden="1" xr:uid="{00000000-0005-0000-0000-0000FB5B0000}"/>
    <cellStyle name="Comma [0] 2 137 2 2" xfId="24464" hidden="1" xr:uid="{00000000-0005-0000-0000-0000935F0000}"/>
    <cellStyle name="Comma [0] 2 137 2 2" xfId="24476" hidden="1" xr:uid="{00000000-0005-0000-0000-00009F5F0000}"/>
    <cellStyle name="Comma [0] 2 137 2 2" xfId="24705" hidden="1" xr:uid="{00000000-0005-0000-0000-000084600000}"/>
    <cellStyle name="Comma [0] 2 137 2 2" xfId="25251" hidden="1" xr:uid="{00000000-0005-0000-0000-0000A6620000}"/>
    <cellStyle name="Comma [0] 2 137 2 2" xfId="26162" hidden="1" xr:uid="{00000000-0005-0000-0000-000035660000}"/>
    <cellStyle name="Comma [0] 2 137 2 2" xfId="26174" hidden="1" xr:uid="{00000000-0005-0000-0000-000041660000}"/>
    <cellStyle name="Comma [0] 2 137 2 2" xfId="26402" hidden="1" xr:uid="{00000000-0005-0000-0000-000025670000}"/>
    <cellStyle name="Comma [0] 2 137 2 2" xfId="26945" hidden="1" xr:uid="{00000000-0005-0000-0000-000044690000}"/>
    <cellStyle name="Comma [0] 2 137 2 2" xfId="27842" hidden="1" xr:uid="{00000000-0005-0000-0000-0000C56C0000}"/>
    <cellStyle name="Comma [0] 2 137 2 2" xfId="27854" hidden="1" xr:uid="{00000000-0005-0000-0000-0000D16C0000}"/>
    <cellStyle name="Comma [0] 2 137 2 2" xfId="28077" hidden="1" xr:uid="{00000000-0005-0000-0000-0000B06D0000}"/>
    <cellStyle name="Comma [0] 2 137 2 2" xfId="28606" hidden="1" xr:uid="{00000000-0005-0000-0000-0000C16F0000}"/>
    <cellStyle name="Comma [0] 2 137 2 2" xfId="29492" hidden="1" xr:uid="{00000000-0005-0000-0000-000037730000}"/>
    <cellStyle name="Comma [0] 2 137 2 2" xfId="29502" hidden="1" xr:uid="{00000000-0005-0000-0000-000041730000}"/>
    <cellStyle name="Comma [0] 2 137 2 2" xfId="29723" hidden="1" xr:uid="{00000000-0005-0000-0000-00001E740000}"/>
    <cellStyle name="Comma [0] 2 137 2 2" xfId="30241" hidden="1" xr:uid="{00000000-0005-0000-0000-000024760000}"/>
    <cellStyle name="Comma [0] 2 137 2 2" xfId="31090" hidden="1" xr:uid="{00000000-0005-0000-0000-000075790000}"/>
    <cellStyle name="Comma [0] 2 137 2 2" xfId="31098" hidden="1" xr:uid="{00000000-0005-0000-0000-00007D790000}"/>
    <cellStyle name="Comma [0] 2 137 2 2" xfId="31754" hidden="1" xr:uid="{00000000-0005-0000-0000-00000D7C0000}"/>
    <cellStyle name="Comma [0] 2 137 2 2" xfId="36805" hidden="1" xr:uid="{3E617394-ED5D-4744-B372-9743AFE95437}"/>
    <cellStyle name="Comma [0] 2 137 2 2" xfId="36821" hidden="1" xr:uid="{619E5B53-0DF3-4D74-A1E5-99BDA6C57369}"/>
    <cellStyle name="Comma [0] 2 137 2 2" xfId="37054" hidden="1" xr:uid="{033F64EB-A36C-4A43-8541-CE4FC807023C}"/>
    <cellStyle name="Comma [0] 2 137 2 2" xfId="37615" hidden="1" xr:uid="{3D5CB31A-CB90-40F4-80E6-AB4DD2774142}"/>
    <cellStyle name="Comma [0] 2 137 2 2" xfId="39024" hidden="1" xr:uid="{D2CEFB1F-6D35-45B3-A8DD-82B50A7DC251}"/>
    <cellStyle name="Comma [0] 2 137 2 2" xfId="39040" hidden="1" xr:uid="{2AB1AACF-55B0-4EAD-894A-ED07A17EF980}"/>
    <cellStyle name="Comma [0] 2 137 2 2" xfId="39273" hidden="1" xr:uid="{2729B089-E31C-4C9A-93F7-DBCF69E21E34}"/>
    <cellStyle name="Comma [0] 2 137 2 2" xfId="39834" hidden="1" xr:uid="{E13D81C8-4858-486F-8B9C-8A8C7D9E6DB9}"/>
    <cellStyle name="Comma [0] 2 137 2 2" xfId="40780" hidden="1" xr:uid="{010646D6-FFFD-4756-937D-091A86FB6787}"/>
    <cellStyle name="Comma [0] 2 137 2 2" xfId="40796" hidden="1" xr:uid="{2128D3C1-C51B-41AB-8095-93980EA97897}"/>
    <cellStyle name="Comma [0] 2 137 2 2" xfId="41029" hidden="1" xr:uid="{A2628825-E696-4C28-A44A-1B8FE04163C3}"/>
    <cellStyle name="Comma [0] 2 137 2 2" xfId="41590" hidden="1" xr:uid="{83B7B94D-CBF2-4A99-9763-53BE17D36A58}"/>
    <cellStyle name="Comma [0] 2 137 2 2" xfId="42536" hidden="1" xr:uid="{72344162-31AF-4FB7-86F3-7A245F22361D}"/>
    <cellStyle name="Comma [0] 2 137 2 2" xfId="42552" hidden="1" xr:uid="{C587AA73-0187-4608-92B4-F4B5EAC9E551}"/>
    <cellStyle name="Comma [0] 2 137 2 2" xfId="42785" hidden="1" xr:uid="{63BE474B-25DD-4CCC-BC2C-BE4557042B06}"/>
    <cellStyle name="Comma [0] 2 137 2 2" xfId="43346" hidden="1" xr:uid="{945F1077-9240-4F7B-BFB8-E2D6F8D0DF23}"/>
    <cellStyle name="Comma [0] 2 137 2 2" xfId="44292" hidden="1" xr:uid="{DA8A2D5D-9A4B-4C95-991B-4C2EA805468D}"/>
    <cellStyle name="Comma [0] 2 137 2 2" xfId="44308" hidden="1" xr:uid="{7DF1E1F3-C3FE-44AB-9878-9336C5465DD9}"/>
    <cellStyle name="Comma [0] 2 137 2 2" xfId="44541" hidden="1" xr:uid="{AC040E59-8FD7-4EC4-A7B5-B7238DA63DB5}"/>
    <cellStyle name="Comma [0] 2 137 2 2" xfId="45102" hidden="1" xr:uid="{A25D525D-3534-413A-880B-28973CD51FA9}"/>
    <cellStyle name="Comma [0] 2 137 2 2" xfId="46048" hidden="1" xr:uid="{CED621AA-8B12-4E6A-A92D-A79795DD08DF}"/>
    <cellStyle name="Comma [0] 2 137 2 2" xfId="46064" hidden="1" xr:uid="{68D00DE9-D5E3-44D4-B937-7E0387963419}"/>
    <cellStyle name="Comma [0] 2 137 2 2" xfId="46297" hidden="1" xr:uid="{853AE365-0E44-4EEC-A48A-2F6FB3A58D93}"/>
    <cellStyle name="Comma [0] 2 137 2 2" xfId="46858" hidden="1" xr:uid="{3FEB2E01-9306-4DCE-BF5F-38EB57D0016D}"/>
    <cellStyle name="Comma [0] 2 137 2 2" xfId="47802" hidden="1" xr:uid="{40E24A40-AC19-44A4-AE27-56E8B63C73D0}"/>
    <cellStyle name="Comma [0] 2 137 2 2" xfId="47817" hidden="1" xr:uid="{B6278C10-3FE9-4485-B7A9-840E45AD2D39}"/>
    <cellStyle name="Comma [0] 2 137 2 2" xfId="48050" hidden="1" xr:uid="{D9399209-F36C-40E5-A8B5-198AD007AB48}"/>
    <cellStyle name="Comma [0] 2 137 2 2" xfId="48611" hidden="1" xr:uid="{AF9CC74F-14F4-41C0-A510-143BE81DB12B}"/>
    <cellStyle name="Comma [0] 2 137 2 2" xfId="49553" hidden="1" xr:uid="{51681C2F-0C9F-464C-BBDF-0EF02C45896B}"/>
    <cellStyle name="Comma [0] 2 137 2 2" xfId="49567" hidden="1" xr:uid="{49AC226E-6E9F-43FF-9E8A-6691E8783A46}"/>
    <cellStyle name="Comma [0] 2 137 2 2" xfId="49800" hidden="1" xr:uid="{4729CBE1-48C6-4929-A79A-DF43059BA3B1}"/>
    <cellStyle name="Comma [0] 2 137 2 2" xfId="50361" hidden="1" xr:uid="{A7273FA7-4B11-45E4-A7DE-9DC66395AE77}"/>
    <cellStyle name="Comma [0] 2 137 2 2" xfId="51299" hidden="1" xr:uid="{1DA3B38B-7BAE-4DDC-A6F5-48B6428D6537}"/>
    <cellStyle name="Comma [0] 2 137 2 2" xfId="51313" hidden="1" xr:uid="{EBE19904-2453-4D71-9251-A57B150F4287}"/>
    <cellStyle name="Comma [0] 2 137 2 2" xfId="51545" hidden="1" xr:uid="{7EB822FF-7188-4EEA-A4B4-B368AFCBA4B7}"/>
    <cellStyle name="Comma [0] 2 137 2 2" xfId="52105" hidden="1" xr:uid="{5D53FFA9-44D0-48B4-9C9C-96D01C201E72}"/>
    <cellStyle name="Comma [0] 2 137 2 2" xfId="53038" hidden="1" xr:uid="{B3C6A05F-B47C-46B2-8F77-74289E3CCBA9}"/>
    <cellStyle name="Comma [0] 2 137 2 2" xfId="53051" hidden="1" xr:uid="{82093192-46AB-4E0A-885D-1E4BD2D8004F}"/>
    <cellStyle name="Comma [0] 2 137 2 2" xfId="53283" hidden="1" xr:uid="{1DD68EFB-BEB8-4A41-BB57-E9F8C90E4CA2}"/>
    <cellStyle name="Comma [0] 2 137 2 2" xfId="53839" hidden="1" xr:uid="{F1E9BB1E-D24C-4A04-8B11-8D9CD3EBBF91}"/>
    <cellStyle name="Comma [0] 2 137 2 2" xfId="54766" hidden="1" xr:uid="{AB2A5DFE-6EC0-49FB-BA86-FCB5FFF47F98}"/>
    <cellStyle name="Comma [0] 2 137 2 2" xfId="54779" hidden="1" xr:uid="{C2F102CE-B112-460D-BC4A-750F509FD307}"/>
    <cellStyle name="Comma [0] 2 137 2 2" xfId="55011" hidden="1" xr:uid="{A32AD539-895D-4A78-ACCE-B9CC2DEA743F}"/>
    <cellStyle name="Comma [0] 2 137 2 2" xfId="55563" hidden="1" xr:uid="{A454170E-7019-4F13-A7FF-81AA84EE099B}"/>
    <cellStyle name="Comma [0] 2 137 2 2" xfId="56483" hidden="1" xr:uid="{95055DBA-86B2-4002-A17F-90282F7CCFB7}"/>
    <cellStyle name="Comma [0] 2 137 2 2" xfId="56495" hidden="1" xr:uid="{C7B4CD06-8B4B-4EBA-9AA1-949780213DDC}"/>
    <cellStyle name="Comma [0] 2 137 2 2" xfId="56724" hidden="1" xr:uid="{EB02DCAE-4CC2-4DD4-BA13-FE32A513F05B}"/>
    <cellStyle name="Comma [0] 2 137 2 2" xfId="57270" hidden="1" xr:uid="{8F64F8BA-29D5-4372-97A8-D7BE2D9F316F}"/>
    <cellStyle name="Comma [0] 2 137 2 2" xfId="58181" hidden="1" xr:uid="{3987D744-33B6-4D8D-8A83-0F92504715E2}"/>
    <cellStyle name="Comma [0] 2 137 2 2" xfId="58193" hidden="1" xr:uid="{84E6CB8D-B372-46F2-B78E-F22F6874B222}"/>
    <cellStyle name="Comma [0] 2 137 2 2" xfId="58421" hidden="1" xr:uid="{2B635FAA-C160-478B-9BA0-D79008257943}"/>
    <cellStyle name="Comma [0] 2 137 2 2" xfId="58964" hidden="1" xr:uid="{ED6BFDD6-6AA1-4FA0-9E57-888FB89DA4F1}"/>
    <cellStyle name="Comma [0] 2 137 2 2" xfId="59861" hidden="1" xr:uid="{4CA1D4C7-BEA0-48DB-B230-D97E07076916}"/>
    <cellStyle name="Comma [0] 2 137 2 2" xfId="59873" hidden="1" xr:uid="{09155082-0885-48C5-B906-611D95526359}"/>
    <cellStyle name="Comma [0] 2 137 2 2" xfId="60096" hidden="1" xr:uid="{6A6FC902-E256-4FFE-BAAF-909E2EDA04AE}"/>
    <cellStyle name="Comma [0] 2 137 2 2" xfId="60625" hidden="1" xr:uid="{E45F5CD8-FD3A-45A0-B805-11EDE3EA346F}"/>
    <cellStyle name="Comma [0] 2 137 2 2" xfId="61511" hidden="1" xr:uid="{04C0D792-C08C-4A26-8B72-AB77C80EE029}"/>
    <cellStyle name="Comma [0] 2 137 2 2" xfId="61521" hidden="1" xr:uid="{5C1A8B56-89A3-47BF-9787-AF1CECE4297E}"/>
    <cellStyle name="Comma [0] 2 137 2 2" xfId="61742" hidden="1" xr:uid="{4DCDFB8C-F254-4951-937B-865F0FAA2771}"/>
    <cellStyle name="Comma [0] 2 137 2 2" xfId="62260" hidden="1" xr:uid="{6C487ED4-5E3B-4022-AC7A-42CBE61A41EA}"/>
    <cellStyle name="Comma [0] 2 137 2 2" xfId="63109" hidden="1" xr:uid="{FA809235-7F76-47E1-98D8-3F3B5CF5FB63}"/>
    <cellStyle name="Comma [0] 2 137 2 2" xfId="63117" hidden="1" xr:uid="{2D600B35-1008-45A1-9C22-F2967A2A674A}"/>
    <cellStyle name="Comma [0] 2 137 2 2" xfId="63773" hidden="1" xr:uid="{62893E21-B901-4812-BA01-A3335C7CF720}"/>
    <cellStyle name="Comma [0] 2 137 3" xfId="4374" hidden="1" xr:uid="{00000000-0005-0000-0000-000019110000}"/>
    <cellStyle name="Comma [0] 2 137 3" xfId="6413" hidden="1" xr:uid="{00000000-0005-0000-0000-000010190000}"/>
    <cellStyle name="Comma [0] 2 137 3" xfId="6593" hidden="1" xr:uid="{00000000-0005-0000-0000-0000C4190000}"/>
    <cellStyle name="Comma [0] 2 137 3" xfId="6608" hidden="1" xr:uid="{00000000-0005-0000-0000-0000D3190000}"/>
    <cellStyle name="Comma [0] 2 137 3" xfId="6695" hidden="1" xr:uid="{00000000-0005-0000-0000-00002A1A0000}"/>
    <cellStyle name="Comma [0] 2 137 3" xfId="6715" hidden="1" xr:uid="{00000000-0005-0000-0000-00003E1A0000}"/>
    <cellStyle name="Comma [0] 2 137 3" xfId="6745" hidden="1" xr:uid="{00000000-0005-0000-0000-00005C1A0000}"/>
    <cellStyle name="Comma [0] 2 137 3" xfId="7613" hidden="1" xr:uid="{00000000-0005-0000-0000-0000C01D0000}"/>
    <cellStyle name="Comma [0] 2 137 3" xfId="9369" hidden="1" xr:uid="{00000000-0005-0000-0000-00009C240000}"/>
    <cellStyle name="Comma [0] 2 137 3" xfId="11125" hidden="1" xr:uid="{00000000-0005-0000-0000-0000782B0000}"/>
    <cellStyle name="Comma [0] 2 137 3" xfId="12881" hidden="1" xr:uid="{00000000-0005-0000-0000-000054320000}"/>
    <cellStyle name="Comma [0] 2 137 3" xfId="14637" hidden="1" xr:uid="{00000000-0005-0000-0000-000030390000}"/>
    <cellStyle name="Comma [0] 2 137 3" xfId="16390" hidden="1" xr:uid="{00000000-0005-0000-0000-000009400000}"/>
    <cellStyle name="Comma [0] 2 137 3" xfId="18140" hidden="1" xr:uid="{00000000-0005-0000-0000-0000DF460000}"/>
    <cellStyle name="Comma [0] 2 137 3" xfId="19884" hidden="1" xr:uid="{00000000-0005-0000-0000-0000AF4D0000}"/>
    <cellStyle name="Comma [0] 2 137 3" xfId="21618" hidden="1" xr:uid="{00000000-0005-0000-0000-000075540000}"/>
    <cellStyle name="Comma [0] 2 137 3" xfId="36393" hidden="1" xr:uid="{E3E4F466-9D2D-4C76-B92C-CD5E56176299}"/>
    <cellStyle name="Comma [0] 2 137 3" xfId="38432" hidden="1" xr:uid="{70B8297E-7916-4012-A23C-E1AA691B3B35}"/>
    <cellStyle name="Comma [0] 2 137 3" xfId="38612" hidden="1" xr:uid="{8FE170A2-5D96-44E4-8F2E-DA774CF99095}"/>
    <cellStyle name="Comma [0] 2 137 3" xfId="38627" hidden="1" xr:uid="{B2B03253-BBC2-4D50-84C1-2086DD694B3E}"/>
    <cellStyle name="Comma [0] 2 137 3" xfId="38714" hidden="1" xr:uid="{05E85C48-3120-4F9B-8E68-E333B619D546}"/>
    <cellStyle name="Comma [0] 2 137 3" xfId="38734" hidden="1" xr:uid="{EC9FFA1B-76ED-4CE3-AC46-5CA5F54C1EC2}"/>
    <cellStyle name="Comma [0] 2 137 3" xfId="38764" hidden="1" xr:uid="{05420DBD-4814-4E6F-A434-3A8C378ACE6F}"/>
    <cellStyle name="Comma [0] 2 137 3" xfId="39632" hidden="1" xr:uid="{B2CDC243-5F67-4AAD-B043-D03EEB5984D6}"/>
    <cellStyle name="Comma [0] 2 137 3" xfId="41388" hidden="1" xr:uid="{F1655114-E127-4C90-8077-C3D2CB529933}"/>
    <cellStyle name="Comma [0] 2 137 3" xfId="43144" hidden="1" xr:uid="{CF0E09B2-2635-43F1-BEF4-10DC3DDE2AA0}"/>
    <cellStyle name="Comma [0] 2 137 3" xfId="44900" hidden="1" xr:uid="{75352835-E8AB-4A27-AA0B-C98D7C1C077F}"/>
    <cellStyle name="Comma [0] 2 137 3" xfId="46656" hidden="1" xr:uid="{79FF369D-0E29-401A-9781-9F318DF52E19}"/>
    <cellStyle name="Comma [0] 2 137 3" xfId="48409" hidden="1" xr:uid="{7637F426-996F-4C5A-ACB2-DA3E05435E4B}"/>
    <cellStyle name="Comma [0] 2 137 3" xfId="50159" hidden="1" xr:uid="{0AD91730-6C3E-480E-8AA7-00ED4E1F5DFB}"/>
    <cellStyle name="Comma [0] 2 137 3" xfId="51903" hidden="1" xr:uid="{FA8C868A-63AE-449B-8236-45368CABEA32}"/>
    <cellStyle name="Comma [0] 2 137 3" xfId="53637" hidden="1" xr:uid="{4A28C088-809B-4C7E-8A7D-1758FB275347}"/>
    <cellStyle name="Comma [0] 2 138" xfId="581" xr:uid="{00000000-0005-0000-0000-000048020000}"/>
    <cellStyle name="Comma [0] 2 138 2" xfId="980" hidden="1" xr:uid="{00000000-0005-0000-0000-0000D7030000}"/>
    <cellStyle name="Comma [0] 2 138 2" xfId="1002" hidden="1" xr:uid="{00000000-0005-0000-0000-0000ED030000}"/>
    <cellStyle name="Comma [0] 2 138 2" xfId="1793" hidden="1" xr:uid="{00000000-0005-0000-0000-000004070000}"/>
    <cellStyle name="Comma [0] 2 138 2" xfId="33017" hidden="1" xr:uid="{FF49C65A-4149-4F84-B857-19A3C5C0F9BB}"/>
    <cellStyle name="Comma [0] 2 138 2" xfId="33039" hidden="1" xr:uid="{4DEA82BC-12FE-4F9B-A655-AE25D05A9DE5}"/>
    <cellStyle name="Comma [0] 2 138 2" xfId="33823" hidden="1" xr:uid="{087D770B-2046-4420-BC90-2DD50C1AEA94}"/>
    <cellStyle name="Comma [0] 2 138 2" xfId="32634" xr:uid="{A5BF5F91-ED7A-40C6-9801-E129A059F759}"/>
    <cellStyle name="Comma [0] 2 138 2 2" xfId="4771" hidden="1" xr:uid="{00000000-0005-0000-0000-0000A6120000}"/>
    <cellStyle name="Comma [0] 2 138 2 2" xfId="4794" hidden="1" xr:uid="{00000000-0005-0000-0000-0000BD120000}"/>
    <cellStyle name="Comma [0] 2 138 2 2" xfId="5033" hidden="1" xr:uid="{00000000-0005-0000-0000-0000AC130000}"/>
    <cellStyle name="Comma [0] 2 138 2 2" xfId="5594" hidden="1" xr:uid="{00000000-0005-0000-0000-0000DD150000}"/>
    <cellStyle name="Comma [0] 2 138 2 2" xfId="6990" hidden="1" xr:uid="{00000000-0005-0000-0000-0000511B0000}"/>
    <cellStyle name="Comma [0] 2 138 2 2" xfId="7013" hidden="1" xr:uid="{00000000-0005-0000-0000-0000681B0000}"/>
    <cellStyle name="Comma [0] 2 138 2 2" xfId="7252" hidden="1" xr:uid="{00000000-0005-0000-0000-0000571C0000}"/>
    <cellStyle name="Comma [0] 2 138 2 2" xfId="7813" hidden="1" xr:uid="{00000000-0005-0000-0000-0000881E0000}"/>
    <cellStyle name="Comma [0] 2 138 2 2" xfId="8746" hidden="1" xr:uid="{00000000-0005-0000-0000-00002D220000}"/>
    <cellStyle name="Comma [0] 2 138 2 2" xfId="8769" hidden="1" xr:uid="{00000000-0005-0000-0000-000044220000}"/>
    <cellStyle name="Comma [0] 2 138 2 2" xfId="9008" hidden="1" xr:uid="{00000000-0005-0000-0000-000033230000}"/>
    <cellStyle name="Comma [0] 2 138 2 2" xfId="9569" hidden="1" xr:uid="{00000000-0005-0000-0000-000064250000}"/>
    <cellStyle name="Comma [0] 2 138 2 2" xfId="10502" hidden="1" xr:uid="{00000000-0005-0000-0000-000009290000}"/>
    <cellStyle name="Comma [0] 2 138 2 2" xfId="10525" hidden="1" xr:uid="{00000000-0005-0000-0000-000020290000}"/>
    <cellStyle name="Comma [0] 2 138 2 2" xfId="10764" hidden="1" xr:uid="{00000000-0005-0000-0000-00000F2A0000}"/>
    <cellStyle name="Comma [0] 2 138 2 2" xfId="11325" hidden="1" xr:uid="{00000000-0005-0000-0000-0000402C0000}"/>
    <cellStyle name="Comma [0] 2 138 2 2" xfId="12258" hidden="1" xr:uid="{00000000-0005-0000-0000-0000E52F0000}"/>
    <cellStyle name="Comma [0] 2 138 2 2" xfId="12281" hidden="1" xr:uid="{00000000-0005-0000-0000-0000FC2F0000}"/>
    <cellStyle name="Comma [0] 2 138 2 2" xfId="12520" hidden="1" xr:uid="{00000000-0005-0000-0000-0000EB300000}"/>
    <cellStyle name="Comma [0] 2 138 2 2" xfId="13081" hidden="1" xr:uid="{00000000-0005-0000-0000-00001C330000}"/>
    <cellStyle name="Comma [0] 2 138 2 2" xfId="14014" hidden="1" xr:uid="{00000000-0005-0000-0000-0000C1360000}"/>
    <cellStyle name="Comma [0] 2 138 2 2" xfId="14037" hidden="1" xr:uid="{00000000-0005-0000-0000-0000D8360000}"/>
    <cellStyle name="Comma [0] 2 138 2 2" xfId="14276" hidden="1" xr:uid="{00000000-0005-0000-0000-0000C7370000}"/>
    <cellStyle name="Comma [0] 2 138 2 2" xfId="14837" hidden="1" xr:uid="{00000000-0005-0000-0000-0000F8390000}"/>
    <cellStyle name="Comma [0] 2 138 2 2" xfId="15768" hidden="1" xr:uid="{00000000-0005-0000-0000-00009B3D0000}"/>
    <cellStyle name="Comma [0] 2 138 2 2" xfId="15791" hidden="1" xr:uid="{00000000-0005-0000-0000-0000B23D0000}"/>
    <cellStyle name="Comma [0] 2 138 2 2" xfId="16029" hidden="1" xr:uid="{00000000-0005-0000-0000-0000A03E0000}"/>
    <cellStyle name="Comma [0] 2 138 2 2" xfId="16590" hidden="1" xr:uid="{00000000-0005-0000-0000-0000D1400000}"/>
    <cellStyle name="Comma [0] 2 138 2 2" xfId="17519" hidden="1" xr:uid="{00000000-0005-0000-0000-000072440000}"/>
    <cellStyle name="Comma [0] 2 138 2 2" xfId="17542" hidden="1" xr:uid="{00000000-0005-0000-0000-000089440000}"/>
    <cellStyle name="Comma [0] 2 138 2 2" xfId="17779" hidden="1" xr:uid="{00000000-0005-0000-0000-000076450000}"/>
    <cellStyle name="Comma [0] 2 138 2 2" xfId="18340" hidden="1" xr:uid="{00000000-0005-0000-0000-0000A7470000}"/>
    <cellStyle name="Comma [0] 2 138 2 2" xfId="19265" hidden="1" xr:uid="{00000000-0005-0000-0000-0000444B0000}"/>
    <cellStyle name="Comma [0] 2 138 2 2" xfId="19288" hidden="1" xr:uid="{00000000-0005-0000-0000-00005B4B0000}"/>
    <cellStyle name="Comma [0] 2 138 2 2" xfId="19524" hidden="1" xr:uid="{00000000-0005-0000-0000-0000474C0000}"/>
    <cellStyle name="Comma [0] 2 138 2 2" xfId="20084" hidden="1" xr:uid="{00000000-0005-0000-0000-0000774E0000}"/>
    <cellStyle name="Comma [0] 2 138 2 2" xfId="21004" hidden="1" xr:uid="{00000000-0005-0000-0000-00000F520000}"/>
    <cellStyle name="Comma [0] 2 138 2 2" xfId="21027" hidden="1" xr:uid="{00000000-0005-0000-0000-000026520000}"/>
    <cellStyle name="Comma [0] 2 138 2 2" xfId="21262" hidden="1" xr:uid="{00000000-0005-0000-0000-000011530000}"/>
    <cellStyle name="Comma [0] 2 138 2 2" xfId="21818" hidden="1" xr:uid="{00000000-0005-0000-0000-00003D550000}"/>
    <cellStyle name="Comma [0] 2 138 2 2" xfId="22732" hidden="1" xr:uid="{00000000-0005-0000-0000-0000CF580000}"/>
    <cellStyle name="Comma [0] 2 138 2 2" xfId="22755" hidden="1" xr:uid="{00000000-0005-0000-0000-0000E6580000}"/>
    <cellStyle name="Comma [0] 2 138 2 2" xfId="22990" hidden="1" xr:uid="{00000000-0005-0000-0000-0000D1590000}"/>
    <cellStyle name="Comma [0] 2 138 2 2" xfId="23542" hidden="1" xr:uid="{00000000-0005-0000-0000-0000F95B0000}"/>
    <cellStyle name="Comma [0] 2 138 2 2" xfId="24449" hidden="1" xr:uid="{00000000-0005-0000-0000-0000845F0000}"/>
    <cellStyle name="Comma [0] 2 138 2 2" xfId="24471" hidden="1" xr:uid="{00000000-0005-0000-0000-00009A5F0000}"/>
    <cellStyle name="Comma [0] 2 138 2 2" xfId="24703" hidden="1" xr:uid="{00000000-0005-0000-0000-000082600000}"/>
    <cellStyle name="Comma [0] 2 138 2 2" xfId="25249" hidden="1" xr:uid="{00000000-0005-0000-0000-0000A4620000}"/>
    <cellStyle name="Comma [0] 2 138 2 2" xfId="26147" hidden="1" xr:uid="{00000000-0005-0000-0000-000026660000}"/>
    <cellStyle name="Comma [0] 2 138 2 2" xfId="26169" hidden="1" xr:uid="{00000000-0005-0000-0000-00003C660000}"/>
    <cellStyle name="Comma [0] 2 138 2 2" xfId="26400" hidden="1" xr:uid="{00000000-0005-0000-0000-000023670000}"/>
    <cellStyle name="Comma [0] 2 138 2 2" xfId="26943" hidden="1" xr:uid="{00000000-0005-0000-0000-000042690000}"/>
    <cellStyle name="Comma [0] 2 138 2 2" xfId="27827" hidden="1" xr:uid="{00000000-0005-0000-0000-0000B66C0000}"/>
    <cellStyle name="Comma [0] 2 138 2 2" xfId="27849" hidden="1" xr:uid="{00000000-0005-0000-0000-0000CC6C0000}"/>
    <cellStyle name="Comma [0] 2 138 2 2" xfId="28075" hidden="1" xr:uid="{00000000-0005-0000-0000-0000AE6D0000}"/>
    <cellStyle name="Comma [0] 2 138 2 2" xfId="28604" hidden="1" xr:uid="{00000000-0005-0000-0000-0000BF6F0000}"/>
    <cellStyle name="Comma [0] 2 138 2 2" xfId="29478" hidden="1" xr:uid="{00000000-0005-0000-0000-000029730000}"/>
    <cellStyle name="Comma [0] 2 138 2 2" xfId="29497" hidden="1" xr:uid="{00000000-0005-0000-0000-00003C730000}"/>
    <cellStyle name="Comma [0] 2 138 2 2" xfId="29721" hidden="1" xr:uid="{00000000-0005-0000-0000-00001C740000}"/>
    <cellStyle name="Comma [0] 2 138 2 2" xfId="30239" hidden="1" xr:uid="{00000000-0005-0000-0000-000022760000}"/>
    <cellStyle name="Comma [0] 2 138 2 2" xfId="31078" hidden="1" xr:uid="{00000000-0005-0000-0000-000069790000}"/>
    <cellStyle name="Comma [0] 2 138 2 2" xfId="31093" hidden="1" xr:uid="{00000000-0005-0000-0000-000078790000}"/>
    <cellStyle name="Comma [0] 2 138 2 2" xfId="31752" hidden="1" xr:uid="{00000000-0005-0000-0000-00000B7C0000}"/>
    <cellStyle name="Comma [0] 2 138 2 2" xfId="36790" hidden="1" xr:uid="{95D31C78-71C7-4A70-8554-AA11F32C6FB3}"/>
    <cellStyle name="Comma [0] 2 138 2 2" xfId="36813" hidden="1" xr:uid="{72849829-8770-4265-B3B2-71F14B66B790}"/>
    <cellStyle name="Comma [0] 2 138 2 2" xfId="37052" hidden="1" xr:uid="{3D362E9D-F38B-4E10-B8ED-B1FBD31FB90B}"/>
    <cellStyle name="Comma [0] 2 138 2 2" xfId="37613" hidden="1" xr:uid="{B06E13E9-122C-4E52-AE4D-DCA4D5ABE35D}"/>
    <cellStyle name="Comma [0] 2 138 2 2" xfId="39009" hidden="1" xr:uid="{FF7B0932-10BA-4C52-B8C8-4439E7B4E2D5}"/>
    <cellStyle name="Comma [0] 2 138 2 2" xfId="39032" hidden="1" xr:uid="{B7DCB867-A914-46BB-B736-46A1C4DF4240}"/>
    <cellStyle name="Comma [0] 2 138 2 2" xfId="39271" hidden="1" xr:uid="{9AD77D9D-8E91-46C4-A321-B362CF515763}"/>
    <cellStyle name="Comma [0] 2 138 2 2" xfId="39832" hidden="1" xr:uid="{CAC41613-2EEB-4D79-A14D-59F2E1435B86}"/>
    <cellStyle name="Comma [0] 2 138 2 2" xfId="40765" hidden="1" xr:uid="{7F617D2F-C736-4C37-93BE-8362A6293568}"/>
    <cellStyle name="Comma [0] 2 138 2 2" xfId="40788" hidden="1" xr:uid="{28DA1E1A-308D-48F1-BD32-6FFB73A7742D}"/>
    <cellStyle name="Comma [0] 2 138 2 2" xfId="41027" hidden="1" xr:uid="{6D2474EC-D2A1-4723-A0AF-FD97D5C82AC9}"/>
    <cellStyle name="Comma [0] 2 138 2 2" xfId="41588" hidden="1" xr:uid="{935D3A5A-78D3-439F-BD34-7ABED8D8E1E1}"/>
    <cellStyle name="Comma [0] 2 138 2 2" xfId="42521" hidden="1" xr:uid="{279ED492-DBA7-4F84-BCF1-ED112474887C}"/>
    <cellStyle name="Comma [0] 2 138 2 2" xfId="42544" hidden="1" xr:uid="{B6D616CB-349B-4DE6-BEC5-AE11B41CEB75}"/>
    <cellStyle name="Comma [0] 2 138 2 2" xfId="42783" hidden="1" xr:uid="{6332780B-7875-4C48-9059-F7465818DB4E}"/>
    <cellStyle name="Comma [0] 2 138 2 2" xfId="43344" hidden="1" xr:uid="{3A3A7792-33BB-43A6-9283-8EA64F2DDCAA}"/>
    <cellStyle name="Comma [0] 2 138 2 2" xfId="44277" hidden="1" xr:uid="{0C77B3ED-4EAD-4300-AE52-7FBDB3D9E3A4}"/>
    <cellStyle name="Comma [0] 2 138 2 2" xfId="44300" hidden="1" xr:uid="{8FEAB24A-0DAB-426D-9809-AB98218B7DE0}"/>
    <cellStyle name="Comma [0] 2 138 2 2" xfId="44539" hidden="1" xr:uid="{37C9435C-0138-4928-9F02-AA18E18F9E78}"/>
    <cellStyle name="Comma [0] 2 138 2 2" xfId="45100" hidden="1" xr:uid="{82CE1A06-16BB-4FC1-807A-EE0E470B50D9}"/>
    <cellStyle name="Comma [0] 2 138 2 2" xfId="46033" hidden="1" xr:uid="{B88F39FA-7FAE-4727-81B2-9A5ABC84F56A}"/>
    <cellStyle name="Comma [0] 2 138 2 2" xfId="46056" hidden="1" xr:uid="{B9A3C435-EDF0-4D59-8A3C-FFF9983C9B73}"/>
    <cellStyle name="Comma [0] 2 138 2 2" xfId="46295" hidden="1" xr:uid="{FAAED544-F97C-49F7-9A6A-05FC35BC23DC}"/>
    <cellStyle name="Comma [0] 2 138 2 2" xfId="46856" hidden="1" xr:uid="{3EDD2F28-E4F5-4692-A55E-0CD669137886}"/>
    <cellStyle name="Comma [0] 2 138 2 2" xfId="47787" hidden="1" xr:uid="{ABA8368E-F4BC-4D94-972F-1A9EEFC94684}"/>
    <cellStyle name="Comma [0] 2 138 2 2" xfId="47810" hidden="1" xr:uid="{B33AC947-67BA-42D8-ADDE-AAFD9AF4D4F1}"/>
    <cellStyle name="Comma [0] 2 138 2 2" xfId="48048" hidden="1" xr:uid="{9564F8D1-CC87-4934-8B43-F233EB222896}"/>
    <cellStyle name="Comma [0] 2 138 2 2" xfId="48609" hidden="1" xr:uid="{F46A7FEB-E8A9-4D7E-A951-0EB9350CEC7C}"/>
    <cellStyle name="Comma [0] 2 138 2 2" xfId="49538" hidden="1" xr:uid="{AB4506B9-7856-4FE8-9527-D6D9CB7C2C67}"/>
    <cellStyle name="Comma [0] 2 138 2 2" xfId="49561" hidden="1" xr:uid="{2D05F74A-2282-4742-A1F2-BCD0E04A81DC}"/>
    <cellStyle name="Comma [0] 2 138 2 2" xfId="49798" hidden="1" xr:uid="{5FA53075-44FE-44AE-8C95-E577D5017712}"/>
    <cellStyle name="Comma [0] 2 138 2 2" xfId="50359" hidden="1" xr:uid="{43081D7C-5568-4158-BA95-5150334543D9}"/>
    <cellStyle name="Comma [0] 2 138 2 2" xfId="51284" hidden="1" xr:uid="{CBC689F9-9B18-4DCB-9DE6-0F09AE733796}"/>
    <cellStyle name="Comma [0] 2 138 2 2" xfId="51307" hidden="1" xr:uid="{1CDB0E9B-33AB-4A3E-BF42-778A579132EF}"/>
    <cellStyle name="Comma [0] 2 138 2 2" xfId="51543" hidden="1" xr:uid="{56AC1B46-DF7C-401E-81C2-84DAEA010DD5}"/>
    <cellStyle name="Comma [0] 2 138 2 2" xfId="52103" hidden="1" xr:uid="{95808155-19FA-49F1-9873-17DFDEDDC40E}"/>
    <cellStyle name="Comma [0] 2 138 2 2" xfId="53023" hidden="1" xr:uid="{6227F12C-CE51-4CEE-8538-349718898B80}"/>
    <cellStyle name="Comma [0] 2 138 2 2" xfId="53046" hidden="1" xr:uid="{E5251019-DD48-4A76-A703-BFB494EDD34A}"/>
    <cellStyle name="Comma [0] 2 138 2 2" xfId="53281" hidden="1" xr:uid="{FC64150A-26F1-4B26-AA08-C9287078FA4A}"/>
    <cellStyle name="Comma [0] 2 138 2 2" xfId="53837" hidden="1" xr:uid="{ABDC4E2F-E36B-4457-A731-DB215828C3EF}"/>
    <cellStyle name="Comma [0] 2 138 2 2" xfId="54751" hidden="1" xr:uid="{CC411FD4-7BF2-460C-8284-496CA58FC500}"/>
    <cellStyle name="Comma [0] 2 138 2 2" xfId="54774" hidden="1" xr:uid="{E2C63B05-DB7E-49DC-BC8E-79471CA85F15}"/>
    <cellStyle name="Comma [0] 2 138 2 2" xfId="55009" hidden="1" xr:uid="{1DC8922E-F48B-4BB2-A9DB-C31692631F7B}"/>
    <cellStyle name="Comma [0] 2 138 2 2" xfId="55561" hidden="1" xr:uid="{2ED32991-E253-405E-B45F-4B12A33F0A7E}"/>
    <cellStyle name="Comma [0] 2 138 2 2" xfId="56468" hidden="1" xr:uid="{8F988AF9-802B-4FA7-95A4-CC0601C4A147}"/>
    <cellStyle name="Comma [0] 2 138 2 2" xfId="56490" hidden="1" xr:uid="{F0D9578C-F972-4F15-8B72-0FFC39B1F2ED}"/>
    <cellStyle name="Comma [0] 2 138 2 2" xfId="56722" hidden="1" xr:uid="{29E436E0-A9CA-4D6D-9EC6-B20D4A7AB1F6}"/>
    <cellStyle name="Comma [0] 2 138 2 2" xfId="57268" hidden="1" xr:uid="{61A2F5F1-56B7-4592-9931-41ED46CED72B}"/>
    <cellStyle name="Comma [0] 2 138 2 2" xfId="58166" hidden="1" xr:uid="{A7DCC298-963C-4274-AA66-D31A9A822250}"/>
    <cellStyle name="Comma [0] 2 138 2 2" xfId="58188" hidden="1" xr:uid="{D67ABB59-DAFA-486F-A355-3245F59EB5E0}"/>
    <cellStyle name="Comma [0] 2 138 2 2" xfId="58419" hidden="1" xr:uid="{F2580CC4-0208-4DC2-9FD0-A1F6ABCEDEC4}"/>
    <cellStyle name="Comma [0] 2 138 2 2" xfId="58962" hidden="1" xr:uid="{F349E548-36CA-4496-9170-0DAA06CBECA7}"/>
    <cellStyle name="Comma [0] 2 138 2 2" xfId="59846" hidden="1" xr:uid="{60D5B8BE-F252-4941-BE3A-42A7F0E00229}"/>
    <cellStyle name="Comma [0] 2 138 2 2" xfId="59868" hidden="1" xr:uid="{B4FE88CE-0214-4444-955E-900737A9C44E}"/>
    <cellStyle name="Comma [0] 2 138 2 2" xfId="60094" hidden="1" xr:uid="{7A658449-C3CF-473B-B863-C6121A03B08C}"/>
    <cellStyle name="Comma [0] 2 138 2 2" xfId="60623" hidden="1" xr:uid="{09DB9F10-25E2-4C5D-9CB9-27894B726FE7}"/>
    <cellStyle name="Comma [0] 2 138 2 2" xfId="61497" hidden="1" xr:uid="{9169291A-3EFB-4A28-AB38-15365BF2F986}"/>
    <cellStyle name="Comma [0] 2 138 2 2" xfId="61516" hidden="1" xr:uid="{C182EB90-5928-4777-A8D6-684BC03DD6FE}"/>
    <cellStyle name="Comma [0] 2 138 2 2" xfId="61740" hidden="1" xr:uid="{10014A5D-92CF-4B55-888E-4A78C795EDEC}"/>
    <cellStyle name="Comma [0] 2 138 2 2" xfId="62258" hidden="1" xr:uid="{B006AFEA-3081-4AD7-81CE-8C8314819C75}"/>
    <cellStyle name="Comma [0] 2 138 2 2" xfId="63097" hidden="1" xr:uid="{9152B76D-6BE4-4541-BD53-98D1C530B6D3}"/>
    <cellStyle name="Comma [0] 2 138 2 2" xfId="63112" hidden="1" xr:uid="{B3FF6877-EEDB-42D2-B1E5-086A2971EECD}"/>
    <cellStyle name="Comma [0] 2 138 2 2" xfId="63771" hidden="1" xr:uid="{FE0CD499-99BE-4D60-94F0-A735FB4D7C8C}"/>
    <cellStyle name="Comma [0] 2 138 3" xfId="4372" hidden="1" xr:uid="{00000000-0005-0000-0000-000017110000}"/>
    <cellStyle name="Comma [0] 2 138 3" xfId="6410" hidden="1" xr:uid="{00000000-0005-0000-0000-00000D190000}"/>
    <cellStyle name="Comma [0] 2 138 3" xfId="6411" hidden="1" xr:uid="{00000000-0005-0000-0000-00000E190000}"/>
    <cellStyle name="Comma [0] 2 138 3" xfId="6591" hidden="1" xr:uid="{00000000-0005-0000-0000-0000C2190000}"/>
    <cellStyle name="Comma [0] 2 138 3" xfId="6666" hidden="1" xr:uid="{00000000-0005-0000-0000-00000D1A0000}"/>
    <cellStyle name="Comma [0] 2 138 3" xfId="6705" hidden="1" xr:uid="{00000000-0005-0000-0000-0000341A0000}"/>
    <cellStyle name="Comma [0] 2 138 3" xfId="6709" hidden="1" xr:uid="{00000000-0005-0000-0000-0000381A0000}"/>
    <cellStyle name="Comma [0] 2 138 3" xfId="6710" hidden="1" xr:uid="{00000000-0005-0000-0000-0000391A0000}"/>
    <cellStyle name="Comma [0] 2 138 3" xfId="6822" hidden="1" xr:uid="{00000000-0005-0000-0000-0000A91A0000}"/>
    <cellStyle name="Comma [0] 2 138 3" xfId="7370" hidden="1" xr:uid="{00000000-0005-0000-0000-0000CD1C0000}"/>
    <cellStyle name="Comma [0] 2 138 3" xfId="9126" hidden="1" xr:uid="{00000000-0005-0000-0000-0000A9230000}"/>
    <cellStyle name="Comma [0] 2 138 3" xfId="10882" hidden="1" xr:uid="{00000000-0005-0000-0000-0000852A0000}"/>
    <cellStyle name="Comma [0] 2 138 3" xfId="12638" hidden="1" xr:uid="{00000000-0005-0000-0000-000061310000}"/>
    <cellStyle name="Comma [0] 2 138 3" xfId="14394" hidden="1" xr:uid="{00000000-0005-0000-0000-00003D380000}"/>
    <cellStyle name="Comma [0] 2 138 3" xfId="16147" hidden="1" xr:uid="{00000000-0005-0000-0000-0000163F0000}"/>
    <cellStyle name="Comma [0] 2 138 3" xfId="17897" hidden="1" xr:uid="{00000000-0005-0000-0000-0000EC450000}"/>
    <cellStyle name="Comma [0] 2 138 3" xfId="36391" hidden="1" xr:uid="{ADCC0C28-0B49-4AD8-AA7A-765E11D33871}"/>
    <cellStyle name="Comma [0] 2 138 3" xfId="38429" hidden="1" xr:uid="{50CD9B63-D9F6-4D05-AC02-04105D74CC36}"/>
    <cellStyle name="Comma [0] 2 138 3" xfId="38430" hidden="1" xr:uid="{69D8FB8E-DC7E-41D5-AD6B-293BF1B93DF8}"/>
    <cellStyle name="Comma [0] 2 138 3" xfId="38610" hidden="1" xr:uid="{95085E40-309D-40DC-8D62-30A3431FC8A8}"/>
    <cellStyle name="Comma [0] 2 138 3" xfId="38685" hidden="1" xr:uid="{5A1581E3-16A3-4E1E-8FAD-5494E18AB8E9}"/>
    <cellStyle name="Comma [0] 2 138 3" xfId="38724" hidden="1" xr:uid="{DA10B460-2592-4FAA-8D2B-4B9F83B167AF}"/>
    <cellStyle name="Comma [0] 2 138 3" xfId="38728" hidden="1" xr:uid="{4FB4FEE8-4AF6-4774-B842-5561C9E5591B}"/>
    <cellStyle name="Comma [0] 2 138 3" xfId="38729" hidden="1" xr:uid="{ED03D7B7-D5DE-44C8-82B3-AF865E91C3B1}"/>
    <cellStyle name="Comma [0] 2 138 3" xfId="38841" hidden="1" xr:uid="{1E44657D-22CC-4E44-B005-99EAC1010210}"/>
    <cellStyle name="Comma [0] 2 138 3" xfId="39389" hidden="1" xr:uid="{B016C860-6987-4DA2-8583-ECA0EFA0A115}"/>
    <cellStyle name="Comma [0] 2 138 3" xfId="41145" hidden="1" xr:uid="{C74D1074-CDCE-4E9A-825B-72C96E2B6D3C}"/>
    <cellStyle name="Comma [0] 2 138 3" xfId="42901" hidden="1" xr:uid="{AC7AD961-E9AE-42A6-9C70-36E7B0C991DC}"/>
    <cellStyle name="Comma [0] 2 138 3" xfId="44657" hidden="1" xr:uid="{E277654B-2955-4EE2-90D3-F25C67E11587}"/>
    <cellStyle name="Comma [0] 2 138 3" xfId="46413" hidden="1" xr:uid="{B290985C-E7E5-4580-8C59-60472239B40B}"/>
    <cellStyle name="Comma [0] 2 138 3" xfId="48166" hidden="1" xr:uid="{E183F17F-8691-4FA4-92C1-A402468F9D41}"/>
    <cellStyle name="Comma [0] 2 138 3" xfId="49916" hidden="1" xr:uid="{8FE18D78-F817-47C6-BF46-F64AB9DC1434}"/>
    <cellStyle name="Comma [0] 2 139" xfId="597" xr:uid="{00000000-0005-0000-0000-000058020000}"/>
    <cellStyle name="Comma [0] 2 139 2" xfId="1018" hidden="1" xr:uid="{00000000-0005-0000-0000-0000FD030000}"/>
    <cellStyle name="Comma [0] 2 139 2" xfId="1023" hidden="1" xr:uid="{00000000-0005-0000-0000-000002040000}"/>
    <cellStyle name="Comma [0] 2 139 2" xfId="1809" hidden="1" xr:uid="{00000000-0005-0000-0000-000014070000}"/>
    <cellStyle name="Comma [0] 2 139 2" xfId="33054" hidden="1" xr:uid="{F281951C-D26F-41D4-8659-87EA88CF42C5}"/>
    <cellStyle name="Comma [0] 2 139 2" xfId="33059" hidden="1" xr:uid="{41788556-C6D0-4364-8134-B7437344D261}"/>
    <cellStyle name="Comma [0] 2 139 2" xfId="33839" hidden="1" xr:uid="{5FBEE2BE-EF7A-4801-9591-922B7828FAC2}"/>
    <cellStyle name="Comma [0] 2 139 2" xfId="32650" xr:uid="{BDEFEBC9-F73A-4977-ACBD-B0B8EF396916}"/>
    <cellStyle name="Comma [0] 2 139 2 2" xfId="4811" hidden="1" xr:uid="{00000000-0005-0000-0000-0000CE120000}"/>
    <cellStyle name="Comma [0] 2 139 2 2" xfId="4816" hidden="1" xr:uid="{00000000-0005-0000-0000-0000D3120000}"/>
    <cellStyle name="Comma [0] 2 139 2 2" xfId="5049" hidden="1" xr:uid="{00000000-0005-0000-0000-0000BC130000}"/>
    <cellStyle name="Comma [0] 2 139 2 2" xfId="5610" hidden="1" xr:uid="{00000000-0005-0000-0000-0000ED150000}"/>
    <cellStyle name="Comma [0] 2 139 2 2" xfId="7030" hidden="1" xr:uid="{00000000-0005-0000-0000-0000791B0000}"/>
    <cellStyle name="Comma [0] 2 139 2 2" xfId="7035" hidden="1" xr:uid="{00000000-0005-0000-0000-00007E1B0000}"/>
    <cellStyle name="Comma [0] 2 139 2 2" xfId="7268" hidden="1" xr:uid="{00000000-0005-0000-0000-0000671C0000}"/>
    <cellStyle name="Comma [0] 2 139 2 2" xfId="7829" hidden="1" xr:uid="{00000000-0005-0000-0000-0000981E0000}"/>
    <cellStyle name="Comma [0] 2 139 2 2" xfId="8786" hidden="1" xr:uid="{00000000-0005-0000-0000-000055220000}"/>
    <cellStyle name="Comma [0] 2 139 2 2" xfId="8791" hidden="1" xr:uid="{00000000-0005-0000-0000-00005A220000}"/>
    <cellStyle name="Comma [0] 2 139 2 2" xfId="9024" hidden="1" xr:uid="{00000000-0005-0000-0000-000043230000}"/>
    <cellStyle name="Comma [0] 2 139 2 2" xfId="9585" hidden="1" xr:uid="{00000000-0005-0000-0000-000074250000}"/>
    <cellStyle name="Comma [0] 2 139 2 2" xfId="10542" hidden="1" xr:uid="{00000000-0005-0000-0000-000031290000}"/>
    <cellStyle name="Comma [0] 2 139 2 2" xfId="10547" hidden="1" xr:uid="{00000000-0005-0000-0000-000036290000}"/>
    <cellStyle name="Comma [0] 2 139 2 2" xfId="10780" hidden="1" xr:uid="{00000000-0005-0000-0000-00001F2A0000}"/>
    <cellStyle name="Comma [0] 2 139 2 2" xfId="11341" hidden="1" xr:uid="{00000000-0005-0000-0000-0000502C0000}"/>
    <cellStyle name="Comma [0] 2 139 2 2" xfId="12298" hidden="1" xr:uid="{00000000-0005-0000-0000-00000D300000}"/>
    <cellStyle name="Comma [0] 2 139 2 2" xfId="12303" hidden="1" xr:uid="{00000000-0005-0000-0000-000012300000}"/>
    <cellStyle name="Comma [0] 2 139 2 2" xfId="12536" hidden="1" xr:uid="{00000000-0005-0000-0000-0000FB300000}"/>
    <cellStyle name="Comma [0] 2 139 2 2" xfId="13097" hidden="1" xr:uid="{00000000-0005-0000-0000-00002C330000}"/>
    <cellStyle name="Comma [0] 2 139 2 2" xfId="14054" hidden="1" xr:uid="{00000000-0005-0000-0000-0000E9360000}"/>
    <cellStyle name="Comma [0] 2 139 2 2" xfId="14059" hidden="1" xr:uid="{00000000-0005-0000-0000-0000EE360000}"/>
    <cellStyle name="Comma [0] 2 139 2 2" xfId="14292" hidden="1" xr:uid="{00000000-0005-0000-0000-0000D7370000}"/>
    <cellStyle name="Comma [0] 2 139 2 2" xfId="14853" hidden="1" xr:uid="{00000000-0005-0000-0000-0000083A0000}"/>
    <cellStyle name="Comma [0] 2 139 2 2" xfId="15807" hidden="1" xr:uid="{00000000-0005-0000-0000-0000C23D0000}"/>
    <cellStyle name="Comma [0] 2 139 2 2" xfId="15812" hidden="1" xr:uid="{00000000-0005-0000-0000-0000C73D0000}"/>
    <cellStyle name="Comma [0] 2 139 2 2" xfId="16045" hidden="1" xr:uid="{00000000-0005-0000-0000-0000B03E0000}"/>
    <cellStyle name="Comma [0] 2 139 2 2" xfId="16606" hidden="1" xr:uid="{00000000-0005-0000-0000-0000E1400000}"/>
    <cellStyle name="Comma [0] 2 139 2 2" xfId="17557" hidden="1" xr:uid="{00000000-0005-0000-0000-000098440000}"/>
    <cellStyle name="Comma [0] 2 139 2 2" xfId="17562" hidden="1" xr:uid="{00000000-0005-0000-0000-00009D440000}"/>
    <cellStyle name="Comma [0] 2 139 2 2" xfId="17795" hidden="1" xr:uid="{00000000-0005-0000-0000-000086450000}"/>
    <cellStyle name="Comma [0] 2 139 2 2" xfId="18356" hidden="1" xr:uid="{00000000-0005-0000-0000-0000B7470000}"/>
    <cellStyle name="Comma [0] 2 139 2 2" xfId="19303" hidden="1" xr:uid="{00000000-0005-0000-0000-00006A4B0000}"/>
    <cellStyle name="Comma [0] 2 139 2 2" xfId="19308" hidden="1" xr:uid="{00000000-0005-0000-0000-00006F4B0000}"/>
    <cellStyle name="Comma [0] 2 139 2 2" xfId="19540" hidden="1" xr:uid="{00000000-0005-0000-0000-0000574C0000}"/>
    <cellStyle name="Comma [0] 2 139 2 2" xfId="20100" hidden="1" xr:uid="{00000000-0005-0000-0000-0000874E0000}"/>
    <cellStyle name="Comma [0] 2 139 2 2" xfId="21041" hidden="1" xr:uid="{00000000-0005-0000-0000-000034520000}"/>
    <cellStyle name="Comma [0] 2 139 2 2" xfId="21046" hidden="1" xr:uid="{00000000-0005-0000-0000-000039520000}"/>
    <cellStyle name="Comma [0] 2 139 2 2" xfId="21278" hidden="1" xr:uid="{00000000-0005-0000-0000-000021530000}"/>
    <cellStyle name="Comma [0] 2 139 2 2" xfId="21834" hidden="1" xr:uid="{00000000-0005-0000-0000-00004D550000}"/>
    <cellStyle name="Comma [0] 2 139 2 2" xfId="22769" hidden="1" xr:uid="{00000000-0005-0000-0000-0000F4580000}"/>
    <cellStyle name="Comma [0] 2 139 2 2" xfId="22774" hidden="1" xr:uid="{00000000-0005-0000-0000-0000F9580000}"/>
    <cellStyle name="Comma [0] 2 139 2 2" xfId="23006" hidden="1" xr:uid="{00000000-0005-0000-0000-0000E1590000}"/>
    <cellStyle name="Comma [0] 2 139 2 2" xfId="23558" hidden="1" xr:uid="{00000000-0005-0000-0000-0000095C0000}"/>
    <cellStyle name="Comma [0] 2 139 2 2" xfId="24485" hidden="1" xr:uid="{00000000-0005-0000-0000-0000A85F0000}"/>
    <cellStyle name="Comma [0] 2 139 2 2" xfId="24489" hidden="1" xr:uid="{00000000-0005-0000-0000-0000AC5F0000}"/>
    <cellStyle name="Comma [0] 2 139 2 2" xfId="24719" hidden="1" xr:uid="{00000000-0005-0000-0000-000092600000}"/>
    <cellStyle name="Comma [0] 2 139 2 2" xfId="25265" hidden="1" xr:uid="{00000000-0005-0000-0000-0000B4620000}"/>
    <cellStyle name="Comma [0] 2 139 2 2" xfId="26182" hidden="1" xr:uid="{00000000-0005-0000-0000-000049660000}"/>
    <cellStyle name="Comma [0] 2 139 2 2" xfId="26186" hidden="1" xr:uid="{00000000-0005-0000-0000-00004D660000}"/>
    <cellStyle name="Comma [0] 2 139 2 2" xfId="26416" hidden="1" xr:uid="{00000000-0005-0000-0000-000033670000}"/>
    <cellStyle name="Comma [0] 2 139 2 2" xfId="26959" hidden="1" xr:uid="{00000000-0005-0000-0000-000052690000}"/>
    <cellStyle name="Comma [0] 2 139 2 2" xfId="27862" hidden="1" xr:uid="{00000000-0005-0000-0000-0000D96C0000}"/>
    <cellStyle name="Comma [0] 2 139 2 2" xfId="27866" hidden="1" xr:uid="{00000000-0005-0000-0000-0000DD6C0000}"/>
    <cellStyle name="Comma [0] 2 139 2 2" xfId="28091" hidden="1" xr:uid="{00000000-0005-0000-0000-0000BE6D0000}"/>
    <cellStyle name="Comma [0] 2 139 2 2" xfId="28620" hidden="1" xr:uid="{00000000-0005-0000-0000-0000CF6F0000}"/>
    <cellStyle name="Comma [0] 2 139 2 2" xfId="29510" hidden="1" xr:uid="{00000000-0005-0000-0000-000049730000}"/>
    <cellStyle name="Comma [0] 2 139 2 2" xfId="29513" hidden="1" xr:uid="{00000000-0005-0000-0000-00004C730000}"/>
    <cellStyle name="Comma [0] 2 139 2 2" xfId="29737" hidden="1" xr:uid="{00000000-0005-0000-0000-00002C740000}"/>
    <cellStyle name="Comma [0] 2 139 2 2" xfId="30255" hidden="1" xr:uid="{00000000-0005-0000-0000-000032760000}"/>
    <cellStyle name="Comma [0] 2 139 2 2" xfId="31104" hidden="1" xr:uid="{00000000-0005-0000-0000-000083790000}"/>
    <cellStyle name="Comma [0] 2 139 2 2" xfId="31106" hidden="1" xr:uid="{00000000-0005-0000-0000-000085790000}"/>
    <cellStyle name="Comma [0] 2 139 2 2" xfId="31768" hidden="1" xr:uid="{00000000-0005-0000-0000-00001B7C0000}"/>
    <cellStyle name="Comma [0] 2 139 2 2" xfId="36830" hidden="1" xr:uid="{70BB2B88-A46B-4295-B9C4-689F42F9966F}"/>
    <cellStyle name="Comma [0] 2 139 2 2" xfId="36835" hidden="1" xr:uid="{B5E6C222-5C59-40F5-829D-AD22E4C718D7}"/>
    <cellStyle name="Comma [0] 2 139 2 2" xfId="37068" hidden="1" xr:uid="{97FC5FE9-0193-4902-BF6D-D12FC27BF496}"/>
    <cellStyle name="Comma [0] 2 139 2 2" xfId="37629" hidden="1" xr:uid="{DF561688-D9B7-418E-9EB6-9C481FCE38FE}"/>
    <cellStyle name="Comma [0] 2 139 2 2" xfId="39049" hidden="1" xr:uid="{2D9E0CAF-F7FE-4CA7-959E-6CE54BC3DFAB}"/>
    <cellStyle name="Comma [0] 2 139 2 2" xfId="39054" hidden="1" xr:uid="{032D7D5F-C235-4939-BCFC-68D2792DD8DE}"/>
    <cellStyle name="Comma [0] 2 139 2 2" xfId="39287" hidden="1" xr:uid="{28D77829-ED5F-4E43-AA72-9313C0049A1D}"/>
    <cellStyle name="Comma [0] 2 139 2 2" xfId="39848" hidden="1" xr:uid="{B8FF2BD3-819B-4A67-9257-FAA6B643271D}"/>
    <cellStyle name="Comma [0] 2 139 2 2" xfId="40805" hidden="1" xr:uid="{AB8031BA-A65B-42A7-9D48-DC42F4897665}"/>
    <cellStyle name="Comma [0] 2 139 2 2" xfId="40810" hidden="1" xr:uid="{1D2EFA1F-F584-46FC-B93F-1900E40A0602}"/>
    <cellStyle name="Comma [0] 2 139 2 2" xfId="41043" hidden="1" xr:uid="{CBDBA16F-1737-4C67-BB37-1117C919ED2A}"/>
    <cellStyle name="Comma [0] 2 139 2 2" xfId="41604" hidden="1" xr:uid="{1C7239AE-663B-4CB1-AD95-87ED7B65E92F}"/>
    <cellStyle name="Comma [0] 2 139 2 2" xfId="42561" hidden="1" xr:uid="{9EE9670D-3777-4A99-B9F6-8A9D0919947F}"/>
    <cellStyle name="Comma [0] 2 139 2 2" xfId="42566" hidden="1" xr:uid="{A0792AA3-A831-4308-AE42-0CFFEBE7E231}"/>
    <cellStyle name="Comma [0] 2 139 2 2" xfId="42799" hidden="1" xr:uid="{94B4866C-DEC0-4200-BF82-A82AB8A8E0EB}"/>
    <cellStyle name="Comma [0] 2 139 2 2" xfId="43360" hidden="1" xr:uid="{E3CE179D-C4CD-44A0-9FC4-889C8739DD2B}"/>
    <cellStyle name="Comma [0] 2 139 2 2" xfId="44317" hidden="1" xr:uid="{4101A750-F396-49CB-A27B-A87AF656A3C5}"/>
    <cellStyle name="Comma [0] 2 139 2 2" xfId="44322" hidden="1" xr:uid="{87F06EBA-1ED2-4975-BA28-8DD2F960EC44}"/>
    <cellStyle name="Comma [0] 2 139 2 2" xfId="44555" hidden="1" xr:uid="{83161EF6-73DD-4CBE-9EF5-E27EB70308BF}"/>
    <cellStyle name="Comma [0] 2 139 2 2" xfId="45116" hidden="1" xr:uid="{B95B3322-3B02-432A-9312-8DB13F223263}"/>
    <cellStyle name="Comma [0] 2 139 2 2" xfId="46073" hidden="1" xr:uid="{5080D8EF-B419-4EB7-AEF6-7699929CFF39}"/>
    <cellStyle name="Comma [0] 2 139 2 2" xfId="46078" hidden="1" xr:uid="{3D759E93-E267-41DB-8E59-B816748F0B3F}"/>
    <cellStyle name="Comma [0] 2 139 2 2" xfId="46311" hidden="1" xr:uid="{9736FC7F-80BF-43DA-B2D0-97F2A0E3CD0F}"/>
    <cellStyle name="Comma [0] 2 139 2 2" xfId="46872" hidden="1" xr:uid="{0C3F4F77-7393-49AE-A3F4-4F7BE3B51B66}"/>
    <cellStyle name="Comma [0] 2 139 2 2" xfId="47826" hidden="1" xr:uid="{ADFC6F1C-7AA0-4B17-A20E-681C879F7D9B}"/>
    <cellStyle name="Comma [0] 2 139 2 2" xfId="47831" hidden="1" xr:uid="{8DA4A51D-987B-4330-A7BB-FF88AE1878E9}"/>
    <cellStyle name="Comma [0] 2 139 2 2" xfId="48064" hidden="1" xr:uid="{ED5856DF-1121-4E68-80B6-43DE0BC8D140}"/>
    <cellStyle name="Comma [0] 2 139 2 2" xfId="48625" hidden="1" xr:uid="{6EEFC0FB-BD19-4694-B971-AEBE99D307F9}"/>
    <cellStyle name="Comma [0] 2 139 2 2" xfId="49576" hidden="1" xr:uid="{EA2ABB63-A695-45D0-A2E6-8F38F5AB316D}"/>
    <cellStyle name="Comma [0] 2 139 2 2" xfId="49581" hidden="1" xr:uid="{272BB66A-80F8-4F1A-AA39-EF974E958AC4}"/>
    <cellStyle name="Comma [0] 2 139 2 2" xfId="49814" hidden="1" xr:uid="{0399B0C5-8DAB-403D-88D7-F594AAE11391}"/>
    <cellStyle name="Comma [0] 2 139 2 2" xfId="50375" hidden="1" xr:uid="{C4F75EB4-03A2-4781-80CE-B16A99C552DB}"/>
    <cellStyle name="Comma [0] 2 139 2 2" xfId="51322" hidden="1" xr:uid="{1A9FD5B6-B9B0-4194-B637-8D278899607A}"/>
    <cellStyle name="Comma [0] 2 139 2 2" xfId="51327" hidden="1" xr:uid="{B41E3A8A-EB5A-4A81-95C8-3B25A4C9054B}"/>
    <cellStyle name="Comma [0] 2 139 2 2" xfId="51559" hidden="1" xr:uid="{2DC8FCA6-AACF-43CE-BBCD-E1C1798E2E0D}"/>
    <cellStyle name="Comma [0] 2 139 2 2" xfId="52119" hidden="1" xr:uid="{4AEB6780-DE6A-4C79-A7CF-839A9398E04F}"/>
    <cellStyle name="Comma [0] 2 139 2 2" xfId="53060" hidden="1" xr:uid="{77C13680-52AA-41B9-AEC4-5649AA9BC13F}"/>
    <cellStyle name="Comma [0] 2 139 2 2" xfId="53065" hidden="1" xr:uid="{AC3F26EA-EB76-4098-BB38-6201EF660104}"/>
    <cellStyle name="Comma [0] 2 139 2 2" xfId="53297" hidden="1" xr:uid="{4FF3CBA6-E914-47DD-AE07-2BBE58C137BE}"/>
    <cellStyle name="Comma [0] 2 139 2 2" xfId="53853" hidden="1" xr:uid="{17263380-A012-4C3D-A9B3-11C0C27465E6}"/>
    <cellStyle name="Comma [0] 2 139 2 2" xfId="54788" hidden="1" xr:uid="{6F42F9D8-80CE-4ACE-B953-F3F6F729F873}"/>
    <cellStyle name="Comma [0] 2 139 2 2" xfId="54793" hidden="1" xr:uid="{940EFA52-32C7-4D4D-A9B4-87B8562B2E56}"/>
    <cellStyle name="Comma [0] 2 139 2 2" xfId="55025" hidden="1" xr:uid="{75A0A913-8EDB-4538-9697-F60C59B6704F}"/>
    <cellStyle name="Comma [0] 2 139 2 2" xfId="55577" hidden="1" xr:uid="{8788818D-09F8-4D66-94B6-9F20BA79ADC9}"/>
    <cellStyle name="Comma [0] 2 139 2 2" xfId="56504" hidden="1" xr:uid="{CF869968-1280-4F27-B301-90155B19BA98}"/>
    <cellStyle name="Comma [0] 2 139 2 2" xfId="56508" hidden="1" xr:uid="{EB02C9A1-0D7A-4B6F-A1A4-52D7AB6B7A98}"/>
    <cellStyle name="Comma [0] 2 139 2 2" xfId="56738" hidden="1" xr:uid="{7E444E40-6A0B-4617-AF4F-1E9717ED9494}"/>
    <cellStyle name="Comma [0] 2 139 2 2" xfId="57284" hidden="1" xr:uid="{443ED977-46DA-4F49-A5A2-CBADB4407587}"/>
    <cellStyle name="Comma [0] 2 139 2 2" xfId="58201" hidden="1" xr:uid="{69249725-F539-4F15-8675-01545F50CA4B}"/>
    <cellStyle name="Comma [0] 2 139 2 2" xfId="58205" hidden="1" xr:uid="{8C711499-9337-4067-A962-CFE7695F1F02}"/>
    <cellStyle name="Comma [0] 2 139 2 2" xfId="58435" hidden="1" xr:uid="{6268AC4C-D89B-4454-AB3A-BFB21CED86A0}"/>
    <cellStyle name="Comma [0] 2 139 2 2" xfId="58978" hidden="1" xr:uid="{FEFDEA33-682D-47BD-BC46-A1EA9FDC4192}"/>
    <cellStyle name="Comma [0] 2 139 2 2" xfId="59881" hidden="1" xr:uid="{142903B6-8128-4811-93D9-44386577DB88}"/>
    <cellStyle name="Comma [0] 2 139 2 2" xfId="59885" hidden="1" xr:uid="{3BCA25E1-2A51-4B95-9986-F828F380C2DC}"/>
    <cellStyle name="Comma [0] 2 139 2 2" xfId="60110" hidden="1" xr:uid="{1CF9BD21-18D3-4D40-80A5-318F295C1EB4}"/>
    <cellStyle name="Comma [0] 2 139 2 2" xfId="60639" hidden="1" xr:uid="{D5AA526C-4B0C-45AD-92ED-716EAA974D7F}"/>
    <cellStyle name="Comma [0] 2 139 2 2" xfId="61529" hidden="1" xr:uid="{0FF57433-4F99-47AA-ABCE-80FED3C8C220}"/>
    <cellStyle name="Comma [0] 2 139 2 2" xfId="61532" hidden="1" xr:uid="{F3E6C2AE-524E-4F12-AB04-12625242B091}"/>
    <cellStyle name="Comma [0] 2 139 2 2" xfId="61756" hidden="1" xr:uid="{2D825C52-828D-4822-B0F1-FB3A6553621D}"/>
    <cellStyle name="Comma [0] 2 139 2 2" xfId="62274" hidden="1" xr:uid="{D2FEE1EF-ACE6-4D0F-8974-AD17C2AFB9AB}"/>
    <cellStyle name="Comma [0] 2 139 2 2" xfId="63123" hidden="1" xr:uid="{17B55506-DCF6-44AC-A676-9872DB663086}"/>
    <cellStyle name="Comma [0] 2 139 2 2" xfId="63125" hidden="1" xr:uid="{8966DA47-55C8-4FBC-A5DF-D654767A8D16}"/>
    <cellStyle name="Comma [0] 2 139 2 2" xfId="63787" hidden="1" xr:uid="{47002A64-C52A-49C6-BB94-BB7EFCF4389E}"/>
    <cellStyle name="Comma [0] 2 139 3" xfId="4388" hidden="1" xr:uid="{00000000-0005-0000-0000-000027110000}"/>
    <cellStyle name="Comma [0] 2 139 3" xfId="6607" hidden="1" xr:uid="{00000000-0005-0000-0000-0000D2190000}"/>
    <cellStyle name="Comma [0] 2 139 3" xfId="6904" hidden="1" xr:uid="{00000000-0005-0000-0000-0000FB1A0000}"/>
    <cellStyle name="Comma [0] 2 139 3" xfId="8660" hidden="1" xr:uid="{00000000-0005-0000-0000-0000D7210000}"/>
    <cellStyle name="Comma [0] 2 139 3" xfId="10416" hidden="1" xr:uid="{00000000-0005-0000-0000-0000B3280000}"/>
    <cellStyle name="Comma [0] 2 139 3" xfId="12172" hidden="1" xr:uid="{00000000-0005-0000-0000-00008F2F0000}"/>
    <cellStyle name="Comma [0] 2 139 3" xfId="13928" hidden="1" xr:uid="{00000000-0005-0000-0000-00006B360000}"/>
    <cellStyle name="Comma [0] 2 139 3" xfId="15684" hidden="1" xr:uid="{00000000-0005-0000-0000-0000473D0000}"/>
    <cellStyle name="Comma [0] 2 139 3" xfId="17436" hidden="1" xr:uid="{00000000-0005-0000-0000-00001F440000}"/>
    <cellStyle name="Comma [0] 2 139 3" xfId="19185" hidden="1" xr:uid="{00000000-0005-0000-0000-0000F44A0000}"/>
    <cellStyle name="Comma [0] 2 139 3" xfId="20928" hidden="1" xr:uid="{00000000-0005-0000-0000-0000C3510000}"/>
    <cellStyle name="Comma [0] 2 139 3" xfId="22658" hidden="1" xr:uid="{00000000-0005-0000-0000-000085580000}"/>
    <cellStyle name="Comma [0] 2 139 3" xfId="24381" hidden="1" xr:uid="{00000000-0005-0000-0000-0000405F0000}"/>
    <cellStyle name="Comma [0] 2 139 3" xfId="26085" hidden="1" xr:uid="{00000000-0005-0000-0000-0000E8650000}"/>
    <cellStyle name="Comma [0] 2 139 3" xfId="27774" hidden="1" xr:uid="{00000000-0005-0000-0000-0000816C0000}"/>
    <cellStyle name="Comma [0] 2 139 3" xfId="29430" hidden="1" xr:uid="{00000000-0005-0000-0000-0000F9720000}"/>
    <cellStyle name="Comma [0] 2 139 3" xfId="36407" hidden="1" xr:uid="{E78C4935-C8E8-4335-97E0-ECB5281CE344}"/>
    <cellStyle name="Comma [0] 2 139 3" xfId="38626" hidden="1" xr:uid="{01BEF3C1-B908-43D6-B346-A948A578857E}"/>
    <cellStyle name="Comma [0] 2 139 3" xfId="38923" hidden="1" xr:uid="{C413688A-F70C-42A7-9486-F52A2CDF5153}"/>
    <cellStyle name="Comma [0] 2 139 3" xfId="40679" hidden="1" xr:uid="{74EA4F27-CEE8-48C9-8B1F-E6F2CB1B6B23}"/>
    <cellStyle name="Comma [0] 2 139 3" xfId="42435" hidden="1" xr:uid="{9A9D4B16-7C15-4B91-A66B-20E30C12A265}"/>
    <cellStyle name="Comma [0] 2 139 3" xfId="44191" hidden="1" xr:uid="{195616AE-B985-458D-AD21-C76B131B30EE}"/>
    <cellStyle name="Comma [0] 2 139 3" xfId="45947" hidden="1" xr:uid="{6BB2D6C5-BC72-4034-AC43-B998C66327FB}"/>
    <cellStyle name="Comma [0] 2 139 3" xfId="47703" hidden="1" xr:uid="{59545C49-57F8-4FFA-85F9-61B32CB23CB0}"/>
    <cellStyle name="Comma [0] 2 139 3" xfId="49455" hidden="1" xr:uid="{F8C49C2D-2DFC-4007-89D9-D9B2D4BAA6D5}"/>
    <cellStyle name="Comma [0] 2 139 3" xfId="51204" hidden="1" xr:uid="{EFA1B861-B992-421D-885A-0933C033FF28}"/>
    <cellStyle name="Comma [0] 2 139 3" xfId="52947" hidden="1" xr:uid="{E4C4C212-8943-462D-B08B-82A0FCDED455}"/>
    <cellStyle name="Comma [0] 2 139 3" xfId="54677" hidden="1" xr:uid="{FBE066F2-42EB-468D-932D-E3DBE15AAF71}"/>
    <cellStyle name="Comma [0] 2 139 3" xfId="56400" hidden="1" xr:uid="{D87B03E4-3727-4491-A545-7486FAE93FC9}"/>
    <cellStyle name="Comma [0] 2 139 3" xfId="58104" hidden="1" xr:uid="{97B826E6-C33F-4C97-9E7A-8DB92645C6A6}"/>
    <cellStyle name="Comma [0] 2 139 3" xfId="59793" hidden="1" xr:uid="{3CA95F1C-B24B-4625-BC5A-1409CF0332CC}"/>
    <cellStyle name="Comma [0] 2 139 3" xfId="61449" hidden="1" xr:uid="{C03DE8AF-1039-43B6-A6C0-088CEA9A46C7}"/>
    <cellStyle name="Comma [0] 2 14" xfId="907" xr:uid="{00000000-0005-0000-0000-00008E030000}"/>
    <cellStyle name="Comma [0] 2 14 2" xfId="1562" hidden="1" xr:uid="{00000000-0005-0000-0000-00001D060000}"/>
    <cellStyle name="Comma [0] 2 14 2" xfId="2095" hidden="1" xr:uid="{00000000-0005-0000-0000-000032080000}"/>
    <cellStyle name="Comma [0] 2 14 2" xfId="2367" hidden="1" xr:uid="{00000000-0005-0000-0000-000042090000}"/>
    <cellStyle name="Comma [0] 2 14 2" xfId="2572" hidden="1" xr:uid="{00000000-0005-0000-0000-00000F0A0000}"/>
    <cellStyle name="Comma [0] 2 14 2" xfId="33595" hidden="1" xr:uid="{5F579DC6-BF86-4FE9-8DF5-5E52C7275E0A}"/>
    <cellStyle name="Comma [0] 2 14 2" xfId="34125" hidden="1" xr:uid="{11EAF919-AE0A-439C-AF81-006071582E98}"/>
    <cellStyle name="Comma [0] 2 14 2" xfId="34397" hidden="1" xr:uid="{BD8D316C-D706-453F-A305-E90641BD049A}"/>
    <cellStyle name="Comma [0] 2 14 2" xfId="34602" hidden="1" xr:uid="{53D1F75C-F380-4C03-A3A8-C9C77176046D}"/>
    <cellStyle name="Comma [0] 2 14 2" xfId="32960" xr:uid="{59F2C3EC-1836-4B83-814E-540D15094202}"/>
    <cellStyle name="Comma [0] 2 14 2 2" xfId="5359" hidden="1" xr:uid="{00000000-0005-0000-0000-0000F2140000}"/>
    <cellStyle name="Comma [0] 2 14 2 2" xfId="5897" hidden="1" xr:uid="{00000000-0005-0000-0000-00000C170000}"/>
    <cellStyle name="Comma [0] 2 14 2 2" xfId="6169" hidden="1" xr:uid="{00000000-0005-0000-0000-00001C180000}"/>
    <cellStyle name="Comma [0] 2 14 2 2" xfId="6374" hidden="1" xr:uid="{00000000-0005-0000-0000-0000E9180000}"/>
    <cellStyle name="Comma [0] 2 14 2 2" xfId="7578" hidden="1" xr:uid="{00000000-0005-0000-0000-00009D1D0000}"/>
    <cellStyle name="Comma [0] 2 14 2 2" xfId="8116" hidden="1" xr:uid="{00000000-0005-0000-0000-0000B71F0000}"/>
    <cellStyle name="Comma [0] 2 14 2 2" xfId="8388" hidden="1" xr:uid="{00000000-0005-0000-0000-0000C7200000}"/>
    <cellStyle name="Comma [0] 2 14 2 2" xfId="8593" hidden="1" xr:uid="{00000000-0005-0000-0000-000094210000}"/>
    <cellStyle name="Comma [0] 2 14 2 2" xfId="9334" hidden="1" xr:uid="{00000000-0005-0000-0000-000079240000}"/>
    <cellStyle name="Comma [0] 2 14 2 2" xfId="9872" hidden="1" xr:uid="{00000000-0005-0000-0000-000093260000}"/>
    <cellStyle name="Comma [0] 2 14 2 2" xfId="10144" hidden="1" xr:uid="{00000000-0005-0000-0000-0000A3270000}"/>
    <cellStyle name="Comma [0] 2 14 2 2" xfId="10349" hidden="1" xr:uid="{00000000-0005-0000-0000-000070280000}"/>
    <cellStyle name="Comma [0] 2 14 2 2" xfId="11090" hidden="1" xr:uid="{00000000-0005-0000-0000-0000552B0000}"/>
    <cellStyle name="Comma [0] 2 14 2 2" xfId="11628" hidden="1" xr:uid="{00000000-0005-0000-0000-00006F2D0000}"/>
    <cellStyle name="Comma [0] 2 14 2 2" xfId="11900" hidden="1" xr:uid="{00000000-0005-0000-0000-00007F2E0000}"/>
    <cellStyle name="Comma [0] 2 14 2 2" xfId="12105" hidden="1" xr:uid="{00000000-0005-0000-0000-00004C2F0000}"/>
    <cellStyle name="Comma [0] 2 14 2 2" xfId="12846" hidden="1" xr:uid="{00000000-0005-0000-0000-000031320000}"/>
    <cellStyle name="Comma [0] 2 14 2 2" xfId="13384" hidden="1" xr:uid="{00000000-0005-0000-0000-00004B340000}"/>
    <cellStyle name="Comma [0] 2 14 2 2" xfId="13656" hidden="1" xr:uid="{00000000-0005-0000-0000-00005B350000}"/>
    <cellStyle name="Comma [0] 2 14 2 2" xfId="13861" hidden="1" xr:uid="{00000000-0005-0000-0000-000028360000}"/>
    <cellStyle name="Comma [0] 2 14 2 2" xfId="14602" hidden="1" xr:uid="{00000000-0005-0000-0000-00000D390000}"/>
    <cellStyle name="Comma [0] 2 14 2 2" xfId="15140" hidden="1" xr:uid="{00000000-0005-0000-0000-0000273B0000}"/>
    <cellStyle name="Comma [0] 2 14 2 2" xfId="15412" hidden="1" xr:uid="{00000000-0005-0000-0000-0000373C0000}"/>
    <cellStyle name="Comma [0] 2 14 2 2" xfId="15617" hidden="1" xr:uid="{00000000-0005-0000-0000-0000043D0000}"/>
    <cellStyle name="Comma [0] 2 14 2 2" xfId="16355" hidden="1" xr:uid="{00000000-0005-0000-0000-0000E63F0000}"/>
    <cellStyle name="Comma [0] 2 14 2 2" xfId="16893" hidden="1" xr:uid="{00000000-0005-0000-0000-000000420000}"/>
    <cellStyle name="Comma [0] 2 14 2 2" xfId="17165" hidden="1" xr:uid="{00000000-0005-0000-0000-000010430000}"/>
    <cellStyle name="Comma [0] 2 14 2 2" xfId="17370" hidden="1" xr:uid="{00000000-0005-0000-0000-0000DD430000}"/>
    <cellStyle name="Comma [0] 2 14 2 2" xfId="18105" hidden="1" xr:uid="{00000000-0005-0000-0000-0000BC460000}"/>
    <cellStyle name="Comma [0] 2 14 2 2" xfId="18643" hidden="1" xr:uid="{00000000-0005-0000-0000-0000D6480000}"/>
    <cellStyle name="Comma [0] 2 14 2 2" xfId="18915" hidden="1" xr:uid="{00000000-0005-0000-0000-0000E6490000}"/>
    <cellStyle name="Comma [0] 2 14 2 2" xfId="19120" hidden="1" xr:uid="{00000000-0005-0000-0000-0000B34A0000}"/>
    <cellStyle name="Comma [0] 2 14 2 2" xfId="19849" hidden="1" xr:uid="{00000000-0005-0000-0000-00008C4D0000}"/>
    <cellStyle name="Comma [0] 2 14 2 2" xfId="20387" hidden="1" xr:uid="{00000000-0005-0000-0000-0000A64F0000}"/>
    <cellStyle name="Comma [0] 2 14 2 2" xfId="20659" hidden="1" xr:uid="{00000000-0005-0000-0000-0000B6500000}"/>
    <cellStyle name="Comma [0] 2 14 2 2" xfId="20864" hidden="1" xr:uid="{00000000-0005-0000-0000-000083510000}"/>
    <cellStyle name="Comma [0] 2 14 2 2" xfId="21583" hidden="1" xr:uid="{00000000-0005-0000-0000-000052540000}"/>
    <cellStyle name="Comma [0] 2 14 2 2" xfId="22121" hidden="1" xr:uid="{00000000-0005-0000-0000-00006C560000}"/>
    <cellStyle name="Comma [0] 2 14 2 2" xfId="22393" hidden="1" xr:uid="{00000000-0005-0000-0000-00007C570000}"/>
    <cellStyle name="Comma [0] 2 14 2 2" xfId="22598" hidden="1" xr:uid="{00000000-0005-0000-0000-000049580000}"/>
    <cellStyle name="Comma [0] 2 14 2 2" xfId="23309" hidden="1" xr:uid="{00000000-0005-0000-0000-0000105B0000}"/>
    <cellStyle name="Comma [0] 2 14 2 2" xfId="23845" hidden="1" xr:uid="{00000000-0005-0000-0000-0000285D0000}"/>
    <cellStyle name="Comma [0] 2 14 2 2" xfId="24117" hidden="1" xr:uid="{00000000-0005-0000-0000-0000385E0000}"/>
    <cellStyle name="Comma [0] 2 14 2 2" xfId="24322" hidden="1" xr:uid="{00000000-0005-0000-0000-0000055F0000}"/>
    <cellStyle name="Comma [0] 2 14 2 2" xfId="25017" hidden="1" xr:uid="{00000000-0005-0000-0000-0000BC610000}"/>
    <cellStyle name="Comma [0] 2 14 2 2" xfId="25552" hidden="1" xr:uid="{00000000-0005-0000-0000-0000D3630000}"/>
    <cellStyle name="Comma [0] 2 14 2 2" xfId="25824" hidden="1" xr:uid="{00000000-0005-0000-0000-0000E3640000}"/>
    <cellStyle name="Comma [0] 2 14 2 2" xfId="26029" hidden="1" xr:uid="{00000000-0005-0000-0000-0000B0650000}"/>
    <cellStyle name="Comma [0] 2 14 2 2" xfId="26712" hidden="1" xr:uid="{00000000-0005-0000-0000-00005B680000}"/>
    <cellStyle name="Comma [0] 2 14 2 2" xfId="27246" hidden="1" xr:uid="{00000000-0005-0000-0000-0000716A0000}"/>
    <cellStyle name="Comma [0] 2 14 2 2" xfId="27518" hidden="1" xr:uid="{00000000-0005-0000-0000-0000816B0000}"/>
    <cellStyle name="Comma [0] 2 14 2 2" xfId="27723" hidden="1" xr:uid="{00000000-0005-0000-0000-00004E6C0000}"/>
    <cellStyle name="Comma [0] 2 14 2 2" xfId="28376" hidden="1" xr:uid="{00000000-0005-0000-0000-0000DB6E0000}"/>
    <cellStyle name="Comma [0] 2 14 2 2" xfId="28907" hidden="1" xr:uid="{00000000-0005-0000-0000-0000EE700000}"/>
    <cellStyle name="Comma [0] 2 14 2 2" xfId="29179" hidden="1" xr:uid="{00000000-0005-0000-0000-0000FE710000}"/>
    <cellStyle name="Comma [0] 2 14 2 2" xfId="29384" hidden="1" xr:uid="{00000000-0005-0000-0000-0000CB720000}"/>
    <cellStyle name="Comma [0] 2 14 2 2" xfId="30011" hidden="1" xr:uid="{00000000-0005-0000-0000-00003E750000}"/>
    <cellStyle name="Comma [0] 2 14 2 2" xfId="30542" hidden="1" xr:uid="{00000000-0005-0000-0000-000051770000}"/>
    <cellStyle name="Comma [0] 2 14 2 2" xfId="30814" hidden="1" xr:uid="{00000000-0005-0000-0000-000061780000}"/>
    <cellStyle name="Comma [0] 2 14 2 2" xfId="31019" hidden="1" xr:uid="{00000000-0005-0000-0000-00002E790000}"/>
    <cellStyle name="Comma [0] 2 14 2 2" xfId="31538" hidden="1" xr:uid="{00000000-0005-0000-0000-0000357B0000}"/>
    <cellStyle name="Comma [0] 2 14 2 2" xfId="37378" hidden="1" xr:uid="{14B6C647-2521-4F78-AB1A-66F7E1C0FBD0}"/>
    <cellStyle name="Comma [0] 2 14 2 2" xfId="37916" hidden="1" xr:uid="{342C2DD9-ABF9-4C93-A4CE-27CAFF979004}"/>
    <cellStyle name="Comma [0] 2 14 2 2" xfId="38188" hidden="1" xr:uid="{0FAC6126-39E2-4E5A-960F-0FF090364C03}"/>
    <cellStyle name="Comma [0] 2 14 2 2" xfId="38393" hidden="1" xr:uid="{055C45F3-8635-485F-BF16-B03F0145A504}"/>
    <cellStyle name="Comma [0] 2 14 2 2" xfId="39597" hidden="1" xr:uid="{568B8200-6A69-4F38-BBBB-798A99596664}"/>
    <cellStyle name="Comma [0] 2 14 2 2" xfId="40135" hidden="1" xr:uid="{22CC563E-FF09-4391-B9A2-C53316DFF8C8}"/>
    <cellStyle name="Comma [0] 2 14 2 2" xfId="40407" hidden="1" xr:uid="{E3219B57-C9A0-4C4A-9541-BD5A1CB7E7ED}"/>
    <cellStyle name="Comma [0] 2 14 2 2" xfId="40612" hidden="1" xr:uid="{F85419F7-6270-438C-A820-E1BE1B97EC21}"/>
    <cellStyle name="Comma [0] 2 14 2 2" xfId="41353" hidden="1" xr:uid="{077C6D83-58EE-45A5-913D-32753E6C739D}"/>
    <cellStyle name="Comma [0] 2 14 2 2" xfId="41891" hidden="1" xr:uid="{28B6B62A-91D9-4176-B743-1982770B3017}"/>
    <cellStyle name="Comma [0] 2 14 2 2" xfId="42163" hidden="1" xr:uid="{95BDCBF8-2A1E-4572-B11D-9A2D895CB718}"/>
    <cellStyle name="Comma [0] 2 14 2 2" xfId="42368" hidden="1" xr:uid="{4229A122-CAF4-4954-B34B-DE53C4313086}"/>
    <cellStyle name="Comma [0] 2 14 2 2" xfId="43109" hidden="1" xr:uid="{B95CA721-C441-4EA1-8B7E-837C49865A6A}"/>
    <cellStyle name="Comma [0] 2 14 2 2" xfId="43647" hidden="1" xr:uid="{77F16F92-5DB6-41A3-BCC0-2305EEE168F1}"/>
    <cellStyle name="Comma [0] 2 14 2 2" xfId="43919" hidden="1" xr:uid="{5C640B6F-7A33-4C8A-9BB3-A1B765B85D57}"/>
    <cellStyle name="Comma [0] 2 14 2 2" xfId="44124" hidden="1" xr:uid="{54AD9534-5D2C-4402-99C1-DD9E950F8F8C}"/>
    <cellStyle name="Comma [0] 2 14 2 2" xfId="44865" hidden="1" xr:uid="{01007D67-E67C-4CB2-BF06-4C6501699E98}"/>
    <cellStyle name="Comma [0] 2 14 2 2" xfId="45403" hidden="1" xr:uid="{311D8275-5B46-47BC-8C5D-1AC86C6160A0}"/>
    <cellStyle name="Comma [0] 2 14 2 2" xfId="45675" hidden="1" xr:uid="{00B23FAB-6FF8-4B7D-8BE7-2E21C2746C27}"/>
    <cellStyle name="Comma [0] 2 14 2 2" xfId="45880" hidden="1" xr:uid="{D26C36EF-44C4-497C-A619-5B9CD714F1EF}"/>
    <cellStyle name="Comma [0] 2 14 2 2" xfId="46621" hidden="1" xr:uid="{3FB9378A-35BF-471B-9CC6-0C5480972945}"/>
    <cellStyle name="Comma [0] 2 14 2 2" xfId="47159" hidden="1" xr:uid="{D32D0A1F-57B1-4B0D-8079-586B7EB52A18}"/>
    <cellStyle name="Comma [0] 2 14 2 2" xfId="47431" hidden="1" xr:uid="{A84918F3-FEE8-4C39-A141-57CB31F0E4E1}"/>
    <cellStyle name="Comma [0] 2 14 2 2" xfId="47636" hidden="1" xr:uid="{9EBF15A9-1493-49E1-841D-FDE1F0DBD997}"/>
    <cellStyle name="Comma [0] 2 14 2 2" xfId="48374" hidden="1" xr:uid="{D223FF29-F56E-4593-ADAD-6AEEF8D23861}"/>
    <cellStyle name="Comma [0] 2 14 2 2" xfId="48912" hidden="1" xr:uid="{FAB5CC6D-B99A-4A21-8DDF-19BA61C0B4F2}"/>
    <cellStyle name="Comma [0] 2 14 2 2" xfId="49184" hidden="1" xr:uid="{32B37F23-9043-4174-A1D4-33BCC7F29ADD}"/>
    <cellStyle name="Comma [0] 2 14 2 2" xfId="49389" hidden="1" xr:uid="{1F4D2BEF-B7FD-43DA-A262-95194087A7CA}"/>
    <cellStyle name="Comma [0] 2 14 2 2" xfId="50124" hidden="1" xr:uid="{0041EE94-FD7C-4864-A5C1-421E831CEC81}"/>
    <cellStyle name="Comma [0] 2 14 2 2" xfId="50662" hidden="1" xr:uid="{6C032880-4CFD-4D24-9419-94689E322F3F}"/>
    <cellStyle name="Comma [0] 2 14 2 2" xfId="50934" hidden="1" xr:uid="{41272D97-9927-435F-A9A8-C7096A28B6D8}"/>
    <cellStyle name="Comma [0] 2 14 2 2" xfId="51139" hidden="1" xr:uid="{F6FC4912-A492-4AF1-953B-8B79768822BC}"/>
    <cellStyle name="Comma [0] 2 14 2 2" xfId="51868" hidden="1" xr:uid="{B61E5708-8442-4888-86FF-279A0BD6FB6A}"/>
    <cellStyle name="Comma [0] 2 14 2 2" xfId="52406" hidden="1" xr:uid="{0DBFD60E-D513-4B4D-A404-2EFCED220F94}"/>
    <cellStyle name="Comma [0] 2 14 2 2" xfId="52678" hidden="1" xr:uid="{A4D20FDD-4045-467D-A882-11A1FE0A4312}"/>
    <cellStyle name="Comma [0] 2 14 2 2" xfId="52883" hidden="1" xr:uid="{84184F92-7074-4DBB-807B-18DCDF00C29A}"/>
    <cellStyle name="Comma [0] 2 14 2 2" xfId="53602" hidden="1" xr:uid="{1DD49F1B-E7DD-4EA4-8953-E383AB3243C8}"/>
    <cellStyle name="Comma [0] 2 14 2 2" xfId="54140" hidden="1" xr:uid="{C1BFE2AA-95B6-4100-A3A9-2A979C3F1674}"/>
    <cellStyle name="Comma [0] 2 14 2 2" xfId="54412" hidden="1" xr:uid="{886336C7-BA7D-4C90-8F90-7AD065FE81B3}"/>
    <cellStyle name="Comma [0] 2 14 2 2" xfId="54617" hidden="1" xr:uid="{0CADC442-9537-478F-900A-31C8D6AEE0C7}"/>
    <cellStyle name="Comma [0] 2 14 2 2" xfId="55328" hidden="1" xr:uid="{2D7F006C-3F03-40AB-BF7C-299F5A042F25}"/>
    <cellStyle name="Comma [0] 2 14 2 2" xfId="55864" hidden="1" xr:uid="{F4DDE776-303F-4931-85A9-852170EEA5F3}"/>
    <cellStyle name="Comma [0] 2 14 2 2" xfId="56136" hidden="1" xr:uid="{68FB28A4-FCEB-4CD1-9CF1-BBD85990D693}"/>
    <cellStyle name="Comma [0] 2 14 2 2" xfId="56341" hidden="1" xr:uid="{C228B50E-99CD-4CEF-803F-B33C11D14D22}"/>
    <cellStyle name="Comma [0] 2 14 2 2" xfId="57036" hidden="1" xr:uid="{8DB9A9E3-B9BD-41B1-A0C6-693F0F789D4D}"/>
    <cellStyle name="Comma [0] 2 14 2 2" xfId="57571" hidden="1" xr:uid="{12F23853-70DC-47B5-B464-D70590A00751}"/>
    <cellStyle name="Comma [0] 2 14 2 2" xfId="57843" hidden="1" xr:uid="{9843A720-C04D-413F-AA13-D8D065B34DF3}"/>
    <cellStyle name="Comma [0] 2 14 2 2" xfId="58048" hidden="1" xr:uid="{58F195F5-8DC7-4BB0-9D79-A7E1BEDD839C}"/>
    <cellStyle name="Comma [0] 2 14 2 2" xfId="58731" hidden="1" xr:uid="{BE607BF2-DC34-4A8B-9D7D-780BD04A2AEC}"/>
    <cellStyle name="Comma [0] 2 14 2 2" xfId="59265" hidden="1" xr:uid="{F5FB253D-2174-45EC-AA9B-F493C1C057CA}"/>
    <cellStyle name="Comma [0] 2 14 2 2" xfId="59537" hidden="1" xr:uid="{32CFDA6A-00DF-4145-A5B3-A511988094BE}"/>
    <cellStyle name="Comma [0] 2 14 2 2" xfId="59742" hidden="1" xr:uid="{0BFA305F-2F7A-4CB5-B038-8ED737DF6F1A}"/>
    <cellStyle name="Comma [0] 2 14 2 2" xfId="60395" hidden="1" xr:uid="{10D252A5-94E6-47F4-BCB0-3914CBE28731}"/>
    <cellStyle name="Comma [0] 2 14 2 2" xfId="60926" hidden="1" xr:uid="{776F0387-EE6E-47A2-A429-9816E5FDF584}"/>
    <cellStyle name="Comma [0] 2 14 2 2" xfId="61198" hidden="1" xr:uid="{C5247275-5543-4A5C-8ABE-2D70790E8311}"/>
    <cellStyle name="Comma [0] 2 14 2 2" xfId="61403" hidden="1" xr:uid="{1D8F140F-286A-4319-AA75-A8F5A89C976F}"/>
    <cellStyle name="Comma [0] 2 14 2 2" xfId="62030" hidden="1" xr:uid="{D1478D8C-8BB4-4898-B1D2-CBCAF5CE3735}"/>
    <cellStyle name="Comma [0] 2 14 2 2" xfId="62561" hidden="1" xr:uid="{A88E93F0-118D-464D-8BA1-00E597022468}"/>
    <cellStyle name="Comma [0] 2 14 2 2" xfId="62833" hidden="1" xr:uid="{674A0F9D-978D-459A-A8F1-EE177C4F6910}"/>
    <cellStyle name="Comma [0] 2 14 2 2" xfId="63038" hidden="1" xr:uid="{503F12AD-2F39-4F3B-9717-E3352B9BDB7E}"/>
    <cellStyle name="Comma [0] 2 14 2 2" xfId="63557" hidden="1" xr:uid="{F1F414D7-7829-4538-91B1-F2CB98D824BE}"/>
    <cellStyle name="Comma [0] 2 14 3" xfId="4698" hidden="1" xr:uid="{00000000-0005-0000-0000-00005D120000}"/>
    <cellStyle name="Comma [0] 2 14 3" xfId="6917" hidden="1" xr:uid="{00000000-0005-0000-0000-0000081B0000}"/>
    <cellStyle name="Comma [0] 2 14 3" xfId="8673" hidden="1" xr:uid="{00000000-0005-0000-0000-0000E4210000}"/>
    <cellStyle name="Comma [0] 2 14 3" xfId="10429" hidden="1" xr:uid="{00000000-0005-0000-0000-0000C0280000}"/>
    <cellStyle name="Comma [0] 2 14 3" xfId="12185" hidden="1" xr:uid="{00000000-0005-0000-0000-00009C2F0000}"/>
    <cellStyle name="Comma [0] 2 14 3" xfId="13941" hidden="1" xr:uid="{00000000-0005-0000-0000-000078360000}"/>
    <cellStyle name="Comma [0] 2 14 3" xfId="15697" hidden="1" xr:uid="{00000000-0005-0000-0000-0000543D0000}"/>
    <cellStyle name="Comma [0] 2 14 3" xfId="17449" hidden="1" xr:uid="{00000000-0005-0000-0000-00002C440000}"/>
    <cellStyle name="Comma [0] 2 14 3" xfId="19198" hidden="1" xr:uid="{00000000-0005-0000-0000-0000014B0000}"/>
    <cellStyle name="Comma [0] 2 14 3" xfId="20941" hidden="1" xr:uid="{00000000-0005-0000-0000-0000D0510000}"/>
    <cellStyle name="Comma [0] 2 14 3" xfId="22671" hidden="1" xr:uid="{00000000-0005-0000-0000-000092580000}"/>
    <cellStyle name="Comma [0] 2 14 3" xfId="24394" hidden="1" xr:uid="{00000000-0005-0000-0000-00004D5F0000}"/>
    <cellStyle name="Comma [0] 2 14 3" xfId="26097" hidden="1" xr:uid="{00000000-0005-0000-0000-0000F4650000}"/>
    <cellStyle name="Comma [0] 2 14 3" xfId="27786" hidden="1" xr:uid="{00000000-0005-0000-0000-00008D6C0000}"/>
    <cellStyle name="Comma [0] 2 14 3" xfId="29441" hidden="1" xr:uid="{00000000-0005-0000-0000-000004730000}"/>
    <cellStyle name="Comma [0] 2 14 3" xfId="31058" hidden="1" xr:uid="{00000000-0005-0000-0000-000055790000}"/>
    <cellStyle name="Comma [0] 2 14 3" xfId="36717" hidden="1" xr:uid="{C6A3AE93-04D8-4A75-BD45-726BC2DB4CED}"/>
    <cellStyle name="Comma [0] 2 14 3" xfId="38936" hidden="1" xr:uid="{9A15CE3A-A0F8-4D12-908A-37B1105746B5}"/>
    <cellStyle name="Comma [0] 2 14 3" xfId="40692" hidden="1" xr:uid="{3C20962F-61B0-47D9-825A-F0D9C8540E15}"/>
    <cellStyle name="Comma [0] 2 14 3" xfId="42448" hidden="1" xr:uid="{59C754F2-A0BA-4750-BE70-FFA6801DFE4B}"/>
    <cellStyle name="Comma [0] 2 14 3" xfId="44204" hidden="1" xr:uid="{F0839F5A-DEDF-4B8D-B058-2BE87749B57B}"/>
    <cellStyle name="Comma [0] 2 14 3" xfId="45960" hidden="1" xr:uid="{1E41451A-5870-408A-80B1-3741B2B7B1E8}"/>
    <cellStyle name="Comma [0] 2 14 3" xfId="47716" hidden="1" xr:uid="{5E9E410C-7FF2-4436-8527-B0DD3733AD02}"/>
    <cellStyle name="Comma [0] 2 14 3" xfId="49468" hidden="1" xr:uid="{D95067A0-BF76-4E86-B911-4D1E34C9A113}"/>
    <cellStyle name="Comma [0] 2 14 3" xfId="51217" hidden="1" xr:uid="{6D794076-1F0B-465B-AC6A-44921C4D1272}"/>
    <cellStyle name="Comma [0] 2 14 3" xfId="52960" hidden="1" xr:uid="{0ACCC4CD-154B-49FB-ADFE-317143650D79}"/>
    <cellStyle name="Comma [0] 2 14 3" xfId="54690" hidden="1" xr:uid="{EAA974AD-27B7-4225-8F2A-252D0D67D6EA}"/>
    <cellStyle name="Comma [0] 2 14 3" xfId="56413" hidden="1" xr:uid="{C83E0FED-04A5-4018-956B-3ECE70CD3FF7}"/>
    <cellStyle name="Comma [0] 2 14 3" xfId="58116" hidden="1" xr:uid="{CE13EDB2-448C-4F92-9E44-81F87ACB99E5}"/>
    <cellStyle name="Comma [0] 2 14 3" xfId="59805" hidden="1" xr:uid="{C26660A7-5694-44A6-88F9-B9DC4FD73236}"/>
    <cellStyle name="Comma [0] 2 14 3" xfId="61460" hidden="1" xr:uid="{CAD7DA77-31AB-4171-A8E9-1042DEECAB97}"/>
    <cellStyle name="Comma [0] 2 14 3" xfId="63077" hidden="1" xr:uid="{9264D254-D3B8-43AC-B7A0-E54B00BAE0D9}"/>
    <cellStyle name="Comma [0] 2 140" xfId="575" xr:uid="{00000000-0005-0000-0000-000042020000}"/>
    <cellStyle name="Comma [0] 2 140 2" xfId="971" hidden="1" xr:uid="{00000000-0005-0000-0000-0000CE030000}"/>
    <cellStyle name="Comma [0] 2 140 2" xfId="1032" hidden="1" xr:uid="{00000000-0005-0000-0000-00000B040000}"/>
    <cellStyle name="Comma [0] 2 140 2" xfId="1787" hidden="1" xr:uid="{00000000-0005-0000-0000-0000FE060000}"/>
    <cellStyle name="Comma [0] 2 140 2" xfId="33010" hidden="1" xr:uid="{64C67E89-DB2C-4FA4-9AF6-69590BF52821}"/>
    <cellStyle name="Comma [0] 2 140 2" xfId="33068" hidden="1" xr:uid="{08A2F0A6-AF3F-46C6-AEAA-C3842FBF838B}"/>
    <cellStyle name="Comma [0] 2 140 2" xfId="33817" hidden="1" xr:uid="{2D8700F5-4196-43CA-9660-5016E462DF49}"/>
    <cellStyle name="Comma [0] 2 140 2" xfId="32628" xr:uid="{8873C888-4896-4819-B4E9-07CBEA81A633}"/>
    <cellStyle name="Comma [0] 2 140 2 2" xfId="4762" hidden="1" xr:uid="{00000000-0005-0000-0000-00009D120000}"/>
    <cellStyle name="Comma [0] 2 140 2 2" xfId="4825" hidden="1" xr:uid="{00000000-0005-0000-0000-0000DC120000}"/>
    <cellStyle name="Comma [0] 2 140 2 2" xfId="5027" hidden="1" xr:uid="{00000000-0005-0000-0000-0000A6130000}"/>
    <cellStyle name="Comma [0] 2 140 2 2" xfId="5588" hidden="1" xr:uid="{00000000-0005-0000-0000-0000D7150000}"/>
    <cellStyle name="Comma [0] 2 140 2 2" xfId="6981" hidden="1" xr:uid="{00000000-0005-0000-0000-0000481B0000}"/>
    <cellStyle name="Comma [0] 2 140 2 2" xfId="7044" hidden="1" xr:uid="{00000000-0005-0000-0000-0000871B0000}"/>
    <cellStyle name="Comma [0] 2 140 2 2" xfId="7246" hidden="1" xr:uid="{00000000-0005-0000-0000-0000511C0000}"/>
    <cellStyle name="Comma [0] 2 140 2 2" xfId="7807" hidden="1" xr:uid="{00000000-0005-0000-0000-0000821E0000}"/>
    <cellStyle name="Comma [0] 2 140 2 2" xfId="8737" hidden="1" xr:uid="{00000000-0005-0000-0000-000024220000}"/>
    <cellStyle name="Comma [0] 2 140 2 2" xfId="8800" hidden="1" xr:uid="{00000000-0005-0000-0000-000063220000}"/>
    <cellStyle name="Comma [0] 2 140 2 2" xfId="9002" hidden="1" xr:uid="{00000000-0005-0000-0000-00002D230000}"/>
    <cellStyle name="Comma [0] 2 140 2 2" xfId="9563" hidden="1" xr:uid="{00000000-0005-0000-0000-00005E250000}"/>
    <cellStyle name="Comma [0] 2 140 2 2" xfId="10493" hidden="1" xr:uid="{00000000-0005-0000-0000-000000290000}"/>
    <cellStyle name="Comma [0] 2 140 2 2" xfId="10556" hidden="1" xr:uid="{00000000-0005-0000-0000-00003F290000}"/>
    <cellStyle name="Comma [0] 2 140 2 2" xfId="10758" hidden="1" xr:uid="{00000000-0005-0000-0000-0000092A0000}"/>
    <cellStyle name="Comma [0] 2 140 2 2" xfId="11319" hidden="1" xr:uid="{00000000-0005-0000-0000-00003A2C0000}"/>
    <cellStyle name="Comma [0] 2 140 2 2" xfId="12249" hidden="1" xr:uid="{00000000-0005-0000-0000-0000DC2F0000}"/>
    <cellStyle name="Comma [0] 2 140 2 2" xfId="12312" hidden="1" xr:uid="{00000000-0005-0000-0000-00001B300000}"/>
    <cellStyle name="Comma [0] 2 140 2 2" xfId="12514" hidden="1" xr:uid="{00000000-0005-0000-0000-0000E5300000}"/>
    <cellStyle name="Comma [0] 2 140 2 2" xfId="13075" hidden="1" xr:uid="{00000000-0005-0000-0000-000016330000}"/>
    <cellStyle name="Comma [0] 2 140 2 2" xfId="14005" hidden="1" xr:uid="{00000000-0005-0000-0000-0000B8360000}"/>
    <cellStyle name="Comma [0] 2 140 2 2" xfId="14068" hidden="1" xr:uid="{00000000-0005-0000-0000-0000F7360000}"/>
    <cellStyle name="Comma [0] 2 140 2 2" xfId="14270" hidden="1" xr:uid="{00000000-0005-0000-0000-0000C1370000}"/>
    <cellStyle name="Comma [0] 2 140 2 2" xfId="14831" hidden="1" xr:uid="{00000000-0005-0000-0000-0000F2390000}"/>
    <cellStyle name="Comma [0] 2 140 2 2" xfId="15759" hidden="1" xr:uid="{00000000-0005-0000-0000-0000923D0000}"/>
    <cellStyle name="Comma [0] 2 140 2 2" xfId="15821" hidden="1" xr:uid="{00000000-0005-0000-0000-0000D03D0000}"/>
    <cellStyle name="Comma [0] 2 140 2 2" xfId="16023" hidden="1" xr:uid="{00000000-0005-0000-0000-00009A3E0000}"/>
    <cellStyle name="Comma [0] 2 140 2 2" xfId="16584" hidden="1" xr:uid="{00000000-0005-0000-0000-0000CB400000}"/>
    <cellStyle name="Comma [0] 2 140 2 2" xfId="17510" hidden="1" xr:uid="{00000000-0005-0000-0000-000069440000}"/>
    <cellStyle name="Comma [0] 2 140 2 2" xfId="17571" hidden="1" xr:uid="{00000000-0005-0000-0000-0000A6440000}"/>
    <cellStyle name="Comma [0] 2 140 2 2" xfId="17773" hidden="1" xr:uid="{00000000-0005-0000-0000-000070450000}"/>
    <cellStyle name="Comma [0] 2 140 2 2" xfId="18334" hidden="1" xr:uid="{00000000-0005-0000-0000-0000A1470000}"/>
    <cellStyle name="Comma [0] 2 140 2 2" xfId="19256" hidden="1" xr:uid="{00000000-0005-0000-0000-00003B4B0000}"/>
    <cellStyle name="Comma [0] 2 140 2 2" xfId="19317" hidden="1" xr:uid="{00000000-0005-0000-0000-0000784B0000}"/>
    <cellStyle name="Comma [0] 2 140 2 2" xfId="19518" hidden="1" xr:uid="{00000000-0005-0000-0000-0000414C0000}"/>
    <cellStyle name="Comma [0] 2 140 2 2" xfId="20078" hidden="1" xr:uid="{00000000-0005-0000-0000-0000714E0000}"/>
    <cellStyle name="Comma [0] 2 140 2 2" xfId="20997" hidden="1" xr:uid="{00000000-0005-0000-0000-000008520000}"/>
    <cellStyle name="Comma [0] 2 140 2 2" xfId="21055" hidden="1" xr:uid="{00000000-0005-0000-0000-000042520000}"/>
    <cellStyle name="Comma [0] 2 140 2 2" xfId="21256" hidden="1" xr:uid="{00000000-0005-0000-0000-00000B530000}"/>
    <cellStyle name="Comma [0] 2 140 2 2" xfId="21812" hidden="1" xr:uid="{00000000-0005-0000-0000-000037550000}"/>
    <cellStyle name="Comma [0] 2 140 2 2" xfId="22725" hidden="1" xr:uid="{00000000-0005-0000-0000-0000C8580000}"/>
    <cellStyle name="Comma [0] 2 140 2 2" xfId="22783" hidden="1" xr:uid="{00000000-0005-0000-0000-000002590000}"/>
    <cellStyle name="Comma [0] 2 140 2 2" xfId="22984" hidden="1" xr:uid="{00000000-0005-0000-0000-0000CB590000}"/>
    <cellStyle name="Comma [0] 2 140 2 2" xfId="23536" hidden="1" xr:uid="{00000000-0005-0000-0000-0000F35B0000}"/>
    <cellStyle name="Comma [0] 2 140 2 2" xfId="24443" hidden="1" xr:uid="{00000000-0005-0000-0000-00007E5F0000}"/>
    <cellStyle name="Comma [0] 2 140 2 2" xfId="24498" hidden="1" xr:uid="{00000000-0005-0000-0000-0000B55F0000}"/>
    <cellStyle name="Comma [0] 2 140 2 2" xfId="24697" hidden="1" xr:uid="{00000000-0005-0000-0000-00007C600000}"/>
    <cellStyle name="Comma [0] 2 140 2 2" xfId="25243" hidden="1" xr:uid="{00000000-0005-0000-0000-00009E620000}"/>
    <cellStyle name="Comma [0] 2 140 2 2" xfId="26142" hidden="1" xr:uid="{00000000-0005-0000-0000-000021660000}"/>
    <cellStyle name="Comma [0] 2 140 2 2" xfId="26195" hidden="1" xr:uid="{00000000-0005-0000-0000-000056660000}"/>
    <cellStyle name="Comma [0] 2 140 2 2" xfId="26394" hidden="1" xr:uid="{00000000-0005-0000-0000-00001D670000}"/>
    <cellStyle name="Comma [0] 2 140 2 2" xfId="26937" hidden="1" xr:uid="{00000000-0005-0000-0000-00003C690000}"/>
    <cellStyle name="Comma [0] 2 140 2 2" xfId="27823" hidden="1" xr:uid="{00000000-0005-0000-0000-0000B26C0000}"/>
    <cellStyle name="Comma [0] 2 140 2 2" xfId="27875" hidden="1" xr:uid="{00000000-0005-0000-0000-0000E66C0000}"/>
    <cellStyle name="Comma [0] 2 140 2 2" xfId="28069" hidden="1" xr:uid="{00000000-0005-0000-0000-0000A86D0000}"/>
    <cellStyle name="Comma [0] 2 140 2 2" xfId="28598" hidden="1" xr:uid="{00000000-0005-0000-0000-0000B96F0000}"/>
    <cellStyle name="Comma [0] 2 140 2 2" xfId="29475" hidden="1" xr:uid="{00000000-0005-0000-0000-000026730000}"/>
    <cellStyle name="Comma [0] 2 140 2 2" xfId="29522" hidden="1" xr:uid="{00000000-0005-0000-0000-000055730000}"/>
    <cellStyle name="Comma [0] 2 140 2 2" xfId="29715" hidden="1" xr:uid="{00000000-0005-0000-0000-000016740000}"/>
    <cellStyle name="Comma [0] 2 140 2 2" xfId="30233" hidden="1" xr:uid="{00000000-0005-0000-0000-00001C760000}"/>
    <cellStyle name="Comma [0] 2 140 2 2" xfId="31075" hidden="1" xr:uid="{00000000-0005-0000-0000-000066790000}"/>
    <cellStyle name="Comma [0] 2 140 2 2" xfId="31114" hidden="1" xr:uid="{00000000-0005-0000-0000-00008D790000}"/>
    <cellStyle name="Comma [0] 2 140 2 2" xfId="31746" hidden="1" xr:uid="{00000000-0005-0000-0000-0000057C0000}"/>
    <cellStyle name="Comma [0] 2 140 2 2" xfId="36781" hidden="1" xr:uid="{05A6C0DE-55A8-4BBF-8264-6B6F934CFAFC}"/>
    <cellStyle name="Comma [0] 2 140 2 2" xfId="36844" hidden="1" xr:uid="{84C77AB9-7437-485D-85E8-6345DFF3498D}"/>
    <cellStyle name="Comma [0] 2 140 2 2" xfId="37046" hidden="1" xr:uid="{49CB7D0F-6E4F-4D8A-9E99-3E9AA258D7A8}"/>
    <cellStyle name="Comma [0] 2 140 2 2" xfId="37607" hidden="1" xr:uid="{A0BC012E-843A-440E-A48C-E565DA6F5D0A}"/>
    <cellStyle name="Comma [0] 2 140 2 2" xfId="39000" hidden="1" xr:uid="{344723C2-87F8-436A-BE20-64E2D78C43A2}"/>
    <cellStyle name="Comma [0] 2 140 2 2" xfId="39063" hidden="1" xr:uid="{C94373F2-68B3-4FF5-8241-3C2F7EF05CCB}"/>
    <cellStyle name="Comma [0] 2 140 2 2" xfId="39265" hidden="1" xr:uid="{FD2C5AF2-A20D-4CED-9BFA-36EA1C6A3543}"/>
    <cellStyle name="Comma [0] 2 140 2 2" xfId="39826" hidden="1" xr:uid="{D6AF9950-0349-415D-BC05-0746C9C2711D}"/>
    <cellStyle name="Comma [0] 2 140 2 2" xfId="40756" hidden="1" xr:uid="{39B690F3-CFDD-4BEC-AAEF-B3F444151D7A}"/>
    <cellStyle name="Comma [0] 2 140 2 2" xfId="40819" hidden="1" xr:uid="{CC6B0C6E-0B6D-476F-89D4-373541A5FCD7}"/>
    <cellStyle name="Comma [0] 2 140 2 2" xfId="41021" hidden="1" xr:uid="{D419B611-9677-4A88-A918-2B522E9C546B}"/>
    <cellStyle name="Comma [0] 2 140 2 2" xfId="41582" hidden="1" xr:uid="{32A404A1-7D27-4DA1-B50B-C9F477706182}"/>
    <cellStyle name="Comma [0] 2 140 2 2" xfId="42512" hidden="1" xr:uid="{2796A815-547B-4C7C-92D9-0857AB1E9AE8}"/>
    <cellStyle name="Comma [0] 2 140 2 2" xfId="42575" hidden="1" xr:uid="{A2764C17-A1B7-4D38-8C48-CFF3A451B3C5}"/>
    <cellStyle name="Comma [0] 2 140 2 2" xfId="42777" hidden="1" xr:uid="{46F32BC3-68E7-4C5E-B592-4B8B47962E69}"/>
    <cellStyle name="Comma [0] 2 140 2 2" xfId="43338" hidden="1" xr:uid="{57F16B67-7901-4E7B-AFD1-4DCFE8A11A27}"/>
    <cellStyle name="Comma [0] 2 140 2 2" xfId="44268" hidden="1" xr:uid="{AC4DDF26-A060-458F-8FBE-8BE9E0141367}"/>
    <cellStyle name="Comma [0] 2 140 2 2" xfId="44331" hidden="1" xr:uid="{21BBF94D-80CC-45D9-A499-31178156513C}"/>
    <cellStyle name="Comma [0] 2 140 2 2" xfId="44533" hidden="1" xr:uid="{8DC02112-7C07-4A76-9A5A-22B654C843B8}"/>
    <cellStyle name="Comma [0] 2 140 2 2" xfId="45094" hidden="1" xr:uid="{5AB9115E-6A19-4C16-A4B7-BE0FD0298B9A}"/>
    <cellStyle name="Comma [0] 2 140 2 2" xfId="46024" hidden="1" xr:uid="{1A99AFEC-CDE9-4D9A-BA3B-A94EB6D63FCF}"/>
    <cellStyle name="Comma [0] 2 140 2 2" xfId="46087" hidden="1" xr:uid="{9EA9BBC7-4DB9-45F1-8A87-6DD51BB07746}"/>
    <cellStyle name="Comma [0] 2 140 2 2" xfId="46289" hidden="1" xr:uid="{D3864569-DB2F-4250-9ADF-7D04AD0EE64D}"/>
    <cellStyle name="Comma [0] 2 140 2 2" xfId="46850" hidden="1" xr:uid="{B56CECB2-7095-414A-8CE4-2CE14178B2FF}"/>
    <cellStyle name="Comma [0] 2 140 2 2" xfId="47778" hidden="1" xr:uid="{79E4D08C-BCEB-4949-9A44-9E6B0B6F0B08}"/>
    <cellStyle name="Comma [0] 2 140 2 2" xfId="47840" hidden="1" xr:uid="{B60BEB7A-D965-4079-BFC2-22FDA2E214DB}"/>
    <cellStyle name="Comma [0] 2 140 2 2" xfId="48042" hidden="1" xr:uid="{07FBD1F0-F4EA-4E5F-97B1-E20891299B92}"/>
    <cellStyle name="Comma [0] 2 140 2 2" xfId="48603" hidden="1" xr:uid="{33D97BD5-74F8-4207-8112-2769384FCC2C}"/>
    <cellStyle name="Comma [0] 2 140 2 2" xfId="49529" hidden="1" xr:uid="{50AB98C1-FFE7-4C7A-81F7-F6CBF29130BE}"/>
    <cellStyle name="Comma [0] 2 140 2 2" xfId="49590" hidden="1" xr:uid="{747231D5-2F41-44C3-BE50-2E84583F17FF}"/>
    <cellStyle name="Comma [0] 2 140 2 2" xfId="49792" hidden="1" xr:uid="{D23A5F1B-2DE5-4848-82E8-C346BE8BD0D8}"/>
    <cellStyle name="Comma [0] 2 140 2 2" xfId="50353" hidden="1" xr:uid="{1684E5AB-769F-438A-9D13-00572E06F2BC}"/>
    <cellStyle name="Comma [0] 2 140 2 2" xfId="51275" hidden="1" xr:uid="{CD71DAE2-DE59-428C-A062-1E40EF5F094C}"/>
    <cellStyle name="Comma [0] 2 140 2 2" xfId="51336" hidden="1" xr:uid="{5A2069DA-D9DB-4A60-9E56-7F8DE456417E}"/>
    <cellStyle name="Comma [0] 2 140 2 2" xfId="51537" hidden="1" xr:uid="{86B906AA-D520-4F3B-A9E5-E753A5ACF2CC}"/>
    <cellStyle name="Comma [0] 2 140 2 2" xfId="52097" hidden="1" xr:uid="{5A4A1321-BFFA-4ADB-B62C-14133B81A5A6}"/>
    <cellStyle name="Comma [0] 2 140 2 2" xfId="53016" hidden="1" xr:uid="{C48B69A3-FC26-45AE-9282-969B8CFC0BB6}"/>
    <cellStyle name="Comma [0] 2 140 2 2" xfId="53074" hidden="1" xr:uid="{63484DD5-F169-4807-86CF-D4537D13BB31}"/>
    <cellStyle name="Comma [0] 2 140 2 2" xfId="53275" hidden="1" xr:uid="{D7002509-58AB-47EE-B4E5-70C9863B5CB3}"/>
    <cellStyle name="Comma [0] 2 140 2 2" xfId="53831" hidden="1" xr:uid="{E8397842-C546-4E5E-855B-26A4AC8D87F2}"/>
    <cellStyle name="Comma [0] 2 140 2 2" xfId="54744" hidden="1" xr:uid="{E781989E-0157-4D8B-BB8B-CA4885D1C50B}"/>
    <cellStyle name="Comma [0] 2 140 2 2" xfId="54802" hidden="1" xr:uid="{5624D96C-E584-497A-9EF5-EB82CCF703A4}"/>
    <cellStyle name="Comma [0] 2 140 2 2" xfId="55003" hidden="1" xr:uid="{904AB5C8-A57A-4EC5-B382-25E438FC7512}"/>
    <cellStyle name="Comma [0] 2 140 2 2" xfId="55555" hidden="1" xr:uid="{69412651-741D-4FCC-9409-D0D14088A950}"/>
    <cellStyle name="Comma [0] 2 140 2 2" xfId="56462" hidden="1" xr:uid="{666A73F9-D9D8-4AD2-B809-E42AD2A6F3A9}"/>
    <cellStyle name="Comma [0] 2 140 2 2" xfId="56517" hidden="1" xr:uid="{90F40484-7DE1-4A0C-9D89-A8CCBC145575}"/>
    <cellStyle name="Comma [0] 2 140 2 2" xfId="56716" hidden="1" xr:uid="{DC12B1B3-4B7F-4707-A516-B70650835702}"/>
    <cellStyle name="Comma [0] 2 140 2 2" xfId="57262" hidden="1" xr:uid="{A04BA910-E7BC-4280-9C14-8FB9C4E3EFE3}"/>
    <cellStyle name="Comma [0] 2 140 2 2" xfId="58161" hidden="1" xr:uid="{397ACEDE-471E-4F1D-AE20-3955837E488C}"/>
    <cellStyle name="Comma [0] 2 140 2 2" xfId="58214" hidden="1" xr:uid="{0C9F2323-61D3-47E9-9C6B-62D4F5D3DCEE}"/>
    <cellStyle name="Comma [0] 2 140 2 2" xfId="58413" hidden="1" xr:uid="{3577C23D-CB68-4052-8AF8-661D567B998C}"/>
    <cellStyle name="Comma [0] 2 140 2 2" xfId="58956" hidden="1" xr:uid="{4E3B28F4-2747-4E58-A684-7D51CE41EB39}"/>
    <cellStyle name="Comma [0] 2 140 2 2" xfId="59842" hidden="1" xr:uid="{C03899F6-1B6B-4D1E-AB38-ACE6852198BF}"/>
    <cellStyle name="Comma [0] 2 140 2 2" xfId="59894" hidden="1" xr:uid="{3F5DD29C-215B-4196-968A-06315E134CC1}"/>
    <cellStyle name="Comma [0] 2 140 2 2" xfId="60088" hidden="1" xr:uid="{4F12EFF5-6FF5-4BC7-86A6-B13E0B70AAB0}"/>
    <cellStyle name="Comma [0] 2 140 2 2" xfId="60617" hidden="1" xr:uid="{05EB91C7-9A7A-4F9E-8452-4B5DCECBF699}"/>
    <cellStyle name="Comma [0] 2 140 2 2" xfId="61494" hidden="1" xr:uid="{B9D93DAE-D36B-49BD-AD9E-92C6141F360D}"/>
    <cellStyle name="Comma [0] 2 140 2 2" xfId="61541" hidden="1" xr:uid="{9BE33732-89A1-48E6-A558-58D8BA138DD0}"/>
    <cellStyle name="Comma [0] 2 140 2 2" xfId="61734" hidden="1" xr:uid="{E4C91C41-5CE8-45C0-982F-C7CD097E53A6}"/>
    <cellStyle name="Comma [0] 2 140 2 2" xfId="62252" hidden="1" xr:uid="{C2AC6589-EE4C-4549-8054-745695967844}"/>
    <cellStyle name="Comma [0] 2 140 2 2" xfId="63094" hidden="1" xr:uid="{1126E394-D56F-48E3-A0D4-AF5F71E2D2EE}"/>
    <cellStyle name="Comma [0] 2 140 2 2" xfId="63133" hidden="1" xr:uid="{E09C80F1-E77C-4752-A70D-723596EFB858}"/>
    <cellStyle name="Comma [0] 2 140 2 2" xfId="63765" hidden="1" xr:uid="{D9745882-9D8C-42D4-B9D5-FD5F2E114B85}"/>
    <cellStyle name="Comma [0] 2 140 3" xfId="4366" hidden="1" xr:uid="{00000000-0005-0000-0000-000011110000}"/>
    <cellStyle name="Comma [0] 2 140 3" xfId="6585" hidden="1" xr:uid="{00000000-0005-0000-0000-0000BC190000}"/>
    <cellStyle name="Comma [0] 2 140 3" xfId="6899" hidden="1" xr:uid="{00000000-0005-0000-0000-0000F61A0000}"/>
    <cellStyle name="Comma [0] 2 140 3" xfId="8655" hidden="1" xr:uid="{00000000-0005-0000-0000-0000D2210000}"/>
    <cellStyle name="Comma [0] 2 140 3" xfId="10411" hidden="1" xr:uid="{00000000-0005-0000-0000-0000AE280000}"/>
    <cellStyle name="Comma [0] 2 140 3" xfId="12167" hidden="1" xr:uid="{00000000-0005-0000-0000-00008A2F0000}"/>
    <cellStyle name="Comma [0] 2 140 3" xfId="13923" hidden="1" xr:uid="{00000000-0005-0000-0000-000066360000}"/>
    <cellStyle name="Comma [0] 2 140 3" xfId="15679" hidden="1" xr:uid="{00000000-0005-0000-0000-0000423D0000}"/>
    <cellStyle name="Comma [0] 2 140 3" xfId="17431" hidden="1" xr:uid="{00000000-0005-0000-0000-00001A440000}"/>
    <cellStyle name="Comma [0] 2 140 3" xfId="19180" hidden="1" xr:uid="{00000000-0005-0000-0000-0000EF4A0000}"/>
    <cellStyle name="Comma [0] 2 140 3" xfId="20923" hidden="1" xr:uid="{00000000-0005-0000-0000-0000BE510000}"/>
    <cellStyle name="Comma [0] 2 140 3" xfId="22653" hidden="1" xr:uid="{00000000-0005-0000-0000-000080580000}"/>
    <cellStyle name="Comma [0] 2 140 3" xfId="24376" hidden="1" xr:uid="{00000000-0005-0000-0000-00003B5F0000}"/>
    <cellStyle name="Comma [0] 2 140 3" xfId="26080" hidden="1" xr:uid="{00000000-0005-0000-0000-0000E3650000}"/>
    <cellStyle name="Comma [0] 2 140 3" xfId="27770" hidden="1" xr:uid="{00000000-0005-0000-0000-00007D6C0000}"/>
    <cellStyle name="Comma [0] 2 140 3" xfId="29427" hidden="1" xr:uid="{00000000-0005-0000-0000-0000F6720000}"/>
    <cellStyle name="Comma [0] 2 140 3" xfId="36385" hidden="1" xr:uid="{57806DE1-7E54-4CB8-853F-0C5865FC131A}"/>
    <cellStyle name="Comma [0] 2 140 3" xfId="38604" hidden="1" xr:uid="{28B42D4E-FF3E-4C1B-960D-D5F0B382068D}"/>
    <cellStyle name="Comma [0] 2 140 3" xfId="38918" hidden="1" xr:uid="{F3C8E41E-292A-4446-AF04-523F05B8D15D}"/>
    <cellStyle name="Comma [0] 2 140 3" xfId="40674" hidden="1" xr:uid="{609AA7E2-7E1C-411A-B8C1-949E9EB35813}"/>
    <cellStyle name="Comma [0] 2 140 3" xfId="42430" hidden="1" xr:uid="{33D05E84-6952-4E7B-9A24-4B2C7FA67EF8}"/>
    <cellStyle name="Comma [0] 2 140 3" xfId="44186" hidden="1" xr:uid="{81BC64E3-872D-47E1-80E9-1BF5F967C866}"/>
    <cellStyle name="Comma [0] 2 140 3" xfId="45942" hidden="1" xr:uid="{FF2DF037-DE27-4496-991E-D09F53216480}"/>
    <cellStyle name="Comma [0] 2 140 3" xfId="47698" hidden="1" xr:uid="{0ABAF28A-102D-48CA-BB92-967B0EF0E4EA}"/>
    <cellStyle name="Comma [0] 2 140 3" xfId="49450" hidden="1" xr:uid="{34F42784-E64A-454B-A475-B41BCD4FC886}"/>
    <cellStyle name="Comma [0] 2 140 3" xfId="51199" hidden="1" xr:uid="{C6149574-A54F-4C1B-B214-4EF85393C8CC}"/>
    <cellStyle name="Comma [0] 2 140 3" xfId="52942" hidden="1" xr:uid="{51831F3A-F424-4246-8101-B8F6DCB5C3A9}"/>
    <cellStyle name="Comma [0] 2 140 3" xfId="54672" hidden="1" xr:uid="{645AA3CB-DF19-4A24-AFE0-85B7E9A43B7F}"/>
    <cellStyle name="Comma [0] 2 140 3" xfId="56395" hidden="1" xr:uid="{9A975649-BF61-4A37-A169-2C9E5D32D24E}"/>
    <cellStyle name="Comma [0] 2 140 3" xfId="58099" hidden="1" xr:uid="{AC030526-99A6-4E09-BA8A-C571010C378A}"/>
    <cellStyle name="Comma [0] 2 140 3" xfId="59789" hidden="1" xr:uid="{6522C903-4384-4CB5-959F-73A5561F8CFB}"/>
    <cellStyle name="Comma [0] 2 140 3" xfId="61446" hidden="1" xr:uid="{5C474382-70A7-42C6-8C75-A0CA9A651280}"/>
    <cellStyle name="Comma [0] 2 141" xfId="573" xr:uid="{00000000-0005-0000-0000-000040020000}"/>
    <cellStyle name="Comma [0] 2 141 2" xfId="1030" hidden="1" xr:uid="{00000000-0005-0000-0000-000009040000}"/>
    <cellStyle name="Comma [0] 2 141 2" xfId="1609" hidden="1" xr:uid="{00000000-0005-0000-0000-00004C060000}"/>
    <cellStyle name="Comma [0] 2 141 2" xfId="1786" hidden="1" xr:uid="{00000000-0005-0000-0000-0000FD060000}"/>
    <cellStyle name="Comma [0] 2 141 2" xfId="33066" hidden="1" xr:uid="{58799421-412E-4FFD-9222-7CC6049679CB}"/>
    <cellStyle name="Comma [0] 2 141 2" xfId="33642" hidden="1" xr:uid="{E297949F-9BC1-4B4C-970C-F3C04AEB3C24}"/>
    <cellStyle name="Comma [0] 2 141 2" xfId="33816" hidden="1" xr:uid="{BB6727B8-2487-42BA-A6CB-46906F1A810B}"/>
    <cellStyle name="Comma [0] 2 141 2" xfId="32626" xr:uid="{C93C00B3-85AF-4146-8164-B92599F374F1}"/>
    <cellStyle name="Comma [0] 2 141 2 2" xfId="4823" hidden="1" xr:uid="{00000000-0005-0000-0000-0000DA120000}"/>
    <cellStyle name="Comma [0] 2 141 2 2" xfId="5025" hidden="1" xr:uid="{00000000-0005-0000-0000-0000A4130000}"/>
    <cellStyle name="Comma [0] 2 141 2 2" xfId="5406" hidden="1" xr:uid="{00000000-0005-0000-0000-000021150000}"/>
    <cellStyle name="Comma [0] 2 141 2 2" xfId="5587" hidden="1" xr:uid="{00000000-0005-0000-0000-0000D6150000}"/>
    <cellStyle name="Comma [0] 2 141 2 2" xfId="7042" hidden="1" xr:uid="{00000000-0005-0000-0000-0000851B0000}"/>
    <cellStyle name="Comma [0] 2 141 2 2" xfId="7244" hidden="1" xr:uid="{00000000-0005-0000-0000-00004F1C0000}"/>
    <cellStyle name="Comma [0] 2 141 2 2" xfId="7625" hidden="1" xr:uid="{00000000-0005-0000-0000-0000CC1D0000}"/>
    <cellStyle name="Comma [0] 2 141 2 2" xfId="7806" hidden="1" xr:uid="{00000000-0005-0000-0000-0000811E0000}"/>
    <cellStyle name="Comma [0] 2 141 2 2" xfId="8798" hidden="1" xr:uid="{00000000-0005-0000-0000-000061220000}"/>
    <cellStyle name="Comma [0] 2 141 2 2" xfId="9000" hidden="1" xr:uid="{00000000-0005-0000-0000-00002B230000}"/>
    <cellStyle name="Comma [0] 2 141 2 2" xfId="9381" hidden="1" xr:uid="{00000000-0005-0000-0000-0000A8240000}"/>
    <cellStyle name="Comma [0] 2 141 2 2" xfId="9562" hidden="1" xr:uid="{00000000-0005-0000-0000-00005D250000}"/>
    <cellStyle name="Comma [0] 2 141 2 2" xfId="10554" hidden="1" xr:uid="{00000000-0005-0000-0000-00003D290000}"/>
    <cellStyle name="Comma [0] 2 141 2 2" xfId="10756" hidden="1" xr:uid="{00000000-0005-0000-0000-0000072A0000}"/>
    <cellStyle name="Comma [0] 2 141 2 2" xfId="11137" hidden="1" xr:uid="{00000000-0005-0000-0000-0000842B0000}"/>
    <cellStyle name="Comma [0] 2 141 2 2" xfId="11318" hidden="1" xr:uid="{00000000-0005-0000-0000-0000392C0000}"/>
    <cellStyle name="Comma [0] 2 141 2 2" xfId="12310" hidden="1" xr:uid="{00000000-0005-0000-0000-000019300000}"/>
    <cellStyle name="Comma [0] 2 141 2 2" xfId="12512" hidden="1" xr:uid="{00000000-0005-0000-0000-0000E3300000}"/>
    <cellStyle name="Comma [0] 2 141 2 2" xfId="12893" hidden="1" xr:uid="{00000000-0005-0000-0000-000060320000}"/>
    <cellStyle name="Comma [0] 2 141 2 2" xfId="13074" hidden="1" xr:uid="{00000000-0005-0000-0000-000015330000}"/>
    <cellStyle name="Comma [0] 2 141 2 2" xfId="14066" hidden="1" xr:uid="{00000000-0005-0000-0000-0000F5360000}"/>
    <cellStyle name="Comma [0] 2 141 2 2" xfId="14268" hidden="1" xr:uid="{00000000-0005-0000-0000-0000BF370000}"/>
    <cellStyle name="Comma [0] 2 141 2 2" xfId="14649" hidden="1" xr:uid="{00000000-0005-0000-0000-00003C390000}"/>
    <cellStyle name="Comma [0] 2 141 2 2" xfId="14830" hidden="1" xr:uid="{00000000-0005-0000-0000-0000F1390000}"/>
    <cellStyle name="Comma [0] 2 141 2 2" xfId="15819" hidden="1" xr:uid="{00000000-0005-0000-0000-0000CE3D0000}"/>
    <cellStyle name="Comma [0] 2 141 2 2" xfId="16021" hidden="1" xr:uid="{00000000-0005-0000-0000-0000983E0000}"/>
    <cellStyle name="Comma [0] 2 141 2 2" xfId="16402" hidden="1" xr:uid="{00000000-0005-0000-0000-000015400000}"/>
    <cellStyle name="Comma [0] 2 141 2 2" xfId="16583" hidden="1" xr:uid="{00000000-0005-0000-0000-0000CA400000}"/>
    <cellStyle name="Comma [0] 2 141 2 2" xfId="17569" hidden="1" xr:uid="{00000000-0005-0000-0000-0000A4440000}"/>
    <cellStyle name="Comma [0] 2 141 2 2" xfId="17771" hidden="1" xr:uid="{00000000-0005-0000-0000-00006E450000}"/>
    <cellStyle name="Comma [0] 2 141 2 2" xfId="18152" hidden="1" xr:uid="{00000000-0005-0000-0000-0000EB460000}"/>
    <cellStyle name="Comma [0] 2 141 2 2" xfId="18333" hidden="1" xr:uid="{00000000-0005-0000-0000-0000A0470000}"/>
    <cellStyle name="Comma [0] 2 141 2 2" xfId="19315" hidden="1" xr:uid="{00000000-0005-0000-0000-0000764B0000}"/>
    <cellStyle name="Comma [0] 2 141 2 2" xfId="19516" hidden="1" xr:uid="{00000000-0005-0000-0000-00003F4C0000}"/>
    <cellStyle name="Comma [0] 2 141 2 2" xfId="19896" hidden="1" xr:uid="{00000000-0005-0000-0000-0000BB4D0000}"/>
    <cellStyle name="Comma [0] 2 141 2 2" xfId="20077" hidden="1" xr:uid="{00000000-0005-0000-0000-0000704E0000}"/>
    <cellStyle name="Comma [0] 2 141 2 2" xfId="21053" hidden="1" xr:uid="{00000000-0005-0000-0000-000040520000}"/>
    <cellStyle name="Comma [0] 2 141 2 2" xfId="21254" hidden="1" xr:uid="{00000000-0005-0000-0000-000009530000}"/>
    <cellStyle name="Comma [0] 2 141 2 2" xfId="21630" hidden="1" xr:uid="{00000000-0005-0000-0000-000081540000}"/>
    <cellStyle name="Comma [0] 2 141 2 2" xfId="21811" hidden="1" xr:uid="{00000000-0005-0000-0000-000036550000}"/>
    <cellStyle name="Comma [0] 2 141 2 2" xfId="22781" hidden="1" xr:uid="{00000000-0005-0000-0000-000000590000}"/>
    <cellStyle name="Comma [0] 2 141 2 2" xfId="22982" hidden="1" xr:uid="{00000000-0005-0000-0000-0000C9590000}"/>
    <cellStyle name="Comma [0] 2 141 2 2" xfId="23354" hidden="1" xr:uid="{00000000-0005-0000-0000-00003D5B0000}"/>
    <cellStyle name="Comma [0] 2 141 2 2" xfId="23535" hidden="1" xr:uid="{00000000-0005-0000-0000-0000F25B0000}"/>
    <cellStyle name="Comma [0] 2 141 2 2" xfId="24496" hidden="1" xr:uid="{00000000-0005-0000-0000-0000B35F0000}"/>
    <cellStyle name="Comma [0] 2 141 2 2" xfId="24695" hidden="1" xr:uid="{00000000-0005-0000-0000-00007A600000}"/>
    <cellStyle name="Comma [0] 2 141 2 2" xfId="25061" hidden="1" xr:uid="{00000000-0005-0000-0000-0000E8610000}"/>
    <cellStyle name="Comma [0] 2 141 2 2" xfId="25242" hidden="1" xr:uid="{00000000-0005-0000-0000-00009D620000}"/>
    <cellStyle name="Comma [0] 2 141 2 2" xfId="26193" hidden="1" xr:uid="{00000000-0005-0000-0000-000054660000}"/>
    <cellStyle name="Comma [0] 2 141 2 2" xfId="26392" hidden="1" xr:uid="{00000000-0005-0000-0000-00001B670000}"/>
    <cellStyle name="Comma [0] 2 141 2 2" xfId="26755" hidden="1" xr:uid="{00000000-0005-0000-0000-000086680000}"/>
    <cellStyle name="Comma [0] 2 141 2 2" xfId="26936" hidden="1" xr:uid="{00000000-0005-0000-0000-00003B690000}"/>
    <cellStyle name="Comma [0] 2 141 2 2" xfId="27873" hidden="1" xr:uid="{00000000-0005-0000-0000-0000E46C0000}"/>
    <cellStyle name="Comma [0] 2 141 2 2" xfId="28067" hidden="1" xr:uid="{00000000-0005-0000-0000-0000A66D0000}"/>
    <cellStyle name="Comma [0] 2 141 2 2" xfId="28417" hidden="1" xr:uid="{00000000-0005-0000-0000-0000046F0000}"/>
    <cellStyle name="Comma [0] 2 141 2 2" xfId="28597" hidden="1" xr:uid="{00000000-0005-0000-0000-0000B86F0000}"/>
    <cellStyle name="Comma [0] 2 141 2 2" xfId="29520" hidden="1" xr:uid="{00000000-0005-0000-0000-000053730000}"/>
    <cellStyle name="Comma [0] 2 141 2 2" xfId="29713" hidden="1" xr:uid="{00000000-0005-0000-0000-000014740000}"/>
    <cellStyle name="Comma [0] 2 141 2 2" xfId="30052" hidden="1" xr:uid="{00000000-0005-0000-0000-000067750000}"/>
    <cellStyle name="Comma [0] 2 141 2 2" xfId="30232" hidden="1" xr:uid="{00000000-0005-0000-0000-00001B760000}"/>
    <cellStyle name="Comma [0] 2 141 2 2" xfId="31113" hidden="1" xr:uid="{00000000-0005-0000-0000-00008C790000}"/>
    <cellStyle name="Comma [0] 2 141 2 2" xfId="31574" hidden="1" xr:uid="{00000000-0005-0000-0000-0000597B0000}"/>
    <cellStyle name="Comma [0] 2 141 2 2" xfId="31745" hidden="1" xr:uid="{00000000-0005-0000-0000-0000047C0000}"/>
    <cellStyle name="Comma [0] 2 141 2 2" xfId="36842" hidden="1" xr:uid="{B0161C9B-05F3-4A7F-8304-44309395B596}"/>
    <cellStyle name="Comma [0] 2 141 2 2" xfId="37044" hidden="1" xr:uid="{3E9D5486-ABCD-4041-BDF8-95701B2CB977}"/>
    <cellStyle name="Comma [0] 2 141 2 2" xfId="37425" hidden="1" xr:uid="{2A15429C-C6CF-42CA-BA22-51798F8D9740}"/>
    <cellStyle name="Comma [0] 2 141 2 2" xfId="37606" hidden="1" xr:uid="{DA81C0F9-8666-40AB-928E-EAFBD13A792F}"/>
    <cellStyle name="Comma [0] 2 141 2 2" xfId="39061" hidden="1" xr:uid="{C0F04C38-CA90-441D-B0F4-23A1E5767A7C}"/>
    <cellStyle name="Comma [0] 2 141 2 2" xfId="39263" hidden="1" xr:uid="{3AADBED5-5EB4-4675-818E-109B33FBA035}"/>
    <cellStyle name="Comma [0] 2 141 2 2" xfId="39644" hidden="1" xr:uid="{3BB4A2BC-223E-4346-A038-FA14AF4BA7AD}"/>
    <cellStyle name="Comma [0] 2 141 2 2" xfId="39825" hidden="1" xr:uid="{1253F16E-09D2-4672-972A-105AC23B5D82}"/>
    <cellStyle name="Comma [0] 2 141 2 2" xfId="40817" hidden="1" xr:uid="{B4140D18-DD44-4FFF-AA8B-8C367591BA5F}"/>
    <cellStyle name="Comma [0] 2 141 2 2" xfId="41019" hidden="1" xr:uid="{55659DED-C447-43F7-B4B4-79EE39E5C293}"/>
    <cellStyle name="Comma [0] 2 141 2 2" xfId="41400" hidden="1" xr:uid="{5405296A-8E7E-40E7-8BC9-C74F0981CD14}"/>
    <cellStyle name="Comma [0] 2 141 2 2" xfId="41581" hidden="1" xr:uid="{FE8A5AC6-5CB3-4628-99BB-6E10DACB474F}"/>
    <cellStyle name="Comma [0] 2 141 2 2" xfId="42573" hidden="1" xr:uid="{7221521B-67D2-431B-BD50-C9D8042C3CEA}"/>
    <cellStyle name="Comma [0] 2 141 2 2" xfId="42775" hidden="1" xr:uid="{8AA2156F-96A9-4802-9351-6166A9123FF8}"/>
    <cellStyle name="Comma [0] 2 141 2 2" xfId="43156" hidden="1" xr:uid="{485CAC99-841D-435A-A2B6-4AEE6CCE9B8F}"/>
    <cellStyle name="Comma [0] 2 141 2 2" xfId="43337" hidden="1" xr:uid="{10B78201-9A51-491F-A207-1B162DC6D11D}"/>
    <cellStyle name="Comma [0] 2 141 2 2" xfId="44329" hidden="1" xr:uid="{EC9EC57C-2456-4C40-A8B1-CB90E37228C1}"/>
    <cellStyle name="Comma [0] 2 141 2 2" xfId="44531" hidden="1" xr:uid="{FD9241D2-D04C-4613-AAF1-D6BAAE105411}"/>
    <cellStyle name="Comma [0] 2 141 2 2" xfId="44912" hidden="1" xr:uid="{3C643926-51F2-493A-B1E0-4BC13DDB6D51}"/>
    <cellStyle name="Comma [0] 2 141 2 2" xfId="45093" hidden="1" xr:uid="{5DED5AED-05F0-41AF-9109-10EEC30638CE}"/>
    <cellStyle name="Comma [0] 2 141 2 2" xfId="46085" hidden="1" xr:uid="{F3B4648A-FFFB-4048-A373-19C5418115A1}"/>
    <cellStyle name="Comma [0] 2 141 2 2" xfId="46287" hidden="1" xr:uid="{47732A87-F0E8-474C-B86C-A571FB7FB6A5}"/>
    <cellStyle name="Comma [0] 2 141 2 2" xfId="46668" hidden="1" xr:uid="{C2EBDD73-D8A8-45B8-96AC-8EFBB7F3C474}"/>
    <cellStyle name="Comma [0] 2 141 2 2" xfId="46849" hidden="1" xr:uid="{CDF4F653-2147-47A4-BBF2-DCFB7FD643C0}"/>
    <cellStyle name="Comma [0] 2 141 2 2" xfId="47838" hidden="1" xr:uid="{E05FE67A-DE73-4026-88BB-B2E2D96C66B2}"/>
    <cellStyle name="Comma [0] 2 141 2 2" xfId="48040" hidden="1" xr:uid="{85AF59A7-54FB-4A36-8E82-0B43759FCA5D}"/>
    <cellStyle name="Comma [0] 2 141 2 2" xfId="48421" hidden="1" xr:uid="{79F214E3-56B6-4091-8AEF-53A91EC9488A}"/>
    <cellStyle name="Comma [0] 2 141 2 2" xfId="48602" hidden="1" xr:uid="{FA2CD910-B594-4AD9-9FDB-68A7744157BD}"/>
    <cellStyle name="Comma [0] 2 141 2 2" xfId="49588" hidden="1" xr:uid="{C20F5AF1-6862-4E80-8838-765961A7300A}"/>
    <cellStyle name="Comma [0] 2 141 2 2" xfId="49790" hidden="1" xr:uid="{16D3DFB6-B979-4151-8AC5-45B50934FBC7}"/>
    <cellStyle name="Comma [0] 2 141 2 2" xfId="50171" hidden="1" xr:uid="{35B050BB-E081-4846-A026-5746EFC311C1}"/>
    <cellStyle name="Comma [0] 2 141 2 2" xfId="50352" hidden="1" xr:uid="{ABBFE24E-71DA-4577-BC2D-5EEB25BCA1B4}"/>
    <cellStyle name="Comma [0] 2 141 2 2" xfId="51334" hidden="1" xr:uid="{D4CB5DD5-67C2-4A8A-B602-0DFC6F889915}"/>
    <cellStyle name="Comma [0] 2 141 2 2" xfId="51535" hidden="1" xr:uid="{2158715A-FFF5-4193-97EA-31A123B2E422}"/>
    <cellStyle name="Comma [0] 2 141 2 2" xfId="51915" hidden="1" xr:uid="{2CD14BDB-9F3A-4F40-8C35-64B3EFB897DD}"/>
    <cellStyle name="Comma [0] 2 141 2 2" xfId="52096" hidden="1" xr:uid="{9C07E7EC-D7C6-4520-B85E-A88A849064E6}"/>
    <cellStyle name="Comma [0] 2 141 2 2" xfId="53072" hidden="1" xr:uid="{A427C3DF-F672-4188-BA0B-BE2EB61DDE38}"/>
    <cellStyle name="Comma [0] 2 141 2 2" xfId="53273" hidden="1" xr:uid="{1BFB8B94-3384-458E-9DAA-F43F7FBEA999}"/>
    <cellStyle name="Comma [0] 2 141 2 2" xfId="53649" hidden="1" xr:uid="{873B1DD8-A422-4217-B354-F90704D3ED35}"/>
    <cellStyle name="Comma [0] 2 141 2 2" xfId="53830" hidden="1" xr:uid="{D084B183-2098-40F6-B891-8C2D94CAC9FA}"/>
    <cellStyle name="Comma [0] 2 141 2 2" xfId="54800" hidden="1" xr:uid="{BE38B2EC-594F-4353-AA59-6C4388067CDB}"/>
    <cellStyle name="Comma [0] 2 141 2 2" xfId="55001" hidden="1" xr:uid="{8F6EA7FA-6192-49CD-8486-56549B387272}"/>
    <cellStyle name="Comma [0] 2 141 2 2" xfId="55373" hidden="1" xr:uid="{87FAD99F-FA6B-4F93-9F3D-1DD307119798}"/>
    <cellStyle name="Comma [0] 2 141 2 2" xfId="55554" hidden="1" xr:uid="{1A8818F3-C6E7-4331-B811-200267DC8618}"/>
    <cellStyle name="Comma [0] 2 141 2 2" xfId="56515" hidden="1" xr:uid="{C36B927A-4A91-45E0-9381-DADE483DD31A}"/>
    <cellStyle name="Comma [0] 2 141 2 2" xfId="56714" hidden="1" xr:uid="{B1E6F0EF-8E47-4F33-85EA-6F18043835A3}"/>
    <cellStyle name="Comma [0] 2 141 2 2" xfId="57080" hidden="1" xr:uid="{E1921BEA-2F26-4BEC-B36F-B00E9D574C23}"/>
    <cellStyle name="Comma [0] 2 141 2 2" xfId="57261" hidden="1" xr:uid="{D256A77F-90EA-4F30-B10A-F667BC8A55A2}"/>
    <cellStyle name="Comma [0] 2 141 2 2" xfId="58212" hidden="1" xr:uid="{C4620611-CC54-4B8F-8972-40B062D12F6C}"/>
    <cellStyle name="Comma [0] 2 141 2 2" xfId="58411" hidden="1" xr:uid="{88D8F925-5CC1-40E2-B0FA-C1AA64728170}"/>
    <cellStyle name="Comma [0] 2 141 2 2" xfId="58774" hidden="1" xr:uid="{8C6D77A9-BB22-4A72-91A3-CCE604464F8D}"/>
    <cellStyle name="Comma [0] 2 141 2 2" xfId="58955" hidden="1" xr:uid="{A0432593-6D09-4405-A5F3-60EA04BA97E8}"/>
    <cellStyle name="Comma [0] 2 141 2 2" xfId="59892" hidden="1" xr:uid="{214E808E-E240-4DA8-AC87-C2D416297267}"/>
    <cellStyle name="Comma [0] 2 141 2 2" xfId="60086" hidden="1" xr:uid="{E3E93393-461A-45D8-B13B-B8EE863EB9A4}"/>
    <cellStyle name="Comma [0] 2 141 2 2" xfId="60436" hidden="1" xr:uid="{8D0A7653-1883-4EC4-BFD8-034FE8F4A89C}"/>
    <cellStyle name="Comma [0] 2 141 2 2" xfId="60616" hidden="1" xr:uid="{BA4476FD-B31D-406F-AE6D-44B554E0F0DF}"/>
    <cellStyle name="Comma [0] 2 141 2 2" xfId="61539" hidden="1" xr:uid="{592D2B1C-70FF-43A7-B670-F0FF6A3BC831}"/>
    <cellStyle name="Comma [0] 2 141 2 2" xfId="61732" hidden="1" xr:uid="{5FE7357F-C5CC-43D0-B575-8BAFA72615F0}"/>
    <cellStyle name="Comma [0] 2 141 2 2" xfId="62071" hidden="1" xr:uid="{D2990B7E-FCFA-448D-8253-695C9AD291E7}"/>
    <cellStyle name="Comma [0] 2 141 2 2" xfId="62251" hidden="1" xr:uid="{07F504FA-EB98-48FB-A313-DD2048AA6D05}"/>
    <cellStyle name="Comma [0] 2 141 2 2" xfId="63132" hidden="1" xr:uid="{54BDC4D1-68B4-484B-BB11-E9D998744953}"/>
    <cellStyle name="Comma [0] 2 141 2 2" xfId="63593" hidden="1" xr:uid="{CCC08A2C-8D1B-4CB4-BD7C-9655F22C0099}"/>
    <cellStyle name="Comma [0] 2 141 2 2" xfId="63764" hidden="1" xr:uid="{ABEF05C8-131D-4310-A9A4-E54AA807AF6B}"/>
    <cellStyle name="Comma [0] 2 141 3" xfId="4364" hidden="1" xr:uid="{00000000-0005-0000-0000-00000F110000}"/>
    <cellStyle name="Comma [0] 2 141 3" xfId="4737" hidden="1" xr:uid="{00000000-0005-0000-0000-000084120000}"/>
    <cellStyle name="Comma [0] 2 141 3" xfId="6583" hidden="1" xr:uid="{00000000-0005-0000-0000-0000BA190000}"/>
    <cellStyle name="Comma [0] 2 141 3" xfId="7372" hidden="1" xr:uid="{00000000-0005-0000-0000-0000CF1C0000}"/>
    <cellStyle name="Comma [0] 2 141 3" xfId="9128" hidden="1" xr:uid="{00000000-0005-0000-0000-0000AB230000}"/>
    <cellStyle name="Comma [0] 2 141 3" xfId="10884" hidden="1" xr:uid="{00000000-0005-0000-0000-0000872A0000}"/>
    <cellStyle name="Comma [0] 2 141 3" xfId="12640" hidden="1" xr:uid="{00000000-0005-0000-0000-000063310000}"/>
    <cellStyle name="Comma [0] 2 141 3" xfId="14396" hidden="1" xr:uid="{00000000-0005-0000-0000-00003F380000}"/>
    <cellStyle name="Comma [0] 2 141 3" xfId="16149" hidden="1" xr:uid="{00000000-0005-0000-0000-0000183F0000}"/>
    <cellStyle name="Comma [0] 2 141 3" xfId="17899" hidden="1" xr:uid="{00000000-0005-0000-0000-0000EE450000}"/>
    <cellStyle name="Comma [0] 2 141 3" xfId="19643" hidden="1" xr:uid="{00000000-0005-0000-0000-0000BE4C0000}"/>
    <cellStyle name="Comma [0] 2 141 3" xfId="21380" hidden="1" xr:uid="{00000000-0005-0000-0000-000087530000}"/>
    <cellStyle name="Comma [0] 2 141 3" xfId="23108" hidden="1" xr:uid="{00000000-0005-0000-0000-0000475A0000}"/>
    <cellStyle name="Comma [0] 2 141 3" xfId="24821" hidden="1" xr:uid="{00000000-0005-0000-0000-0000F8600000}"/>
    <cellStyle name="Comma [0] 2 141 3" xfId="26518" hidden="1" xr:uid="{00000000-0005-0000-0000-000099670000}"/>
    <cellStyle name="Comma [0] 2 141 3" xfId="28191" hidden="1" xr:uid="{00000000-0005-0000-0000-0000226E0000}"/>
    <cellStyle name="Comma [0] 2 141 3" xfId="36383" hidden="1" xr:uid="{2B969262-52CF-423A-BD07-094E35B8DFC5}"/>
    <cellStyle name="Comma [0] 2 141 3" xfId="36756" hidden="1" xr:uid="{25FC2740-31D9-4CA0-9BBF-97DE95125B9A}"/>
    <cellStyle name="Comma [0] 2 141 3" xfId="38602" hidden="1" xr:uid="{83BB5C7B-32A8-47F4-BB80-0FA9342937DC}"/>
    <cellStyle name="Comma [0] 2 141 3" xfId="39391" hidden="1" xr:uid="{7FC6A9A2-09AD-4B48-BD2D-9A1356A31D48}"/>
    <cellStyle name="Comma [0] 2 141 3" xfId="41147" hidden="1" xr:uid="{A92073DA-BFDA-4F3F-866B-A47B9E31606D}"/>
    <cellStyle name="Comma [0] 2 141 3" xfId="42903" hidden="1" xr:uid="{95E48E1D-4541-4D6B-8223-073FA5DD718C}"/>
    <cellStyle name="Comma [0] 2 141 3" xfId="44659" hidden="1" xr:uid="{F926B545-B5E4-47EC-ADB8-1A9C00670FC3}"/>
    <cellStyle name="Comma [0] 2 141 3" xfId="46415" hidden="1" xr:uid="{EE5E5F58-9070-44E6-9619-D99C64567949}"/>
    <cellStyle name="Comma [0] 2 141 3" xfId="48168" hidden="1" xr:uid="{70FF3A03-243C-419F-A125-856F8DAC5605}"/>
    <cellStyle name="Comma [0] 2 141 3" xfId="49918" hidden="1" xr:uid="{BA1AA060-A60A-44AC-8CA8-EFB078A1F6C3}"/>
    <cellStyle name="Comma [0] 2 141 3" xfId="51662" hidden="1" xr:uid="{4FC78006-5A89-4A40-877C-70A979ABC3DF}"/>
    <cellStyle name="Comma [0] 2 141 3" xfId="53399" hidden="1" xr:uid="{32EFDA62-0A8A-4645-B604-A4EE1840B552}"/>
    <cellStyle name="Comma [0] 2 141 3" xfId="55127" hidden="1" xr:uid="{58DB37B6-A2B4-4299-B23C-CE37AF3C9583}"/>
    <cellStyle name="Comma [0] 2 141 3" xfId="56840" hidden="1" xr:uid="{87A84011-80AD-4725-9373-2F86A8716584}"/>
    <cellStyle name="Comma [0] 2 141 3" xfId="58537" hidden="1" xr:uid="{A991F938-7C3B-4DF3-B1F8-DC9B020AFF0C}"/>
    <cellStyle name="Comma [0] 2 141 3" xfId="60210" hidden="1" xr:uid="{97A7D934-019E-4BF2-B29F-BBD37D5934FF}"/>
    <cellStyle name="Comma [0] 2 142" xfId="568" xr:uid="{00000000-0005-0000-0000-00003B020000}"/>
    <cellStyle name="Comma [0] 2 142 2" xfId="1223" hidden="1" xr:uid="{00000000-0005-0000-0000-0000CA040000}"/>
    <cellStyle name="Comma [0] 2 142 2" xfId="1621" hidden="1" xr:uid="{00000000-0005-0000-0000-000058060000}"/>
    <cellStyle name="Comma [0] 2 142 2" xfId="1782" hidden="1" xr:uid="{00000000-0005-0000-0000-0000F9060000}"/>
    <cellStyle name="Comma [0] 2 142 2" xfId="2041" hidden="1" xr:uid="{00000000-0005-0000-0000-0000FC070000}"/>
    <cellStyle name="Comma [0] 2 142 2" xfId="33259" hidden="1" xr:uid="{F9AB304C-856C-4A7F-9BF7-034F1B6364F6}"/>
    <cellStyle name="Comma [0] 2 142 2" xfId="33654" hidden="1" xr:uid="{B48530BD-A61E-425C-8888-310259EE6964}"/>
    <cellStyle name="Comma [0] 2 142 2" xfId="33812" hidden="1" xr:uid="{843B84AB-7096-470F-AEBA-12E520C56AA3}"/>
    <cellStyle name="Comma [0] 2 142 2" xfId="34071" hidden="1" xr:uid="{C032ACD5-C82C-4312-BCBF-1B0F2182BF02}"/>
    <cellStyle name="Comma [0] 2 142 2" xfId="32621" xr:uid="{37AF80DF-CB14-4F52-B13D-FF658656BCAE}"/>
    <cellStyle name="Comma [0] 2 142 2 2" xfId="5020" hidden="1" xr:uid="{00000000-0005-0000-0000-00009F130000}"/>
    <cellStyle name="Comma [0] 2 142 2 2" xfId="5418" hidden="1" xr:uid="{00000000-0005-0000-0000-00002D150000}"/>
    <cellStyle name="Comma [0] 2 142 2 2" xfId="5583" hidden="1" xr:uid="{00000000-0005-0000-0000-0000D2150000}"/>
    <cellStyle name="Comma [0] 2 142 2 2" xfId="5843" hidden="1" xr:uid="{00000000-0005-0000-0000-0000D6160000}"/>
    <cellStyle name="Comma [0] 2 142 2 2" xfId="7239" hidden="1" xr:uid="{00000000-0005-0000-0000-00004A1C0000}"/>
    <cellStyle name="Comma [0] 2 142 2 2" xfId="7637" hidden="1" xr:uid="{00000000-0005-0000-0000-0000D81D0000}"/>
    <cellStyle name="Comma [0] 2 142 2 2" xfId="7802" hidden="1" xr:uid="{00000000-0005-0000-0000-00007D1E0000}"/>
    <cellStyle name="Comma [0] 2 142 2 2" xfId="8062" hidden="1" xr:uid="{00000000-0005-0000-0000-0000811F0000}"/>
    <cellStyle name="Comma [0] 2 142 2 2" xfId="8995" hidden="1" xr:uid="{00000000-0005-0000-0000-000026230000}"/>
    <cellStyle name="Comma [0] 2 142 2 2" xfId="9393" hidden="1" xr:uid="{00000000-0005-0000-0000-0000B4240000}"/>
    <cellStyle name="Comma [0] 2 142 2 2" xfId="9558" hidden="1" xr:uid="{00000000-0005-0000-0000-000059250000}"/>
    <cellStyle name="Comma [0] 2 142 2 2" xfId="9818" hidden="1" xr:uid="{00000000-0005-0000-0000-00005D260000}"/>
    <cellStyle name="Comma [0] 2 142 2 2" xfId="10751" hidden="1" xr:uid="{00000000-0005-0000-0000-0000022A0000}"/>
    <cellStyle name="Comma [0] 2 142 2 2" xfId="11149" hidden="1" xr:uid="{00000000-0005-0000-0000-0000902B0000}"/>
    <cellStyle name="Comma [0] 2 142 2 2" xfId="11314" hidden="1" xr:uid="{00000000-0005-0000-0000-0000352C0000}"/>
    <cellStyle name="Comma [0] 2 142 2 2" xfId="11574" hidden="1" xr:uid="{00000000-0005-0000-0000-0000392D0000}"/>
    <cellStyle name="Comma [0] 2 142 2 2" xfId="12507" hidden="1" xr:uid="{00000000-0005-0000-0000-0000DE300000}"/>
    <cellStyle name="Comma [0] 2 142 2 2" xfId="12905" hidden="1" xr:uid="{00000000-0005-0000-0000-00006C320000}"/>
    <cellStyle name="Comma [0] 2 142 2 2" xfId="13070" hidden="1" xr:uid="{00000000-0005-0000-0000-000011330000}"/>
    <cellStyle name="Comma [0] 2 142 2 2" xfId="13330" hidden="1" xr:uid="{00000000-0005-0000-0000-000015340000}"/>
    <cellStyle name="Comma [0] 2 142 2 2" xfId="14263" hidden="1" xr:uid="{00000000-0005-0000-0000-0000BA370000}"/>
    <cellStyle name="Comma [0] 2 142 2 2" xfId="14661" hidden="1" xr:uid="{00000000-0005-0000-0000-000048390000}"/>
    <cellStyle name="Comma [0] 2 142 2 2" xfId="14826" hidden="1" xr:uid="{00000000-0005-0000-0000-0000ED390000}"/>
    <cellStyle name="Comma [0] 2 142 2 2" xfId="15086" hidden="1" xr:uid="{00000000-0005-0000-0000-0000F13A0000}"/>
    <cellStyle name="Comma [0] 2 142 2 2" xfId="16016" hidden="1" xr:uid="{00000000-0005-0000-0000-0000933E0000}"/>
    <cellStyle name="Comma [0] 2 142 2 2" xfId="16414" hidden="1" xr:uid="{00000000-0005-0000-0000-000021400000}"/>
    <cellStyle name="Comma [0] 2 142 2 2" xfId="16579" hidden="1" xr:uid="{00000000-0005-0000-0000-0000C6400000}"/>
    <cellStyle name="Comma [0] 2 142 2 2" xfId="16839" hidden="1" xr:uid="{00000000-0005-0000-0000-0000CA410000}"/>
    <cellStyle name="Comma [0] 2 142 2 2" xfId="17766" hidden="1" xr:uid="{00000000-0005-0000-0000-000069450000}"/>
    <cellStyle name="Comma [0] 2 142 2 2" xfId="18164" hidden="1" xr:uid="{00000000-0005-0000-0000-0000F7460000}"/>
    <cellStyle name="Comma [0] 2 142 2 2" xfId="18329" hidden="1" xr:uid="{00000000-0005-0000-0000-00009C470000}"/>
    <cellStyle name="Comma [0] 2 142 2 2" xfId="18589" hidden="1" xr:uid="{00000000-0005-0000-0000-0000A0480000}"/>
    <cellStyle name="Comma [0] 2 142 2 2" xfId="19511" hidden="1" xr:uid="{00000000-0005-0000-0000-00003A4C0000}"/>
    <cellStyle name="Comma [0] 2 142 2 2" xfId="19908" hidden="1" xr:uid="{00000000-0005-0000-0000-0000C74D0000}"/>
    <cellStyle name="Comma [0] 2 142 2 2" xfId="20073" hidden="1" xr:uid="{00000000-0005-0000-0000-00006C4E0000}"/>
    <cellStyle name="Comma [0] 2 142 2 2" xfId="20333" hidden="1" xr:uid="{00000000-0005-0000-0000-0000704F0000}"/>
    <cellStyle name="Comma [0] 2 142 2 2" xfId="21249" hidden="1" xr:uid="{00000000-0005-0000-0000-000004530000}"/>
    <cellStyle name="Comma [0] 2 142 2 2" xfId="21642" hidden="1" xr:uid="{00000000-0005-0000-0000-00008D540000}"/>
    <cellStyle name="Comma [0] 2 142 2 2" xfId="21807" hidden="1" xr:uid="{00000000-0005-0000-0000-000032550000}"/>
    <cellStyle name="Comma [0] 2 142 2 2" xfId="22067" hidden="1" xr:uid="{00000000-0005-0000-0000-000036560000}"/>
    <cellStyle name="Comma [0] 2 142 2 2" xfId="22977" hidden="1" xr:uid="{00000000-0005-0000-0000-0000C4590000}"/>
    <cellStyle name="Comma [0] 2 142 2 2" xfId="23366" hidden="1" xr:uid="{00000000-0005-0000-0000-0000495B0000}"/>
    <cellStyle name="Comma [0] 2 142 2 2" xfId="23531" hidden="1" xr:uid="{00000000-0005-0000-0000-0000EE5B0000}"/>
    <cellStyle name="Comma [0] 2 142 2 2" xfId="23791" hidden="1" xr:uid="{00000000-0005-0000-0000-0000F25C0000}"/>
    <cellStyle name="Comma [0] 2 142 2 2" xfId="24690" hidden="1" xr:uid="{00000000-0005-0000-0000-000075600000}"/>
    <cellStyle name="Comma [0] 2 142 2 2" xfId="25073" hidden="1" xr:uid="{00000000-0005-0000-0000-0000F4610000}"/>
    <cellStyle name="Comma [0] 2 142 2 2" xfId="25238" hidden="1" xr:uid="{00000000-0005-0000-0000-000099620000}"/>
    <cellStyle name="Comma [0] 2 142 2 2" xfId="25498" hidden="1" xr:uid="{00000000-0005-0000-0000-00009D630000}"/>
    <cellStyle name="Comma [0] 2 142 2 2" xfId="26387" hidden="1" xr:uid="{00000000-0005-0000-0000-000016670000}"/>
    <cellStyle name="Comma [0] 2 142 2 2" xfId="26767" hidden="1" xr:uid="{00000000-0005-0000-0000-000092680000}"/>
    <cellStyle name="Comma [0] 2 142 2 2" xfId="26932" hidden="1" xr:uid="{00000000-0005-0000-0000-000037690000}"/>
    <cellStyle name="Comma [0] 2 142 2 2" xfId="27192" hidden="1" xr:uid="{00000000-0005-0000-0000-00003B6A0000}"/>
    <cellStyle name="Comma [0] 2 142 2 2" xfId="28062" hidden="1" xr:uid="{00000000-0005-0000-0000-0000A16D0000}"/>
    <cellStyle name="Comma [0] 2 142 2 2" xfId="28428" hidden="1" xr:uid="{00000000-0005-0000-0000-00000F6F0000}"/>
    <cellStyle name="Comma [0] 2 142 2 2" xfId="28593" hidden="1" xr:uid="{00000000-0005-0000-0000-0000B46F0000}"/>
    <cellStyle name="Comma [0] 2 142 2 2" xfId="28853" hidden="1" xr:uid="{00000000-0005-0000-0000-0000B8700000}"/>
    <cellStyle name="Comma [0] 2 142 2 2" xfId="29708" hidden="1" xr:uid="{00000000-0005-0000-0000-00000F740000}"/>
    <cellStyle name="Comma [0] 2 142 2 2" xfId="30063" hidden="1" xr:uid="{00000000-0005-0000-0000-000072750000}"/>
    <cellStyle name="Comma [0] 2 142 2 2" xfId="30228" hidden="1" xr:uid="{00000000-0005-0000-0000-000017760000}"/>
    <cellStyle name="Comma [0] 2 142 2 2" xfId="30488" hidden="1" xr:uid="{00000000-0005-0000-0000-00001B770000}"/>
    <cellStyle name="Comma [0] 2 142 2 2" xfId="31285" hidden="1" xr:uid="{00000000-0005-0000-0000-0000387A0000}"/>
    <cellStyle name="Comma [0] 2 142 2 2" xfId="31585" hidden="1" xr:uid="{00000000-0005-0000-0000-0000647B0000}"/>
    <cellStyle name="Comma [0] 2 142 2 2" xfId="31741" hidden="1" xr:uid="{00000000-0005-0000-0000-0000007C0000}"/>
    <cellStyle name="Comma [0] 2 142 2 2" xfId="31999" hidden="1" xr:uid="{00000000-0005-0000-0000-0000027D0000}"/>
    <cellStyle name="Comma [0] 2 142 2 2" xfId="37039" hidden="1" xr:uid="{38459B48-09A1-40D3-9575-AE713ABEECA6}"/>
    <cellStyle name="Comma [0] 2 142 2 2" xfId="37437" hidden="1" xr:uid="{86455DEC-13FC-4E74-82AB-150BADBA43EC}"/>
    <cellStyle name="Comma [0] 2 142 2 2" xfId="37602" hidden="1" xr:uid="{73737206-8ACE-4871-9796-07C896A06089}"/>
    <cellStyle name="Comma [0] 2 142 2 2" xfId="37862" hidden="1" xr:uid="{86C46FEB-346D-4DFD-800D-54478DD5E1F7}"/>
    <cellStyle name="Comma [0] 2 142 2 2" xfId="39258" hidden="1" xr:uid="{5D18B904-C8B8-4294-9845-FA1A0D318BC6}"/>
    <cellStyle name="Comma [0] 2 142 2 2" xfId="39656" hidden="1" xr:uid="{3C0A0777-D1D9-42E3-913A-70F32E67CA42}"/>
    <cellStyle name="Comma [0] 2 142 2 2" xfId="39821" hidden="1" xr:uid="{CA228C75-F5CE-486E-AB74-2BA26D2D04C5}"/>
    <cellStyle name="Comma [0] 2 142 2 2" xfId="40081" hidden="1" xr:uid="{AA0DC3E0-C7AD-4219-8096-8F8032142F12}"/>
    <cellStyle name="Comma [0] 2 142 2 2" xfId="41014" hidden="1" xr:uid="{A4E50ECA-077D-4234-ACCB-28E421F3E5F2}"/>
    <cellStyle name="Comma [0] 2 142 2 2" xfId="41412" hidden="1" xr:uid="{1281847E-3143-4F03-AA61-ECE3F6DA4B64}"/>
    <cellStyle name="Comma [0] 2 142 2 2" xfId="41577" hidden="1" xr:uid="{029F8517-3D93-4D97-A5DC-90717B29D714}"/>
    <cellStyle name="Comma [0] 2 142 2 2" xfId="41837" hidden="1" xr:uid="{A7125606-73B5-4320-82B8-5B1A6ADA23C9}"/>
    <cellStyle name="Comma [0] 2 142 2 2" xfId="42770" hidden="1" xr:uid="{5B5A76FA-97B5-4344-86D8-108E242ECCEC}"/>
    <cellStyle name="Comma [0] 2 142 2 2" xfId="43168" hidden="1" xr:uid="{98026D30-FEEA-4718-9191-FB7E6108D157}"/>
    <cellStyle name="Comma [0] 2 142 2 2" xfId="43333" hidden="1" xr:uid="{9A76ACC5-F7CE-4771-A25F-5C48A362F68B}"/>
    <cellStyle name="Comma [0] 2 142 2 2" xfId="43593" hidden="1" xr:uid="{61EF54D7-094C-4E81-BB6A-1181B42ED911}"/>
    <cellStyle name="Comma [0] 2 142 2 2" xfId="44526" hidden="1" xr:uid="{28C7AC85-02CB-4642-92ED-A168493B0C3F}"/>
    <cellStyle name="Comma [0] 2 142 2 2" xfId="44924" hidden="1" xr:uid="{615D40B5-4FBF-43C2-964F-446289604BBA}"/>
    <cellStyle name="Comma [0] 2 142 2 2" xfId="45089" hidden="1" xr:uid="{106F2CEE-C6DA-48A8-9E5E-879FF9FBEE8F}"/>
    <cellStyle name="Comma [0] 2 142 2 2" xfId="45349" hidden="1" xr:uid="{A767C407-DBAB-4A1E-AB86-21F2B4EB9C0D}"/>
    <cellStyle name="Comma [0] 2 142 2 2" xfId="46282" hidden="1" xr:uid="{0279ADDE-87DC-4A7B-BF12-71FB21F16EE1}"/>
    <cellStyle name="Comma [0] 2 142 2 2" xfId="46680" hidden="1" xr:uid="{A7DDC575-62C2-4880-B4A5-1DF4CB031252}"/>
    <cellStyle name="Comma [0] 2 142 2 2" xfId="46845" hidden="1" xr:uid="{CB5F14D8-56C3-48D9-AE22-44B8EB2E0520}"/>
    <cellStyle name="Comma [0] 2 142 2 2" xfId="47105" hidden="1" xr:uid="{6D2AE80F-1ED8-4AD4-90E6-21E57A4E0FCB}"/>
    <cellStyle name="Comma [0] 2 142 2 2" xfId="48035" hidden="1" xr:uid="{B131733A-2C05-4FED-BC7C-907AC6439055}"/>
    <cellStyle name="Comma [0] 2 142 2 2" xfId="48433" hidden="1" xr:uid="{F3CAF509-8785-4E7C-B25E-A6197A9D1D2E}"/>
    <cellStyle name="Comma [0] 2 142 2 2" xfId="48598" hidden="1" xr:uid="{0C241CC6-EAEC-4C0A-AE2D-C47D4789BA06}"/>
    <cellStyle name="Comma [0] 2 142 2 2" xfId="48858" hidden="1" xr:uid="{82B1AC9C-74F5-4F4C-A88B-FCAF89C2E052}"/>
    <cellStyle name="Comma [0] 2 142 2 2" xfId="49785" hidden="1" xr:uid="{274AD603-0C08-4B5F-B2C9-BCD239D893AE}"/>
    <cellStyle name="Comma [0] 2 142 2 2" xfId="50183" hidden="1" xr:uid="{267376F7-2F10-4E13-94C2-E088D9BC7B3D}"/>
    <cellStyle name="Comma [0] 2 142 2 2" xfId="50348" hidden="1" xr:uid="{A22DC8C0-6D67-49DF-997B-71C91EE4E7B2}"/>
    <cellStyle name="Comma [0] 2 142 2 2" xfId="50608" hidden="1" xr:uid="{A3F3A713-D2AB-4761-A28A-537F151C3713}"/>
    <cellStyle name="Comma [0] 2 142 2 2" xfId="51530" hidden="1" xr:uid="{B64A0919-C1B9-48C2-9AFE-16A62CBC6E3C}"/>
    <cellStyle name="Comma [0] 2 142 2 2" xfId="51927" hidden="1" xr:uid="{C1EBF08F-623C-4457-902E-AEE7C19C95D3}"/>
    <cellStyle name="Comma [0] 2 142 2 2" xfId="52092" hidden="1" xr:uid="{DBDB3FAD-7CE0-4122-93FD-84A873E1CFDF}"/>
    <cellStyle name="Comma [0] 2 142 2 2" xfId="52352" hidden="1" xr:uid="{E290FBFE-572E-408B-A262-808A26B54B2C}"/>
    <cellStyle name="Comma [0] 2 142 2 2" xfId="53268" hidden="1" xr:uid="{EC2BBF71-93A2-49AC-B084-66D73FBDB6F5}"/>
    <cellStyle name="Comma [0] 2 142 2 2" xfId="53661" hidden="1" xr:uid="{5AF6C318-8F24-44FA-BC10-115A85A1B27C}"/>
    <cellStyle name="Comma [0] 2 142 2 2" xfId="53826" hidden="1" xr:uid="{D451EE0F-89C3-408A-934E-A82CA791C8EA}"/>
    <cellStyle name="Comma [0] 2 142 2 2" xfId="54086" hidden="1" xr:uid="{7B2D48E3-F3B8-4C1F-B3A4-03E25B69C1B9}"/>
    <cellStyle name="Comma [0] 2 142 2 2" xfId="54996" hidden="1" xr:uid="{D5B73439-7105-46E7-8C37-9CA738A59B7A}"/>
    <cellStyle name="Comma [0] 2 142 2 2" xfId="55385" hidden="1" xr:uid="{8D72DAC5-5000-44F4-96F3-926506583B7D}"/>
    <cellStyle name="Comma [0] 2 142 2 2" xfId="55550" hidden="1" xr:uid="{E9CD8983-4AFA-484E-BF77-E66726F095B8}"/>
    <cellStyle name="Comma [0] 2 142 2 2" xfId="55810" hidden="1" xr:uid="{654A1E3A-8E9C-408E-B5BB-476FDA7D40F6}"/>
    <cellStyle name="Comma [0] 2 142 2 2" xfId="56709" hidden="1" xr:uid="{6419A9B1-AB35-40B3-99E5-1306D493BAED}"/>
    <cellStyle name="Comma [0] 2 142 2 2" xfId="57092" hidden="1" xr:uid="{A5517139-5925-4804-89B2-8FAD4EDC7019}"/>
    <cellStyle name="Comma [0] 2 142 2 2" xfId="57257" hidden="1" xr:uid="{B4035BC9-027C-4036-9DBB-284DE7AD7F76}"/>
    <cellStyle name="Comma [0] 2 142 2 2" xfId="57517" hidden="1" xr:uid="{DE88A207-F535-4669-BC4B-867AC1F157C8}"/>
    <cellStyle name="Comma [0] 2 142 2 2" xfId="58406" hidden="1" xr:uid="{28E802FF-E710-44D7-9EB6-E9F8574436A6}"/>
    <cellStyle name="Comma [0] 2 142 2 2" xfId="58786" hidden="1" xr:uid="{1B304050-8261-4E13-992B-A53C1DBFD26E}"/>
    <cellStyle name="Comma [0] 2 142 2 2" xfId="58951" hidden="1" xr:uid="{BB1F42E6-F749-4886-B9AB-4DC6BD4376FC}"/>
    <cellStyle name="Comma [0] 2 142 2 2" xfId="59211" hidden="1" xr:uid="{19E5063D-CFDA-4A76-867E-7847A7B06377}"/>
    <cellStyle name="Comma [0] 2 142 2 2" xfId="60081" hidden="1" xr:uid="{D07D3C02-F194-40C8-A689-28C5456D614F}"/>
    <cellStyle name="Comma [0] 2 142 2 2" xfId="60447" hidden="1" xr:uid="{94A50B27-B65D-4B42-8BFA-B61E53F100F2}"/>
    <cellStyle name="Comma [0] 2 142 2 2" xfId="60612" hidden="1" xr:uid="{CC5101DF-FC61-4A65-BF68-E856A074F411}"/>
    <cellStyle name="Comma [0] 2 142 2 2" xfId="60872" hidden="1" xr:uid="{DE2519E7-8789-4E54-823A-2479062D9757}"/>
    <cellStyle name="Comma [0] 2 142 2 2" xfId="61727" hidden="1" xr:uid="{0F313B19-D122-4AA8-9505-97333ACC1D21}"/>
    <cellStyle name="Comma [0] 2 142 2 2" xfId="62082" hidden="1" xr:uid="{14B623FD-B8DF-4BD7-A820-F84F098717B1}"/>
    <cellStyle name="Comma [0] 2 142 2 2" xfId="62247" hidden="1" xr:uid="{6BE221A0-6DC3-4EBA-B98C-83208EF4E660}"/>
    <cellStyle name="Comma [0] 2 142 2 2" xfId="62507" hidden="1" xr:uid="{1E263AFB-CA60-418C-8B9C-53072EE01803}"/>
    <cellStyle name="Comma [0] 2 142 2 2" xfId="63304" hidden="1" xr:uid="{51A6352D-E520-4700-AA23-1C22EFAC5594}"/>
    <cellStyle name="Comma [0] 2 142 2 2" xfId="63604" hidden="1" xr:uid="{F5E895E9-BDF7-4B58-A2D7-298F1C9AD827}"/>
    <cellStyle name="Comma [0] 2 142 2 2" xfId="63760" hidden="1" xr:uid="{F2E5C620-63A2-41AF-920A-08A169825AA8}"/>
    <cellStyle name="Comma [0] 2 142 2 2" xfId="64018" hidden="1" xr:uid="{AEA752D1-F5CF-4CB3-8039-EEA86A923733}"/>
    <cellStyle name="Comma [0] 2 142 3" xfId="4359" hidden="1" xr:uid="{00000000-0005-0000-0000-00000A110000}"/>
    <cellStyle name="Comma [0] 2 142 3" xfId="6578" hidden="1" xr:uid="{00000000-0005-0000-0000-0000B5190000}"/>
    <cellStyle name="Comma [0] 2 142 3" xfId="7061" hidden="1" xr:uid="{00000000-0005-0000-0000-0000981B0000}"/>
    <cellStyle name="Comma [0] 2 142 3" xfId="8817" hidden="1" xr:uid="{00000000-0005-0000-0000-000074220000}"/>
    <cellStyle name="Comma [0] 2 142 3" xfId="10573" hidden="1" xr:uid="{00000000-0005-0000-0000-000050290000}"/>
    <cellStyle name="Comma [0] 2 142 3" xfId="12329" hidden="1" xr:uid="{00000000-0005-0000-0000-00002C300000}"/>
    <cellStyle name="Comma [0] 2 142 3" xfId="14085" hidden="1" xr:uid="{00000000-0005-0000-0000-000008370000}"/>
    <cellStyle name="Comma [0] 2 142 3" xfId="15838" hidden="1" xr:uid="{00000000-0005-0000-0000-0000E13D0000}"/>
    <cellStyle name="Comma [0] 2 142 3" xfId="17588" hidden="1" xr:uid="{00000000-0005-0000-0000-0000B7440000}"/>
    <cellStyle name="Comma [0] 2 142 3" xfId="19334" hidden="1" xr:uid="{00000000-0005-0000-0000-0000894B0000}"/>
    <cellStyle name="Comma [0] 2 142 3" xfId="21072" hidden="1" xr:uid="{00000000-0005-0000-0000-000053520000}"/>
    <cellStyle name="Comma [0] 2 142 3" xfId="22800" hidden="1" xr:uid="{00000000-0005-0000-0000-000013590000}"/>
    <cellStyle name="Comma [0] 2 142 3" xfId="24514" hidden="1" xr:uid="{00000000-0005-0000-0000-0000C55F0000}"/>
    <cellStyle name="Comma [0] 2 142 3" xfId="26211" hidden="1" xr:uid="{00000000-0005-0000-0000-000066660000}"/>
    <cellStyle name="Comma [0] 2 142 3" xfId="27890" hidden="1" xr:uid="{00000000-0005-0000-0000-0000F56C0000}"/>
    <cellStyle name="Comma [0] 2 142 3" xfId="29537" hidden="1" xr:uid="{00000000-0005-0000-0000-000064730000}"/>
    <cellStyle name="Comma [0] 2 142 3" xfId="36378" hidden="1" xr:uid="{AE2090C1-CC3B-4AA3-B68B-F11DA3C994B2}"/>
    <cellStyle name="Comma [0] 2 142 3" xfId="38597" hidden="1" xr:uid="{45CD6D29-2A36-4867-9304-81BA041CF0E8}"/>
    <cellStyle name="Comma [0] 2 142 3" xfId="39080" hidden="1" xr:uid="{6BD9F9F9-4D91-4063-9320-5B9FB6DA3BAC}"/>
    <cellStyle name="Comma [0] 2 142 3" xfId="40836" hidden="1" xr:uid="{8F05D2C3-71F7-4FE5-A10E-25EAA6B62EB5}"/>
    <cellStyle name="Comma [0] 2 142 3" xfId="42592" hidden="1" xr:uid="{1F2ECD9B-6DE2-4397-9337-A82DA8541869}"/>
    <cellStyle name="Comma [0] 2 142 3" xfId="44348" hidden="1" xr:uid="{80E6E69F-10F7-4193-B46A-7711FF60A709}"/>
    <cellStyle name="Comma [0] 2 142 3" xfId="46104" hidden="1" xr:uid="{14DA1699-3E04-4646-8C06-4318B81F9568}"/>
    <cellStyle name="Comma [0] 2 142 3" xfId="47857" hidden="1" xr:uid="{977C2013-C866-4A6D-9B59-2915AB15A2C6}"/>
    <cellStyle name="Comma [0] 2 142 3" xfId="49607" hidden="1" xr:uid="{CFEE73F4-C0D6-4F9B-9B20-D98AC440C3FC}"/>
    <cellStyle name="Comma [0] 2 142 3" xfId="51353" hidden="1" xr:uid="{C9DA3CCE-BA3E-463A-BE46-960E546D2B06}"/>
    <cellStyle name="Comma [0] 2 142 3" xfId="53091" hidden="1" xr:uid="{DD7EAFBD-38EC-4502-9669-62F818DFA336}"/>
    <cellStyle name="Comma [0] 2 142 3" xfId="54819" hidden="1" xr:uid="{32297AB9-129F-4339-AE13-4DE477189A7D}"/>
    <cellStyle name="Comma [0] 2 142 3" xfId="56533" hidden="1" xr:uid="{C99F2C26-2C67-4B08-BE40-87CD8FD7C8AF}"/>
    <cellStyle name="Comma [0] 2 142 3" xfId="58230" hidden="1" xr:uid="{3EB6ECB4-3BCB-485E-8CB6-AD85EB13C93C}"/>
    <cellStyle name="Comma [0] 2 142 3" xfId="59909" hidden="1" xr:uid="{6A5728E4-9A5C-43A0-9B92-3F204E0F10EF}"/>
    <cellStyle name="Comma [0] 2 142 3" xfId="61556" hidden="1" xr:uid="{63EE5D23-35B1-4EFE-8075-DCAF09E95FC1}"/>
    <cellStyle name="Comma [0] 2 143" xfId="566" xr:uid="{00000000-0005-0000-0000-000039020000}"/>
    <cellStyle name="Comma [0] 2 143 2" xfId="1221" hidden="1" xr:uid="{00000000-0005-0000-0000-0000C8040000}"/>
    <cellStyle name="Comma [0] 2 143 2" xfId="1618" hidden="1" xr:uid="{00000000-0005-0000-0000-000055060000}"/>
    <cellStyle name="Comma [0] 2 143 2" xfId="1780" hidden="1" xr:uid="{00000000-0005-0000-0000-0000F7060000}"/>
    <cellStyle name="Comma [0] 2 143 2" xfId="2044" hidden="1" xr:uid="{00000000-0005-0000-0000-0000FF070000}"/>
    <cellStyle name="Comma [0] 2 143 2" xfId="33257" hidden="1" xr:uid="{73B17D97-877F-4776-8924-3B116C7A118A}"/>
    <cellStyle name="Comma [0] 2 143 2" xfId="33651" hidden="1" xr:uid="{760039AB-2A45-4569-A4DA-932699C12690}"/>
    <cellStyle name="Comma [0] 2 143 2" xfId="33810" hidden="1" xr:uid="{D6DA3176-B7BA-47AE-ADBA-7F6D422572E3}"/>
    <cellStyle name="Comma [0] 2 143 2" xfId="34074" hidden="1" xr:uid="{A404E2F3-109A-44D1-AC95-FA1B859805CB}"/>
    <cellStyle name="Comma [0] 2 143 2" xfId="32619" xr:uid="{1D155B25-3226-48B7-B7AC-37015D539C99}"/>
    <cellStyle name="Comma [0] 2 143 2 2" xfId="5018" hidden="1" xr:uid="{00000000-0005-0000-0000-00009D130000}"/>
    <cellStyle name="Comma [0] 2 143 2 2" xfId="5415" hidden="1" xr:uid="{00000000-0005-0000-0000-00002A150000}"/>
    <cellStyle name="Comma [0] 2 143 2 2" xfId="5581" hidden="1" xr:uid="{00000000-0005-0000-0000-0000D0150000}"/>
    <cellStyle name="Comma [0] 2 143 2 2" xfId="5846" hidden="1" xr:uid="{00000000-0005-0000-0000-0000D9160000}"/>
    <cellStyle name="Comma [0] 2 143 2 2" xfId="7237" hidden="1" xr:uid="{00000000-0005-0000-0000-0000481C0000}"/>
    <cellStyle name="Comma [0] 2 143 2 2" xfId="7634" hidden="1" xr:uid="{00000000-0005-0000-0000-0000D51D0000}"/>
    <cellStyle name="Comma [0] 2 143 2 2" xfId="7800" hidden="1" xr:uid="{00000000-0005-0000-0000-00007B1E0000}"/>
    <cellStyle name="Comma [0] 2 143 2 2" xfId="8065" hidden="1" xr:uid="{00000000-0005-0000-0000-0000841F0000}"/>
    <cellStyle name="Comma [0] 2 143 2 2" xfId="8993" hidden="1" xr:uid="{00000000-0005-0000-0000-000024230000}"/>
    <cellStyle name="Comma [0] 2 143 2 2" xfId="9390" hidden="1" xr:uid="{00000000-0005-0000-0000-0000B1240000}"/>
    <cellStyle name="Comma [0] 2 143 2 2" xfId="9556" hidden="1" xr:uid="{00000000-0005-0000-0000-000057250000}"/>
    <cellStyle name="Comma [0] 2 143 2 2" xfId="9821" hidden="1" xr:uid="{00000000-0005-0000-0000-000060260000}"/>
    <cellStyle name="Comma [0] 2 143 2 2" xfId="10749" hidden="1" xr:uid="{00000000-0005-0000-0000-0000002A0000}"/>
    <cellStyle name="Comma [0] 2 143 2 2" xfId="11146" hidden="1" xr:uid="{00000000-0005-0000-0000-00008D2B0000}"/>
    <cellStyle name="Comma [0] 2 143 2 2" xfId="11312" hidden="1" xr:uid="{00000000-0005-0000-0000-0000332C0000}"/>
    <cellStyle name="Comma [0] 2 143 2 2" xfId="11577" hidden="1" xr:uid="{00000000-0005-0000-0000-00003C2D0000}"/>
    <cellStyle name="Comma [0] 2 143 2 2" xfId="12505" hidden="1" xr:uid="{00000000-0005-0000-0000-0000DC300000}"/>
    <cellStyle name="Comma [0] 2 143 2 2" xfId="12902" hidden="1" xr:uid="{00000000-0005-0000-0000-000069320000}"/>
    <cellStyle name="Comma [0] 2 143 2 2" xfId="13068" hidden="1" xr:uid="{00000000-0005-0000-0000-00000F330000}"/>
    <cellStyle name="Comma [0] 2 143 2 2" xfId="13333" hidden="1" xr:uid="{00000000-0005-0000-0000-000018340000}"/>
    <cellStyle name="Comma [0] 2 143 2 2" xfId="14261" hidden="1" xr:uid="{00000000-0005-0000-0000-0000B8370000}"/>
    <cellStyle name="Comma [0] 2 143 2 2" xfId="14658" hidden="1" xr:uid="{00000000-0005-0000-0000-000045390000}"/>
    <cellStyle name="Comma [0] 2 143 2 2" xfId="14824" hidden="1" xr:uid="{00000000-0005-0000-0000-0000EB390000}"/>
    <cellStyle name="Comma [0] 2 143 2 2" xfId="15089" hidden="1" xr:uid="{00000000-0005-0000-0000-0000F43A0000}"/>
    <cellStyle name="Comma [0] 2 143 2 2" xfId="16014" hidden="1" xr:uid="{00000000-0005-0000-0000-0000913E0000}"/>
    <cellStyle name="Comma [0] 2 143 2 2" xfId="16411" hidden="1" xr:uid="{00000000-0005-0000-0000-00001E400000}"/>
    <cellStyle name="Comma [0] 2 143 2 2" xfId="16577" hidden="1" xr:uid="{00000000-0005-0000-0000-0000C4400000}"/>
    <cellStyle name="Comma [0] 2 143 2 2" xfId="16842" hidden="1" xr:uid="{00000000-0005-0000-0000-0000CD410000}"/>
    <cellStyle name="Comma [0] 2 143 2 2" xfId="17764" hidden="1" xr:uid="{00000000-0005-0000-0000-000067450000}"/>
    <cellStyle name="Comma [0] 2 143 2 2" xfId="18161" hidden="1" xr:uid="{00000000-0005-0000-0000-0000F4460000}"/>
    <cellStyle name="Comma [0] 2 143 2 2" xfId="18327" hidden="1" xr:uid="{00000000-0005-0000-0000-00009A470000}"/>
    <cellStyle name="Comma [0] 2 143 2 2" xfId="18592" hidden="1" xr:uid="{00000000-0005-0000-0000-0000A3480000}"/>
    <cellStyle name="Comma [0] 2 143 2 2" xfId="19509" hidden="1" xr:uid="{00000000-0005-0000-0000-0000384C0000}"/>
    <cellStyle name="Comma [0] 2 143 2 2" xfId="19905" hidden="1" xr:uid="{00000000-0005-0000-0000-0000C44D0000}"/>
    <cellStyle name="Comma [0] 2 143 2 2" xfId="20071" hidden="1" xr:uid="{00000000-0005-0000-0000-00006A4E0000}"/>
    <cellStyle name="Comma [0] 2 143 2 2" xfId="20336" hidden="1" xr:uid="{00000000-0005-0000-0000-0000734F0000}"/>
    <cellStyle name="Comma [0] 2 143 2 2" xfId="21247" hidden="1" xr:uid="{00000000-0005-0000-0000-000002530000}"/>
    <cellStyle name="Comma [0] 2 143 2 2" xfId="21639" hidden="1" xr:uid="{00000000-0005-0000-0000-00008A540000}"/>
    <cellStyle name="Comma [0] 2 143 2 2" xfId="21805" hidden="1" xr:uid="{00000000-0005-0000-0000-000030550000}"/>
    <cellStyle name="Comma [0] 2 143 2 2" xfId="22070" hidden="1" xr:uid="{00000000-0005-0000-0000-000039560000}"/>
    <cellStyle name="Comma [0] 2 143 2 2" xfId="22975" hidden="1" xr:uid="{00000000-0005-0000-0000-0000C2590000}"/>
    <cellStyle name="Comma [0] 2 143 2 2" xfId="23363" hidden="1" xr:uid="{00000000-0005-0000-0000-0000465B0000}"/>
    <cellStyle name="Comma [0] 2 143 2 2" xfId="23529" hidden="1" xr:uid="{00000000-0005-0000-0000-0000EC5B0000}"/>
    <cellStyle name="Comma [0] 2 143 2 2" xfId="23794" hidden="1" xr:uid="{00000000-0005-0000-0000-0000F55C0000}"/>
    <cellStyle name="Comma [0] 2 143 2 2" xfId="24688" hidden="1" xr:uid="{00000000-0005-0000-0000-000073600000}"/>
    <cellStyle name="Comma [0] 2 143 2 2" xfId="25070" hidden="1" xr:uid="{00000000-0005-0000-0000-0000F1610000}"/>
    <cellStyle name="Comma [0] 2 143 2 2" xfId="25236" hidden="1" xr:uid="{00000000-0005-0000-0000-000097620000}"/>
    <cellStyle name="Comma [0] 2 143 2 2" xfId="25501" hidden="1" xr:uid="{00000000-0005-0000-0000-0000A0630000}"/>
    <cellStyle name="Comma [0] 2 143 2 2" xfId="26385" hidden="1" xr:uid="{00000000-0005-0000-0000-000014670000}"/>
    <cellStyle name="Comma [0] 2 143 2 2" xfId="26764" hidden="1" xr:uid="{00000000-0005-0000-0000-00008F680000}"/>
    <cellStyle name="Comma [0] 2 143 2 2" xfId="26930" hidden="1" xr:uid="{00000000-0005-0000-0000-000035690000}"/>
    <cellStyle name="Comma [0] 2 143 2 2" xfId="27195" hidden="1" xr:uid="{00000000-0005-0000-0000-00003E6A0000}"/>
    <cellStyle name="Comma [0] 2 143 2 2" xfId="28060" hidden="1" xr:uid="{00000000-0005-0000-0000-00009F6D0000}"/>
    <cellStyle name="Comma [0] 2 143 2 2" xfId="28425" hidden="1" xr:uid="{00000000-0005-0000-0000-00000C6F0000}"/>
    <cellStyle name="Comma [0] 2 143 2 2" xfId="28591" hidden="1" xr:uid="{00000000-0005-0000-0000-0000B26F0000}"/>
    <cellStyle name="Comma [0] 2 143 2 2" xfId="28856" hidden="1" xr:uid="{00000000-0005-0000-0000-0000BB700000}"/>
    <cellStyle name="Comma [0] 2 143 2 2" xfId="29706" hidden="1" xr:uid="{00000000-0005-0000-0000-00000D740000}"/>
    <cellStyle name="Comma [0] 2 143 2 2" xfId="30060" hidden="1" xr:uid="{00000000-0005-0000-0000-00006F750000}"/>
    <cellStyle name="Comma [0] 2 143 2 2" xfId="30226" hidden="1" xr:uid="{00000000-0005-0000-0000-000015760000}"/>
    <cellStyle name="Comma [0] 2 143 2 2" xfId="30491" hidden="1" xr:uid="{00000000-0005-0000-0000-00001E770000}"/>
    <cellStyle name="Comma [0] 2 143 2 2" xfId="31283" hidden="1" xr:uid="{00000000-0005-0000-0000-0000367A0000}"/>
    <cellStyle name="Comma [0] 2 143 2 2" xfId="31582" hidden="1" xr:uid="{00000000-0005-0000-0000-0000617B0000}"/>
    <cellStyle name="Comma [0] 2 143 2 2" xfId="31739" hidden="1" xr:uid="{00000000-0005-0000-0000-0000FE7B0000}"/>
    <cellStyle name="Comma [0] 2 143 2 2" xfId="32002" hidden="1" xr:uid="{00000000-0005-0000-0000-0000057D0000}"/>
    <cellStyle name="Comma [0] 2 143 2 2" xfId="37037" hidden="1" xr:uid="{EFB5AC28-BE4F-4B58-8A84-0886C8ADB3D3}"/>
    <cellStyle name="Comma [0] 2 143 2 2" xfId="37434" hidden="1" xr:uid="{0FABFBBF-FA79-4CD8-AA31-EE51D7A55E53}"/>
    <cellStyle name="Comma [0] 2 143 2 2" xfId="37600" hidden="1" xr:uid="{FF4837C5-0856-476E-9FF5-739B4D6FA542}"/>
    <cellStyle name="Comma [0] 2 143 2 2" xfId="37865" hidden="1" xr:uid="{E64F4892-1190-4D62-9B3E-FEDF113C1F7C}"/>
    <cellStyle name="Comma [0] 2 143 2 2" xfId="39256" hidden="1" xr:uid="{DFE48004-801D-4EE9-A2B1-245EC674A93D}"/>
    <cellStyle name="Comma [0] 2 143 2 2" xfId="39653" hidden="1" xr:uid="{DBACDCD4-B483-4683-8370-BE327808F67E}"/>
    <cellStyle name="Comma [0] 2 143 2 2" xfId="39819" hidden="1" xr:uid="{9483DCC8-B419-4FB4-9CD4-C7EACEAA7CC5}"/>
    <cellStyle name="Comma [0] 2 143 2 2" xfId="40084" hidden="1" xr:uid="{E7926F71-021B-4092-9B4E-8DF9EBC3FD65}"/>
    <cellStyle name="Comma [0] 2 143 2 2" xfId="41012" hidden="1" xr:uid="{ECAE598F-307E-4BA5-A82B-B9D702FC5EC9}"/>
    <cellStyle name="Comma [0] 2 143 2 2" xfId="41409" hidden="1" xr:uid="{FF46128A-21C6-42EC-9BEB-06F559FCDF01}"/>
    <cellStyle name="Comma [0] 2 143 2 2" xfId="41575" hidden="1" xr:uid="{2CC67131-929F-4B4B-BC1F-2301632EF239}"/>
    <cellStyle name="Comma [0] 2 143 2 2" xfId="41840" hidden="1" xr:uid="{61EC4315-7564-4481-B840-9184FBD74D8D}"/>
    <cellStyle name="Comma [0] 2 143 2 2" xfId="42768" hidden="1" xr:uid="{39430A56-615E-42F5-9E75-F5DE8A8308AC}"/>
    <cellStyle name="Comma [0] 2 143 2 2" xfId="43165" hidden="1" xr:uid="{8EDEEDA3-9DB2-43A4-BF53-395CEDB69717}"/>
    <cellStyle name="Comma [0] 2 143 2 2" xfId="43331" hidden="1" xr:uid="{06B30680-0BB8-4809-B239-BD3956FB5F00}"/>
    <cellStyle name="Comma [0] 2 143 2 2" xfId="43596" hidden="1" xr:uid="{8CE71D2E-4BBD-42DB-B922-A407431C3610}"/>
    <cellStyle name="Comma [0] 2 143 2 2" xfId="44524" hidden="1" xr:uid="{1A15B017-12A3-42DF-86B4-D851F867C1BF}"/>
    <cellStyle name="Comma [0] 2 143 2 2" xfId="44921" hidden="1" xr:uid="{0E90E2D0-8B19-44B6-8C69-E80CA166E01D}"/>
    <cellStyle name="Comma [0] 2 143 2 2" xfId="45087" hidden="1" xr:uid="{B17BB616-E9B2-49CD-913C-36EE2F23472A}"/>
    <cellStyle name="Comma [0] 2 143 2 2" xfId="45352" hidden="1" xr:uid="{0A5DD348-A19E-47ED-96BA-61F8357F179F}"/>
    <cellStyle name="Comma [0] 2 143 2 2" xfId="46280" hidden="1" xr:uid="{122D98EB-AAFD-4171-B760-D2923362B5DF}"/>
    <cellStyle name="Comma [0] 2 143 2 2" xfId="46677" hidden="1" xr:uid="{D4E4747E-7A91-4526-B883-EE5E56722126}"/>
    <cellStyle name="Comma [0] 2 143 2 2" xfId="46843" hidden="1" xr:uid="{D3407CFC-E22B-47BF-A5AB-BC814CA42E1D}"/>
    <cellStyle name="Comma [0] 2 143 2 2" xfId="47108" hidden="1" xr:uid="{D2381E68-C307-4659-915F-9BC72FDBE14D}"/>
    <cellStyle name="Comma [0] 2 143 2 2" xfId="48033" hidden="1" xr:uid="{636F8D43-DB48-416D-B2B8-8619750B632A}"/>
    <cellStyle name="Comma [0] 2 143 2 2" xfId="48430" hidden="1" xr:uid="{C29D85B4-E3B6-4844-948B-C5B22280C188}"/>
    <cellStyle name="Comma [0] 2 143 2 2" xfId="48596" hidden="1" xr:uid="{D3D3F061-5DFD-4A39-A8B4-44B9FA1FE96D}"/>
    <cellStyle name="Comma [0] 2 143 2 2" xfId="48861" hidden="1" xr:uid="{D7BD56B5-42C9-4479-B234-40AC7C7EF2A4}"/>
    <cellStyle name="Comma [0] 2 143 2 2" xfId="49783" hidden="1" xr:uid="{CD24AADE-7F63-4BD8-ACAE-74B34627FB20}"/>
    <cellStyle name="Comma [0] 2 143 2 2" xfId="50180" hidden="1" xr:uid="{8CBDEF57-237D-494F-8102-2E3720C00A6D}"/>
    <cellStyle name="Comma [0] 2 143 2 2" xfId="50346" hidden="1" xr:uid="{6EAC05CA-CC1E-4007-B06F-86813A253AE2}"/>
    <cellStyle name="Comma [0] 2 143 2 2" xfId="50611" hidden="1" xr:uid="{6E06B7B9-CE82-4EBC-9C66-89D37637E038}"/>
    <cellStyle name="Comma [0] 2 143 2 2" xfId="51528" hidden="1" xr:uid="{31476631-990E-4187-B5A3-E991C06E8D1A}"/>
    <cellStyle name="Comma [0] 2 143 2 2" xfId="51924" hidden="1" xr:uid="{67862BE9-60F9-47D2-B1A2-3F43A6BFFD71}"/>
    <cellStyle name="Comma [0] 2 143 2 2" xfId="52090" hidden="1" xr:uid="{238D2ED0-A9A1-4657-8696-81D68822600C}"/>
    <cellStyle name="Comma [0] 2 143 2 2" xfId="52355" hidden="1" xr:uid="{A2318BE5-99D3-4475-AC7D-42F42FAC153D}"/>
    <cellStyle name="Comma [0] 2 143 2 2" xfId="53266" hidden="1" xr:uid="{5720B73B-F5BE-4F8D-AB34-3E8F28AD43A8}"/>
    <cellStyle name="Comma [0] 2 143 2 2" xfId="53658" hidden="1" xr:uid="{9BBED330-D43A-4888-95AA-317A6E9F17B4}"/>
    <cellStyle name="Comma [0] 2 143 2 2" xfId="53824" hidden="1" xr:uid="{976C77BE-C5B1-4A43-B621-E14F15B45C53}"/>
    <cellStyle name="Comma [0] 2 143 2 2" xfId="54089" hidden="1" xr:uid="{FBBAB2A9-3F6E-4620-BEFE-9DCEEADBC7B1}"/>
    <cellStyle name="Comma [0] 2 143 2 2" xfId="54994" hidden="1" xr:uid="{0FC55C34-6688-4577-AA9F-09C4438577EC}"/>
    <cellStyle name="Comma [0] 2 143 2 2" xfId="55382" hidden="1" xr:uid="{D58FA4B5-5A9C-4788-83C7-64516EF05E53}"/>
    <cellStyle name="Comma [0] 2 143 2 2" xfId="55548" hidden="1" xr:uid="{DFC213C2-E71E-4147-9E46-B0F1E149315B}"/>
    <cellStyle name="Comma [0] 2 143 2 2" xfId="55813" hidden="1" xr:uid="{C70F9AAF-A120-46D0-8D8A-9FC5EF4B5A43}"/>
    <cellStyle name="Comma [0] 2 143 2 2" xfId="56707" hidden="1" xr:uid="{329E0891-3FFA-405B-B02F-61BA802D50E2}"/>
    <cellStyle name="Comma [0] 2 143 2 2" xfId="57089" hidden="1" xr:uid="{CE525710-9713-4B3E-ADC1-0730CBF33011}"/>
    <cellStyle name="Comma [0] 2 143 2 2" xfId="57255" hidden="1" xr:uid="{AF597A30-2415-4FD4-9F6F-199855D1DF4C}"/>
    <cellStyle name="Comma [0] 2 143 2 2" xfId="57520" hidden="1" xr:uid="{4682D35D-0A5E-4038-BEB5-2A7143E3E7D2}"/>
    <cellStyle name="Comma [0] 2 143 2 2" xfId="58404" hidden="1" xr:uid="{675F1723-63F6-4D1F-9BF9-C495AC138331}"/>
    <cellStyle name="Comma [0] 2 143 2 2" xfId="58783" hidden="1" xr:uid="{464F335C-79C6-470B-8D12-0975B9537335}"/>
    <cellStyle name="Comma [0] 2 143 2 2" xfId="58949" hidden="1" xr:uid="{5094749E-6BD5-4EF2-A18E-D48A935DE691}"/>
    <cellStyle name="Comma [0] 2 143 2 2" xfId="59214" hidden="1" xr:uid="{72D51393-CF6B-4ECE-8E90-6739E243AF86}"/>
    <cellStyle name="Comma [0] 2 143 2 2" xfId="60079" hidden="1" xr:uid="{0135059D-F9F5-452C-92E9-F16788E7D06E}"/>
    <cellStyle name="Comma [0] 2 143 2 2" xfId="60444" hidden="1" xr:uid="{0387B50B-2FA9-4E83-8DEE-E3BCABDCFD58}"/>
    <cellStyle name="Comma [0] 2 143 2 2" xfId="60610" hidden="1" xr:uid="{EE645AC3-BBE5-403D-AC53-72173AA7EF9D}"/>
    <cellStyle name="Comma [0] 2 143 2 2" xfId="60875" hidden="1" xr:uid="{076F77C4-40D7-467B-8F70-1CB3C63C5898}"/>
    <cellStyle name="Comma [0] 2 143 2 2" xfId="61725" hidden="1" xr:uid="{E8E42A57-9225-4209-853B-DE9C518D0922}"/>
    <cellStyle name="Comma [0] 2 143 2 2" xfId="62079" hidden="1" xr:uid="{B4AF26E9-3440-4BD7-8EDE-1055A77777E5}"/>
    <cellStyle name="Comma [0] 2 143 2 2" xfId="62245" hidden="1" xr:uid="{9F446429-3B46-4E8B-958D-536512543BBD}"/>
    <cellStyle name="Comma [0] 2 143 2 2" xfId="62510" hidden="1" xr:uid="{53ADA34F-8415-480E-A5A2-A5F597E5203F}"/>
    <cellStyle name="Comma [0] 2 143 2 2" xfId="63302" hidden="1" xr:uid="{D9892C1C-C8C2-462B-9C29-F9C8C4D547DF}"/>
    <cellStyle name="Comma [0] 2 143 2 2" xfId="63601" hidden="1" xr:uid="{4317B227-72C4-4B31-824B-0B22DBA9F44E}"/>
    <cellStyle name="Comma [0] 2 143 2 2" xfId="63758" hidden="1" xr:uid="{6E836545-6F5E-4D06-8AE7-70756A584287}"/>
    <cellStyle name="Comma [0] 2 143 2 2" xfId="64021" hidden="1" xr:uid="{D9B91C22-DE8A-47AD-9CB4-621D89999F85}"/>
    <cellStyle name="Comma [0] 2 143 3" xfId="4357" hidden="1" xr:uid="{00000000-0005-0000-0000-000008110000}"/>
    <cellStyle name="Comma [0] 2 143 3" xfId="6576" hidden="1" xr:uid="{00000000-0005-0000-0000-0000B3190000}"/>
    <cellStyle name="Comma [0] 2 143 3" xfId="7053" hidden="1" xr:uid="{00000000-0005-0000-0000-0000901B0000}"/>
    <cellStyle name="Comma [0] 2 143 3" xfId="8809" hidden="1" xr:uid="{00000000-0005-0000-0000-00006C220000}"/>
    <cellStyle name="Comma [0] 2 143 3" xfId="10565" hidden="1" xr:uid="{00000000-0005-0000-0000-000048290000}"/>
    <cellStyle name="Comma [0] 2 143 3" xfId="12321" hidden="1" xr:uid="{00000000-0005-0000-0000-000024300000}"/>
    <cellStyle name="Comma [0] 2 143 3" xfId="14077" hidden="1" xr:uid="{00000000-0005-0000-0000-000000370000}"/>
    <cellStyle name="Comma [0] 2 143 3" xfId="15830" hidden="1" xr:uid="{00000000-0005-0000-0000-0000D93D0000}"/>
    <cellStyle name="Comma [0] 2 143 3" xfId="17580" hidden="1" xr:uid="{00000000-0005-0000-0000-0000AF440000}"/>
    <cellStyle name="Comma [0] 2 143 3" xfId="19326" hidden="1" xr:uid="{00000000-0005-0000-0000-0000814B0000}"/>
    <cellStyle name="Comma [0] 2 143 3" xfId="21064" hidden="1" xr:uid="{00000000-0005-0000-0000-00004B520000}"/>
    <cellStyle name="Comma [0] 2 143 3" xfId="22792" hidden="1" xr:uid="{00000000-0005-0000-0000-00000B590000}"/>
    <cellStyle name="Comma [0] 2 143 3" xfId="24507" hidden="1" xr:uid="{00000000-0005-0000-0000-0000BE5F0000}"/>
    <cellStyle name="Comma [0] 2 143 3" xfId="26204" hidden="1" xr:uid="{00000000-0005-0000-0000-00005F660000}"/>
    <cellStyle name="Comma [0] 2 143 3" xfId="27883" hidden="1" xr:uid="{00000000-0005-0000-0000-0000EE6C0000}"/>
    <cellStyle name="Comma [0] 2 143 3" xfId="29530" hidden="1" xr:uid="{00000000-0005-0000-0000-00005D730000}"/>
    <cellStyle name="Comma [0] 2 143 3" xfId="36376" hidden="1" xr:uid="{1DDBE23C-695D-4785-8D91-42B669F40573}"/>
    <cellStyle name="Comma [0] 2 143 3" xfId="38595" hidden="1" xr:uid="{63B64222-A94D-4FF0-88E3-E644575A9D4D}"/>
    <cellStyle name="Comma [0] 2 143 3" xfId="39072" hidden="1" xr:uid="{2DE0D5C2-61C1-4FDC-8CF4-FB53F90EA957}"/>
    <cellStyle name="Comma [0] 2 143 3" xfId="40828" hidden="1" xr:uid="{EF771E10-15C8-45A8-9205-D0B68F4403BA}"/>
    <cellStyle name="Comma [0] 2 143 3" xfId="42584" hidden="1" xr:uid="{B8F49E3E-5775-4078-8E57-07BD930C2586}"/>
    <cellStyle name="Comma [0] 2 143 3" xfId="44340" hidden="1" xr:uid="{C66E9B45-2641-40F0-B92F-7509F75236A3}"/>
    <cellStyle name="Comma [0] 2 143 3" xfId="46096" hidden="1" xr:uid="{1523FF27-FBBB-4AA9-8C36-8AC0404178C4}"/>
    <cellStyle name="Comma [0] 2 143 3" xfId="47849" hidden="1" xr:uid="{81790EAD-7376-4B07-A4F8-A93B4837DA29}"/>
    <cellStyle name="Comma [0] 2 143 3" xfId="49599" hidden="1" xr:uid="{2A666E0A-343A-4C12-8F3A-80DE4DBB252B}"/>
    <cellStyle name="Comma [0] 2 143 3" xfId="51345" hidden="1" xr:uid="{16F5A8A1-7D1D-4209-91E8-5EBBCA287FB7}"/>
    <cellStyle name="Comma [0] 2 143 3" xfId="53083" hidden="1" xr:uid="{885F2C0E-6FC8-43A0-A0E4-80DFF6A8E576}"/>
    <cellStyle name="Comma [0] 2 143 3" xfId="54811" hidden="1" xr:uid="{333D709F-95E7-493B-9912-96091B78C36D}"/>
    <cellStyle name="Comma [0] 2 143 3" xfId="56526" hidden="1" xr:uid="{03C09CD4-0038-48F1-A7F7-2784879F84CC}"/>
    <cellStyle name="Comma [0] 2 143 3" xfId="58223" hidden="1" xr:uid="{C89C7CF4-A645-439D-AF5E-42C49D328399}"/>
    <cellStyle name="Comma [0] 2 143 3" xfId="59902" hidden="1" xr:uid="{F1359677-1942-4DAE-8491-AA9DA59235A3}"/>
    <cellStyle name="Comma [0] 2 143 3" xfId="61549" hidden="1" xr:uid="{FEE45C11-9208-484B-BF76-283B9CB7304E}"/>
    <cellStyle name="Comma [0] 2 144" xfId="570" xr:uid="{00000000-0005-0000-0000-00003D020000}"/>
    <cellStyle name="Comma [0] 2 144 2" xfId="1225" hidden="1" xr:uid="{00000000-0005-0000-0000-0000CC040000}"/>
    <cellStyle name="Comma [0] 2 144 2" xfId="1613" hidden="1" xr:uid="{00000000-0005-0000-0000-000050060000}"/>
    <cellStyle name="Comma [0] 2 144 2" xfId="1784" hidden="1" xr:uid="{00000000-0005-0000-0000-0000FB060000}"/>
    <cellStyle name="Comma [0] 2 144 2" xfId="2060" hidden="1" xr:uid="{00000000-0005-0000-0000-00000F080000}"/>
    <cellStyle name="Comma [0] 2 144 2" xfId="33261" hidden="1" xr:uid="{A843F2F1-D57E-4675-889B-1E0D6CFA9E83}"/>
    <cellStyle name="Comma [0] 2 144 2" xfId="33646" hidden="1" xr:uid="{22CDD11F-CB8B-4C24-A774-5965E1B83082}"/>
    <cellStyle name="Comma [0] 2 144 2" xfId="33814" hidden="1" xr:uid="{4D0EFA34-628F-4564-AF6F-B67C11809762}"/>
    <cellStyle name="Comma [0] 2 144 2" xfId="34090" hidden="1" xr:uid="{FDB5FF2B-3E1B-440D-8E59-1B200E34DCED}"/>
    <cellStyle name="Comma [0] 2 144 2" xfId="32623" xr:uid="{DDBA30A1-A080-4382-A78D-D5E2ECC41333}"/>
    <cellStyle name="Comma [0] 2 144 2 2" xfId="5022" hidden="1" xr:uid="{00000000-0005-0000-0000-0000A1130000}"/>
    <cellStyle name="Comma [0] 2 144 2 2" xfId="5410" hidden="1" xr:uid="{00000000-0005-0000-0000-000025150000}"/>
    <cellStyle name="Comma [0] 2 144 2 2" xfId="5585" hidden="1" xr:uid="{00000000-0005-0000-0000-0000D4150000}"/>
    <cellStyle name="Comma [0] 2 144 2 2" xfId="5862" hidden="1" xr:uid="{00000000-0005-0000-0000-0000E9160000}"/>
    <cellStyle name="Comma [0] 2 144 2 2" xfId="7241" hidden="1" xr:uid="{00000000-0005-0000-0000-00004C1C0000}"/>
    <cellStyle name="Comma [0] 2 144 2 2" xfId="7629" hidden="1" xr:uid="{00000000-0005-0000-0000-0000D01D0000}"/>
    <cellStyle name="Comma [0] 2 144 2 2" xfId="7804" hidden="1" xr:uid="{00000000-0005-0000-0000-00007F1E0000}"/>
    <cellStyle name="Comma [0] 2 144 2 2" xfId="8081" hidden="1" xr:uid="{00000000-0005-0000-0000-0000941F0000}"/>
    <cellStyle name="Comma [0] 2 144 2 2" xfId="8997" hidden="1" xr:uid="{00000000-0005-0000-0000-000028230000}"/>
    <cellStyle name="Comma [0] 2 144 2 2" xfId="9385" hidden="1" xr:uid="{00000000-0005-0000-0000-0000AC240000}"/>
    <cellStyle name="Comma [0] 2 144 2 2" xfId="9560" hidden="1" xr:uid="{00000000-0005-0000-0000-00005B250000}"/>
    <cellStyle name="Comma [0] 2 144 2 2" xfId="9837" hidden="1" xr:uid="{00000000-0005-0000-0000-000070260000}"/>
    <cellStyle name="Comma [0] 2 144 2 2" xfId="10753" hidden="1" xr:uid="{00000000-0005-0000-0000-0000042A0000}"/>
    <cellStyle name="Comma [0] 2 144 2 2" xfId="11141" hidden="1" xr:uid="{00000000-0005-0000-0000-0000882B0000}"/>
    <cellStyle name="Comma [0] 2 144 2 2" xfId="11316" hidden="1" xr:uid="{00000000-0005-0000-0000-0000372C0000}"/>
    <cellStyle name="Comma [0] 2 144 2 2" xfId="11593" hidden="1" xr:uid="{00000000-0005-0000-0000-00004C2D0000}"/>
    <cellStyle name="Comma [0] 2 144 2 2" xfId="12509" hidden="1" xr:uid="{00000000-0005-0000-0000-0000E0300000}"/>
    <cellStyle name="Comma [0] 2 144 2 2" xfId="12897" hidden="1" xr:uid="{00000000-0005-0000-0000-000064320000}"/>
    <cellStyle name="Comma [0] 2 144 2 2" xfId="13072" hidden="1" xr:uid="{00000000-0005-0000-0000-000013330000}"/>
    <cellStyle name="Comma [0] 2 144 2 2" xfId="13349" hidden="1" xr:uid="{00000000-0005-0000-0000-000028340000}"/>
    <cellStyle name="Comma [0] 2 144 2 2" xfId="14265" hidden="1" xr:uid="{00000000-0005-0000-0000-0000BC370000}"/>
    <cellStyle name="Comma [0] 2 144 2 2" xfId="14653" hidden="1" xr:uid="{00000000-0005-0000-0000-000040390000}"/>
    <cellStyle name="Comma [0] 2 144 2 2" xfId="14828" hidden="1" xr:uid="{00000000-0005-0000-0000-0000EF390000}"/>
    <cellStyle name="Comma [0] 2 144 2 2" xfId="15105" hidden="1" xr:uid="{00000000-0005-0000-0000-0000043B0000}"/>
    <cellStyle name="Comma [0] 2 144 2 2" xfId="16018" hidden="1" xr:uid="{00000000-0005-0000-0000-0000953E0000}"/>
    <cellStyle name="Comma [0] 2 144 2 2" xfId="16406" hidden="1" xr:uid="{00000000-0005-0000-0000-000019400000}"/>
    <cellStyle name="Comma [0] 2 144 2 2" xfId="16581" hidden="1" xr:uid="{00000000-0005-0000-0000-0000C8400000}"/>
    <cellStyle name="Comma [0] 2 144 2 2" xfId="16858" hidden="1" xr:uid="{00000000-0005-0000-0000-0000DD410000}"/>
    <cellStyle name="Comma [0] 2 144 2 2" xfId="17768" hidden="1" xr:uid="{00000000-0005-0000-0000-00006B450000}"/>
    <cellStyle name="Comma [0] 2 144 2 2" xfId="18156" hidden="1" xr:uid="{00000000-0005-0000-0000-0000EF460000}"/>
    <cellStyle name="Comma [0] 2 144 2 2" xfId="18331" hidden="1" xr:uid="{00000000-0005-0000-0000-00009E470000}"/>
    <cellStyle name="Comma [0] 2 144 2 2" xfId="18608" hidden="1" xr:uid="{00000000-0005-0000-0000-0000B3480000}"/>
    <cellStyle name="Comma [0] 2 144 2 2" xfId="19513" hidden="1" xr:uid="{00000000-0005-0000-0000-00003C4C0000}"/>
    <cellStyle name="Comma [0] 2 144 2 2" xfId="19900" hidden="1" xr:uid="{00000000-0005-0000-0000-0000BF4D0000}"/>
    <cellStyle name="Comma [0] 2 144 2 2" xfId="20075" hidden="1" xr:uid="{00000000-0005-0000-0000-00006E4E0000}"/>
    <cellStyle name="Comma [0] 2 144 2 2" xfId="20352" hidden="1" xr:uid="{00000000-0005-0000-0000-0000834F0000}"/>
    <cellStyle name="Comma [0] 2 144 2 2" xfId="21251" hidden="1" xr:uid="{00000000-0005-0000-0000-000006530000}"/>
    <cellStyle name="Comma [0] 2 144 2 2" xfId="21634" hidden="1" xr:uid="{00000000-0005-0000-0000-000085540000}"/>
    <cellStyle name="Comma [0] 2 144 2 2" xfId="21809" hidden="1" xr:uid="{00000000-0005-0000-0000-000034550000}"/>
    <cellStyle name="Comma [0] 2 144 2 2" xfId="22086" hidden="1" xr:uid="{00000000-0005-0000-0000-000049560000}"/>
    <cellStyle name="Comma [0] 2 144 2 2" xfId="22979" hidden="1" xr:uid="{00000000-0005-0000-0000-0000C6590000}"/>
    <cellStyle name="Comma [0] 2 144 2 2" xfId="23358" hidden="1" xr:uid="{00000000-0005-0000-0000-0000415B0000}"/>
    <cellStyle name="Comma [0] 2 144 2 2" xfId="23533" hidden="1" xr:uid="{00000000-0005-0000-0000-0000F05B0000}"/>
    <cellStyle name="Comma [0] 2 144 2 2" xfId="23810" hidden="1" xr:uid="{00000000-0005-0000-0000-0000055D0000}"/>
    <cellStyle name="Comma [0] 2 144 2 2" xfId="24692" hidden="1" xr:uid="{00000000-0005-0000-0000-000077600000}"/>
    <cellStyle name="Comma [0] 2 144 2 2" xfId="25065" hidden="1" xr:uid="{00000000-0005-0000-0000-0000EC610000}"/>
    <cellStyle name="Comma [0] 2 144 2 2" xfId="25240" hidden="1" xr:uid="{00000000-0005-0000-0000-00009B620000}"/>
    <cellStyle name="Comma [0] 2 144 2 2" xfId="25517" hidden="1" xr:uid="{00000000-0005-0000-0000-0000B0630000}"/>
    <cellStyle name="Comma [0] 2 144 2 2" xfId="26389" hidden="1" xr:uid="{00000000-0005-0000-0000-000018670000}"/>
    <cellStyle name="Comma [0] 2 144 2 2" xfId="26759" hidden="1" xr:uid="{00000000-0005-0000-0000-00008A680000}"/>
    <cellStyle name="Comma [0] 2 144 2 2" xfId="26934" hidden="1" xr:uid="{00000000-0005-0000-0000-000039690000}"/>
    <cellStyle name="Comma [0] 2 144 2 2" xfId="27211" hidden="1" xr:uid="{00000000-0005-0000-0000-00004E6A0000}"/>
    <cellStyle name="Comma [0] 2 144 2 2" xfId="28064" hidden="1" xr:uid="{00000000-0005-0000-0000-0000A36D0000}"/>
    <cellStyle name="Comma [0] 2 144 2 2" xfId="28420" hidden="1" xr:uid="{00000000-0005-0000-0000-0000076F0000}"/>
    <cellStyle name="Comma [0] 2 144 2 2" xfId="28595" hidden="1" xr:uid="{00000000-0005-0000-0000-0000B66F0000}"/>
    <cellStyle name="Comma [0] 2 144 2 2" xfId="28872" hidden="1" xr:uid="{00000000-0005-0000-0000-0000CB700000}"/>
    <cellStyle name="Comma [0] 2 144 2 2" xfId="29710" hidden="1" xr:uid="{00000000-0005-0000-0000-000011740000}"/>
    <cellStyle name="Comma [0] 2 144 2 2" xfId="30055" hidden="1" xr:uid="{00000000-0005-0000-0000-00006A750000}"/>
    <cellStyle name="Comma [0] 2 144 2 2" xfId="30230" hidden="1" xr:uid="{00000000-0005-0000-0000-000019760000}"/>
    <cellStyle name="Comma [0] 2 144 2 2" xfId="30507" hidden="1" xr:uid="{00000000-0005-0000-0000-00002E770000}"/>
    <cellStyle name="Comma [0] 2 144 2 2" xfId="31287" hidden="1" xr:uid="{00000000-0005-0000-0000-00003A7A0000}"/>
    <cellStyle name="Comma [0] 2 144 2 2" xfId="31577" hidden="1" xr:uid="{00000000-0005-0000-0000-00005C7B0000}"/>
    <cellStyle name="Comma [0] 2 144 2 2" xfId="31743" hidden="1" xr:uid="{00000000-0005-0000-0000-0000027C0000}"/>
    <cellStyle name="Comma [0] 2 144 2 2" xfId="37041" hidden="1" xr:uid="{FAB55C00-319F-42CB-A777-650408F98C03}"/>
    <cellStyle name="Comma [0] 2 144 2 2" xfId="37429" hidden="1" xr:uid="{6850DEA2-6144-4FF5-A067-E9B8C1F0B22B}"/>
    <cellStyle name="Comma [0] 2 144 2 2" xfId="37604" hidden="1" xr:uid="{A126F960-738A-41E3-9885-DC5D3F400B56}"/>
    <cellStyle name="Comma [0] 2 144 2 2" xfId="37881" hidden="1" xr:uid="{54BD025D-1E6B-4BF9-825E-205DD7EC17D1}"/>
    <cellStyle name="Comma [0] 2 144 2 2" xfId="39260" hidden="1" xr:uid="{40EBD0C7-98BB-432E-B31B-43074C9BAA2D}"/>
    <cellStyle name="Comma [0] 2 144 2 2" xfId="39648" hidden="1" xr:uid="{676235B3-5C7A-4919-BE26-CB0BB28E7D27}"/>
    <cellStyle name="Comma [0] 2 144 2 2" xfId="39823" hidden="1" xr:uid="{DD1E330E-DF9F-40C9-9A1D-A0C7CF6C032A}"/>
    <cellStyle name="Comma [0] 2 144 2 2" xfId="40100" hidden="1" xr:uid="{DA9FB02B-7BE1-47CF-A034-3A3200985A36}"/>
    <cellStyle name="Comma [0] 2 144 2 2" xfId="41016" hidden="1" xr:uid="{5E1F1637-BF60-4A2A-B24B-C2B9C1A31CFE}"/>
    <cellStyle name="Comma [0] 2 144 2 2" xfId="41404" hidden="1" xr:uid="{243E7632-664A-4382-857B-3D1A938E0FB8}"/>
    <cellStyle name="Comma [0] 2 144 2 2" xfId="41579" hidden="1" xr:uid="{04A30585-E414-4497-B33C-5476D19C3839}"/>
    <cellStyle name="Comma [0] 2 144 2 2" xfId="41856" hidden="1" xr:uid="{91E6BA7E-96B9-44D3-AADE-DC0395CD470D}"/>
    <cellStyle name="Comma [0] 2 144 2 2" xfId="42772" hidden="1" xr:uid="{385EA4E6-360F-41BE-9863-8B07767D3080}"/>
    <cellStyle name="Comma [0] 2 144 2 2" xfId="43160" hidden="1" xr:uid="{D482FF95-7DF1-4348-8670-529C6F56841D}"/>
    <cellStyle name="Comma [0] 2 144 2 2" xfId="43335" hidden="1" xr:uid="{B15540CB-F834-4823-A477-59450BF4566F}"/>
    <cellStyle name="Comma [0] 2 144 2 2" xfId="43612" hidden="1" xr:uid="{836BDCF4-C9BB-47E4-A447-2A6AC27EDAFD}"/>
    <cellStyle name="Comma [0] 2 144 2 2" xfId="44528" hidden="1" xr:uid="{0A4767BF-D509-4348-9BA8-AC77B9DE4A58}"/>
    <cellStyle name="Comma [0] 2 144 2 2" xfId="44916" hidden="1" xr:uid="{D16C19F8-70A9-4519-BE05-0231AAB984F9}"/>
    <cellStyle name="Comma [0] 2 144 2 2" xfId="45091" hidden="1" xr:uid="{3E53EBDD-354B-4347-AC07-61CABCC14BC8}"/>
    <cellStyle name="Comma [0] 2 144 2 2" xfId="45368" hidden="1" xr:uid="{C9211BD7-BC15-4F16-B301-1681642354ED}"/>
    <cellStyle name="Comma [0] 2 144 2 2" xfId="46284" hidden="1" xr:uid="{AF532CC4-862D-4769-9014-AA069046AEE5}"/>
    <cellStyle name="Comma [0] 2 144 2 2" xfId="46672" hidden="1" xr:uid="{655507EF-47A2-4A4C-A413-07A1843BE4C6}"/>
    <cellStyle name="Comma [0] 2 144 2 2" xfId="46847" hidden="1" xr:uid="{5781F25E-079E-4D11-8566-1E2355729902}"/>
    <cellStyle name="Comma [0] 2 144 2 2" xfId="47124" hidden="1" xr:uid="{607D4FF0-AE6B-499E-8F99-FF23B9BF3940}"/>
    <cellStyle name="Comma [0] 2 144 2 2" xfId="48037" hidden="1" xr:uid="{7B5C24E7-176F-41D8-94EB-46316125CDD0}"/>
    <cellStyle name="Comma [0] 2 144 2 2" xfId="48425" hidden="1" xr:uid="{AEF3AAE9-8369-46C9-A04A-513A21CC4E69}"/>
    <cellStyle name="Comma [0] 2 144 2 2" xfId="48600" hidden="1" xr:uid="{45D95F83-EB1B-4685-A4D9-BAA2AFF3C055}"/>
    <cellStyle name="Comma [0] 2 144 2 2" xfId="48877" hidden="1" xr:uid="{CD131493-88BC-4BDA-A3D4-21E067A6DA09}"/>
    <cellStyle name="Comma [0] 2 144 2 2" xfId="49787" hidden="1" xr:uid="{78BA2416-3C1A-4C30-88B2-CDB27FC73AB2}"/>
    <cellStyle name="Comma [0] 2 144 2 2" xfId="50175" hidden="1" xr:uid="{68A10EB0-E57D-4537-ABB2-305FAB793D78}"/>
    <cellStyle name="Comma [0] 2 144 2 2" xfId="50350" hidden="1" xr:uid="{75B16B53-6A70-4DE5-A065-B5E8E043F0A7}"/>
    <cellStyle name="Comma [0] 2 144 2 2" xfId="50627" hidden="1" xr:uid="{54AB43CA-150D-4A4E-AE70-5693E330928C}"/>
    <cellStyle name="Comma [0] 2 144 2 2" xfId="51532" hidden="1" xr:uid="{13DD443C-EFA4-41B5-B09E-12221F7198E8}"/>
    <cellStyle name="Comma [0] 2 144 2 2" xfId="51919" hidden="1" xr:uid="{A5A97A52-B479-4357-87CC-BF855F26A7D9}"/>
    <cellStyle name="Comma [0] 2 144 2 2" xfId="52094" hidden="1" xr:uid="{56B6F4B0-ADFE-4200-8923-EE9014F9DA29}"/>
    <cellStyle name="Comma [0] 2 144 2 2" xfId="52371" hidden="1" xr:uid="{503478DF-5A8E-4FF5-B36B-B18D3F88B9C0}"/>
    <cellStyle name="Comma [0] 2 144 2 2" xfId="53270" hidden="1" xr:uid="{5622D7DD-7B68-4E53-A2D6-21A9FE8DDC40}"/>
    <cellStyle name="Comma [0] 2 144 2 2" xfId="53653" hidden="1" xr:uid="{16391B61-47E9-4AA4-A8F2-78E422F4C019}"/>
    <cellStyle name="Comma [0] 2 144 2 2" xfId="53828" hidden="1" xr:uid="{A6A1E78A-2DF7-47C0-AAD3-4469DC9EFB75}"/>
    <cellStyle name="Comma [0] 2 144 2 2" xfId="54105" hidden="1" xr:uid="{31F185E1-5CCB-48CF-8722-6A0A56544C11}"/>
    <cellStyle name="Comma [0] 2 144 2 2" xfId="54998" hidden="1" xr:uid="{1CC83BB4-314D-45BF-89E4-ED2C0CFD2DDF}"/>
    <cellStyle name="Comma [0] 2 144 2 2" xfId="55377" hidden="1" xr:uid="{D6254AD1-C448-4497-838A-6E36FDE491A6}"/>
    <cellStyle name="Comma [0] 2 144 2 2" xfId="55552" hidden="1" xr:uid="{C1BA26A9-17B8-4325-8673-064A38F81BE6}"/>
    <cellStyle name="Comma [0] 2 144 2 2" xfId="55829" hidden="1" xr:uid="{BBD88103-C04A-486F-9FCF-4A935DA44B9C}"/>
    <cellStyle name="Comma [0] 2 144 2 2" xfId="56711" hidden="1" xr:uid="{2720ACFE-8401-421E-ADE0-A90FED896BCD}"/>
    <cellStyle name="Comma [0] 2 144 2 2" xfId="57084" hidden="1" xr:uid="{35EF19A7-CEA0-43EC-A34B-1ED13E59D24C}"/>
    <cellStyle name="Comma [0] 2 144 2 2" xfId="57259" hidden="1" xr:uid="{31EF6A48-EC87-4B50-BC15-923AD75E2D96}"/>
    <cellStyle name="Comma [0] 2 144 2 2" xfId="57536" hidden="1" xr:uid="{7822A61F-47D4-494A-9D01-AF3DBE113B14}"/>
    <cellStyle name="Comma [0] 2 144 2 2" xfId="58408" hidden="1" xr:uid="{C0B1D3D2-C2BF-4C42-992B-5BE4CA5BBCC1}"/>
    <cellStyle name="Comma [0] 2 144 2 2" xfId="58778" hidden="1" xr:uid="{79D22787-38A1-433C-B1D9-91E397470C01}"/>
    <cellStyle name="Comma [0] 2 144 2 2" xfId="58953" hidden="1" xr:uid="{A3D3DC94-EE36-4603-8175-BA2A994A5475}"/>
    <cellStyle name="Comma [0] 2 144 2 2" xfId="59230" hidden="1" xr:uid="{EB356BCA-F537-4A40-8968-B5A49A0E4984}"/>
    <cellStyle name="Comma [0] 2 144 2 2" xfId="60083" hidden="1" xr:uid="{D9F49192-B7BC-44E8-8339-EB6E06BFB086}"/>
    <cellStyle name="Comma [0] 2 144 2 2" xfId="60439" hidden="1" xr:uid="{42FF0D87-72D5-40A2-BABB-B375BF5453CD}"/>
    <cellStyle name="Comma [0] 2 144 2 2" xfId="60614" hidden="1" xr:uid="{DC4E86F0-F421-4D06-8187-1F64A998D7F3}"/>
    <cellStyle name="Comma [0] 2 144 2 2" xfId="60891" hidden="1" xr:uid="{281C8A3C-A055-423D-A19C-A17F29EDD7E8}"/>
    <cellStyle name="Comma [0] 2 144 2 2" xfId="61729" hidden="1" xr:uid="{B1FEFE54-223C-4C15-9F09-748F844BE687}"/>
    <cellStyle name="Comma [0] 2 144 2 2" xfId="62074" hidden="1" xr:uid="{E5FC0F90-2640-4D54-B588-B20D27F8871B}"/>
    <cellStyle name="Comma [0] 2 144 2 2" xfId="62249" hidden="1" xr:uid="{184995D8-F07E-4797-8857-143401DF1DB8}"/>
    <cellStyle name="Comma [0] 2 144 2 2" xfId="62526" hidden="1" xr:uid="{602ED315-D979-40F4-88E9-286C4B0FC9F9}"/>
    <cellStyle name="Comma [0] 2 144 2 2" xfId="63306" hidden="1" xr:uid="{20C7FBB0-0288-48E8-9189-2BC22DA6D12C}"/>
    <cellStyle name="Comma [0] 2 144 2 2" xfId="63596" hidden="1" xr:uid="{F65AFD5F-9FE4-4556-983A-B02EAA390D43}"/>
    <cellStyle name="Comma [0] 2 144 2 2" xfId="63762" hidden="1" xr:uid="{657622CD-0939-4F16-B94D-54A9EB56ED73}"/>
    <cellStyle name="Comma [0] 2 144 3" xfId="4361" hidden="1" xr:uid="{00000000-0005-0000-0000-00000C110000}"/>
    <cellStyle name="Comma [0] 2 144 3" xfId="6580" hidden="1" xr:uid="{00000000-0005-0000-0000-0000B7190000}"/>
    <cellStyle name="Comma [0] 2 144 3" xfId="7063" hidden="1" xr:uid="{00000000-0005-0000-0000-00009A1B0000}"/>
    <cellStyle name="Comma [0] 2 144 3" xfId="8819" hidden="1" xr:uid="{00000000-0005-0000-0000-000076220000}"/>
    <cellStyle name="Comma [0] 2 144 3" xfId="10575" hidden="1" xr:uid="{00000000-0005-0000-0000-000052290000}"/>
    <cellStyle name="Comma [0] 2 144 3" xfId="12331" hidden="1" xr:uid="{00000000-0005-0000-0000-00002E300000}"/>
    <cellStyle name="Comma [0] 2 144 3" xfId="14087" hidden="1" xr:uid="{00000000-0005-0000-0000-00000A370000}"/>
    <cellStyle name="Comma [0] 2 144 3" xfId="15840" hidden="1" xr:uid="{00000000-0005-0000-0000-0000E33D0000}"/>
    <cellStyle name="Comma [0] 2 144 3" xfId="17590" hidden="1" xr:uid="{00000000-0005-0000-0000-0000B9440000}"/>
    <cellStyle name="Comma [0] 2 144 3" xfId="19336" hidden="1" xr:uid="{00000000-0005-0000-0000-00008B4B0000}"/>
    <cellStyle name="Comma [0] 2 144 3" xfId="21074" hidden="1" xr:uid="{00000000-0005-0000-0000-000055520000}"/>
    <cellStyle name="Comma [0] 2 144 3" xfId="22802" hidden="1" xr:uid="{00000000-0005-0000-0000-000015590000}"/>
    <cellStyle name="Comma [0] 2 144 3" xfId="24516" hidden="1" xr:uid="{00000000-0005-0000-0000-0000C75F0000}"/>
    <cellStyle name="Comma [0] 2 144 3" xfId="26213" hidden="1" xr:uid="{00000000-0005-0000-0000-000068660000}"/>
    <cellStyle name="Comma [0] 2 144 3" xfId="27892" hidden="1" xr:uid="{00000000-0005-0000-0000-0000F76C0000}"/>
    <cellStyle name="Comma [0] 2 144 3" xfId="29539" hidden="1" xr:uid="{00000000-0005-0000-0000-000066730000}"/>
    <cellStyle name="Comma [0] 2 144 3" xfId="36380" hidden="1" xr:uid="{0E77A89B-CE99-41CA-BE2E-9E25E8B41C1B}"/>
    <cellStyle name="Comma [0] 2 144 3" xfId="38599" hidden="1" xr:uid="{80DD486C-A780-4B7C-85FE-ADF945DFF64D}"/>
    <cellStyle name="Comma [0] 2 144 3" xfId="39082" hidden="1" xr:uid="{F2D3FA38-50ED-4A5C-AC60-3E8D4C99AD9A}"/>
    <cellStyle name="Comma [0] 2 144 3" xfId="40838" hidden="1" xr:uid="{FFF8F978-EC4E-4A62-AC35-5CE3873E7404}"/>
    <cellStyle name="Comma [0] 2 144 3" xfId="42594" hidden="1" xr:uid="{70E7DD07-3A6E-4B3F-B617-B67453A298DA}"/>
    <cellStyle name="Comma [0] 2 144 3" xfId="44350" hidden="1" xr:uid="{5580679D-76F1-4BD6-9CE1-5576AC1D1CDF}"/>
    <cellStyle name="Comma [0] 2 144 3" xfId="46106" hidden="1" xr:uid="{498176F3-6939-417A-8BFD-3D40C32CEDAD}"/>
    <cellStyle name="Comma [0] 2 144 3" xfId="47859" hidden="1" xr:uid="{CCF44D45-F237-4F98-9A48-AAAE595937AE}"/>
    <cellStyle name="Comma [0] 2 144 3" xfId="49609" hidden="1" xr:uid="{9759BCDC-0032-4531-9FC2-7EDA5786D1F0}"/>
    <cellStyle name="Comma [0] 2 144 3" xfId="51355" hidden="1" xr:uid="{2E32B08D-BA72-48B1-A593-0C7F1C904FA6}"/>
    <cellStyle name="Comma [0] 2 144 3" xfId="53093" hidden="1" xr:uid="{F2E20249-87E7-4F70-87F3-12796C07F42A}"/>
    <cellStyle name="Comma [0] 2 144 3" xfId="54821" hidden="1" xr:uid="{5BC59473-28F2-4361-BF1E-9CD0A3B7EA13}"/>
    <cellStyle name="Comma [0] 2 144 3" xfId="56535" hidden="1" xr:uid="{3EC6327C-D694-4EF0-80B4-093BCF8D7DD7}"/>
    <cellStyle name="Comma [0] 2 144 3" xfId="58232" hidden="1" xr:uid="{1B20013D-CCFC-42C6-9CA1-E5C540483DD8}"/>
    <cellStyle name="Comma [0] 2 144 3" xfId="59911" hidden="1" xr:uid="{2F0A3EA2-CB3F-495B-9C0D-E54F03EB6FE8}"/>
    <cellStyle name="Comma [0] 2 144 3" xfId="61558" hidden="1" xr:uid="{7C4DA7C7-59E0-4BAB-BA96-76B277BAFCB1}"/>
    <cellStyle name="Comma [0] 2 145" xfId="563" xr:uid="{00000000-0005-0000-0000-000036020000}"/>
    <cellStyle name="Comma [0] 2 145 2" xfId="1218" hidden="1" xr:uid="{00000000-0005-0000-0000-0000C5040000}"/>
    <cellStyle name="Comma [0] 2 145 2" xfId="1611" hidden="1" xr:uid="{00000000-0005-0000-0000-00004E060000}"/>
    <cellStyle name="Comma [0] 2 145 2" xfId="1777" hidden="1" xr:uid="{00000000-0005-0000-0000-0000F4060000}"/>
    <cellStyle name="Comma [0] 2 145 2" xfId="2066" hidden="1" xr:uid="{00000000-0005-0000-0000-000015080000}"/>
    <cellStyle name="Comma [0] 2 145 2" xfId="33254" hidden="1" xr:uid="{CB73E0F0-A69E-4D91-8335-C9D3D4F46792}"/>
    <cellStyle name="Comma [0] 2 145 2" xfId="33644" hidden="1" xr:uid="{24E2CFB0-B6C6-4CF3-9BF8-8B1245253271}"/>
    <cellStyle name="Comma [0] 2 145 2" xfId="33807" hidden="1" xr:uid="{C2AA8DFB-D02C-4C8C-B804-A0B530F441A0}"/>
    <cellStyle name="Comma [0] 2 145 2" xfId="34096" hidden="1" xr:uid="{93D1953B-B9B5-465A-A7F3-9323C617AACF}"/>
    <cellStyle name="Comma [0] 2 145 2" xfId="32616" xr:uid="{6D8C1A7E-1B79-4A5F-860D-9CDF85045A28}"/>
    <cellStyle name="Comma [0] 2 145 2 2" xfId="5015" hidden="1" xr:uid="{00000000-0005-0000-0000-00009A130000}"/>
    <cellStyle name="Comma [0] 2 145 2 2" xfId="5408" hidden="1" xr:uid="{00000000-0005-0000-0000-000023150000}"/>
    <cellStyle name="Comma [0] 2 145 2 2" xfId="5578" hidden="1" xr:uid="{00000000-0005-0000-0000-0000CD150000}"/>
    <cellStyle name="Comma [0] 2 145 2 2" xfId="5868" hidden="1" xr:uid="{00000000-0005-0000-0000-0000EF160000}"/>
    <cellStyle name="Comma [0] 2 145 2 2" xfId="7234" hidden="1" xr:uid="{00000000-0005-0000-0000-0000451C0000}"/>
    <cellStyle name="Comma [0] 2 145 2 2" xfId="7627" hidden="1" xr:uid="{00000000-0005-0000-0000-0000CE1D0000}"/>
    <cellStyle name="Comma [0] 2 145 2 2" xfId="7797" hidden="1" xr:uid="{00000000-0005-0000-0000-0000781E0000}"/>
    <cellStyle name="Comma [0] 2 145 2 2" xfId="8087" hidden="1" xr:uid="{00000000-0005-0000-0000-00009A1F0000}"/>
    <cellStyle name="Comma [0] 2 145 2 2" xfId="8990" hidden="1" xr:uid="{00000000-0005-0000-0000-000021230000}"/>
    <cellStyle name="Comma [0] 2 145 2 2" xfId="9383" hidden="1" xr:uid="{00000000-0005-0000-0000-0000AA240000}"/>
    <cellStyle name="Comma [0] 2 145 2 2" xfId="9553" hidden="1" xr:uid="{00000000-0005-0000-0000-000054250000}"/>
    <cellStyle name="Comma [0] 2 145 2 2" xfId="9843" hidden="1" xr:uid="{00000000-0005-0000-0000-000076260000}"/>
    <cellStyle name="Comma [0] 2 145 2 2" xfId="10746" hidden="1" xr:uid="{00000000-0005-0000-0000-0000FD290000}"/>
    <cellStyle name="Comma [0] 2 145 2 2" xfId="11139" hidden="1" xr:uid="{00000000-0005-0000-0000-0000862B0000}"/>
    <cellStyle name="Comma [0] 2 145 2 2" xfId="11309" hidden="1" xr:uid="{00000000-0005-0000-0000-0000302C0000}"/>
    <cellStyle name="Comma [0] 2 145 2 2" xfId="11599" hidden="1" xr:uid="{00000000-0005-0000-0000-0000522D0000}"/>
    <cellStyle name="Comma [0] 2 145 2 2" xfId="12502" hidden="1" xr:uid="{00000000-0005-0000-0000-0000D9300000}"/>
    <cellStyle name="Comma [0] 2 145 2 2" xfId="12895" hidden="1" xr:uid="{00000000-0005-0000-0000-000062320000}"/>
    <cellStyle name="Comma [0] 2 145 2 2" xfId="13065" hidden="1" xr:uid="{00000000-0005-0000-0000-00000C330000}"/>
    <cellStyle name="Comma [0] 2 145 2 2" xfId="13355" hidden="1" xr:uid="{00000000-0005-0000-0000-00002E340000}"/>
    <cellStyle name="Comma [0] 2 145 2 2" xfId="14258" hidden="1" xr:uid="{00000000-0005-0000-0000-0000B5370000}"/>
    <cellStyle name="Comma [0] 2 145 2 2" xfId="14651" hidden="1" xr:uid="{00000000-0005-0000-0000-00003E390000}"/>
    <cellStyle name="Comma [0] 2 145 2 2" xfId="14821" hidden="1" xr:uid="{00000000-0005-0000-0000-0000E8390000}"/>
    <cellStyle name="Comma [0] 2 145 2 2" xfId="15111" hidden="1" xr:uid="{00000000-0005-0000-0000-00000A3B0000}"/>
    <cellStyle name="Comma [0] 2 145 2 2" xfId="16011" hidden="1" xr:uid="{00000000-0005-0000-0000-00008E3E0000}"/>
    <cellStyle name="Comma [0] 2 145 2 2" xfId="16404" hidden="1" xr:uid="{00000000-0005-0000-0000-000017400000}"/>
    <cellStyle name="Comma [0] 2 145 2 2" xfId="16574" hidden="1" xr:uid="{00000000-0005-0000-0000-0000C1400000}"/>
    <cellStyle name="Comma [0] 2 145 2 2" xfId="16864" hidden="1" xr:uid="{00000000-0005-0000-0000-0000E3410000}"/>
    <cellStyle name="Comma [0] 2 145 2 2" xfId="17761" hidden="1" xr:uid="{00000000-0005-0000-0000-000064450000}"/>
    <cellStyle name="Comma [0] 2 145 2 2" xfId="18154" hidden="1" xr:uid="{00000000-0005-0000-0000-0000ED460000}"/>
    <cellStyle name="Comma [0] 2 145 2 2" xfId="18324" hidden="1" xr:uid="{00000000-0005-0000-0000-000097470000}"/>
    <cellStyle name="Comma [0] 2 145 2 2" xfId="18614" hidden="1" xr:uid="{00000000-0005-0000-0000-0000B9480000}"/>
    <cellStyle name="Comma [0] 2 145 2 2" xfId="19506" hidden="1" xr:uid="{00000000-0005-0000-0000-0000354C0000}"/>
    <cellStyle name="Comma [0] 2 145 2 2" xfId="19898" hidden="1" xr:uid="{00000000-0005-0000-0000-0000BD4D0000}"/>
    <cellStyle name="Comma [0] 2 145 2 2" xfId="20068" hidden="1" xr:uid="{00000000-0005-0000-0000-0000674E0000}"/>
    <cellStyle name="Comma [0] 2 145 2 2" xfId="20358" hidden="1" xr:uid="{00000000-0005-0000-0000-0000894F0000}"/>
    <cellStyle name="Comma [0] 2 145 2 2" xfId="21244" hidden="1" xr:uid="{00000000-0005-0000-0000-0000FF520000}"/>
    <cellStyle name="Comma [0] 2 145 2 2" xfId="21632" hidden="1" xr:uid="{00000000-0005-0000-0000-000083540000}"/>
    <cellStyle name="Comma [0] 2 145 2 2" xfId="21802" hidden="1" xr:uid="{00000000-0005-0000-0000-00002D550000}"/>
    <cellStyle name="Comma [0] 2 145 2 2" xfId="22092" hidden="1" xr:uid="{00000000-0005-0000-0000-00004F560000}"/>
    <cellStyle name="Comma [0] 2 145 2 2" xfId="22972" hidden="1" xr:uid="{00000000-0005-0000-0000-0000BF590000}"/>
    <cellStyle name="Comma [0] 2 145 2 2" xfId="23356" hidden="1" xr:uid="{00000000-0005-0000-0000-00003F5B0000}"/>
    <cellStyle name="Comma [0] 2 145 2 2" xfId="23526" hidden="1" xr:uid="{00000000-0005-0000-0000-0000E95B0000}"/>
    <cellStyle name="Comma [0] 2 145 2 2" xfId="23816" hidden="1" xr:uid="{00000000-0005-0000-0000-00000B5D0000}"/>
    <cellStyle name="Comma [0] 2 145 2 2" xfId="24685" hidden="1" xr:uid="{00000000-0005-0000-0000-000070600000}"/>
    <cellStyle name="Comma [0] 2 145 2 2" xfId="25063" hidden="1" xr:uid="{00000000-0005-0000-0000-0000EA610000}"/>
    <cellStyle name="Comma [0] 2 145 2 2" xfId="25233" hidden="1" xr:uid="{00000000-0005-0000-0000-000094620000}"/>
    <cellStyle name="Comma [0] 2 145 2 2" xfId="25523" hidden="1" xr:uid="{00000000-0005-0000-0000-0000B6630000}"/>
    <cellStyle name="Comma [0] 2 145 2 2" xfId="26382" hidden="1" xr:uid="{00000000-0005-0000-0000-000011670000}"/>
    <cellStyle name="Comma [0] 2 145 2 2" xfId="26757" hidden="1" xr:uid="{00000000-0005-0000-0000-000088680000}"/>
    <cellStyle name="Comma [0] 2 145 2 2" xfId="26927" hidden="1" xr:uid="{00000000-0005-0000-0000-000032690000}"/>
    <cellStyle name="Comma [0] 2 145 2 2" xfId="27217" hidden="1" xr:uid="{00000000-0005-0000-0000-0000546A0000}"/>
    <cellStyle name="Comma [0] 2 145 2 2" xfId="28057" hidden="1" xr:uid="{00000000-0005-0000-0000-00009C6D0000}"/>
    <cellStyle name="Comma [0] 2 145 2 2" xfId="28418" hidden="1" xr:uid="{00000000-0005-0000-0000-0000056F0000}"/>
    <cellStyle name="Comma [0] 2 145 2 2" xfId="28588" hidden="1" xr:uid="{00000000-0005-0000-0000-0000AF6F0000}"/>
    <cellStyle name="Comma [0] 2 145 2 2" xfId="28878" hidden="1" xr:uid="{00000000-0005-0000-0000-0000D1700000}"/>
    <cellStyle name="Comma [0] 2 145 2 2" xfId="29703" hidden="1" xr:uid="{00000000-0005-0000-0000-00000A740000}"/>
    <cellStyle name="Comma [0] 2 145 2 2" xfId="30053" hidden="1" xr:uid="{00000000-0005-0000-0000-000068750000}"/>
    <cellStyle name="Comma [0] 2 145 2 2" xfId="30223" hidden="1" xr:uid="{00000000-0005-0000-0000-000012760000}"/>
    <cellStyle name="Comma [0] 2 145 2 2" xfId="30513" hidden="1" xr:uid="{00000000-0005-0000-0000-000034770000}"/>
    <cellStyle name="Comma [0] 2 145 2 2" xfId="31280" hidden="1" xr:uid="{00000000-0005-0000-0000-0000337A0000}"/>
    <cellStyle name="Comma [0] 2 145 2 2" xfId="31575" hidden="1" xr:uid="{00000000-0005-0000-0000-00005A7B0000}"/>
    <cellStyle name="Comma [0] 2 145 2 2" xfId="31736" hidden="1" xr:uid="{00000000-0005-0000-0000-0000FB7B0000}"/>
    <cellStyle name="Comma [0] 2 145 2 2" xfId="37034" hidden="1" xr:uid="{26215D17-F5E2-43B5-80BF-40C415011F97}"/>
    <cellStyle name="Comma [0] 2 145 2 2" xfId="37427" hidden="1" xr:uid="{FAF7D5AB-6293-4996-B48E-E1A0E11C7E50}"/>
    <cellStyle name="Comma [0] 2 145 2 2" xfId="37597" hidden="1" xr:uid="{303BC93D-4D20-46B6-8B28-01E890F951CB}"/>
    <cellStyle name="Comma [0] 2 145 2 2" xfId="37887" hidden="1" xr:uid="{DAADD2E8-8F80-46BC-B909-2DABCA46F064}"/>
    <cellStyle name="Comma [0] 2 145 2 2" xfId="39253" hidden="1" xr:uid="{F77423E8-48D0-46F4-AA63-423B4B8BE140}"/>
    <cellStyle name="Comma [0] 2 145 2 2" xfId="39646" hidden="1" xr:uid="{1B62D3E0-50CD-49B9-B6AA-8064E47443C9}"/>
    <cellStyle name="Comma [0] 2 145 2 2" xfId="39816" hidden="1" xr:uid="{6A61039E-A8BB-435E-896D-C77645F393A8}"/>
    <cellStyle name="Comma [0] 2 145 2 2" xfId="40106" hidden="1" xr:uid="{3DA66624-9ECD-4DC1-A7B2-4E456F488337}"/>
    <cellStyle name="Comma [0] 2 145 2 2" xfId="41009" hidden="1" xr:uid="{DF889F0B-E181-4CDF-8300-53A629E1DDA8}"/>
    <cellStyle name="Comma [0] 2 145 2 2" xfId="41402" hidden="1" xr:uid="{A81B0580-4A0F-4524-99AD-562F567CEBA3}"/>
    <cellStyle name="Comma [0] 2 145 2 2" xfId="41572" hidden="1" xr:uid="{AD6E2CC2-D970-49E7-AA50-833403F42C7C}"/>
    <cellStyle name="Comma [0] 2 145 2 2" xfId="41862" hidden="1" xr:uid="{896B34B1-40AD-452B-9FC9-9CDF841C5478}"/>
    <cellStyle name="Comma [0] 2 145 2 2" xfId="42765" hidden="1" xr:uid="{7924FF01-320C-442D-998F-BE7B64186B5F}"/>
    <cellStyle name="Comma [0] 2 145 2 2" xfId="43158" hidden="1" xr:uid="{F4916085-CD8A-45D4-83B8-D6A1B0C610AA}"/>
    <cellStyle name="Comma [0] 2 145 2 2" xfId="43328" hidden="1" xr:uid="{DC8D86D9-7ACC-49D1-8918-A269D26170FA}"/>
    <cellStyle name="Comma [0] 2 145 2 2" xfId="43618" hidden="1" xr:uid="{41D11E47-4E89-4C25-AC67-AB297D59214B}"/>
    <cellStyle name="Comma [0] 2 145 2 2" xfId="44521" hidden="1" xr:uid="{A9147B66-7C17-4533-8E99-1BE153C94FB4}"/>
    <cellStyle name="Comma [0] 2 145 2 2" xfId="44914" hidden="1" xr:uid="{CD9BA6D8-9700-4FF5-AD35-025729E473A7}"/>
    <cellStyle name="Comma [0] 2 145 2 2" xfId="45084" hidden="1" xr:uid="{98F58B95-786F-45E4-9D8C-B3779F137BA1}"/>
    <cellStyle name="Comma [0] 2 145 2 2" xfId="45374" hidden="1" xr:uid="{22BBBF3C-1499-4F3B-89C3-F1961EFD0A23}"/>
    <cellStyle name="Comma [0] 2 145 2 2" xfId="46277" hidden="1" xr:uid="{BDAC966A-984E-47CD-8C5B-7506F2E12053}"/>
    <cellStyle name="Comma [0] 2 145 2 2" xfId="46670" hidden="1" xr:uid="{706CE1F8-D082-4BF2-9FCA-0607EED74B04}"/>
    <cellStyle name="Comma [0] 2 145 2 2" xfId="46840" hidden="1" xr:uid="{1C6A910E-C6D9-454E-9235-EA10A75BBBE4}"/>
    <cellStyle name="Comma [0] 2 145 2 2" xfId="47130" hidden="1" xr:uid="{DE5BE631-B6F2-422E-A06A-51E4BEA2F567}"/>
    <cellStyle name="Comma [0] 2 145 2 2" xfId="48030" hidden="1" xr:uid="{89075BAB-3377-4C15-851C-744645898D4B}"/>
    <cellStyle name="Comma [0] 2 145 2 2" xfId="48423" hidden="1" xr:uid="{9C2DB357-CCDB-42F1-9874-F67A14FC8D3F}"/>
    <cellStyle name="Comma [0] 2 145 2 2" xfId="48593" hidden="1" xr:uid="{E8E36891-9414-4D6E-9D52-B2F1A4953369}"/>
    <cellStyle name="Comma [0] 2 145 2 2" xfId="48883" hidden="1" xr:uid="{063754BC-CF8F-4300-8AD7-982D7DC9718E}"/>
    <cellStyle name="Comma [0] 2 145 2 2" xfId="49780" hidden="1" xr:uid="{5F8AECE0-AE94-4A61-ACE2-B3D282B17C62}"/>
    <cellStyle name="Comma [0] 2 145 2 2" xfId="50173" hidden="1" xr:uid="{A2284F19-2B8B-48EA-A522-EF81DE9CAA27}"/>
    <cellStyle name="Comma [0] 2 145 2 2" xfId="50343" hidden="1" xr:uid="{7096A9BF-270B-4648-92A4-C82D49D35F38}"/>
    <cellStyle name="Comma [0] 2 145 2 2" xfId="50633" hidden="1" xr:uid="{BEB8B5F0-35B2-401F-A7CB-4A5086D8DD89}"/>
    <cellStyle name="Comma [0] 2 145 2 2" xfId="51525" hidden="1" xr:uid="{DC707274-5A91-4FE4-9A9C-8A41147A87E5}"/>
    <cellStyle name="Comma [0] 2 145 2 2" xfId="51917" hidden="1" xr:uid="{BFD2EEFF-2435-4635-AFEC-C86BAB6E5350}"/>
    <cellStyle name="Comma [0] 2 145 2 2" xfId="52087" hidden="1" xr:uid="{4ED60125-F07D-4834-A562-E2BC2CA4ED77}"/>
    <cellStyle name="Comma [0] 2 145 2 2" xfId="52377" hidden="1" xr:uid="{454C1D59-9988-4A8A-A994-D6BABB45A460}"/>
    <cellStyle name="Comma [0] 2 145 2 2" xfId="53263" hidden="1" xr:uid="{6619E524-83BB-4C8E-B5E0-BAFCD6A49C44}"/>
    <cellStyle name="Comma [0] 2 145 2 2" xfId="53651" hidden="1" xr:uid="{8100958C-9B03-437B-BAE8-1CED3BA9175E}"/>
    <cellStyle name="Comma [0] 2 145 2 2" xfId="53821" hidden="1" xr:uid="{81F20692-B005-4D73-B400-33DF42522CBF}"/>
    <cellStyle name="Comma [0] 2 145 2 2" xfId="54111" hidden="1" xr:uid="{C449DCA6-4277-49CD-86F4-B7A87EF01643}"/>
    <cellStyle name="Comma [0] 2 145 2 2" xfId="54991" hidden="1" xr:uid="{922E7001-595C-45F4-8D8B-DDE76AB2F698}"/>
    <cellStyle name="Comma [0] 2 145 2 2" xfId="55375" hidden="1" xr:uid="{F4348262-A2D7-4E23-BEDE-D41618AD5189}"/>
    <cellStyle name="Comma [0] 2 145 2 2" xfId="55545" hidden="1" xr:uid="{21142421-672D-4C29-9867-6A193F6C7E66}"/>
    <cellStyle name="Comma [0] 2 145 2 2" xfId="55835" hidden="1" xr:uid="{83585E5C-F0E7-4AE3-8A93-98661CDA4175}"/>
    <cellStyle name="Comma [0] 2 145 2 2" xfId="56704" hidden="1" xr:uid="{E77F434E-9284-4342-B03E-C417D697DA8F}"/>
    <cellStyle name="Comma [0] 2 145 2 2" xfId="57082" hidden="1" xr:uid="{D89C7EF2-A12B-4A56-B1B4-D1B7D1A1FF65}"/>
    <cellStyle name="Comma [0] 2 145 2 2" xfId="57252" hidden="1" xr:uid="{09D891BA-0A87-4DFE-92DD-6D66220D562E}"/>
    <cellStyle name="Comma [0] 2 145 2 2" xfId="57542" hidden="1" xr:uid="{0650FAEC-5289-4D5D-ABBD-AA5E3ACCAFE4}"/>
    <cellStyle name="Comma [0] 2 145 2 2" xfId="58401" hidden="1" xr:uid="{A3DCCA3F-1691-4A83-BBA5-49B719DA2141}"/>
    <cellStyle name="Comma [0] 2 145 2 2" xfId="58776" hidden="1" xr:uid="{A72E3887-73BD-4D6B-BBEE-40AA488C3048}"/>
    <cellStyle name="Comma [0] 2 145 2 2" xfId="58946" hidden="1" xr:uid="{4D1C4B9C-25B7-4763-A045-9780992C729A}"/>
    <cellStyle name="Comma [0] 2 145 2 2" xfId="59236" hidden="1" xr:uid="{C8914D72-0077-4446-8A41-F8643AF37E1A}"/>
    <cellStyle name="Comma [0] 2 145 2 2" xfId="60076" hidden="1" xr:uid="{AADC658B-5A25-489C-9F2A-12C88DCA50E1}"/>
    <cellStyle name="Comma [0] 2 145 2 2" xfId="60437" hidden="1" xr:uid="{FCACC91B-04A2-44AD-B8C9-93232A81EFBD}"/>
    <cellStyle name="Comma [0] 2 145 2 2" xfId="60607" hidden="1" xr:uid="{A9740F81-3E21-4327-BC3A-C16E54C16D57}"/>
    <cellStyle name="Comma [0] 2 145 2 2" xfId="60897" hidden="1" xr:uid="{E2E02A95-05B7-4B2E-A49F-91AADD4A6A6B}"/>
    <cellStyle name="Comma [0] 2 145 2 2" xfId="61722" hidden="1" xr:uid="{E85277F3-25A8-494D-8DD2-8BA3B092E08C}"/>
    <cellStyle name="Comma [0] 2 145 2 2" xfId="62072" hidden="1" xr:uid="{B4DC2E46-4C07-4E9E-95E5-3B36DEF5952C}"/>
    <cellStyle name="Comma [0] 2 145 2 2" xfId="62242" hidden="1" xr:uid="{308D88D6-46A0-4873-8D59-87D0F40AFB0F}"/>
    <cellStyle name="Comma [0] 2 145 2 2" xfId="62532" hidden="1" xr:uid="{73D25CD6-24C6-469B-B756-5DCA21CF9D56}"/>
    <cellStyle name="Comma [0] 2 145 2 2" xfId="63299" hidden="1" xr:uid="{0B90BB47-E710-499D-88A0-422A52430B00}"/>
    <cellStyle name="Comma [0] 2 145 2 2" xfId="63594" hidden="1" xr:uid="{F6BE82FA-EE41-49FE-8959-F669486B3EE9}"/>
    <cellStyle name="Comma [0] 2 145 2 2" xfId="63755" hidden="1" xr:uid="{5881B9F6-AFAF-4288-BB2C-7584BD4E1E5D}"/>
    <cellStyle name="Comma [0] 2 145 3" xfId="4051" hidden="1" xr:uid="{00000000-0005-0000-0000-0000D60F0000}"/>
    <cellStyle name="Comma [0] 2 145 3" xfId="4354" hidden="1" xr:uid="{00000000-0005-0000-0000-000005110000}"/>
    <cellStyle name="Comma [0] 2 145 3" xfId="6573" hidden="1" xr:uid="{00000000-0005-0000-0000-0000B0190000}"/>
    <cellStyle name="Comma [0] 2 145 3" xfId="7006" hidden="1" xr:uid="{00000000-0005-0000-0000-0000611B0000}"/>
    <cellStyle name="Comma [0] 2 145 3" xfId="8762" hidden="1" xr:uid="{00000000-0005-0000-0000-00003D220000}"/>
    <cellStyle name="Comma [0] 2 145 3" xfId="10518" hidden="1" xr:uid="{00000000-0005-0000-0000-000019290000}"/>
    <cellStyle name="Comma [0] 2 145 3" xfId="12274" hidden="1" xr:uid="{00000000-0005-0000-0000-0000F52F0000}"/>
    <cellStyle name="Comma [0] 2 145 3" xfId="14030" hidden="1" xr:uid="{00000000-0005-0000-0000-0000D1360000}"/>
    <cellStyle name="Comma [0] 2 145 3" xfId="15784" hidden="1" xr:uid="{00000000-0005-0000-0000-0000AB3D0000}"/>
    <cellStyle name="Comma [0] 2 145 3" xfId="17535" hidden="1" xr:uid="{00000000-0005-0000-0000-000082440000}"/>
    <cellStyle name="Comma [0] 2 145 3" xfId="19281" hidden="1" xr:uid="{00000000-0005-0000-0000-0000544B0000}"/>
    <cellStyle name="Comma [0] 2 145 3" xfId="21020" hidden="1" xr:uid="{00000000-0005-0000-0000-00001F520000}"/>
    <cellStyle name="Comma [0] 2 145 3" xfId="22748" hidden="1" xr:uid="{00000000-0005-0000-0000-0000DF580000}"/>
    <cellStyle name="Comma [0] 2 145 3" xfId="24465" hidden="1" xr:uid="{00000000-0005-0000-0000-0000945F0000}"/>
    <cellStyle name="Comma [0] 2 145 3" xfId="26163" hidden="1" xr:uid="{00000000-0005-0000-0000-000036660000}"/>
    <cellStyle name="Comma [0] 2 145 3" xfId="27843" hidden="1" xr:uid="{00000000-0005-0000-0000-0000C66C0000}"/>
    <cellStyle name="Comma [0] 2 145 3" xfId="36070" hidden="1" xr:uid="{7BAADFBF-B78C-492F-B51D-F114A8B06E98}"/>
    <cellStyle name="Comma [0] 2 145 3" xfId="36373" hidden="1" xr:uid="{3FE0A7CB-826A-4C6E-95F2-B675CA7A8729}"/>
    <cellStyle name="Comma [0] 2 145 3" xfId="38592" hidden="1" xr:uid="{F62DCB97-4708-4D8D-8919-1D7073550259}"/>
    <cellStyle name="Comma [0] 2 145 3" xfId="39025" hidden="1" xr:uid="{C5FFA678-98B4-44D5-8EDF-0B90A497C291}"/>
    <cellStyle name="Comma [0] 2 145 3" xfId="40781" hidden="1" xr:uid="{3CFE2B10-A2D7-4908-A0DA-20F5A1277DD2}"/>
    <cellStyle name="Comma [0] 2 145 3" xfId="42537" hidden="1" xr:uid="{B3E4A05E-65E4-44F7-A025-9562F30CD3AD}"/>
    <cellStyle name="Comma [0] 2 145 3" xfId="44293" hidden="1" xr:uid="{167EB879-7140-479E-89E4-A70C067A618D}"/>
    <cellStyle name="Comma [0] 2 145 3" xfId="46049" hidden="1" xr:uid="{AFDF2996-F683-44F6-B834-340280646BF4}"/>
    <cellStyle name="Comma [0] 2 145 3" xfId="47803" hidden="1" xr:uid="{D28CA837-D948-4793-A163-A41C0F010E5C}"/>
    <cellStyle name="Comma [0] 2 145 3" xfId="49554" hidden="1" xr:uid="{9F8FC5DC-C22D-48ED-87DE-EAFA7B9A4D97}"/>
    <cellStyle name="Comma [0] 2 145 3" xfId="51300" hidden="1" xr:uid="{187F4FE1-8493-4F75-8189-87EE9701C166}"/>
    <cellStyle name="Comma [0] 2 145 3" xfId="53039" hidden="1" xr:uid="{2BB9644D-1E31-4DAF-8D31-7943DCA74D6B}"/>
    <cellStyle name="Comma [0] 2 145 3" xfId="54767" hidden="1" xr:uid="{32F6B52E-395F-495A-9CEB-4F43B2833D26}"/>
    <cellStyle name="Comma [0] 2 145 3" xfId="56484" hidden="1" xr:uid="{8012A56E-C9CE-4002-B2C3-4554D873DC32}"/>
    <cellStyle name="Comma [0] 2 145 3" xfId="58182" hidden="1" xr:uid="{D8E8D8A6-F38B-4D22-9289-E292E08E6D0E}"/>
    <cellStyle name="Comma [0] 2 145 3" xfId="59862" hidden="1" xr:uid="{A8799CE0-4868-4CB6-A035-917AFFF3C816}"/>
    <cellStyle name="Comma [0] 2 146" xfId="561" xr:uid="{00000000-0005-0000-0000-000034020000}"/>
    <cellStyle name="Comma [0] 2 146 2" xfId="1216" hidden="1" xr:uid="{00000000-0005-0000-0000-0000C3040000}"/>
    <cellStyle name="Comma [0] 2 146 2" xfId="1633" hidden="1" xr:uid="{00000000-0005-0000-0000-000064060000}"/>
    <cellStyle name="Comma [0] 2 146 2" xfId="1775" hidden="1" xr:uid="{00000000-0005-0000-0000-0000F2060000}"/>
    <cellStyle name="Comma [0] 2 146 2" xfId="2012" hidden="1" xr:uid="{00000000-0005-0000-0000-0000DF070000}"/>
    <cellStyle name="Comma [0] 2 146 2" xfId="33252" hidden="1" xr:uid="{46285639-5377-4663-B7EA-75B5C600EF6A}"/>
    <cellStyle name="Comma [0] 2 146 2" xfId="33666" hidden="1" xr:uid="{6CA220C8-343D-40E3-A74A-9666A9F10CD5}"/>
    <cellStyle name="Comma [0] 2 146 2" xfId="33805" hidden="1" xr:uid="{2BE01AFF-17B5-4CEA-900B-8BB5C7F14984}"/>
    <cellStyle name="Comma [0] 2 146 2" xfId="34042" hidden="1" xr:uid="{44AC2629-E0BB-404C-952C-03C3E78E5924}"/>
    <cellStyle name="Comma [0] 2 146 2" xfId="32614" xr:uid="{CB1582B2-F45F-4A9E-9AD7-AB416EB1F148}"/>
    <cellStyle name="Comma [0] 2 146 2 2" xfId="5013" hidden="1" xr:uid="{00000000-0005-0000-0000-000098130000}"/>
    <cellStyle name="Comma [0] 2 146 2 2" xfId="5430" hidden="1" xr:uid="{00000000-0005-0000-0000-000039150000}"/>
    <cellStyle name="Comma [0] 2 146 2 2" xfId="5576" hidden="1" xr:uid="{00000000-0005-0000-0000-0000CB150000}"/>
    <cellStyle name="Comma [0] 2 146 2 2" xfId="5814" hidden="1" xr:uid="{00000000-0005-0000-0000-0000B9160000}"/>
    <cellStyle name="Comma [0] 2 146 2 2" xfId="7232" hidden="1" xr:uid="{00000000-0005-0000-0000-0000431C0000}"/>
    <cellStyle name="Comma [0] 2 146 2 2" xfId="7649" hidden="1" xr:uid="{00000000-0005-0000-0000-0000E41D0000}"/>
    <cellStyle name="Comma [0] 2 146 2 2" xfId="7795" hidden="1" xr:uid="{00000000-0005-0000-0000-0000761E0000}"/>
    <cellStyle name="Comma [0] 2 146 2 2" xfId="8033" hidden="1" xr:uid="{00000000-0005-0000-0000-0000641F0000}"/>
    <cellStyle name="Comma [0] 2 146 2 2" xfId="8988" hidden="1" xr:uid="{00000000-0005-0000-0000-00001F230000}"/>
    <cellStyle name="Comma [0] 2 146 2 2" xfId="9405" hidden="1" xr:uid="{00000000-0005-0000-0000-0000C0240000}"/>
    <cellStyle name="Comma [0] 2 146 2 2" xfId="9551" hidden="1" xr:uid="{00000000-0005-0000-0000-000052250000}"/>
    <cellStyle name="Comma [0] 2 146 2 2" xfId="9789" hidden="1" xr:uid="{00000000-0005-0000-0000-000040260000}"/>
    <cellStyle name="Comma [0] 2 146 2 2" xfId="10744" hidden="1" xr:uid="{00000000-0005-0000-0000-0000FB290000}"/>
    <cellStyle name="Comma [0] 2 146 2 2" xfId="11161" hidden="1" xr:uid="{00000000-0005-0000-0000-00009C2B0000}"/>
    <cellStyle name="Comma [0] 2 146 2 2" xfId="11307" hidden="1" xr:uid="{00000000-0005-0000-0000-00002E2C0000}"/>
    <cellStyle name="Comma [0] 2 146 2 2" xfId="11545" hidden="1" xr:uid="{00000000-0005-0000-0000-00001C2D0000}"/>
    <cellStyle name="Comma [0] 2 146 2 2" xfId="12500" hidden="1" xr:uid="{00000000-0005-0000-0000-0000D7300000}"/>
    <cellStyle name="Comma [0] 2 146 2 2" xfId="12917" hidden="1" xr:uid="{00000000-0005-0000-0000-000078320000}"/>
    <cellStyle name="Comma [0] 2 146 2 2" xfId="13063" hidden="1" xr:uid="{00000000-0005-0000-0000-00000A330000}"/>
    <cellStyle name="Comma [0] 2 146 2 2" xfId="13301" hidden="1" xr:uid="{00000000-0005-0000-0000-0000F8330000}"/>
    <cellStyle name="Comma [0] 2 146 2 2" xfId="14256" hidden="1" xr:uid="{00000000-0005-0000-0000-0000B3370000}"/>
    <cellStyle name="Comma [0] 2 146 2 2" xfId="14673" hidden="1" xr:uid="{00000000-0005-0000-0000-000054390000}"/>
    <cellStyle name="Comma [0] 2 146 2 2" xfId="14819" hidden="1" xr:uid="{00000000-0005-0000-0000-0000E6390000}"/>
    <cellStyle name="Comma [0] 2 146 2 2" xfId="15057" hidden="1" xr:uid="{00000000-0005-0000-0000-0000D43A0000}"/>
    <cellStyle name="Comma [0] 2 146 2 2" xfId="16009" hidden="1" xr:uid="{00000000-0005-0000-0000-00008C3E0000}"/>
    <cellStyle name="Comma [0] 2 146 2 2" xfId="16426" hidden="1" xr:uid="{00000000-0005-0000-0000-00002D400000}"/>
    <cellStyle name="Comma [0] 2 146 2 2" xfId="16572" hidden="1" xr:uid="{00000000-0005-0000-0000-0000BF400000}"/>
    <cellStyle name="Comma [0] 2 146 2 2" xfId="16810" hidden="1" xr:uid="{00000000-0005-0000-0000-0000AD410000}"/>
    <cellStyle name="Comma [0] 2 146 2 2" xfId="17759" hidden="1" xr:uid="{00000000-0005-0000-0000-000062450000}"/>
    <cellStyle name="Comma [0] 2 146 2 2" xfId="18176" hidden="1" xr:uid="{00000000-0005-0000-0000-000003470000}"/>
    <cellStyle name="Comma [0] 2 146 2 2" xfId="18322" hidden="1" xr:uid="{00000000-0005-0000-0000-000095470000}"/>
    <cellStyle name="Comma [0] 2 146 2 2" xfId="18560" hidden="1" xr:uid="{00000000-0005-0000-0000-000083480000}"/>
    <cellStyle name="Comma [0] 2 146 2 2" xfId="19504" hidden="1" xr:uid="{00000000-0005-0000-0000-0000334C0000}"/>
    <cellStyle name="Comma [0] 2 146 2 2" xfId="19920" hidden="1" xr:uid="{00000000-0005-0000-0000-0000D34D0000}"/>
    <cellStyle name="Comma [0] 2 146 2 2" xfId="20066" hidden="1" xr:uid="{00000000-0005-0000-0000-0000654E0000}"/>
    <cellStyle name="Comma [0] 2 146 2 2" xfId="20304" hidden="1" xr:uid="{00000000-0005-0000-0000-0000534F0000}"/>
    <cellStyle name="Comma [0] 2 146 2 2" xfId="21242" hidden="1" xr:uid="{00000000-0005-0000-0000-0000FD520000}"/>
    <cellStyle name="Comma [0] 2 146 2 2" xfId="21654" hidden="1" xr:uid="{00000000-0005-0000-0000-000099540000}"/>
    <cellStyle name="Comma [0] 2 146 2 2" xfId="21800" hidden="1" xr:uid="{00000000-0005-0000-0000-00002B550000}"/>
    <cellStyle name="Comma [0] 2 146 2 2" xfId="22038" hidden="1" xr:uid="{00000000-0005-0000-0000-000019560000}"/>
    <cellStyle name="Comma [0] 2 146 2 2" xfId="22970" hidden="1" xr:uid="{00000000-0005-0000-0000-0000BD590000}"/>
    <cellStyle name="Comma [0] 2 146 2 2" xfId="23378" hidden="1" xr:uid="{00000000-0005-0000-0000-0000555B0000}"/>
    <cellStyle name="Comma [0] 2 146 2 2" xfId="23524" hidden="1" xr:uid="{00000000-0005-0000-0000-0000E75B0000}"/>
    <cellStyle name="Comma [0] 2 146 2 2" xfId="23762" hidden="1" xr:uid="{00000000-0005-0000-0000-0000D55C0000}"/>
    <cellStyle name="Comma [0] 2 146 2 2" xfId="24683" hidden="1" xr:uid="{00000000-0005-0000-0000-00006E600000}"/>
    <cellStyle name="Comma [0] 2 146 2 2" xfId="25085" hidden="1" xr:uid="{00000000-0005-0000-0000-000000620000}"/>
    <cellStyle name="Comma [0] 2 146 2 2" xfId="25231" hidden="1" xr:uid="{00000000-0005-0000-0000-000092620000}"/>
    <cellStyle name="Comma [0] 2 146 2 2" xfId="25469" hidden="1" xr:uid="{00000000-0005-0000-0000-000080630000}"/>
    <cellStyle name="Comma [0] 2 146 2 2" xfId="26380" hidden="1" xr:uid="{00000000-0005-0000-0000-00000F670000}"/>
    <cellStyle name="Comma [0] 2 146 2 2" xfId="26779" hidden="1" xr:uid="{00000000-0005-0000-0000-00009E680000}"/>
    <cellStyle name="Comma [0] 2 146 2 2" xfId="26925" hidden="1" xr:uid="{00000000-0005-0000-0000-000030690000}"/>
    <cellStyle name="Comma [0] 2 146 2 2" xfId="27163" hidden="1" xr:uid="{00000000-0005-0000-0000-00001E6A0000}"/>
    <cellStyle name="Comma [0] 2 146 2 2" xfId="28055" hidden="1" xr:uid="{00000000-0005-0000-0000-00009A6D0000}"/>
    <cellStyle name="Comma [0] 2 146 2 2" xfId="28440" hidden="1" xr:uid="{00000000-0005-0000-0000-00001B6F0000}"/>
    <cellStyle name="Comma [0] 2 146 2 2" xfId="28586" hidden="1" xr:uid="{00000000-0005-0000-0000-0000AD6F0000}"/>
    <cellStyle name="Comma [0] 2 146 2 2" xfId="28824" hidden="1" xr:uid="{00000000-0005-0000-0000-00009B700000}"/>
    <cellStyle name="Comma [0] 2 146 2 2" xfId="29701" hidden="1" xr:uid="{00000000-0005-0000-0000-000008740000}"/>
    <cellStyle name="Comma [0] 2 146 2 2" xfId="30075" hidden="1" xr:uid="{00000000-0005-0000-0000-00007E750000}"/>
    <cellStyle name="Comma [0] 2 146 2 2" xfId="30221" hidden="1" xr:uid="{00000000-0005-0000-0000-000010760000}"/>
    <cellStyle name="Comma [0] 2 146 2 2" xfId="30459" hidden="1" xr:uid="{00000000-0005-0000-0000-0000FE760000}"/>
    <cellStyle name="Comma [0] 2 146 2 2" xfId="31278" hidden="1" xr:uid="{00000000-0005-0000-0000-0000317A0000}"/>
    <cellStyle name="Comma [0] 2 146 2 2" xfId="31597" hidden="1" xr:uid="{00000000-0005-0000-0000-0000707B0000}"/>
    <cellStyle name="Comma [0] 2 146 2 2" xfId="31734" hidden="1" xr:uid="{00000000-0005-0000-0000-0000F97B0000}"/>
    <cellStyle name="Comma [0] 2 146 2 2" xfId="31970" hidden="1" xr:uid="{00000000-0005-0000-0000-0000E57C0000}"/>
    <cellStyle name="Comma [0] 2 146 2 2" xfId="37032" hidden="1" xr:uid="{4E49A86D-11C9-4D77-BFF8-5B30B61C5B92}"/>
    <cellStyle name="Comma [0] 2 146 2 2" xfId="37449" hidden="1" xr:uid="{F6DA2C07-A15A-417D-A31D-3C0A6EAD3471}"/>
    <cellStyle name="Comma [0] 2 146 2 2" xfId="37595" hidden="1" xr:uid="{EFC4FDE0-E2CA-423F-A4A9-73D61D0FB302}"/>
    <cellStyle name="Comma [0] 2 146 2 2" xfId="37833" hidden="1" xr:uid="{F210694C-F4F2-42C6-98E6-E6CABD02963E}"/>
    <cellStyle name="Comma [0] 2 146 2 2" xfId="39251" hidden="1" xr:uid="{5DB10C14-AC30-4C20-8BFF-7AC81E725C79}"/>
    <cellStyle name="Comma [0] 2 146 2 2" xfId="39668" hidden="1" xr:uid="{333C75CA-B6A7-49E5-AB9A-F0F386DE8F96}"/>
    <cellStyle name="Comma [0] 2 146 2 2" xfId="39814" hidden="1" xr:uid="{79DD99A8-EE47-4746-A54C-39529D34842E}"/>
    <cellStyle name="Comma [0] 2 146 2 2" xfId="40052" hidden="1" xr:uid="{E05EC080-E39D-4E04-9F45-72E31CCC3156}"/>
    <cellStyle name="Comma [0] 2 146 2 2" xfId="41007" hidden="1" xr:uid="{C7C349A0-283D-4D8D-A079-76975827C8B6}"/>
    <cellStyle name="Comma [0] 2 146 2 2" xfId="41424" hidden="1" xr:uid="{31F9DFE5-ECB1-4EDC-B3AB-C5E846C2936C}"/>
    <cellStyle name="Comma [0] 2 146 2 2" xfId="41570" hidden="1" xr:uid="{2EC264AF-F898-4706-B6B0-EFB74D940F7C}"/>
    <cellStyle name="Comma [0] 2 146 2 2" xfId="41808" hidden="1" xr:uid="{AA882DAC-3582-42F7-9D91-34FB8D0052B1}"/>
    <cellStyle name="Comma [0] 2 146 2 2" xfId="42763" hidden="1" xr:uid="{BF70194A-94B2-494E-91FA-F85A5B58362E}"/>
    <cellStyle name="Comma [0] 2 146 2 2" xfId="43180" hidden="1" xr:uid="{9154C6F1-71B1-4AB7-ABF9-92A4F4E79F6B}"/>
    <cellStyle name="Comma [0] 2 146 2 2" xfId="43326" hidden="1" xr:uid="{FCEF0BA7-B4D0-4F66-A23A-4238FCD5DDA1}"/>
    <cellStyle name="Comma [0] 2 146 2 2" xfId="43564" hidden="1" xr:uid="{E0B6C590-56DC-4C9E-B6E7-D6C2F2CC34E8}"/>
    <cellStyle name="Comma [0] 2 146 2 2" xfId="44519" hidden="1" xr:uid="{78F241A8-2652-4EEE-BE26-8DF76955C11D}"/>
    <cellStyle name="Comma [0] 2 146 2 2" xfId="44936" hidden="1" xr:uid="{D8D5D421-F1A3-4491-89B0-DF7C84D71478}"/>
    <cellStyle name="Comma [0] 2 146 2 2" xfId="45082" hidden="1" xr:uid="{888FCDE3-B467-4B3E-B31B-39C332DEE277}"/>
    <cellStyle name="Comma [0] 2 146 2 2" xfId="45320" hidden="1" xr:uid="{9C29BD16-605F-42DC-B953-A558A00E2491}"/>
    <cellStyle name="Comma [0] 2 146 2 2" xfId="46275" hidden="1" xr:uid="{B881CA01-3463-4553-A330-8B042F340C1C}"/>
    <cellStyle name="Comma [0] 2 146 2 2" xfId="46692" hidden="1" xr:uid="{DF23EEC0-D8C9-49D9-A581-C7F328F828AB}"/>
    <cellStyle name="Comma [0] 2 146 2 2" xfId="46838" hidden="1" xr:uid="{188B3CC6-4B6D-42B5-9273-8A5C5EAFEF9B}"/>
    <cellStyle name="Comma [0] 2 146 2 2" xfId="47076" hidden="1" xr:uid="{B6EF6BB9-AB12-41D1-9549-614002F1E832}"/>
    <cellStyle name="Comma [0] 2 146 2 2" xfId="48028" hidden="1" xr:uid="{FAB4204A-087E-48D3-9F6D-1FFA86C0DCD7}"/>
    <cellStyle name="Comma [0] 2 146 2 2" xfId="48445" hidden="1" xr:uid="{E988076B-C355-479D-8FAA-B06D6D556F09}"/>
    <cellStyle name="Comma [0] 2 146 2 2" xfId="48591" hidden="1" xr:uid="{09659A12-F266-4E3D-BB5B-225AC2C9B16C}"/>
    <cellStyle name="Comma [0] 2 146 2 2" xfId="48829" hidden="1" xr:uid="{D29B2029-4BFF-4784-81E8-58239C7D7626}"/>
    <cellStyle name="Comma [0] 2 146 2 2" xfId="49778" hidden="1" xr:uid="{8BA85B81-1310-4CFF-B0F5-ED5A6F82A816}"/>
    <cellStyle name="Comma [0] 2 146 2 2" xfId="50195" hidden="1" xr:uid="{31C4A073-777F-43F3-BD37-FD7F8D04C757}"/>
    <cellStyle name="Comma [0] 2 146 2 2" xfId="50341" hidden="1" xr:uid="{959DB8C6-AA06-4CEE-A077-FBBF69915191}"/>
    <cellStyle name="Comma [0] 2 146 2 2" xfId="50579" hidden="1" xr:uid="{A4F92E5C-F6B5-4CFE-BE91-A84CC23963C8}"/>
    <cellStyle name="Comma [0] 2 146 2 2" xfId="51523" hidden="1" xr:uid="{5CF7C568-78A9-4BCA-95B8-91ADEA6012FE}"/>
    <cellStyle name="Comma [0] 2 146 2 2" xfId="51939" hidden="1" xr:uid="{96ED8F48-5661-4BCD-9055-A6F3D300E09B}"/>
    <cellStyle name="Comma [0] 2 146 2 2" xfId="52085" hidden="1" xr:uid="{A614A039-5E69-4B0F-99A0-D0E804DAAEC1}"/>
    <cellStyle name="Comma [0] 2 146 2 2" xfId="52323" hidden="1" xr:uid="{6EC241F4-37BD-4DDC-8AE1-CE704ACD41DD}"/>
    <cellStyle name="Comma [0] 2 146 2 2" xfId="53261" hidden="1" xr:uid="{8F534A07-FB83-4E08-B1EC-C2E5EB5F84B1}"/>
    <cellStyle name="Comma [0] 2 146 2 2" xfId="53673" hidden="1" xr:uid="{573BA3CB-903B-420A-96E6-DD95ED9D38F8}"/>
    <cellStyle name="Comma [0] 2 146 2 2" xfId="53819" hidden="1" xr:uid="{216449EB-EC77-4701-9137-8F0BE251D9C1}"/>
    <cellStyle name="Comma [0] 2 146 2 2" xfId="54057" hidden="1" xr:uid="{AC6A90FA-A9A7-4238-820B-524823331617}"/>
    <cellStyle name="Comma [0] 2 146 2 2" xfId="54989" hidden="1" xr:uid="{2EE1E65A-28E8-49A7-B7A4-54646A60C36A}"/>
    <cellStyle name="Comma [0] 2 146 2 2" xfId="55397" hidden="1" xr:uid="{E27168E7-0304-4B38-A58B-1E978ABE615A}"/>
    <cellStyle name="Comma [0] 2 146 2 2" xfId="55543" hidden="1" xr:uid="{414FC9E5-0717-437B-94F2-198F6FD1ADFA}"/>
    <cellStyle name="Comma [0] 2 146 2 2" xfId="55781" hidden="1" xr:uid="{C07A8ABC-5039-403B-9A58-96A0561DCC7B}"/>
    <cellStyle name="Comma [0] 2 146 2 2" xfId="56702" hidden="1" xr:uid="{9B686248-9DAF-4440-85D0-D56F906732DE}"/>
    <cellStyle name="Comma [0] 2 146 2 2" xfId="57104" hidden="1" xr:uid="{93B79639-0970-403F-BFBD-737388D0EC23}"/>
    <cellStyle name="Comma [0] 2 146 2 2" xfId="57250" hidden="1" xr:uid="{4CCCC3F9-E6BB-4F68-8845-DC43A407B180}"/>
    <cellStyle name="Comma [0] 2 146 2 2" xfId="57488" hidden="1" xr:uid="{DD5479C5-CD5D-4BFF-9F4A-AA6E339CCF4D}"/>
    <cellStyle name="Comma [0] 2 146 2 2" xfId="58399" hidden="1" xr:uid="{A604767C-7D99-426B-A8D0-216857A0D8EB}"/>
    <cellStyle name="Comma [0] 2 146 2 2" xfId="58798" hidden="1" xr:uid="{7DA023F0-56AF-450D-B761-9E56107441D0}"/>
    <cellStyle name="Comma [0] 2 146 2 2" xfId="58944" hidden="1" xr:uid="{8DB1C213-2AD3-4583-8F1B-BC138F3BEB21}"/>
    <cellStyle name="Comma [0] 2 146 2 2" xfId="59182" hidden="1" xr:uid="{7ECF7459-710B-49AE-AAF4-6104BB6D02FF}"/>
    <cellStyle name="Comma [0] 2 146 2 2" xfId="60074" hidden="1" xr:uid="{91EE2FA6-F539-43A0-AA45-C552C19B9383}"/>
    <cellStyle name="Comma [0] 2 146 2 2" xfId="60459" hidden="1" xr:uid="{869A5355-9D58-48D7-9265-0D729ED6EB1B}"/>
    <cellStyle name="Comma [0] 2 146 2 2" xfId="60605" hidden="1" xr:uid="{31720DD1-8AFD-45AE-86E2-5251153AADE3}"/>
    <cellStyle name="Comma [0] 2 146 2 2" xfId="60843" hidden="1" xr:uid="{F499509F-C687-4A72-946A-4A926161DE7A}"/>
    <cellStyle name="Comma [0] 2 146 2 2" xfId="61720" hidden="1" xr:uid="{F7B75A75-0BE3-4F45-B520-FCA6E889F7ED}"/>
    <cellStyle name="Comma [0] 2 146 2 2" xfId="62094" hidden="1" xr:uid="{7FDB6FFC-BE2E-46D6-8B70-88B641062067}"/>
    <cellStyle name="Comma [0] 2 146 2 2" xfId="62240" hidden="1" xr:uid="{F63B4945-A988-470F-B795-87865DAC912F}"/>
    <cellStyle name="Comma [0] 2 146 2 2" xfId="62478" hidden="1" xr:uid="{EE3ED469-74F9-4AF1-A360-C2F3DF954E6F}"/>
    <cellStyle name="Comma [0] 2 146 2 2" xfId="63297" hidden="1" xr:uid="{C4D78E88-4F31-4EB6-AC79-FADEF8656DB5}"/>
    <cellStyle name="Comma [0] 2 146 2 2" xfId="63616" hidden="1" xr:uid="{70A69499-4C43-439A-9167-18BAD57E2E3C}"/>
    <cellStyle name="Comma [0] 2 146 2 2" xfId="63753" hidden="1" xr:uid="{D4137C3D-FE04-4AC8-89BC-5C125385D993}"/>
    <cellStyle name="Comma [0] 2 146 2 2" xfId="63989" hidden="1" xr:uid="{BC5825CD-0644-49DF-B7E8-211DAB1BD4EF}"/>
    <cellStyle name="Comma [0] 2 146 3" xfId="4060" hidden="1" xr:uid="{00000000-0005-0000-0000-0000DF0F0000}"/>
    <cellStyle name="Comma [0] 2 146 3" xfId="4352" hidden="1" xr:uid="{00000000-0005-0000-0000-000003110000}"/>
    <cellStyle name="Comma [0] 2 146 3" xfId="6571" hidden="1" xr:uid="{00000000-0005-0000-0000-0000AE190000}"/>
    <cellStyle name="Comma [0] 2 146 3" xfId="6995" hidden="1" xr:uid="{00000000-0005-0000-0000-0000561B0000}"/>
    <cellStyle name="Comma [0] 2 146 3" xfId="8751" hidden="1" xr:uid="{00000000-0005-0000-0000-000032220000}"/>
    <cellStyle name="Comma [0] 2 146 3" xfId="10507" hidden="1" xr:uid="{00000000-0005-0000-0000-00000E290000}"/>
    <cellStyle name="Comma [0] 2 146 3" xfId="12263" hidden="1" xr:uid="{00000000-0005-0000-0000-0000EA2F0000}"/>
    <cellStyle name="Comma [0] 2 146 3" xfId="14019" hidden="1" xr:uid="{00000000-0005-0000-0000-0000C6360000}"/>
    <cellStyle name="Comma [0] 2 146 3" xfId="15773" hidden="1" xr:uid="{00000000-0005-0000-0000-0000A03D0000}"/>
    <cellStyle name="Comma [0] 2 146 3" xfId="17524" hidden="1" xr:uid="{00000000-0005-0000-0000-000077440000}"/>
    <cellStyle name="Comma [0] 2 146 3" xfId="19270" hidden="1" xr:uid="{00000000-0005-0000-0000-0000494B0000}"/>
    <cellStyle name="Comma [0] 2 146 3" xfId="21009" hidden="1" xr:uid="{00000000-0005-0000-0000-000014520000}"/>
    <cellStyle name="Comma [0] 2 146 3" xfId="22737" hidden="1" xr:uid="{00000000-0005-0000-0000-0000D4580000}"/>
    <cellStyle name="Comma [0] 2 146 3" xfId="24454" hidden="1" xr:uid="{00000000-0005-0000-0000-0000895F0000}"/>
    <cellStyle name="Comma [0] 2 146 3" xfId="26152" hidden="1" xr:uid="{00000000-0005-0000-0000-00002B660000}"/>
    <cellStyle name="Comma [0] 2 146 3" xfId="27832" hidden="1" xr:uid="{00000000-0005-0000-0000-0000BB6C0000}"/>
    <cellStyle name="Comma [0] 2 146 3" xfId="36079" hidden="1" xr:uid="{A76199DA-DDF9-462D-948B-AB7AF2355CE9}"/>
    <cellStyle name="Comma [0] 2 146 3" xfId="36371" hidden="1" xr:uid="{D41F2C05-0CD7-4D6B-80CF-9FCBA432E3ED}"/>
    <cellStyle name="Comma [0] 2 146 3" xfId="38590" hidden="1" xr:uid="{DA2E66BA-499C-4902-B63D-44B205BD84A5}"/>
    <cellStyle name="Comma [0] 2 146 3" xfId="39014" hidden="1" xr:uid="{DECCD149-5805-4C0A-B6E5-16E66E0CCE9B}"/>
    <cellStyle name="Comma [0] 2 146 3" xfId="40770" hidden="1" xr:uid="{4C051DA3-F2AD-41FF-BE7B-7B3178EDB80A}"/>
    <cellStyle name="Comma [0] 2 146 3" xfId="42526" hidden="1" xr:uid="{1E41CB37-7BB5-4267-B613-566680AEF1D3}"/>
    <cellStyle name="Comma [0] 2 146 3" xfId="44282" hidden="1" xr:uid="{B585EF43-D956-4C8E-BA14-4533B412F5FA}"/>
    <cellStyle name="Comma [0] 2 146 3" xfId="46038" hidden="1" xr:uid="{FAB13916-8CE8-4BD4-87C1-A8B351E1D622}"/>
    <cellStyle name="Comma [0] 2 146 3" xfId="47792" hidden="1" xr:uid="{84D92A42-95FA-43C8-B120-6E3715FF52A7}"/>
    <cellStyle name="Comma [0] 2 146 3" xfId="49543" hidden="1" xr:uid="{12329168-CA77-4B65-B833-A8F127D49673}"/>
    <cellStyle name="Comma [0] 2 146 3" xfId="51289" hidden="1" xr:uid="{086A6C67-CD4C-4277-A762-4F53C33A13BE}"/>
    <cellStyle name="Comma [0] 2 146 3" xfId="53028" hidden="1" xr:uid="{18726342-9048-4950-9AD3-FECB49CB1E55}"/>
    <cellStyle name="Comma [0] 2 146 3" xfId="54756" hidden="1" xr:uid="{9845F3D5-1136-4C88-AE84-A1253C56076C}"/>
    <cellStyle name="Comma [0] 2 146 3" xfId="56473" hidden="1" xr:uid="{65F17E17-A575-4C5F-8BF2-E6DA899C3BF6}"/>
    <cellStyle name="Comma [0] 2 146 3" xfId="58171" hidden="1" xr:uid="{5373FFE3-5C00-4A5B-A2CC-AD1AA1995557}"/>
    <cellStyle name="Comma [0] 2 146 3" xfId="59851" hidden="1" xr:uid="{07CBC082-FA85-4FA3-9550-64A8E22E1BA7}"/>
    <cellStyle name="Comma [0] 2 147" xfId="556" xr:uid="{00000000-0005-0000-0000-00002F020000}"/>
    <cellStyle name="Comma [0] 2 147 2" xfId="1211" hidden="1" xr:uid="{00000000-0005-0000-0000-0000BE040000}"/>
    <cellStyle name="Comma [0] 2 147 2" xfId="1644" hidden="1" xr:uid="{00000000-0005-0000-0000-00006F060000}"/>
    <cellStyle name="Comma [0] 2 147 2" xfId="1770" hidden="1" xr:uid="{00000000-0005-0000-0000-0000ED060000}"/>
    <cellStyle name="Comma [0] 2 147 2" xfId="1921" hidden="1" xr:uid="{00000000-0005-0000-0000-000084070000}"/>
    <cellStyle name="Comma [0] 2 147 2" xfId="33247" hidden="1" xr:uid="{0D5E7567-47DC-4AC8-BFFA-215E85121E9D}"/>
    <cellStyle name="Comma [0] 2 147 2" xfId="33677" hidden="1" xr:uid="{05C26B03-6542-466B-B0D6-ADF5F33DE539}"/>
    <cellStyle name="Comma [0] 2 147 2" xfId="33800" hidden="1" xr:uid="{0E99E2AB-6E39-4CF7-86BB-F846C45EC666}"/>
    <cellStyle name="Comma [0] 2 147 2" xfId="33951" hidden="1" xr:uid="{9CD34470-EE04-4ECF-B744-6E087F4213D5}"/>
    <cellStyle name="Comma [0] 2 147 2" xfId="32609" xr:uid="{E5F4D95A-E567-4EA9-8E07-BF05CD852FC6}"/>
    <cellStyle name="Comma [0] 2 147 2 2" xfId="5008" hidden="1" xr:uid="{00000000-0005-0000-0000-000093130000}"/>
    <cellStyle name="Comma [0] 2 147 2 2" xfId="5441" hidden="1" xr:uid="{00000000-0005-0000-0000-000044150000}"/>
    <cellStyle name="Comma [0] 2 147 2 2" xfId="5571" hidden="1" xr:uid="{00000000-0005-0000-0000-0000C6150000}"/>
    <cellStyle name="Comma [0] 2 147 2 2" xfId="5723" hidden="1" xr:uid="{00000000-0005-0000-0000-00005E160000}"/>
    <cellStyle name="Comma [0] 2 147 2 2" xfId="7227" hidden="1" xr:uid="{00000000-0005-0000-0000-00003E1C0000}"/>
    <cellStyle name="Comma [0] 2 147 2 2" xfId="7660" hidden="1" xr:uid="{00000000-0005-0000-0000-0000EF1D0000}"/>
    <cellStyle name="Comma [0] 2 147 2 2" xfId="7790" hidden="1" xr:uid="{00000000-0005-0000-0000-0000711E0000}"/>
    <cellStyle name="Comma [0] 2 147 2 2" xfId="7942" hidden="1" xr:uid="{00000000-0005-0000-0000-0000091F0000}"/>
    <cellStyle name="Comma [0] 2 147 2 2" xfId="8983" hidden="1" xr:uid="{00000000-0005-0000-0000-00001A230000}"/>
    <cellStyle name="Comma [0] 2 147 2 2" xfId="9416" hidden="1" xr:uid="{00000000-0005-0000-0000-0000CB240000}"/>
    <cellStyle name="Comma [0] 2 147 2 2" xfId="9546" hidden="1" xr:uid="{00000000-0005-0000-0000-00004D250000}"/>
    <cellStyle name="Comma [0] 2 147 2 2" xfId="9698" hidden="1" xr:uid="{00000000-0005-0000-0000-0000E5250000}"/>
    <cellStyle name="Comma [0] 2 147 2 2" xfId="10739" hidden="1" xr:uid="{00000000-0005-0000-0000-0000F6290000}"/>
    <cellStyle name="Comma [0] 2 147 2 2" xfId="11172" hidden="1" xr:uid="{00000000-0005-0000-0000-0000A72B0000}"/>
    <cellStyle name="Comma [0] 2 147 2 2" xfId="11302" hidden="1" xr:uid="{00000000-0005-0000-0000-0000292C0000}"/>
    <cellStyle name="Comma [0] 2 147 2 2" xfId="11454" hidden="1" xr:uid="{00000000-0005-0000-0000-0000C12C0000}"/>
    <cellStyle name="Comma [0] 2 147 2 2" xfId="12495" hidden="1" xr:uid="{00000000-0005-0000-0000-0000D2300000}"/>
    <cellStyle name="Comma [0] 2 147 2 2" xfId="12928" hidden="1" xr:uid="{00000000-0005-0000-0000-000083320000}"/>
    <cellStyle name="Comma [0] 2 147 2 2" xfId="13058" hidden="1" xr:uid="{00000000-0005-0000-0000-000005330000}"/>
    <cellStyle name="Comma [0] 2 147 2 2" xfId="13210" hidden="1" xr:uid="{00000000-0005-0000-0000-00009D330000}"/>
    <cellStyle name="Comma [0] 2 147 2 2" xfId="14251" hidden="1" xr:uid="{00000000-0005-0000-0000-0000AE370000}"/>
    <cellStyle name="Comma [0] 2 147 2 2" xfId="14684" hidden="1" xr:uid="{00000000-0005-0000-0000-00005F390000}"/>
    <cellStyle name="Comma [0] 2 147 2 2" xfId="14814" hidden="1" xr:uid="{00000000-0005-0000-0000-0000E1390000}"/>
    <cellStyle name="Comma [0] 2 147 2 2" xfId="14966" hidden="1" xr:uid="{00000000-0005-0000-0000-0000793A0000}"/>
    <cellStyle name="Comma [0] 2 147 2 2" xfId="16004" hidden="1" xr:uid="{00000000-0005-0000-0000-0000873E0000}"/>
    <cellStyle name="Comma [0] 2 147 2 2" xfId="16437" hidden="1" xr:uid="{00000000-0005-0000-0000-000038400000}"/>
    <cellStyle name="Comma [0] 2 147 2 2" xfId="16567" hidden="1" xr:uid="{00000000-0005-0000-0000-0000BA400000}"/>
    <cellStyle name="Comma [0] 2 147 2 2" xfId="16719" hidden="1" xr:uid="{00000000-0005-0000-0000-000052410000}"/>
    <cellStyle name="Comma [0] 2 147 2 2" xfId="17754" hidden="1" xr:uid="{00000000-0005-0000-0000-00005D450000}"/>
    <cellStyle name="Comma [0] 2 147 2 2" xfId="18187" hidden="1" xr:uid="{00000000-0005-0000-0000-00000E470000}"/>
    <cellStyle name="Comma [0] 2 147 2 2" xfId="18317" hidden="1" xr:uid="{00000000-0005-0000-0000-000090470000}"/>
    <cellStyle name="Comma [0] 2 147 2 2" xfId="18469" hidden="1" xr:uid="{00000000-0005-0000-0000-000028480000}"/>
    <cellStyle name="Comma [0] 2 147 2 2" xfId="19499" hidden="1" xr:uid="{00000000-0005-0000-0000-00002E4C0000}"/>
    <cellStyle name="Comma [0] 2 147 2 2" xfId="19931" hidden="1" xr:uid="{00000000-0005-0000-0000-0000DE4D0000}"/>
    <cellStyle name="Comma [0] 2 147 2 2" xfId="20061" hidden="1" xr:uid="{00000000-0005-0000-0000-0000604E0000}"/>
    <cellStyle name="Comma [0] 2 147 2 2" xfId="20213" hidden="1" xr:uid="{00000000-0005-0000-0000-0000F84E0000}"/>
    <cellStyle name="Comma [0] 2 147 2 2" xfId="21237" hidden="1" xr:uid="{00000000-0005-0000-0000-0000F8520000}"/>
    <cellStyle name="Comma [0] 2 147 2 2" xfId="21665" hidden="1" xr:uid="{00000000-0005-0000-0000-0000A4540000}"/>
    <cellStyle name="Comma [0] 2 147 2 2" xfId="21795" hidden="1" xr:uid="{00000000-0005-0000-0000-000026550000}"/>
    <cellStyle name="Comma [0] 2 147 2 2" xfId="21947" hidden="1" xr:uid="{00000000-0005-0000-0000-0000BE550000}"/>
    <cellStyle name="Comma [0] 2 147 2 2" xfId="22965" hidden="1" xr:uid="{00000000-0005-0000-0000-0000B8590000}"/>
    <cellStyle name="Comma [0] 2 147 2 2" xfId="23389" hidden="1" xr:uid="{00000000-0005-0000-0000-0000605B0000}"/>
    <cellStyle name="Comma [0] 2 147 2 2" xfId="23519" hidden="1" xr:uid="{00000000-0005-0000-0000-0000E25B0000}"/>
    <cellStyle name="Comma [0] 2 147 2 2" xfId="23671" hidden="1" xr:uid="{00000000-0005-0000-0000-00007A5C0000}"/>
    <cellStyle name="Comma [0] 2 147 2 2" xfId="24678" hidden="1" xr:uid="{00000000-0005-0000-0000-000069600000}"/>
    <cellStyle name="Comma [0] 2 147 2 2" xfId="25096" hidden="1" xr:uid="{00000000-0005-0000-0000-00000B620000}"/>
    <cellStyle name="Comma [0] 2 147 2 2" xfId="25226" hidden="1" xr:uid="{00000000-0005-0000-0000-00008D620000}"/>
    <cellStyle name="Comma [0] 2 147 2 2" xfId="25378" hidden="1" xr:uid="{00000000-0005-0000-0000-000025630000}"/>
    <cellStyle name="Comma [0] 2 147 2 2" xfId="26375" hidden="1" xr:uid="{00000000-0005-0000-0000-00000A670000}"/>
    <cellStyle name="Comma [0] 2 147 2 2" xfId="26790" hidden="1" xr:uid="{00000000-0005-0000-0000-0000A9680000}"/>
    <cellStyle name="Comma [0] 2 147 2 2" xfId="26920" hidden="1" xr:uid="{00000000-0005-0000-0000-00002B690000}"/>
    <cellStyle name="Comma [0] 2 147 2 2" xfId="27072" hidden="1" xr:uid="{00000000-0005-0000-0000-0000C3690000}"/>
    <cellStyle name="Comma [0] 2 147 2 2" xfId="28050" hidden="1" xr:uid="{00000000-0005-0000-0000-0000956D0000}"/>
    <cellStyle name="Comma [0] 2 147 2 2" xfId="28451" hidden="1" xr:uid="{00000000-0005-0000-0000-0000266F0000}"/>
    <cellStyle name="Comma [0] 2 147 2 2" xfId="28581" hidden="1" xr:uid="{00000000-0005-0000-0000-0000A86F0000}"/>
    <cellStyle name="Comma [0] 2 147 2 2" xfId="28733" hidden="1" xr:uid="{00000000-0005-0000-0000-000040700000}"/>
    <cellStyle name="Comma [0] 2 147 2 2" xfId="29696" hidden="1" xr:uid="{00000000-0005-0000-0000-000003740000}"/>
    <cellStyle name="Comma [0] 2 147 2 2" xfId="30086" hidden="1" xr:uid="{00000000-0005-0000-0000-000089750000}"/>
    <cellStyle name="Comma [0] 2 147 2 2" xfId="30216" hidden="1" xr:uid="{00000000-0005-0000-0000-00000B760000}"/>
    <cellStyle name="Comma [0] 2 147 2 2" xfId="30368" hidden="1" xr:uid="{00000000-0005-0000-0000-0000A3760000}"/>
    <cellStyle name="Comma [0] 2 147 2 2" xfId="31273" hidden="1" xr:uid="{00000000-0005-0000-0000-00002C7A0000}"/>
    <cellStyle name="Comma [0] 2 147 2 2" xfId="31608" hidden="1" xr:uid="{00000000-0005-0000-0000-00007B7B0000}"/>
    <cellStyle name="Comma [0] 2 147 2 2" xfId="31729" hidden="1" xr:uid="{00000000-0005-0000-0000-0000F47B0000}"/>
    <cellStyle name="Comma [0] 2 147 2 2" xfId="31879" hidden="1" xr:uid="{00000000-0005-0000-0000-00008A7C0000}"/>
    <cellStyle name="Comma [0] 2 147 2 2" xfId="37027" hidden="1" xr:uid="{E4C07F00-95E2-408A-85AE-8C79BF7D2BDB}"/>
    <cellStyle name="Comma [0] 2 147 2 2" xfId="37460" hidden="1" xr:uid="{623F3188-5866-40E5-BED8-51B941721F80}"/>
    <cellStyle name="Comma [0] 2 147 2 2" xfId="37590" hidden="1" xr:uid="{5BEC856E-0FFF-4A88-9757-3BE086649A22}"/>
    <cellStyle name="Comma [0] 2 147 2 2" xfId="37742" hidden="1" xr:uid="{ED41ECAE-B9FD-41D6-ACF8-3998D049ADB5}"/>
    <cellStyle name="Comma [0] 2 147 2 2" xfId="39246" hidden="1" xr:uid="{B2058163-C926-4F3C-B901-7FB1DDDC61B0}"/>
    <cellStyle name="Comma [0] 2 147 2 2" xfId="39679" hidden="1" xr:uid="{4B54C558-2FE1-46D0-B8CB-86D7DA66B2CC}"/>
    <cellStyle name="Comma [0] 2 147 2 2" xfId="39809" hidden="1" xr:uid="{DEDA9FB1-D783-4180-A642-8FE539B55562}"/>
    <cellStyle name="Comma [0] 2 147 2 2" xfId="39961" hidden="1" xr:uid="{17E56B0F-D22B-42A2-83E4-9F01ADE96B16}"/>
    <cellStyle name="Comma [0] 2 147 2 2" xfId="41002" hidden="1" xr:uid="{E5479047-A4FB-425A-BAC9-6A3FF262AB94}"/>
    <cellStyle name="Comma [0] 2 147 2 2" xfId="41435" hidden="1" xr:uid="{6467FBB1-4CA1-4E08-B7E4-791E017CC5CB}"/>
    <cellStyle name="Comma [0] 2 147 2 2" xfId="41565" hidden="1" xr:uid="{67C389B5-4427-48CE-98B1-0522A85C940E}"/>
    <cellStyle name="Comma [0] 2 147 2 2" xfId="41717" hidden="1" xr:uid="{C753406F-83E5-44A8-9064-CC2550D15E32}"/>
    <cellStyle name="Comma [0] 2 147 2 2" xfId="42758" hidden="1" xr:uid="{C8EA01D1-D27E-4ED9-9B79-FDBC5969EBB2}"/>
    <cellStyle name="Comma [0] 2 147 2 2" xfId="43191" hidden="1" xr:uid="{91C1B7E6-5DB1-46B7-AB43-2653714DA49F}"/>
    <cellStyle name="Comma [0] 2 147 2 2" xfId="43321" hidden="1" xr:uid="{92E0B172-CDAB-40DD-B406-A387BDD6310D}"/>
    <cellStyle name="Comma [0] 2 147 2 2" xfId="43473" hidden="1" xr:uid="{51CA3D84-9F95-40B3-B422-50B00F7FD386}"/>
    <cellStyle name="Comma [0] 2 147 2 2" xfId="44514" hidden="1" xr:uid="{4BD2C5E0-B83D-44D0-962D-1162138B4A9E}"/>
    <cellStyle name="Comma [0] 2 147 2 2" xfId="44947" hidden="1" xr:uid="{30BAED9F-F3E7-4336-B538-B09E39B5958A}"/>
    <cellStyle name="Comma [0] 2 147 2 2" xfId="45077" hidden="1" xr:uid="{C2EFBD85-FA62-4F1E-B9A4-A2892FBFD52A}"/>
    <cellStyle name="Comma [0] 2 147 2 2" xfId="45229" hidden="1" xr:uid="{40E2B2AA-5839-47B9-9234-8859F3D0AD15}"/>
    <cellStyle name="Comma [0] 2 147 2 2" xfId="46270" hidden="1" xr:uid="{219A810E-EA92-4977-8FC5-6405B22AC8B1}"/>
    <cellStyle name="Comma [0] 2 147 2 2" xfId="46703" hidden="1" xr:uid="{7D396A33-A8EE-4B96-8886-EE23C3BFA35F}"/>
    <cellStyle name="Comma [0] 2 147 2 2" xfId="46833" hidden="1" xr:uid="{6558799B-5D26-4F6D-8CDC-09B1C1283AFA}"/>
    <cellStyle name="Comma [0] 2 147 2 2" xfId="46985" hidden="1" xr:uid="{BF45358B-74C4-435D-895E-3907987278FC}"/>
    <cellStyle name="Comma [0] 2 147 2 2" xfId="48023" hidden="1" xr:uid="{8F33F2E9-C4A1-434F-8AC5-4ED41491F0DF}"/>
    <cellStyle name="Comma [0] 2 147 2 2" xfId="48456" hidden="1" xr:uid="{76FB0895-D72B-43C7-912A-37F86940B93C}"/>
    <cellStyle name="Comma [0] 2 147 2 2" xfId="48586" hidden="1" xr:uid="{39AB2287-7401-4F3A-AE48-54022C255038}"/>
    <cellStyle name="Comma [0] 2 147 2 2" xfId="48738" hidden="1" xr:uid="{0E6E8514-C40B-4B4D-9733-3A8B9BE6C1EB}"/>
    <cellStyle name="Comma [0] 2 147 2 2" xfId="49773" hidden="1" xr:uid="{DC4C8515-8345-4778-AB90-6D3D84F74016}"/>
    <cellStyle name="Comma [0] 2 147 2 2" xfId="50206" hidden="1" xr:uid="{0285189F-C84F-4937-AF2B-83BACD57597E}"/>
    <cellStyle name="Comma [0] 2 147 2 2" xfId="50336" hidden="1" xr:uid="{04C27D9B-818B-4FBA-A82C-569DDD649DC4}"/>
    <cellStyle name="Comma [0] 2 147 2 2" xfId="50488" hidden="1" xr:uid="{044728A8-C609-48D5-A9A5-9C9C7B4373DC}"/>
    <cellStyle name="Comma [0] 2 147 2 2" xfId="51518" hidden="1" xr:uid="{C0CE3315-2E32-4ECD-B3BB-EC482B0552B7}"/>
    <cellStyle name="Comma [0] 2 147 2 2" xfId="51950" hidden="1" xr:uid="{7B9C7713-9D9A-412C-AC08-FB2CB85688AE}"/>
    <cellStyle name="Comma [0] 2 147 2 2" xfId="52080" hidden="1" xr:uid="{163FA93B-A13C-4A21-AA11-B6625A7C710B}"/>
    <cellStyle name="Comma [0] 2 147 2 2" xfId="52232" hidden="1" xr:uid="{7E71CCDC-B4D6-454E-92AF-FBC11B4012CD}"/>
    <cellStyle name="Comma [0] 2 147 2 2" xfId="53256" hidden="1" xr:uid="{2A12589A-37AB-4FB1-B444-00DF2C2FE42D}"/>
    <cellStyle name="Comma [0] 2 147 2 2" xfId="53684" hidden="1" xr:uid="{007F33B5-ED13-4632-B4AE-066F730C7F7D}"/>
    <cellStyle name="Comma [0] 2 147 2 2" xfId="53814" hidden="1" xr:uid="{12ACB15D-1203-40D5-B7A7-C6412E78FCE2}"/>
    <cellStyle name="Comma [0] 2 147 2 2" xfId="53966" hidden="1" xr:uid="{699908C9-B5A8-4FF8-BA3E-45932082970B}"/>
    <cellStyle name="Comma [0] 2 147 2 2" xfId="54984" hidden="1" xr:uid="{442E362E-B690-42BD-920C-EE49481AC045}"/>
    <cellStyle name="Comma [0] 2 147 2 2" xfId="55408" hidden="1" xr:uid="{07005A42-27CB-4FC2-BF9A-59B29F2B1E0C}"/>
    <cellStyle name="Comma [0] 2 147 2 2" xfId="55538" hidden="1" xr:uid="{C383FCD2-E33C-40A4-8B9A-15AFED150078}"/>
    <cellStyle name="Comma [0] 2 147 2 2" xfId="55690" hidden="1" xr:uid="{C91933D6-2AF6-4E6C-9B2E-645E940ABF8F}"/>
    <cellStyle name="Comma [0] 2 147 2 2" xfId="56697" hidden="1" xr:uid="{CAC45EFE-2033-4CF4-9108-331168D12FE0}"/>
    <cellStyle name="Comma [0] 2 147 2 2" xfId="57115" hidden="1" xr:uid="{E4F11002-4D1D-4E60-A66C-1E3095009CCC}"/>
    <cellStyle name="Comma [0] 2 147 2 2" xfId="57245" hidden="1" xr:uid="{C158ECB6-B777-4C10-AB58-29EECE6EE2D6}"/>
    <cellStyle name="Comma [0] 2 147 2 2" xfId="57397" hidden="1" xr:uid="{83CE7E58-DDB8-48CD-A435-00F847021CC7}"/>
    <cellStyle name="Comma [0] 2 147 2 2" xfId="58394" hidden="1" xr:uid="{AEF44B84-B213-4311-9D66-BD1AE6FCC4E4}"/>
    <cellStyle name="Comma [0] 2 147 2 2" xfId="58809" hidden="1" xr:uid="{F1BF71CD-3083-4954-87BC-530737CD7FD6}"/>
    <cellStyle name="Comma [0] 2 147 2 2" xfId="58939" hidden="1" xr:uid="{23B925F6-9838-4550-A540-8FF82716E09A}"/>
    <cellStyle name="Comma [0] 2 147 2 2" xfId="59091" hidden="1" xr:uid="{EE3AD4A1-B81C-4421-8214-5F11C732E190}"/>
    <cellStyle name="Comma [0] 2 147 2 2" xfId="60069" hidden="1" xr:uid="{9AF6F41A-A443-4D88-A8AC-BA5B01952152}"/>
    <cellStyle name="Comma [0] 2 147 2 2" xfId="60470" hidden="1" xr:uid="{780D7D70-AF26-4DAA-86BA-7CAEFA5E9E92}"/>
    <cellStyle name="Comma [0] 2 147 2 2" xfId="60600" hidden="1" xr:uid="{7616E2FF-1551-49E6-956F-14509D56095D}"/>
    <cellStyle name="Comma [0] 2 147 2 2" xfId="60752" hidden="1" xr:uid="{EFA2A998-37B0-4E8E-8FAA-E4EA6D44D3DC}"/>
    <cellStyle name="Comma [0] 2 147 2 2" xfId="61715" hidden="1" xr:uid="{4FF0C27C-A663-4669-ACC3-3656E22DBCA7}"/>
    <cellStyle name="Comma [0] 2 147 2 2" xfId="62105" hidden="1" xr:uid="{EE961FD2-DA86-432D-96C1-A74F60C6AD17}"/>
    <cellStyle name="Comma [0] 2 147 2 2" xfId="62235" hidden="1" xr:uid="{FC622BA7-E518-4707-AA33-8F47D62E0D9B}"/>
    <cellStyle name="Comma [0] 2 147 2 2" xfId="62387" hidden="1" xr:uid="{5E758D8E-3678-432F-AA43-B6A81C4CF7ED}"/>
    <cellStyle name="Comma [0] 2 147 2 2" xfId="63292" hidden="1" xr:uid="{3EFA3614-6A94-4760-816B-E85A9FE6A53C}"/>
    <cellStyle name="Comma [0] 2 147 2 2" xfId="63627" hidden="1" xr:uid="{68E78751-2853-443A-996F-A6CA648F7517}"/>
    <cellStyle name="Comma [0] 2 147 2 2" xfId="63748" hidden="1" xr:uid="{57C2F069-0411-41C8-8670-980F344019D3}"/>
    <cellStyle name="Comma [0] 2 147 2 2" xfId="63898" hidden="1" xr:uid="{CE1DD17B-2417-48C3-839C-DB03F5ADC78A}"/>
    <cellStyle name="Comma [0] 2 147 3" xfId="4347" hidden="1" xr:uid="{00000000-0005-0000-0000-0000FE100000}"/>
    <cellStyle name="Comma [0] 2 147 3" xfId="6566" hidden="1" xr:uid="{00000000-0005-0000-0000-0000A9190000}"/>
    <cellStyle name="Comma [0] 2 147 3" xfId="7557" hidden="1" xr:uid="{00000000-0005-0000-0000-0000881D0000}"/>
    <cellStyle name="Comma [0] 2 147 3" xfId="9313" hidden="1" xr:uid="{00000000-0005-0000-0000-000064240000}"/>
    <cellStyle name="Comma [0] 2 147 3" xfId="11069" hidden="1" xr:uid="{00000000-0005-0000-0000-0000402B0000}"/>
    <cellStyle name="Comma [0] 2 147 3" xfId="12825" hidden="1" xr:uid="{00000000-0005-0000-0000-00001C320000}"/>
    <cellStyle name="Comma [0] 2 147 3" xfId="14581" hidden="1" xr:uid="{00000000-0005-0000-0000-0000F8380000}"/>
    <cellStyle name="Comma [0] 2 147 3" xfId="16334" hidden="1" xr:uid="{00000000-0005-0000-0000-0000D13F0000}"/>
    <cellStyle name="Comma [0] 2 147 3" xfId="18084" hidden="1" xr:uid="{00000000-0005-0000-0000-0000A7460000}"/>
    <cellStyle name="Comma [0] 2 147 3" xfId="19828" hidden="1" xr:uid="{00000000-0005-0000-0000-0000774D0000}"/>
    <cellStyle name="Comma [0] 2 147 3" xfId="21562" hidden="1" xr:uid="{00000000-0005-0000-0000-00003D540000}"/>
    <cellStyle name="Comma [0] 2 147 3" xfId="23288" hidden="1" xr:uid="{00000000-0005-0000-0000-0000FB5A0000}"/>
    <cellStyle name="Comma [0] 2 147 3" xfId="24996" hidden="1" xr:uid="{00000000-0005-0000-0000-0000A7610000}"/>
    <cellStyle name="Comma [0] 2 147 3" xfId="26691" hidden="1" xr:uid="{00000000-0005-0000-0000-000046680000}"/>
    <cellStyle name="Comma [0] 2 147 3" xfId="28355" hidden="1" xr:uid="{00000000-0005-0000-0000-0000C66E0000}"/>
    <cellStyle name="Comma [0] 2 147 3" xfId="29991" hidden="1" xr:uid="{00000000-0005-0000-0000-00002A750000}"/>
    <cellStyle name="Comma [0] 2 147 3" xfId="36366" hidden="1" xr:uid="{A9E27659-F11C-4B8E-A966-4B02FE19BB01}"/>
    <cellStyle name="Comma [0] 2 147 3" xfId="38585" hidden="1" xr:uid="{93DC23B0-FBD7-4699-A25D-C3BEFE2161A5}"/>
    <cellStyle name="Comma [0] 2 147 3" xfId="39576" hidden="1" xr:uid="{2D79117A-EDD8-447E-8713-B0D1AD3EF438}"/>
    <cellStyle name="Comma [0] 2 147 3" xfId="41332" hidden="1" xr:uid="{84C851E8-3B25-4F38-94E0-EE7BB6B0EF6D}"/>
    <cellStyle name="Comma [0] 2 147 3" xfId="43088" hidden="1" xr:uid="{F406963F-BAE9-4BC5-9358-B217522C7B3D}"/>
    <cellStyle name="Comma [0] 2 147 3" xfId="44844" hidden="1" xr:uid="{49CF2F55-820D-43B5-972A-42297B90B273}"/>
    <cellStyle name="Comma [0] 2 147 3" xfId="46600" hidden="1" xr:uid="{CEAC073D-66C8-4FE4-AF51-6D89F231A21F}"/>
    <cellStyle name="Comma [0] 2 147 3" xfId="48353" hidden="1" xr:uid="{2173D271-A884-4734-AD94-9E8A0C96602E}"/>
    <cellStyle name="Comma [0] 2 147 3" xfId="50103" hidden="1" xr:uid="{FC433EB9-0B4E-4FE2-AAB2-BA089EAAD453}"/>
    <cellStyle name="Comma [0] 2 147 3" xfId="51847" hidden="1" xr:uid="{FB0C1A6D-8890-4663-94A4-451C018261F3}"/>
    <cellStyle name="Comma [0] 2 147 3" xfId="53581" hidden="1" xr:uid="{3D5F72B1-7CC3-47AB-9979-07DB421B6A39}"/>
    <cellStyle name="Comma [0] 2 147 3" xfId="55307" hidden="1" xr:uid="{091831FD-7F52-4AA9-B43B-5236D6CE114C}"/>
    <cellStyle name="Comma [0] 2 147 3" xfId="57015" hidden="1" xr:uid="{A270B68C-31C3-416D-86C4-D615071CD02C}"/>
    <cellStyle name="Comma [0] 2 147 3" xfId="58710" hidden="1" xr:uid="{2B4DB43F-BECA-4CEA-B90A-9C4356D18722}"/>
    <cellStyle name="Comma [0] 2 147 3" xfId="60374" hidden="1" xr:uid="{BDF8A70B-0EC4-48F4-99E5-805BB452C45E}"/>
    <cellStyle name="Comma [0] 2 147 3" xfId="62010" hidden="1" xr:uid="{481BD8B0-4C26-4CA1-B774-B7E07401F93F}"/>
    <cellStyle name="Comma [0] 2 148" xfId="554" xr:uid="{00000000-0005-0000-0000-00002D020000}"/>
    <cellStyle name="Comma [0] 2 148 2" xfId="1209" hidden="1" xr:uid="{00000000-0005-0000-0000-0000BC040000}"/>
    <cellStyle name="Comma [0] 2 148 2" xfId="1651" hidden="1" xr:uid="{00000000-0005-0000-0000-000076060000}"/>
    <cellStyle name="Comma [0] 2 148 2" xfId="1768" hidden="1" xr:uid="{00000000-0005-0000-0000-0000EB060000}"/>
    <cellStyle name="Comma [0] 2 148 2" xfId="1965" hidden="1" xr:uid="{00000000-0005-0000-0000-0000B0070000}"/>
    <cellStyle name="Comma [0] 2 148 2" xfId="33245" hidden="1" xr:uid="{BA2CC891-5FC2-4E8A-AEA4-56B0C22ECE68}"/>
    <cellStyle name="Comma [0] 2 148 2" xfId="33684" hidden="1" xr:uid="{D5B6DACE-ED8B-4983-B2D7-37E73C36BA05}"/>
    <cellStyle name="Comma [0] 2 148 2" xfId="33798" hidden="1" xr:uid="{8FD65F06-111C-435B-8C9A-1BD9C756AAC8}"/>
    <cellStyle name="Comma [0] 2 148 2" xfId="33995" hidden="1" xr:uid="{D5AF259D-34A4-4793-8083-C301489021CF}"/>
    <cellStyle name="Comma [0] 2 148 2" xfId="32607" xr:uid="{4B7883D6-7A49-490E-8292-A478E5894C91}"/>
    <cellStyle name="Comma [0] 2 148 2 2" xfId="5006" hidden="1" xr:uid="{00000000-0005-0000-0000-000091130000}"/>
    <cellStyle name="Comma [0] 2 148 2 2" xfId="5448" hidden="1" xr:uid="{00000000-0005-0000-0000-00004B150000}"/>
    <cellStyle name="Comma [0] 2 148 2 2" xfId="5569" hidden="1" xr:uid="{00000000-0005-0000-0000-0000C4150000}"/>
    <cellStyle name="Comma [0] 2 148 2 2" xfId="5767" hidden="1" xr:uid="{00000000-0005-0000-0000-00008A160000}"/>
    <cellStyle name="Comma [0] 2 148 2 2" xfId="7225" hidden="1" xr:uid="{00000000-0005-0000-0000-00003C1C0000}"/>
    <cellStyle name="Comma [0] 2 148 2 2" xfId="7667" hidden="1" xr:uid="{00000000-0005-0000-0000-0000F61D0000}"/>
    <cellStyle name="Comma [0] 2 148 2 2" xfId="7788" hidden="1" xr:uid="{00000000-0005-0000-0000-00006F1E0000}"/>
    <cellStyle name="Comma [0] 2 148 2 2" xfId="7986" hidden="1" xr:uid="{00000000-0005-0000-0000-0000351F0000}"/>
    <cellStyle name="Comma [0] 2 148 2 2" xfId="8981" hidden="1" xr:uid="{00000000-0005-0000-0000-000018230000}"/>
    <cellStyle name="Comma [0] 2 148 2 2" xfId="9423" hidden="1" xr:uid="{00000000-0005-0000-0000-0000D2240000}"/>
    <cellStyle name="Comma [0] 2 148 2 2" xfId="9544" hidden="1" xr:uid="{00000000-0005-0000-0000-00004B250000}"/>
    <cellStyle name="Comma [0] 2 148 2 2" xfId="9742" hidden="1" xr:uid="{00000000-0005-0000-0000-000011260000}"/>
    <cellStyle name="Comma [0] 2 148 2 2" xfId="10737" hidden="1" xr:uid="{00000000-0005-0000-0000-0000F4290000}"/>
    <cellStyle name="Comma [0] 2 148 2 2" xfId="11179" hidden="1" xr:uid="{00000000-0005-0000-0000-0000AE2B0000}"/>
    <cellStyle name="Comma [0] 2 148 2 2" xfId="11300" hidden="1" xr:uid="{00000000-0005-0000-0000-0000272C0000}"/>
    <cellStyle name="Comma [0] 2 148 2 2" xfId="11498" hidden="1" xr:uid="{00000000-0005-0000-0000-0000ED2C0000}"/>
    <cellStyle name="Comma [0] 2 148 2 2" xfId="12493" hidden="1" xr:uid="{00000000-0005-0000-0000-0000D0300000}"/>
    <cellStyle name="Comma [0] 2 148 2 2" xfId="12935" hidden="1" xr:uid="{00000000-0005-0000-0000-00008A320000}"/>
    <cellStyle name="Comma [0] 2 148 2 2" xfId="13056" hidden="1" xr:uid="{00000000-0005-0000-0000-000003330000}"/>
    <cellStyle name="Comma [0] 2 148 2 2" xfId="13254" hidden="1" xr:uid="{00000000-0005-0000-0000-0000C9330000}"/>
    <cellStyle name="Comma [0] 2 148 2 2" xfId="14249" hidden="1" xr:uid="{00000000-0005-0000-0000-0000AC370000}"/>
    <cellStyle name="Comma [0] 2 148 2 2" xfId="14691" hidden="1" xr:uid="{00000000-0005-0000-0000-000066390000}"/>
    <cellStyle name="Comma [0] 2 148 2 2" xfId="14812" hidden="1" xr:uid="{00000000-0005-0000-0000-0000DF390000}"/>
    <cellStyle name="Comma [0] 2 148 2 2" xfId="15010" hidden="1" xr:uid="{00000000-0005-0000-0000-0000A53A0000}"/>
    <cellStyle name="Comma [0] 2 148 2 2" xfId="16002" hidden="1" xr:uid="{00000000-0005-0000-0000-0000853E0000}"/>
    <cellStyle name="Comma [0] 2 148 2 2" xfId="16444" hidden="1" xr:uid="{00000000-0005-0000-0000-00003F400000}"/>
    <cellStyle name="Comma [0] 2 148 2 2" xfId="16565" hidden="1" xr:uid="{00000000-0005-0000-0000-0000B8400000}"/>
    <cellStyle name="Comma [0] 2 148 2 2" xfId="16763" hidden="1" xr:uid="{00000000-0005-0000-0000-00007E410000}"/>
    <cellStyle name="Comma [0] 2 148 2 2" xfId="17752" hidden="1" xr:uid="{00000000-0005-0000-0000-00005B450000}"/>
    <cellStyle name="Comma [0] 2 148 2 2" xfId="18194" hidden="1" xr:uid="{00000000-0005-0000-0000-000015470000}"/>
    <cellStyle name="Comma [0] 2 148 2 2" xfId="18315" hidden="1" xr:uid="{00000000-0005-0000-0000-00008E470000}"/>
    <cellStyle name="Comma [0] 2 148 2 2" xfId="18513" hidden="1" xr:uid="{00000000-0005-0000-0000-000054480000}"/>
    <cellStyle name="Comma [0] 2 148 2 2" xfId="19497" hidden="1" xr:uid="{00000000-0005-0000-0000-00002C4C0000}"/>
    <cellStyle name="Comma [0] 2 148 2 2" xfId="19938" hidden="1" xr:uid="{00000000-0005-0000-0000-0000E54D0000}"/>
    <cellStyle name="Comma [0] 2 148 2 2" xfId="20059" hidden="1" xr:uid="{00000000-0005-0000-0000-00005E4E0000}"/>
    <cellStyle name="Comma [0] 2 148 2 2" xfId="20257" hidden="1" xr:uid="{00000000-0005-0000-0000-0000244F0000}"/>
    <cellStyle name="Comma [0] 2 148 2 2" xfId="21235" hidden="1" xr:uid="{00000000-0005-0000-0000-0000F6520000}"/>
    <cellStyle name="Comma [0] 2 148 2 2" xfId="21672" hidden="1" xr:uid="{00000000-0005-0000-0000-0000AB540000}"/>
    <cellStyle name="Comma [0] 2 148 2 2" xfId="21793" hidden="1" xr:uid="{00000000-0005-0000-0000-000024550000}"/>
    <cellStyle name="Comma [0] 2 148 2 2" xfId="21991" hidden="1" xr:uid="{00000000-0005-0000-0000-0000EA550000}"/>
    <cellStyle name="Comma [0] 2 148 2 2" xfId="22963" hidden="1" xr:uid="{00000000-0005-0000-0000-0000B6590000}"/>
    <cellStyle name="Comma [0] 2 148 2 2" xfId="23396" hidden="1" xr:uid="{00000000-0005-0000-0000-0000675B0000}"/>
    <cellStyle name="Comma [0] 2 148 2 2" xfId="23517" hidden="1" xr:uid="{00000000-0005-0000-0000-0000E05B0000}"/>
    <cellStyle name="Comma [0] 2 148 2 2" xfId="23715" hidden="1" xr:uid="{00000000-0005-0000-0000-0000A65C0000}"/>
    <cellStyle name="Comma [0] 2 148 2 2" xfId="24676" hidden="1" xr:uid="{00000000-0005-0000-0000-000067600000}"/>
    <cellStyle name="Comma [0] 2 148 2 2" xfId="25103" hidden="1" xr:uid="{00000000-0005-0000-0000-000012620000}"/>
    <cellStyle name="Comma [0] 2 148 2 2" xfId="25224" hidden="1" xr:uid="{00000000-0005-0000-0000-00008B620000}"/>
    <cellStyle name="Comma [0] 2 148 2 2" xfId="25422" hidden="1" xr:uid="{00000000-0005-0000-0000-000051630000}"/>
    <cellStyle name="Comma [0] 2 148 2 2" xfId="26373" hidden="1" xr:uid="{00000000-0005-0000-0000-000008670000}"/>
    <cellStyle name="Comma [0] 2 148 2 2" xfId="26797" hidden="1" xr:uid="{00000000-0005-0000-0000-0000B0680000}"/>
    <cellStyle name="Comma [0] 2 148 2 2" xfId="26918" hidden="1" xr:uid="{00000000-0005-0000-0000-000029690000}"/>
    <cellStyle name="Comma [0] 2 148 2 2" xfId="27116" hidden="1" xr:uid="{00000000-0005-0000-0000-0000EF690000}"/>
    <cellStyle name="Comma [0] 2 148 2 2" xfId="28048" hidden="1" xr:uid="{00000000-0005-0000-0000-0000936D0000}"/>
    <cellStyle name="Comma [0] 2 148 2 2" xfId="28458" hidden="1" xr:uid="{00000000-0005-0000-0000-00002D6F0000}"/>
    <cellStyle name="Comma [0] 2 148 2 2" xfId="28579" hidden="1" xr:uid="{00000000-0005-0000-0000-0000A66F0000}"/>
    <cellStyle name="Comma [0] 2 148 2 2" xfId="28777" hidden="1" xr:uid="{00000000-0005-0000-0000-00006C700000}"/>
    <cellStyle name="Comma [0] 2 148 2 2" xfId="29694" hidden="1" xr:uid="{00000000-0005-0000-0000-000001740000}"/>
    <cellStyle name="Comma [0] 2 148 2 2" xfId="30093" hidden="1" xr:uid="{00000000-0005-0000-0000-000090750000}"/>
    <cellStyle name="Comma [0] 2 148 2 2" xfId="30214" hidden="1" xr:uid="{00000000-0005-0000-0000-000009760000}"/>
    <cellStyle name="Comma [0] 2 148 2 2" xfId="30412" hidden="1" xr:uid="{00000000-0005-0000-0000-0000CF760000}"/>
    <cellStyle name="Comma [0] 2 148 2 2" xfId="31271" hidden="1" xr:uid="{00000000-0005-0000-0000-00002A7A0000}"/>
    <cellStyle name="Comma [0] 2 148 2 2" xfId="31615" hidden="1" xr:uid="{00000000-0005-0000-0000-0000827B0000}"/>
    <cellStyle name="Comma [0] 2 148 2 2" xfId="31727" hidden="1" xr:uid="{00000000-0005-0000-0000-0000F27B0000}"/>
    <cellStyle name="Comma [0] 2 148 2 2" xfId="31923" hidden="1" xr:uid="{00000000-0005-0000-0000-0000B67C0000}"/>
    <cellStyle name="Comma [0] 2 148 2 2" xfId="37025" hidden="1" xr:uid="{52B2EDC4-B8D4-419E-9C70-B3E892ED3D31}"/>
    <cellStyle name="Comma [0] 2 148 2 2" xfId="37467" hidden="1" xr:uid="{F3A9D986-5A6E-4C7F-AA41-61911EDF5841}"/>
    <cellStyle name="Comma [0] 2 148 2 2" xfId="37588" hidden="1" xr:uid="{35A99CCB-08E2-489A-A1D6-E255EC3710C3}"/>
    <cellStyle name="Comma [0] 2 148 2 2" xfId="37786" hidden="1" xr:uid="{C91D58AE-30D9-4CEF-BBA6-720E460C9621}"/>
    <cellStyle name="Comma [0] 2 148 2 2" xfId="39244" hidden="1" xr:uid="{96BC52A2-A696-4941-ADFF-D2C18F45C603}"/>
    <cellStyle name="Comma [0] 2 148 2 2" xfId="39686" hidden="1" xr:uid="{42363627-5FF9-4575-909B-73EF48357D9B}"/>
    <cellStyle name="Comma [0] 2 148 2 2" xfId="39807" hidden="1" xr:uid="{923B8E8B-6FC1-4F53-B20E-4554D3DCE7CE}"/>
    <cellStyle name="Comma [0] 2 148 2 2" xfId="40005" hidden="1" xr:uid="{004A8C5E-B1BE-4BB1-B387-CCEC0BC7BF54}"/>
    <cellStyle name="Comma [0] 2 148 2 2" xfId="41000" hidden="1" xr:uid="{091DDC65-3AB6-466F-9883-7412DF4EBFA4}"/>
    <cellStyle name="Comma [0] 2 148 2 2" xfId="41442" hidden="1" xr:uid="{5DD2E7B7-1BB3-4036-9237-D3ECF8FDC0DE}"/>
    <cellStyle name="Comma [0] 2 148 2 2" xfId="41563" hidden="1" xr:uid="{4C531DD9-280D-4714-B782-58738E08BEDC}"/>
    <cellStyle name="Comma [0] 2 148 2 2" xfId="41761" hidden="1" xr:uid="{02B0C491-1A60-4005-99ED-E2168ED6D4ED}"/>
    <cellStyle name="Comma [0] 2 148 2 2" xfId="42756" hidden="1" xr:uid="{6598A4EB-0B13-4CB4-BE6C-A160F7F36E13}"/>
    <cellStyle name="Comma [0] 2 148 2 2" xfId="43198" hidden="1" xr:uid="{F4605F77-DCC4-4AD0-A000-5EF7727400B9}"/>
    <cellStyle name="Comma [0] 2 148 2 2" xfId="43319" hidden="1" xr:uid="{F19A4570-05E6-4955-82C3-54F7EC6100D7}"/>
    <cellStyle name="Comma [0] 2 148 2 2" xfId="43517" hidden="1" xr:uid="{C5477B74-CE89-4380-B410-1C8017C4E2AF}"/>
    <cellStyle name="Comma [0] 2 148 2 2" xfId="44512" hidden="1" xr:uid="{7E6C2D33-E7DA-452D-9BF0-61F93D09FA10}"/>
    <cellStyle name="Comma [0] 2 148 2 2" xfId="44954" hidden="1" xr:uid="{CB896BFE-8E9F-4FE9-8FB0-2333FB3718DE}"/>
    <cellStyle name="Comma [0] 2 148 2 2" xfId="45075" hidden="1" xr:uid="{BF8497FA-04B3-4E48-97BE-61160FFEC5C7}"/>
    <cellStyle name="Comma [0] 2 148 2 2" xfId="45273" hidden="1" xr:uid="{41B7172C-587D-4A11-AAA1-A8AA67A45CD8}"/>
    <cellStyle name="Comma [0] 2 148 2 2" xfId="46268" hidden="1" xr:uid="{F0099619-BC17-4296-B647-E67D98E798F6}"/>
    <cellStyle name="Comma [0] 2 148 2 2" xfId="46710" hidden="1" xr:uid="{EB4C0630-BE07-4830-BBEE-2A6DD1625DEC}"/>
    <cellStyle name="Comma [0] 2 148 2 2" xfId="46831" hidden="1" xr:uid="{99D6D8FE-D2E8-4EC3-85FC-025193F305B9}"/>
    <cellStyle name="Comma [0] 2 148 2 2" xfId="47029" hidden="1" xr:uid="{78AE7903-2D17-4169-8B59-318F85E1A5AE}"/>
    <cellStyle name="Comma [0] 2 148 2 2" xfId="48021" hidden="1" xr:uid="{DC61FBBF-0F35-4F91-B881-8472E074AF1E}"/>
    <cellStyle name="Comma [0] 2 148 2 2" xfId="48463" hidden="1" xr:uid="{E9CDAD46-F1FA-44F3-9A6F-A66906E00DA0}"/>
    <cellStyle name="Comma [0] 2 148 2 2" xfId="48584" hidden="1" xr:uid="{E73C432F-D09E-4403-88E0-AF0B08902EB2}"/>
    <cellStyle name="Comma [0] 2 148 2 2" xfId="48782" hidden="1" xr:uid="{5FA37963-C49C-461D-81AC-A12C4CE144A1}"/>
    <cellStyle name="Comma [0] 2 148 2 2" xfId="49771" hidden="1" xr:uid="{CAF0B38A-F277-41B5-B35F-EABEC537C9CD}"/>
    <cellStyle name="Comma [0] 2 148 2 2" xfId="50213" hidden="1" xr:uid="{E43AC6BE-F009-479F-A9B6-526D232A9BD9}"/>
    <cellStyle name="Comma [0] 2 148 2 2" xfId="50334" hidden="1" xr:uid="{E9AE4EB1-3B21-4EED-A6EF-038382D589E5}"/>
    <cellStyle name="Comma [0] 2 148 2 2" xfId="50532" hidden="1" xr:uid="{B63420FC-A623-433C-9A6E-C61796A2A38A}"/>
    <cellStyle name="Comma [0] 2 148 2 2" xfId="51516" hidden="1" xr:uid="{4411F369-590A-427D-A446-28B59C491BE5}"/>
    <cellStyle name="Comma [0] 2 148 2 2" xfId="51957" hidden="1" xr:uid="{00A51AB7-B716-4BC7-AA54-F3E05531D50E}"/>
    <cellStyle name="Comma [0] 2 148 2 2" xfId="52078" hidden="1" xr:uid="{58304AA8-C55C-4FFE-ABB0-EE703CDE8449}"/>
    <cellStyle name="Comma [0] 2 148 2 2" xfId="52276" hidden="1" xr:uid="{9FDAB1DA-F6EA-4B40-944D-310505CE353A}"/>
    <cellStyle name="Comma [0] 2 148 2 2" xfId="53254" hidden="1" xr:uid="{AB36765A-BC9D-4750-AA4B-4960490BE74B}"/>
    <cellStyle name="Comma [0] 2 148 2 2" xfId="53691" hidden="1" xr:uid="{35D6D18A-BE7A-4C3E-BC5A-2A8D9C80AA35}"/>
    <cellStyle name="Comma [0] 2 148 2 2" xfId="53812" hidden="1" xr:uid="{5127AAA4-CAF4-4A02-B105-1F434F5D9976}"/>
    <cellStyle name="Comma [0] 2 148 2 2" xfId="54010" hidden="1" xr:uid="{F8EFF178-DC90-41FF-8CE2-120308422E3A}"/>
    <cellStyle name="Comma [0] 2 148 2 2" xfId="54982" hidden="1" xr:uid="{8F2FCAFE-EB66-4002-9F0D-A6F8906669E7}"/>
    <cellStyle name="Comma [0] 2 148 2 2" xfId="55415" hidden="1" xr:uid="{28CAEC1B-CCB8-4258-BEE6-2CF78D095273}"/>
    <cellStyle name="Comma [0] 2 148 2 2" xfId="55536" hidden="1" xr:uid="{91C022C8-04E4-456B-B460-299D28793E50}"/>
    <cellStyle name="Comma [0] 2 148 2 2" xfId="55734" hidden="1" xr:uid="{13DE2979-3FD2-40AF-8D9E-AE296EF7F5FD}"/>
    <cellStyle name="Comma [0] 2 148 2 2" xfId="56695" hidden="1" xr:uid="{2EEC56EA-81D2-4962-9229-F43023C0F350}"/>
    <cellStyle name="Comma [0] 2 148 2 2" xfId="57122" hidden="1" xr:uid="{87179E2A-186A-4D39-9C94-0F8303E3CAD4}"/>
    <cellStyle name="Comma [0] 2 148 2 2" xfId="57243" hidden="1" xr:uid="{4C251A4F-0B77-4146-81C1-0573F86E2DA5}"/>
    <cellStyle name="Comma [0] 2 148 2 2" xfId="57441" hidden="1" xr:uid="{618D237D-B531-45CD-9DA2-70083770A63F}"/>
    <cellStyle name="Comma [0] 2 148 2 2" xfId="58392" hidden="1" xr:uid="{AF431FCA-7C67-47B4-A847-5D04D7CE7A82}"/>
    <cellStyle name="Comma [0] 2 148 2 2" xfId="58816" hidden="1" xr:uid="{38C5F18E-5D69-4921-9BDF-1A9374DA9FB9}"/>
    <cellStyle name="Comma [0] 2 148 2 2" xfId="58937" hidden="1" xr:uid="{4AB72F9F-ECE7-4953-90DB-407992569EB1}"/>
    <cellStyle name="Comma [0] 2 148 2 2" xfId="59135" hidden="1" xr:uid="{DFD46ADC-020C-4DE4-8758-54B4C67007F0}"/>
    <cellStyle name="Comma [0] 2 148 2 2" xfId="60067" hidden="1" xr:uid="{D62D40D9-6500-4278-AF84-E0A3C668A42C}"/>
    <cellStyle name="Comma [0] 2 148 2 2" xfId="60477" hidden="1" xr:uid="{B78D68B9-7EBD-4404-9386-474B8AADCA0D}"/>
    <cellStyle name="Comma [0] 2 148 2 2" xfId="60598" hidden="1" xr:uid="{6CCE63A1-3A56-4B77-AAAD-8D12C8CC8417}"/>
    <cellStyle name="Comma [0] 2 148 2 2" xfId="60796" hidden="1" xr:uid="{C6258CCE-B1FF-437B-9C72-5E9CFCE6F4A0}"/>
    <cellStyle name="Comma [0] 2 148 2 2" xfId="61713" hidden="1" xr:uid="{DEBBA708-EC31-4B7C-9E98-B82DEB6EF478}"/>
    <cellStyle name="Comma [0] 2 148 2 2" xfId="62112" hidden="1" xr:uid="{3D1C8623-46BF-4150-93B6-7AD2BA8DBE8D}"/>
    <cellStyle name="Comma [0] 2 148 2 2" xfId="62233" hidden="1" xr:uid="{7D3BA8D2-9B66-4FA8-B9D4-A3C5CD5536B7}"/>
    <cellStyle name="Comma [0] 2 148 2 2" xfId="62431" hidden="1" xr:uid="{B309BA50-5B13-4254-ABE1-0AC1162F9025}"/>
    <cellStyle name="Comma [0] 2 148 2 2" xfId="63290" hidden="1" xr:uid="{F25571D8-3EC1-45BA-8D33-B9A5C042E68D}"/>
    <cellStyle name="Comma [0] 2 148 2 2" xfId="63634" hidden="1" xr:uid="{18F096D6-3E39-4E70-BB6F-706D7AED2DD2}"/>
    <cellStyle name="Comma [0] 2 148 2 2" xfId="63746" hidden="1" xr:uid="{FB2CF301-06CE-4C4C-9FEF-5ABC38A85D21}"/>
    <cellStyle name="Comma [0] 2 148 2 2" xfId="63942" hidden="1" xr:uid="{4137E74F-1418-4D1B-B6C6-B6BA73279583}"/>
    <cellStyle name="Comma [0] 2 148 3" xfId="4345" hidden="1" xr:uid="{00000000-0005-0000-0000-0000FC100000}"/>
    <cellStyle name="Comma [0] 2 148 3" xfId="6564" hidden="1" xr:uid="{00000000-0005-0000-0000-0000A7190000}"/>
    <cellStyle name="Comma [0] 2 148 3" xfId="7563" hidden="1" xr:uid="{00000000-0005-0000-0000-00008E1D0000}"/>
    <cellStyle name="Comma [0] 2 148 3" xfId="9319" hidden="1" xr:uid="{00000000-0005-0000-0000-00006A240000}"/>
    <cellStyle name="Comma [0] 2 148 3" xfId="11075" hidden="1" xr:uid="{00000000-0005-0000-0000-0000462B0000}"/>
    <cellStyle name="Comma [0] 2 148 3" xfId="12831" hidden="1" xr:uid="{00000000-0005-0000-0000-000022320000}"/>
    <cellStyle name="Comma [0] 2 148 3" xfId="14587" hidden="1" xr:uid="{00000000-0005-0000-0000-0000FE380000}"/>
    <cellStyle name="Comma [0] 2 148 3" xfId="16340" hidden="1" xr:uid="{00000000-0005-0000-0000-0000D73F0000}"/>
    <cellStyle name="Comma [0] 2 148 3" xfId="18090" hidden="1" xr:uid="{00000000-0005-0000-0000-0000AD460000}"/>
    <cellStyle name="Comma [0] 2 148 3" xfId="19834" hidden="1" xr:uid="{00000000-0005-0000-0000-00007D4D0000}"/>
    <cellStyle name="Comma [0] 2 148 3" xfId="21568" hidden="1" xr:uid="{00000000-0005-0000-0000-000043540000}"/>
    <cellStyle name="Comma [0] 2 148 3" xfId="23294" hidden="1" xr:uid="{00000000-0005-0000-0000-0000015B0000}"/>
    <cellStyle name="Comma [0] 2 148 3" xfId="25002" hidden="1" xr:uid="{00000000-0005-0000-0000-0000AD610000}"/>
    <cellStyle name="Comma [0] 2 148 3" xfId="26697" hidden="1" xr:uid="{00000000-0005-0000-0000-00004C680000}"/>
    <cellStyle name="Comma [0] 2 148 3" xfId="28361" hidden="1" xr:uid="{00000000-0005-0000-0000-0000CC6E0000}"/>
    <cellStyle name="Comma [0] 2 148 3" xfId="29996" hidden="1" xr:uid="{00000000-0005-0000-0000-00002F750000}"/>
    <cellStyle name="Comma [0] 2 148 3" xfId="36364" hidden="1" xr:uid="{99BC1AC8-5118-410B-816B-5FE8A5D7D8E8}"/>
    <cellStyle name="Comma [0] 2 148 3" xfId="38583" hidden="1" xr:uid="{79504CBF-4E0E-47E2-B0C0-CC202E69E4E6}"/>
    <cellStyle name="Comma [0] 2 148 3" xfId="39582" hidden="1" xr:uid="{1860FB27-A3AA-4EE7-87AF-F4015EF587BE}"/>
    <cellStyle name="Comma [0] 2 148 3" xfId="41338" hidden="1" xr:uid="{32EE0C68-B3EA-4489-AA87-EA368DB808E8}"/>
    <cellStyle name="Comma [0] 2 148 3" xfId="43094" hidden="1" xr:uid="{48572C98-7BFA-4B97-9FDC-7B500EC7ED71}"/>
    <cellStyle name="Comma [0] 2 148 3" xfId="44850" hidden="1" xr:uid="{3CD9B14C-6318-46A2-B4AB-FC684BAB9D88}"/>
    <cellStyle name="Comma [0] 2 148 3" xfId="46606" hidden="1" xr:uid="{970F02DB-4F1A-48C2-B126-81845ABA6901}"/>
    <cellStyle name="Comma [0] 2 148 3" xfId="48359" hidden="1" xr:uid="{CEE417A4-52B6-4C43-85E4-CE549F5EE695}"/>
    <cellStyle name="Comma [0] 2 148 3" xfId="50109" hidden="1" xr:uid="{EBA77B04-AF3D-4005-A07F-BEFAE8DFB45F}"/>
    <cellStyle name="Comma [0] 2 148 3" xfId="51853" hidden="1" xr:uid="{FDCE141B-9919-43FD-B4FB-2CEDFF7736A9}"/>
    <cellStyle name="Comma [0] 2 148 3" xfId="53587" hidden="1" xr:uid="{0ABE0EF8-925E-4545-8FC2-FB02090DF859}"/>
    <cellStyle name="Comma [0] 2 148 3" xfId="55313" hidden="1" xr:uid="{1968F93F-2EA3-41C5-B38E-B87B6D481BAD}"/>
    <cellStyle name="Comma [0] 2 148 3" xfId="57021" hidden="1" xr:uid="{7DB996F5-FA14-4F95-B107-14FAEAD552B1}"/>
    <cellStyle name="Comma [0] 2 148 3" xfId="58716" hidden="1" xr:uid="{EF0D6351-FD6C-4869-886B-82F9F0D536EE}"/>
    <cellStyle name="Comma [0] 2 148 3" xfId="60380" hidden="1" xr:uid="{7B5FE62F-75CB-46C8-9CB5-C6BEF18AC1FE}"/>
    <cellStyle name="Comma [0] 2 148 3" xfId="62015" hidden="1" xr:uid="{6D6FB685-DC1E-486B-A6C8-D36DEF7E066F}"/>
    <cellStyle name="Comma [0] 2 149" xfId="548" xr:uid="{00000000-0005-0000-0000-000027020000}"/>
    <cellStyle name="Comma [0] 2 149 2" xfId="1203" hidden="1" xr:uid="{00000000-0005-0000-0000-0000B6040000}"/>
    <cellStyle name="Comma [0] 2 149 2" xfId="1631" hidden="1" xr:uid="{00000000-0005-0000-0000-000062060000}"/>
    <cellStyle name="Comma [0] 2 149 2" xfId="1762" hidden="1" xr:uid="{00000000-0005-0000-0000-0000E5060000}"/>
    <cellStyle name="Comma [0] 2 149 2" xfId="2017" hidden="1" xr:uid="{00000000-0005-0000-0000-0000E4070000}"/>
    <cellStyle name="Comma [0] 2 149 2" xfId="33239" hidden="1" xr:uid="{97643208-B6ED-4685-9763-D035D8F6F770}"/>
    <cellStyle name="Comma [0] 2 149 2" xfId="33664" hidden="1" xr:uid="{6B7C912B-1CEA-4F9C-9602-4E7C0BB8466F}"/>
    <cellStyle name="Comma [0] 2 149 2" xfId="33792" hidden="1" xr:uid="{D1F8BF96-2AFA-4545-B72A-2C052F3CD1E3}"/>
    <cellStyle name="Comma [0] 2 149 2" xfId="34047" hidden="1" xr:uid="{D521E28E-858C-4A87-9C3E-678B9D35BDF2}"/>
    <cellStyle name="Comma [0] 2 149 2" xfId="32601" xr:uid="{50A59BBD-9A50-4C25-A942-9A0851D780FC}"/>
    <cellStyle name="Comma [0] 2 149 2 2" xfId="5000" hidden="1" xr:uid="{00000000-0005-0000-0000-00008B130000}"/>
    <cellStyle name="Comma [0] 2 149 2 2" xfId="5428" hidden="1" xr:uid="{00000000-0005-0000-0000-000037150000}"/>
    <cellStyle name="Comma [0] 2 149 2 2" xfId="5563" hidden="1" xr:uid="{00000000-0005-0000-0000-0000BE150000}"/>
    <cellStyle name="Comma [0] 2 149 2 2" xfId="5819" hidden="1" xr:uid="{00000000-0005-0000-0000-0000BE160000}"/>
    <cellStyle name="Comma [0] 2 149 2 2" xfId="7219" hidden="1" xr:uid="{00000000-0005-0000-0000-0000361C0000}"/>
    <cellStyle name="Comma [0] 2 149 2 2" xfId="7647" hidden="1" xr:uid="{00000000-0005-0000-0000-0000E21D0000}"/>
    <cellStyle name="Comma [0] 2 149 2 2" xfId="7782" hidden="1" xr:uid="{00000000-0005-0000-0000-0000691E0000}"/>
    <cellStyle name="Comma [0] 2 149 2 2" xfId="8038" hidden="1" xr:uid="{00000000-0005-0000-0000-0000691F0000}"/>
    <cellStyle name="Comma [0] 2 149 2 2" xfId="8975" hidden="1" xr:uid="{00000000-0005-0000-0000-000012230000}"/>
    <cellStyle name="Comma [0] 2 149 2 2" xfId="9403" hidden="1" xr:uid="{00000000-0005-0000-0000-0000BE240000}"/>
    <cellStyle name="Comma [0] 2 149 2 2" xfId="9538" hidden="1" xr:uid="{00000000-0005-0000-0000-000045250000}"/>
    <cellStyle name="Comma [0] 2 149 2 2" xfId="9794" hidden="1" xr:uid="{00000000-0005-0000-0000-000045260000}"/>
    <cellStyle name="Comma [0] 2 149 2 2" xfId="10731" hidden="1" xr:uid="{00000000-0005-0000-0000-0000EE290000}"/>
    <cellStyle name="Comma [0] 2 149 2 2" xfId="11159" hidden="1" xr:uid="{00000000-0005-0000-0000-00009A2B0000}"/>
    <cellStyle name="Comma [0] 2 149 2 2" xfId="11294" hidden="1" xr:uid="{00000000-0005-0000-0000-0000212C0000}"/>
    <cellStyle name="Comma [0] 2 149 2 2" xfId="11550" hidden="1" xr:uid="{00000000-0005-0000-0000-0000212D0000}"/>
    <cellStyle name="Comma [0] 2 149 2 2" xfId="12487" hidden="1" xr:uid="{00000000-0005-0000-0000-0000CA300000}"/>
    <cellStyle name="Comma [0] 2 149 2 2" xfId="12915" hidden="1" xr:uid="{00000000-0005-0000-0000-000076320000}"/>
    <cellStyle name="Comma [0] 2 149 2 2" xfId="13050" hidden="1" xr:uid="{00000000-0005-0000-0000-0000FD320000}"/>
    <cellStyle name="Comma [0] 2 149 2 2" xfId="13306" hidden="1" xr:uid="{00000000-0005-0000-0000-0000FD330000}"/>
    <cellStyle name="Comma [0] 2 149 2 2" xfId="14243" hidden="1" xr:uid="{00000000-0005-0000-0000-0000A6370000}"/>
    <cellStyle name="Comma [0] 2 149 2 2" xfId="14671" hidden="1" xr:uid="{00000000-0005-0000-0000-000052390000}"/>
    <cellStyle name="Comma [0] 2 149 2 2" xfId="14806" hidden="1" xr:uid="{00000000-0005-0000-0000-0000D9390000}"/>
    <cellStyle name="Comma [0] 2 149 2 2" xfId="15062" hidden="1" xr:uid="{00000000-0005-0000-0000-0000D93A0000}"/>
    <cellStyle name="Comma [0] 2 149 2 2" xfId="15996" hidden="1" xr:uid="{00000000-0005-0000-0000-00007F3E0000}"/>
    <cellStyle name="Comma [0] 2 149 2 2" xfId="16424" hidden="1" xr:uid="{00000000-0005-0000-0000-00002B400000}"/>
    <cellStyle name="Comma [0] 2 149 2 2" xfId="16559" hidden="1" xr:uid="{00000000-0005-0000-0000-0000B2400000}"/>
    <cellStyle name="Comma [0] 2 149 2 2" xfId="16815" hidden="1" xr:uid="{00000000-0005-0000-0000-0000B2410000}"/>
    <cellStyle name="Comma [0] 2 149 2 2" xfId="17746" hidden="1" xr:uid="{00000000-0005-0000-0000-000055450000}"/>
    <cellStyle name="Comma [0] 2 149 2 2" xfId="18174" hidden="1" xr:uid="{00000000-0005-0000-0000-000001470000}"/>
    <cellStyle name="Comma [0] 2 149 2 2" xfId="18309" hidden="1" xr:uid="{00000000-0005-0000-0000-000088470000}"/>
    <cellStyle name="Comma [0] 2 149 2 2" xfId="18565" hidden="1" xr:uid="{00000000-0005-0000-0000-000088480000}"/>
    <cellStyle name="Comma [0] 2 149 2 2" xfId="19491" hidden="1" xr:uid="{00000000-0005-0000-0000-0000264C0000}"/>
    <cellStyle name="Comma [0] 2 149 2 2" xfId="19918" hidden="1" xr:uid="{00000000-0005-0000-0000-0000D14D0000}"/>
    <cellStyle name="Comma [0] 2 149 2 2" xfId="20053" hidden="1" xr:uid="{00000000-0005-0000-0000-0000584E0000}"/>
    <cellStyle name="Comma [0] 2 149 2 2" xfId="20309" hidden="1" xr:uid="{00000000-0005-0000-0000-0000584F0000}"/>
    <cellStyle name="Comma [0] 2 149 2 2" xfId="21229" hidden="1" xr:uid="{00000000-0005-0000-0000-0000F0520000}"/>
    <cellStyle name="Comma [0] 2 149 2 2" xfId="21652" hidden="1" xr:uid="{00000000-0005-0000-0000-000097540000}"/>
    <cellStyle name="Comma [0] 2 149 2 2" xfId="21787" hidden="1" xr:uid="{00000000-0005-0000-0000-00001E550000}"/>
    <cellStyle name="Comma [0] 2 149 2 2" xfId="22043" hidden="1" xr:uid="{00000000-0005-0000-0000-00001E560000}"/>
    <cellStyle name="Comma [0] 2 149 2 2" xfId="22957" hidden="1" xr:uid="{00000000-0005-0000-0000-0000B0590000}"/>
    <cellStyle name="Comma [0] 2 149 2 2" xfId="23376" hidden="1" xr:uid="{00000000-0005-0000-0000-0000535B0000}"/>
    <cellStyle name="Comma [0] 2 149 2 2" xfId="23511" hidden="1" xr:uid="{00000000-0005-0000-0000-0000DA5B0000}"/>
    <cellStyle name="Comma [0] 2 149 2 2" xfId="23767" hidden="1" xr:uid="{00000000-0005-0000-0000-0000DA5C0000}"/>
    <cellStyle name="Comma [0] 2 149 2 2" xfId="24670" hidden="1" xr:uid="{00000000-0005-0000-0000-000061600000}"/>
    <cellStyle name="Comma [0] 2 149 2 2" xfId="25083" hidden="1" xr:uid="{00000000-0005-0000-0000-0000FE610000}"/>
    <cellStyle name="Comma [0] 2 149 2 2" xfId="25218" hidden="1" xr:uid="{00000000-0005-0000-0000-000085620000}"/>
    <cellStyle name="Comma [0] 2 149 2 2" xfId="25474" hidden="1" xr:uid="{00000000-0005-0000-0000-000085630000}"/>
    <cellStyle name="Comma [0] 2 149 2 2" xfId="26367" hidden="1" xr:uid="{00000000-0005-0000-0000-000002670000}"/>
    <cellStyle name="Comma [0] 2 149 2 2" xfId="26777" hidden="1" xr:uid="{00000000-0005-0000-0000-00009C680000}"/>
    <cellStyle name="Comma [0] 2 149 2 2" xfId="26912" hidden="1" xr:uid="{00000000-0005-0000-0000-000023690000}"/>
    <cellStyle name="Comma [0] 2 149 2 2" xfId="27168" hidden="1" xr:uid="{00000000-0005-0000-0000-0000236A0000}"/>
    <cellStyle name="Comma [0] 2 149 2 2" xfId="28042" hidden="1" xr:uid="{00000000-0005-0000-0000-00008D6D0000}"/>
    <cellStyle name="Comma [0] 2 149 2 2" xfId="28438" hidden="1" xr:uid="{00000000-0005-0000-0000-0000196F0000}"/>
    <cellStyle name="Comma [0] 2 149 2 2" xfId="28573" hidden="1" xr:uid="{00000000-0005-0000-0000-0000A06F0000}"/>
    <cellStyle name="Comma [0] 2 149 2 2" xfId="28829" hidden="1" xr:uid="{00000000-0005-0000-0000-0000A0700000}"/>
    <cellStyle name="Comma [0] 2 149 2 2" xfId="29688" hidden="1" xr:uid="{00000000-0005-0000-0000-0000FB730000}"/>
    <cellStyle name="Comma [0] 2 149 2 2" xfId="30073" hidden="1" xr:uid="{00000000-0005-0000-0000-00007C750000}"/>
    <cellStyle name="Comma [0] 2 149 2 2" xfId="30208" hidden="1" xr:uid="{00000000-0005-0000-0000-000003760000}"/>
    <cellStyle name="Comma [0] 2 149 2 2" xfId="30464" hidden="1" xr:uid="{00000000-0005-0000-0000-000003770000}"/>
    <cellStyle name="Comma [0] 2 149 2 2" xfId="31265" hidden="1" xr:uid="{00000000-0005-0000-0000-0000247A0000}"/>
    <cellStyle name="Comma [0] 2 149 2 2" xfId="31595" hidden="1" xr:uid="{00000000-0005-0000-0000-00006E7B0000}"/>
    <cellStyle name="Comma [0] 2 149 2 2" xfId="31721" hidden="1" xr:uid="{00000000-0005-0000-0000-0000EC7B0000}"/>
    <cellStyle name="Comma [0] 2 149 2 2" xfId="31975" hidden="1" xr:uid="{00000000-0005-0000-0000-0000EA7C0000}"/>
    <cellStyle name="Comma [0] 2 149 2 2" xfId="37019" hidden="1" xr:uid="{9E300D38-2540-41A0-AF9F-804CB46CD6E9}"/>
    <cellStyle name="Comma [0] 2 149 2 2" xfId="37447" hidden="1" xr:uid="{7ED6D1C3-8D8D-4476-B193-5B57412B50BE}"/>
    <cellStyle name="Comma [0] 2 149 2 2" xfId="37582" hidden="1" xr:uid="{1C8FCE00-9327-466F-8CFE-AC0B21C6C045}"/>
    <cellStyle name="Comma [0] 2 149 2 2" xfId="37838" hidden="1" xr:uid="{512889DE-76AA-4720-8D7B-4B2CE972697D}"/>
    <cellStyle name="Comma [0] 2 149 2 2" xfId="39238" hidden="1" xr:uid="{BA7147A0-C7C9-43DA-AE8B-02C4465A5FE7}"/>
    <cellStyle name="Comma [0] 2 149 2 2" xfId="39666" hidden="1" xr:uid="{7B62E6A3-5172-420E-B014-40A2EEF3B1FB}"/>
    <cellStyle name="Comma [0] 2 149 2 2" xfId="39801" hidden="1" xr:uid="{00D49825-1652-4912-936A-F62060298BC8}"/>
    <cellStyle name="Comma [0] 2 149 2 2" xfId="40057" hidden="1" xr:uid="{E8D86F98-3E89-4D99-96BE-EE9EBA135C19}"/>
    <cellStyle name="Comma [0] 2 149 2 2" xfId="40994" hidden="1" xr:uid="{BACD67CA-9B78-4B33-9C32-C6E24A212B75}"/>
    <cellStyle name="Comma [0] 2 149 2 2" xfId="41422" hidden="1" xr:uid="{E184B268-469C-4A1A-B44F-B44593DA0401}"/>
    <cellStyle name="Comma [0] 2 149 2 2" xfId="41557" hidden="1" xr:uid="{19A340A6-B920-4B94-8AC0-88885DCC0A40}"/>
    <cellStyle name="Comma [0] 2 149 2 2" xfId="41813" hidden="1" xr:uid="{64A38F82-919A-4DC3-9CDA-F6A50530A6B4}"/>
    <cellStyle name="Comma [0] 2 149 2 2" xfId="42750" hidden="1" xr:uid="{C55DDADC-FB09-434B-9D68-17AFD8057E93}"/>
    <cellStyle name="Comma [0] 2 149 2 2" xfId="43178" hidden="1" xr:uid="{6810ADD7-35B7-41E4-90D8-2801D2289917}"/>
    <cellStyle name="Comma [0] 2 149 2 2" xfId="43313" hidden="1" xr:uid="{40A4429E-183F-492C-8DAB-3DC18C6445BB}"/>
    <cellStyle name="Comma [0] 2 149 2 2" xfId="43569" hidden="1" xr:uid="{1C269376-11C8-493B-9AE3-9BA8C9D13D27}"/>
    <cellStyle name="Comma [0] 2 149 2 2" xfId="44506" hidden="1" xr:uid="{21CF9496-89CA-42E0-A56C-CE8CFCF71416}"/>
    <cellStyle name="Comma [0] 2 149 2 2" xfId="44934" hidden="1" xr:uid="{66B0BF09-05CD-4105-BD34-DBF5FD283BF2}"/>
    <cellStyle name="Comma [0] 2 149 2 2" xfId="45069" hidden="1" xr:uid="{FE4A1344-85CF-4936-820B-F1555D2384C9}"/>
    <cellStyle name="Comma [0] 2 149 2 2" xfId="45325" hidden="1" xr:uid="{1279575C-5AFE-4F50-A68C-598E2E865C4F}"/>
    <cellStyle name="Comma [0] 2 149 2 2" xfId="46262" hidden="1" xr:uid="{C4E640B3-277D-4DC6-853E-73B65DE63AA6}"/>
    <cellStyle name="Comma [0] 2 149 2 2" xfId="46690" hidden="1" xr:uid="{78BD9584-70C1-491C-9362-23FFE5822FF1}"/>
    <cellStyle name="Comma [0] 2 149 2 2" xfId="46825" hidden="1" xr:uid="{6C9AB1E8-6737-4DA5-8713-D3A9193B7B33}"/>
    <cellStyle name="Comma [0] 2 149 2 2" xfId="47081" hidden="1" xr:uid="{09A4BEEC-5E39-41BA-820D-1CF1F1CD033C}"/>
    <cellStyle name="Comma [0] 2 149 2 2" xfId="48015" hidden="1" xr:uid="{66B162A6-8C7B-4755-B70E-71893E77BF64}"/>
    <cellStyle name="Comma [0] 2 149 2 2" xfId="48443" hidden="1" xr:uid="{0C1A7CB5-56C1-4340-9758-B5F4079D733B}"/>
    <cellStyle name="Comma [0] 2 149 2 2" xfId="48578" hidden="1" xr:uid="{01BA68A3-45C4-47F9-8FF8-9F93EFC1ED0D}"/>
    <cellStyle name="Comma [0] 2 149 2 2" xfId="48834" hidden="1" xr:uid="{F631F78C-2BA6-477E-9A01-A6F76DC89FDB}"/>
    <cellStyle name="Comma [0] 2 149 2 2" xfId="49765" hidden="1" xr:uid="{1633B025-8FBC-4463-8D90-BEB3D469C820}"/>
    <cellStyle name="Comma [0] 2 149 2 2" xfId="50193" hidden="1" xr:uid="{26B1CE40-24E7-4A90-90CA-37870D2E7C31}"/>
    <cellStyle name="Comma [0] 2 149 2 2" xfId="50328" hidden="1" xr:uid="{F1275F37-24AC-49C6-882A-B30EF6CDBC10}"/>
    <cellStyle name="Comma [0] 2 149 2 2" xfId="50584" hidden="1" xr:uid="{B864D316-2DCC-43E7-AD1D-02CB27EE7050}"/>
    <cellStyle name="Comma [0] 2 149 2 2" xfId="51510" hidden="1" xr:uid="{4A53C435-8C2B-41FE-AC1F-14887E7206B1}"/>
    <cellStyle name="Comma [0] 2 149 2 2" xfId="51937" hidden="1" xr:uid="{DE3C2295-7905-43FE-B23E-3CD10F4893B6}"/>
    <cellStyle name="Comma [0] 2 149 2 2" xfId="52072" hidden="1" xr:uid="{8E6FDB4E-C3F3-4104-A5A5-E5762F1D0CCC}"/>
    <cellStyle name="Comma [0] 2 149 2 2" xfId="52328" hidden="1" xr:uid="{148E18C6-58AF-4507-86CC-42E180439BC8}"/>
    <cellStyle name="Comma [0] 2 149 2 2" xfId="53248" hidden="1" xr:uid="{B9E59178-ADAF-4EAB-BE87-33F2572B4DB3}"/>
    <cellStyle name="Comma [0] 2 149 2 2" xfId="53671" hidden="1" xr:uid="{2339ACC7-08F0-43B0-B4DB-3D643C5F6737}"/>
    <cellStyle name="Comma [0] 2 149 2 2" xfId="53806" hidden="1" xr:uid="{1FFE95BE-C98A-4CAA-9BAE-742E7AEB96D1}"/>
    <cellStyle name="Comma [0] 2 149 2 2" xfId="54062" hidden="1" xr:uid="{E13226D9-B696-4A34-AAAA-53C9CEB69207}"/>
    <cellStyle name="Comma [0] 2 149 2 2" xfId="54976" hidden="1" xr:uid="{2D1C4CE1-9495-433E-8D16-06BD430926CC}"/>
    <cellStyle name="Comma [0] 2 149 2 2" xfId="55395" hidden="1" xr:uid="{66B496ED-23AF-4FC7-9511-A52D5406A399}"/>
    <cellStyle name="Comma [0] 2 149 2 2" xfId="55530" hidden="1" xr:uid="{0FFE6250-B64B-42A0-BF18-EABC03CE2FEA}"/>
    <cellStyle name="Comma [0] 2 149 2 2" xfId="55786" hidden="1" xr:uid="{A42954EA-46CD-4608-83BB-06DF2D482FD0}"/>
    <cellStyle name="Comma [0] 2 149 2 2" xfId="56689" hidden="1" xr:uid="{664CD4E0-F723-4971-9436-EF191D618E95}"/>
    <cellStyle name="Comma [0] 2 149 2 2" xfId="57102" hidden="1" xr:uid="{4B54C163-0304-4D91-81A9-03755B530221}"/>
    <cellStyle name="Comma [0] 2 149 2 2" xfId="57237" hidden="1" xr:uid="{FC6DE78B-913A-47B4-A01E-96997123C517}"/>
    <cellStyle name="Comma [0] 2 149 2 2" xfId="57493" hidden="1" xr:uid="{98E3A2D1-143B-4155-9900-507B7AC5FFC8}"/>
    <cellStyle name="Comma [0] 2 149 2 2" xfId="58386" hidden="1" xr:uid="{626527BA-64E7-4321-8B06-7A1C46F24752}"/>
    <cellStyle name="Comma [0] 2 149 2 2" xfId="58796" hidden="1" xr:uid="{3CF8AA02-5FD2-41F4-AEF6-4FF05373E020}"/>
    <cellStyle name="Comma [0] 2 149 2 2" xfId="58931" hidden="1" xr:uid="{B91A0E8C-6229-4DEC-A4B7-CF9285A1AC4B}"/>
    <cellStyle name="Comma [0] 2 149 2 2" xfId="59187" hidden="1" xr:uid="{40AC5DED-63D8-436A-BD25-D300444A9331}"/>
    <cellStyle name="Comma [0] 2 149 2 2" xfId="60061" hidden="1" xr:uid="{7D645DE7-64C0-4B23-AC53-AEEEB3898FCD}"/>
    <cellStyle name="Comma [0] 2 149 2 2" xfId="60457" hidden="1" xr:uid="{FCE2A5B1-7583-4B4D-8AC9-0B3ED6142296}"/>
    <cellStyle name="Comma [0] 2 149 2 2" xfId="60592" hidden="1" xr:uid="{8DB5E56C-ABC0-47DD-A6A7-1132FCC4E7E5}"/>
    <cellStyle name="Comma [0] 2 149 2 2" xfId="60848" hidden="1" xr:uid="{423BA82F-9E6F-4A58-97F7-2BBC670BABE2}"/>
    <cellStyle name="Comma [0] 2 149 2 2" xfId="61707" hidden="1" xr:uid="{E99DE362-CD17-4D95-905B-2CFC525A959C}"/>
    <cellStyle name="Comma [0] 2 149 2 2" xfId="62092" hidden="1" xr:uid="{99932A8E-B6AA-489E-A041-BCCC041A0A87}"/>
    <cellStyle name="Comma [0] 2 149 2 2" xfId="62227" hidden="1" xr:uid="{86B87179-2C60-4394-9CE8-5EE29F942A7E}"/>
    <cellStyle name="Comma [0] 2 149 2 2" xfId="62483" hidden="1" xr:uid="{654C5DD4-705F-4F5B-8C4B-29B1E4DCA8CC}"/>
    <cellStyle name="Comma [0] 2 149 2 2" xfId="63284" hidden="1" xr:uid="{BA5BC73F-6619-449A-B29A-F13A4674FC00}"/>
    <cellStyle name="Comma [0] 2 149 2 2" xfId="63614" hidden="1" xr:uid="{54E35830-5125-4CC7-8553-BEC4938033A2}"/>
    <cellStyle name="Comma [0] 2 149 2 2" xfId="63740" hidden="1" xr:uid="{F67CBF82-1023-42A2-BAEE-5205C45DE78D}"/>
    <cellStyle name="Comma [0] 2 149 2 2" xfId="63994" hidden="1" xr:uid="{4138D9F3-82A4-41B9-8457-85271987192B}"/>
    <cellStyle name="Comma [0] 2 149 3" xfId="4339" hidden="1" xr:uid="{00000000-0005-0000-0000-0000F6100000}"/>
    <cellStyle name="Comma [0] 2 149 3" xfId="6558" hidden="1" xr:uid="{00000000-0005-0000-0000-0000A1190000}"/>
    <cellStyle name="Comma [0] 2 149 3" xfId="7588" hidden="1" xr:uid="{00000000-0005-0000-0000-0000A71D0000}"/>
    <cellStyle name="Comma [0] 2 149 3" xfId="9344" hidden="1" xr:uid="{00000000-0005-0000-0000-000083240000}"/>
    <cellStyle name="Comma [0] 2 149 3" xfId="11100" hidden="1" xr:uid="{00000000-0005-0000-0000-00005F2B0000}"/>
    <cellStyle name="Comma [0] 2 149 3" xfId="12856" hidden="1" xr:uid="{00000000-0005-0000-0000-00003B320000}"/>
    <cellStyle name="Comma [0] 2 149 3" xfId="14612" hidden="1" xr:uid="{00000000-0005-0000-0000-000017390000}"/>
    <cellStyle name="Comma [0] 2 149 3" xfId="16365" hidden="1" xr:uid="{00000000-0005-0000-0000-0000F03F0000}"/>
    <cellStyle name="Comma [0] 2 149 3" xfId="18115" hidden="1" xr:uid="{00000000-0005-0000-0000-0000C6460000}"/>
    <cellStyle name="Comma [0] 2 149 3" xfId="19859" hidden="1" xr:uid="{00000000-0005-0000-0000-0000964D0000}"/>
    <cellStyle name="Comma [0] 2 149 3" xfId="21593" hidden="1" xr:uid="{00000000-0005-0000-0000-00005C540000}"/>
    <cellStyle name="Comma [0] 2 149 3" xfId="23319" hidden="1" xr:uid="{00000000-0005-0000-0000-00001A5B0000}"/>
    <cellStyle name="Comma [0] 2 149 3" xfId="25027" hidden="1" xr:uid="{00000000-0005-0000-0000-0000C6610000}"/>
    <cellStyle name="Comma [0] 2 149 3" xfId="26722" hidden="1" xr:uid="{00000000-0005-0000-0000-000065680000}"/>
    <cellStyle name="Comma [0] 2 149 3" xfId="28386" hidden="1" xr:uid="{00000000-0005-0000-0000-0000E56E0000}"/>
    <cellStyle name="Comma [0] 2 149 3" xfId="30021" hidden="1" xr:uid="{00000000-0005-0000-0000-000048750000}"/>
    <cellStyle name="Comma [0] 2 149 3" xfId="36358" hidden="1" xr:uid="{FF0D9CFF-6A16-4776-B872-7A55A58A3226}"/>
    <cellStyle name="Comma [0] 2 149 3" xfId="38577" hidden="1" xr:uid="{7814194E-9FC5-4992-B3C3-2A748986E4CD}"/>
    <cellStyle name="Comma [0] 2 149 3" xfId="39607" hidden="1" xr:uid="{E1E94F39-0438-4F1F-B847-0A874EBB0405}"/>
    <cellStyle name="Comma [0] 2 149 3" xfId="41363" hidden="1" xr:uid="{86199AF1-E577-4F43-823E-0F9FA94A6FE0}"/>
    <cellStyle name="Comma [0] 2 149 3" xfId="43119" hidden="1" xr:uid="{03F8273A-368B-4D48-9519-8F3B2E52DD17}"/>
    <cellStyle name="Comma [0] 2 149 3" xfId="44875" hidden="1" xr:uid="{959AD0E1-E70A-4340-850E-97AA5E18562B}"/>
    <cellStyle name="Comma [0] 2 149 3" xfId="46631" hidden="1" xr:uid="{BC01EA39-C92D-4FFD-80B3-164BA4D89F98}"/>
    <cellStyle name="Comma [0] 2 149 3" xfId="48384" hidden="1" xr:uid="{1C47BC78-1B38-4D83-B609-8E58C5A1F2B4}"/>
    <cellStyle name="Comma [0] 2 149 3" xfId="50134" hidden="1" xr:uid="{1DAD4325-E1A1-4D3A-81E3-36655EEA6D71}"/>
    <cellStyle name="Comma [0] 2 149 3" xfId="51878" hidden="1" xr:uid="{AC7115F3-0079-4463-B7CC-130F5C8FC18A}"/>
    <cellStyle name="Comma [0] 2 149 3" xfId="53612" hidden="1" xr:uid="{A9BCD55E-5408-4271-84FA-D2CEC7AA6F4B}"/>
    <cellStyle name="Comma [0] 2 149 3" xfId="55338" hidden="1" xr:uid="{66A35B75-A09A-4042-851F-FE540AEC0FA6}"/>
    <cellStyle name="Comma [0] 2 149 3" xfId="57046" hidden="1" xr:uid="{78325D76-CD13-4785-83B8-0E233F928FAB}"/>
    <cellStyle name="Comma [0] 2 149 3" xfId="58741" hidden="1" xr:uid="{81DAA7DA-A778-476C-9D5B-F062AF3A8C4D}"/>
    <cellStyle name="Comma [0] 2 149 3" xfId="60405" hidden="1" xr:uid="{B96DE0D5-22BB-49E1-844C-CC86E2DDE1B1}"/>
    <cellStyle name="Comma [0] 2 149 3" xfId="62040" hidden="1" xr:uid="{5CD357C2-1769-42BA-A78B-7B34130729B7}"/>
    <cellStyle name="Comma [0] 2 15" xfId="905" xr:uid="{00000000-0005-0000-0000-00008C030000}"/>
    <cellStyle name="Comma [0] 2 15 2" xfId="1560" hidden="1" xr:uid="{00000000-0005-0000-0000-00001B060000}"/>
    <cellStyle name="Comma [0] 2 15 2" xfId="2094" hidden="1" xr:uid="{00000000-0005-0000-0000-000031080000}"/>
    <cellStyle name="Comma [0] 2 15 2" xfId="2366" hidden="1" xr:uid="{00000000-0005-0000-0000-000041090000}"/>
    <cellStyle name="Comma [0] 2 15 2" xfId="2571" hidden="1" xr:uid="{00000000-0005-0000-0000-00000E0A0000}"/>
    <cellStyle name="Comma [0] 2 15 2" xfId="33593" hidden="1" xr:uid="{6569A93E-94A2-4FA3-8452-1D4F6BC8D2B8}"/>
    <cellStyle name="Comma [0] 2 15 2" xfId="34124" hidden="1" xr:uid="{D5218781-3ACE-4E80-B33A-F6716752ECDB}"/>
    <cellStyle name="Comma [0] 2 15 2" xfId="34396" hidden="1" xr:uid="{6261B761-33EF-4886-A7C0-0D9BC4BB1A68}"/>
    <cellStyle name="Comma [0] 2 15 2" xfId="34601" hidden="1" xr:uid="{90D90760-1567-427A-87D8-A9E1009900F1}"/>
    <cellStyle name="Comma [0] 2 15 2" xfId="32958" xr:uid="{CE21F99D-2E82-4BF2-81A9-6DFAC8BDE331}"/>
    <cellStyle name="Comma [0] 2 15 2 2" xfId="5357" hidden="1" xr:uid="{00000000-0005-0000-0000-0000F0140000}"/>
    <cellStyle name="Comma [0] 2 15 2 2" xfId="5896" hidden="1" xr:uid="{00000000-0005-0000-0000-00000B170000}"/>
    <cellStyle name="Comma [0] 2 15 2 2" xfId="6168" hidden="1" xr:uid="{00000000-0005-0000-0000-00001B180000}"/>
    <cellStyle name="Comma [0] 2 15 2 2" xfId="6373" hidden="1" xr:uid="{00000000-0005-0000-0000-0000E8180000}"/>
    <cellStyle name="Comma [0] 2 15 2 2" xfId="7576" hidden="1" xr:uid="{00000000-0005-0000-0000-00009B1D0000}"/>
    <cellStyle name="Comma [0] 2 15 2 2" xfId="8115" hidden="1" xr:uid="{00000000-0005-0000-0000-0000B61F0000}"/>
    <cellStyle name="Comma [0] 2 15 2 2" xfId="8387" hidden="1" xr:uid="{00000000-0005-0000-0000-0000C6200000}"/>
    <cellStyle name="Comma [0] 2 15 2 2" xfId="8592" hidden="1" xr:uid="{00000000-0005-0000-0000-000093210000}"/>
    <cellStyle name="Comma [0] 2 15 2 2" xfId="9332" hidden="1" xr:uid="{00000000-0005-0000-0000-000077240000}"/>
    <cellStyle name="Comma [0] 2 15 2 2" xfId="9871" hidden="1" xr:uid="{00000000-0005-0000-0000-000092260000}"/>
    <cellStyle name="Comma [0] 2 15 2 2" xfId="10143" hidden="1" xr:uid="{00000000-0005-0000-0000-0000A2270000}"/>
    <cellStyle name="Comma [0] 2 15 2 2" xfId="10348" hidden="1" xr:uid="{00000000-0005-0000-0000-00006F280000}"/>
    <cellStyle name="Comma [0] 2 15 2 2" xfId="11088" hidden="1" xr:uid="{00000000-0005-0000-0000-0000532B0000}"/>
    <cellStyle name="Comma [0] 2 15 2 2" xfId="11627" hidden="1" xr:uid="{00000000-0005-0000-0000-00006E2D0000}"/>
    <cellStyle name="Comma [0] 2 15 2 2" xfId="11899" hidden="1" xr:uid="{00000000-0005-0000-0000-00007E2E0000}"/>
    <cellStyle name="Comma [0] 2 15 2 2" xfId="12104" hidden="1" xr:uid="{00000000-0005-0000-0000-00004B2F0000}"/>
    <cellStyle name="Comma [0] 2 15 2 2" xfId="12844" hidden="1" xr:uid="{00000000-0005-0000-0000-00002F320000}"/>
    <cellStyle name="Comma [0] 2 15 2 2" xfId="13383" hidden="1" xr:uid="{00000000-0005-0000-0000-00004A340000}"/>
    <cellStyle name="Comma [0] 2 15 2 2" xfId="13655" hidden="1" xr:uid="{00000000-0005-0000-0000-00005A350000}"/>
    <cellStyle name="Comma [0] 2 15 2 2" xfId="13860" hidden="1" xr:uid="{00000000-0005-0000-0000-000027360000}"/>
    <cellStyle name="Comma [0] 2 15 2 2" xfId="14600" hidden="1" xr:uid="{00000000-0005-0000-0000-00000B390000}"/>
    <cellStyle name="Comma [0] 2 15 2 2" xfId="15139" hidden="1" xr:uid="{00000000-0005-0000-0000-0000263B0000}"/>
    <cellStyle name="Comma [0] 2 15 2 2" xfId="15411" hidden="1" xr:uid="{00000000-0005-0000-0000-0000363C0000}"/>
    <cellStyle name="Comma [0] 2 15 2 2" xfId="15616" hidden="1" xr:uid="{00000000-0005-0000-0000-0000033D0000}"/>
    <cellStyle name="Comma [0] 2 15 2 2" xfId="16353" hidden="1" xr:uid="{00000000-0005-0000-0000-0000E43F0000}"/>
    <cellStyle name="Comma [0] 2 15 2 2" xfId="16892" hidden="1" xr:uid="{00000000-0005-0000-0000-0000FF410000}"/>
    <cellStyle name="Comma [0] 2 15 2 2" xfId="17164" hidden="1" xr:uid="{00000000-0005-0000-0000-00000F430000}"/>
    <cellStyle name="Comma [0] 2 15 2 2" xfId="17369" hidden="1" xr:uid="{00000000-0005-0000-0000-0000DC430000}"/>
    <cellStyle name="Comma [0] 2 15 2 2" xfId="18103" hidden="1" xr:uid="{00000000-0005-0000-0000-0000BA460000}"/>
    <cellStyle name="Comma [0] 2 15 2 2" xfId="18642" hidden="1" xr:uid="{00000000-0005-0000-0000-0000D5480000}"/>
    <cellStyle name="Comma [0] 2 15 2 2" xfId="18914" hidden="1" xr:uid="{00000000-0005-0000-0000-0000E5490000}"/>
    <cellStyle name="Comma [0] 2 15 2 2" xfId="19119" hidden="1" xr:uid="{00000000-0005-0000-0000-0000B24A0000}"/>
    <cellStyle name="Comma [0] 2 15 2 2" xfId="19847" hidden="1" xr:uid="{00000000-0005-0000-0000-00008A4D0000}"/>
    <cellStyle name="Comma [0] 2 15 2 2" xfId="20386" hidden="1" xr:uid="{00000000-0005-0000-0000-0000A54F0000}"/>
    <cellStyle name="Comma [0] 2 15 2 2" xfId="20658" hidden="1" xr:uid="{00000000-0005-0000-0000-0000B5500000}"/>
    <cellStyle name="Comma [0] 2 15 2 2" xfId="20863" hidden="1" xr:uid="{00000000-0005-0000-0000-000082510000}"/>
    <cellStyle name="Comma [0] 2 15 2 2" xfId="21581" hidden="1" xr:uid="{00000000-0005-0000-0000-000050540000}"/>
    <cellStyle name="Comma [0] 2 15 2 2" xfId="22120" hidden="1" xr:uid="{00000000-0005-0000-0000-00006B560000}"/>
    <cellStyle name="Comma [0] 2 15 2 2" xfId="22392" hidden="1" xr:uid="{00000000-0005-0000-0000-00007B570000}"/>
    <cellStyle name="Comma [0] 2 15 2 2" xfId="22597" hidden="1" xr:uid="{00000000-0005-0000-0000-000048580000}"/>
    <cellStyle name="Comma [0] 2 15 2 2" xfId="23307" hidden="1" xr:uid="{00000000-0005-0000-0000-00000E5B0000}"/>
    <cellStyle name="Comma [0] 2 15 2 2" xfId="23844" hidden="1" xr:uid="{00000000-0005-0000-0000-0000275D0000}"/>
    <cellStyle name="Comma [0] 2 15 2 2" xfId="24116" hidden="1" xr:uid="{00000000-0005-0000-0000-0000375E0000}"/>
    <cellStyle name="Comma [0] 2 15 2 2" xfId="24321" hidden="1" xr:uid="{00000000-0005-0000-0000-0000045F0000}"/>
    <cellStyle name="Comma [0] 2 15 2 2" xfId="25015" hidden="1" xr:uid="{00000000-0005-0000-0000-0000BA610000}"/>
    <cellStyle name="Comma [0] 2 15 2 2" xfId="25551" hidden="1" xr:uid="{00000000-0005-0000-0000-0000D2630000}"/>
    <cellStyle name="Comma [0] 2 15 2 2" xfId="25823" hidden="1" xr:uid="{00000000-0005-0000-0000-0000E2640000}"/>
    <cellStyle name="Comma [0] 2 15 2 2" xfId="26028" hidden="1" xr:uid="{00000000-0005-0000-0000-0000AF650000}"/>
    <cellStyle name="Comma [0] 2 15 2 2" xfId="26710" hidden="1" xr:uid="{00000000-0005-0000-0000-000059680000}"/>
    <cellStyle name="Comma [0] 2 15 2 2" xfId="27245" hidden="1" xr:uid="{00000000-0005-0000-0000-0000706A0000}"/>
    <cellStyle name="Comma [0] 2 15 2 2" xfId="27517" hidden="1" xr:uid="{00000000-0005-0000-0000-0000806B0000}"/>
    <cellStyle name="Comma [0] 2 15 2 2" xfId="27722" hidden="1" xr:uid="{00000000-0005-0000-0000-00004D6C0000}"/>
    <cellStyle name="Comma [0] 2 15 2 2" xfId="28374" hidden="1" xr:uid="{00000000-0005-0000-0000-0000D96E0000}"/>
    <cellStyle name="Comma [0] 2 15 2 2" xfId="28906" hidden="1" xr:uid="{00000000-0005-0000-0000-0000ED700000}"/>
    <cellStyle name="Comma [0] 2 15 2 2" xfId="29178" hidden="1" xr:uid="{00000000-0005-0000-0000-0000FD710000}"/>
    <cellStyle name="Comma [0] 2 15 2 2" xfId="29383" hidden="1" xr:uid="{00000000-0005-0000-0000-0000CA720000}"/>
    <cellStyle name="Comma [0] 2 15 2 2" xfId="30009" hidden="1" xr:uid="{00000000-0005-0000-0000-00003C750000}"/>
    <cellStyle name="Comma [0] 2 15 2 2" xfId="30541" hidden="1" xr:uid="{00000000-0005-0000-0000-000050770000}"/>
    <cellStyle name="Comma [0] 2 15 2 2" xfId="30813" hidden="1" xr:uid="{00000000-0005-0000-0000-000060780000}"/>
    <cellStyle name="Comma [0] 2 15 2 2" xfId="31018" hidden="1" xr:uid="{00000000-0005-0000-0000-00002D790000}"/>
    <cellStyle name="Comma [0] 2 15 2 2" xfId="31536" hidden="1" xr:uid="{00000000-0005-0000-0000-0000337B0000}"/>
    <cellStyle name="Comma [0] 2 15 2 2" xfId="37376" hidden="1" xr:uid="{6BAE9DC9-5368-4D23-9F5C-DA4FF7E66606}"/>
    <cellStyle name="Comma [0] 2 15 2 2" xfId="37915" hidden="1" xr:uid="{B9ABEE31-69C3-47E4-B864-32F07B577F2A}"/>
    <cellStyle name="Comma [0] 2 15 2 2" xfId="38187" hidden="1" xr:uid="{93684954-7600-4E7B-9BEE-BD802C421E18}"/>
    <cellStyle name="Comma [0] 2 15 2 2" xfId="38392" hidden="1" xr:uid="{CE331E81-4931-4E16-8D10-7D4946E3C487}"/>
    <cellStyle name="Comma [0] 2 15 2 2" xfId="39595" hidden="1" xr:uid="{0B3B3A11-E02E-4800-AB40-965AB7161377}"/>
    <cellStyle name="Comma [0] 2 15 2 2" xfId="40134" hidden="1" xr:uid="{7B112D15-4C88-4D95-8686-F95FA9B891C6}"/>
    <cellStyle name="Comma [0] 2 15 2 2" xfId="40406" hidden="1" xr:uid="{07E62535-C331-4738-8B33-BCEA4C2CCC01}"/>
    <cellStyle name="Comma [0] 2 15 2 2" xfId="40611" hidden="1" xr:uid="{F7FE92B4-3BF3-4001-9D31-27F060AE8937}"/>
    <cellStyle name="Comma [0] 2 15 2 2" xfId="41351" hidden="1" xr:uid="{B2BC90B8-A221-4B6D-BA87-2EDB3A64E2E5}"/>
    <cellStyle name="Comma [0] 2 15 2 2" xfId="41890" hidden="1" xr:uid="{69EAC268-3BB2-4588-BEC9-E5EC13A2143E}"/>
    <cellStyle name="Comma [0] 2 15 2 2" xfId="42162" hidden="1" xr:uid="{9F2F70F3-5150-4151-A531-2A8E035A215D}"/>
    <cellStyle name="Comma [0] 2 15 2 2" xfId="42367" hidden="1" xr:uid="{4C482E79-355E-404E-B6BB-A7C3D8086D3C}"/>
    <cellStyle name="Comma [0] 2 15 2 2" xfId="43107" hidden="1" xr:uid="{A37A836D-9702-4D70-9B35-CBE7C429EEB0}"/>
    <cellStyle name="Comma [0] 2 15 2 2" xfId="43646" hidden="1" xr:uid="{C68492FC-E396-4DE7-A179-89E2DEB90C6E}"/>
    <cellStyle name="Comma [0] 2 15 2 2" xfId="43918" hidden="1" xr:uid="{17053E5C-98D8-4390-B368-7D0600E40400}"/>
    <cellStyle name="Comma [0] 2 15 2 2" xfId="44123" hidden="1" xr:uid="{BA92EC0E-DE45-4027-B3A3-FD61B985A96F}"/>
    <cellStyle name="Comma [0] 2 15 2 2" xfId="44863" hidden="1" xr:uid="{7C823FBC-DBB6-4C44-9791-8FDB43161443}"/>
    <cellStyle name="Comma [0] 2 15 2 2" xfId="45402" hidden="1" xr:uid="{637A57A6-292A-4CC1-BEEC-1B2A5556C4EB}"/>
    <cellStyle name="Comma [0] 2 15 2 2" xfId="45674" hidden="1" xr:uid="{7E46E024-C64D-4C76-B50C-7C94E8DD622C}"/>
    <cellStyle name="Comma [0] 2 15 2 2" xfId="45879" hidden="1" xr:uid="{19221803-650D-4071-9395-6F1B9EF4F093}"/>
    <cellStyle name="Comma [0] 2 15 2 2" xfId="46619" hidden="1" xr:uid="{250D0C6C-F852-4082-A432-2C8EB86D0617}"/>
    <cellStyle name="Comma [0] 2 15 2 2" xfId="47158" hidden="1" xr:uid="{00D1BE70-4243-44ED-AF62-4B394BCC7EA3}"/>
    <cellStyle name="Comma [0] 2 15 2 2" xfId="47430" hidden="1" xr:uid="{E5E071E1-0FAF-4AA2-9DC0-8084AEA7A26E}"/>
    <cellStyle name="Comma [0] 2 15 2 2" xfId="47635" hidden="1" xr:uid="{BCDAC629-FB7E-4042-84B1-6B1525157633}"/>
    <cellStyle name="Comma [0] 2 15 2 2" xfId="48372" hidden="1" xr:uid="{CC4B9A59-343D-4AA9-B605-0097DF9CCDD0}"/>
    <cellStyle name="Comma [0] 2 15 2 2" xfId="48911" hidden="1" xr:uid="{7733831C-4C88-4B21-93E2-6057371BB0FE}"/>
    <cellStyle name="Comma [0] 2 15 2 2" xfId="49183" hidden="1" xr:uid="{C9C6807D-5A8D-4490-BA33-5EF79D589225}"/>
    <cellStyle name="Comma [0] 2 15 2 2" xfId="49388" hidden="1" xr:uid="{022DD91D-7E23-4ADA-870F-5805BB3E814A}"/>
    <cellStyle name="Comma [0] 2 15 2 2" xfId="50122" hidden="1" xr:uid="{D198025B-AB94-4005-B369-DE7F6D7AE019}"/>
    <cellStyle name="Comma [0] 2 15 2 2" xfId="50661" hidden="1" xr:uid="{B93B573B-4236-41E4-9BCE-856D199D34CC}"/>
    <cellStyle name="Comma [0] 2 15 2 2" xfId="50933" hidden="1" xr:uid="{204F1936-2705-4D30-BF81-2968312AB77F}"/>
    <cellStyle name="Comma [0] 2 15 2 2" xfId="51138" hidden="1" xr:uid="{932391B2-4C71-4562-BF01-68725D147F2C}"/>
    <cellStyle name="Comma [0] 2 15 2 2" xfId="51866" hidden="1" xr:uid="{C8EC07CA-AD1B-419F-9646-88EA19F0B233}"/>
    <cellStyle name="Comma [0] 2 15 2 2" xfId="52405" hidden="1" xr:uid="{60348C99-80ED-47B1-B53A-FE68B0894781}"/>
    <cellStyle name="Comma [0] 2 15 2 2" xfId="52677" hidden="1" xr:uid="{1338803C-0E44-4756-B580-11CCB69B135F}"/>
    <cellStyle name="Comma [0] 2 15 2 2" xfId="52882" hidden="1" xr:uid="{E7361059-28F8-446B-AB99-D81BBD706DE5}"/>
    <cellStyle name="Comma [0] 2 15 2 2" xfId="53600" hidden="1" xr:uid="{19FDB02C-A9A8-4A31-9B10-16482C09EDAA}"/>
    <cellStyle name="Comma [0] 2 15 2 2" xfId="54139" hidden="1" xr:uid="{CB84F643-107C-49AB-8C81-8AABEA5FFD59}"/>
    <cellStyle name="Comma [0] 2 15 2 2" xfId="54411" hidden="1" xr:uid="{1DEBD06F-4E77-45ED-9525-636A6FCCE462}"/>
    <cellStyle name="Comma [0] 2 15 2 2" xfId="54616" hidden="1" xr:uid="{F07BD47D-CDDE-4341-91C0-4CD64551D6EA}"/>
    <cellStyle name="Comma [0] 2 15 2 2" xfId="55326" hidden="1" xr:uid="{95C55B13-2F7B-4333-8166-BCB0DA54A07A}"/>
    <cellStyle name="Comma [0] 2 15 2 2" xfId="55863" hidden="1" xr:uid="{8A069AD5-E1E7-42B0-BD92-1778B18A73DC}"/>
    <cellStyle name="Comma [0] 2 15 2 2" xfId="56135" hidden="1" xr:uid="{64A5BA95-0D3B-4DAB-A2E1-46875A6BCC26}"/>
    <cellStyle name="Comma [0] 2 15 2 2" xfId="56340" hidden="1" xr:uid="{C61EB2F6-38F2-4203-A87B-F0C764EC03A1}"/>
    <cellStyle name="Comma [0] 2 15 2 2" xfId="57034" hidden="1" xr:uid="{B62BE20A-42C0-4C17-AE50-566AB2CB1523}"/>
    <cellStyle name="Comma [0] 2 15 2 2" xfId="57570" hidden="1" xr:uid="{F7CE1CA4-FF23-49C7-8898-9EDBE7C33141}"/>
    <cellStyle name="Comma [0] 2 15 2 2" xfId="57842" hidden="1" xr:uid="{54419D3C-B838-48A5-9EFA-63938AD3F335}"/>
    <cellStyle name="Comma [0] 2 15 2 2" xfId="58047" hidden="1" xr:uid="{AC4E848F-7E2D-4700-8DAD-BEC0EEEE984F}"/>
    <cellStyle name="Comma [0] 2 15 2 2" xfId="58729" hidden="1" xr:uid="{59C65BE2-EF4F-4F69-88A8-7CBDE91BAC35}"/>
    <cellStyle name="Comma [0] 2 15 2 2" xfId="59264" hidden="1" xr:uid="{A62F5EE7-01DF-432A-9E63-E2E18A47DD29}"/>
    <cellStyle name="Comma [0] 2 15 2 2" xfId="59536" hidden="1" xr:uid="{C31F349C-C8A7-46B9-A368-A7C9B309D406}"/>
    <cellStyle name="Comma [0] 2 15 2 2" xfId="59741" hidden="1" xr:uid="{1C18166B-E862-49BD-94D1-CA4218BCADC2}"/>
    <cellStyle name="Comma [0] 2 15 2 2" xfId="60393" hidden="1" xr:uid="{79FE4377-10F9-4D48-B987-A3305CC7A430}"/>
    <cellStyle name="Comma [0] 2 15 2 2" xfId="60925" hidden="1" xr:uid="{9E063556-5F2B-4458-8075-9B224E93A752}"/>
    <cellStyle name="Comma [0] 2 15 2 2" xfId="61197" hidden="1" xr:uid="{37920E4A-C5C2-4679-981C-EF4CB1540F03}"/>
    <cellStyle name="Comma [0] 2 15 2 2" xfId="61402" hidden="1" xr:uid="{6C93C388-DFEB-4F91-AB87-4614234C9F25}"/>
    <cellStyle name="Comma [0] 2 15 2 2" xfId="62028" hidden="1" xr:uid="{966A42A2-5142-44C8-8366-74DCD5074331}"/>
    <cellStyle name="Comma [0] 2 15 2 2" xfId="62560" hidden="1" xr:uid="{C24CD031-162A-4AE9-8140-9ED43E63539A}"/>
    <cellStyle name="Comma [0] 2 15 2 2" xfId="62832" hidden="1" xr:uid="{46C92401-7E1C-4F2B-8850-0580D9119495}"/>
    <cellStyle name="Comma [0] 2 15 2 2" xfId="63037" hidden="1" xr:uid="{C52E27D6-A493-4533-952B-D9F8145FC5F7}"/>
    <cellStyle name="Comma [0] 2 15 2 2" xfId="63555" hidden="1" xr:uid="{0C137EBD-A600-4FA7-8534-5FA9D871B082}"/>
    <cellStyle name="Comma [0] 2 15 3" xfId="4696" hidden="1" xr:uid="{00000000-0005-0000-0000-00005B120000}"/>
    <cellStyle name="Comma [0] 2 15 3" xfId="6915" hidden="1" xr:uid="{00000000-0005-0000-0000-0000061B0000}"/>
    <cellStyle name="Comma [0] 2 15 3" xfId="8671" hidden="1" xr:uid="{00000000-0005-0000-0000-0000E2210000}"/>
    <cellStyle name="Comma [0] 2 15 3" xfId="10427" hidden="1" xr:uid="{00000000-0005-0000-0000-0000BE280000}"/>
    <cellStyle name="Comma [0] 2 15 3" xfId="12183" hidden="1" xr:uid="{00000000-0005-0000-0000-00009A2F0000}"/>
    <cellStyle name="Comma [0] 2 15 3" xfId="13939" hidden="1" xr:uid="{00000000-0005-0000-0000-000076360000}"/>
    <cellStyle name="Comma [0] 2 15 3" xfId="15695" hidden="1" xr:uid="{00000000-0005-0000-0000-0000523D0000}"/>
    <cellStyle name="Comma [0] 2 15 3" xfId="17447" hidden="1" xr:uid="{00000000-0005-0000-0000-00002A440000}"/>
    <cellStyle name="Comma [0] 2 15 3" xfId="19196" hidden="1" xr:uid="{00000000-0005-0000-0000-0000FF4A0000}"/>
    <cellStyle name="Comma [0] 2 15 3" xfId="20939" hidden="1" xr:uid="{00000000-0005-0000-0000-0000CE510000}"/>
    <cellStyle name="Comma [0] 2 15 3" xfId="22669" hidden="1" xr:uid="{00000000-0005-0000-0000-000090580000}"/>
    <cellStyle name="Comma [0] 2 15 3" xfId="24392" hidden="1" xr:uid="{00000000-0005-0000-0000-00004B5F0000}"/>
    <cellStyle name="Comma [0] 2 15 3" xfId="26095" hidden="1" xr:uid="{00000000-0005-0000-0000-0000F2650000}"/>
    <cellStyle name="Comma [0] 2 15 3" xfId="27784" hidden="1" xr:uid="{00000000-0005-0000-0000-00008B6C0000}"/>
    <cellStyle name="Comma [0] 2 15 3" xfId="29439" hidden="1" xr:uid="{00000000-0005-0000-0000-000002730000}"/>
    <cellStyle name="Comma [0] 2 15 3" xfId="31057" hidden="1" xr:uid="{00000000-0005-0000-0000-000054790000}"/>
    <cellStyle name="Comma [0] 2 15 3" xfId="36715" hidden="1" xr:uid="{4117B8C9-E6A3-48E2-BB94-61B969EF8051}"/>
    <cellStyle name="Comma [0] 2 15 3" xfId="38934" hidden="1" xr:uid="{8FD18F3C-2637-43B3-8393-DE9C27534F84}"/>
    <cellStyle name="Comma [0] 2 15 3" xfId="40690" hidden="1" xr:uid="{94907DE6-E402-44B5-BA85-3AED3CFD5FA4}"/>
    <cellStyle name="Comma [0] 2 15 3" xfId="42446" hidden="1" xr:uid="{3DAFD03C-3A01-46ED-BED7-C3EF97F0150A}"/>
    <cellStyle name="Comma [0] 2 15 3" xfId="44202" hidden="1" xr:uid="{E13AC196-1442-4593-AEEB-E4F60E958FD2}"/>
    <cellStyle name="Comma [0] 2 15 3" xfId="45958" hidden="1" xr:uid="{A3197FE6-7DD3-4AAF-A2B7-07AFB749BC1C}"/>
    <cellStyle name="Comma [0] 2 15 3" xfId="47714" hidden="1" xr:uid="{51912AF8-CF7A-4019-A7E9-87BDA2EA3370}"/>
    <cellStyle name="Comma [0] 2 15 3" xfId="49466" hidden="1" xr:uid="{FC6767C2-2BD8-442B-A065-3FCA7F26CB4C}"/>
    <cellStyle name="Comma [0] 2 15 3" xfId="51215" hidden="1" xr:uid="{C34957F5-9131-4154-A50E-07F2D78F38D5}"/>
    <cellStyle name="Comma [0] 2 15 3" xfId="52958" hidden="1" xr:uid="{9E0985F4-7EE3-44A9-AADC-C37439500489}"/>
    <cellStyle name="Comma [0] 2 15 3" xfId="54688" hidden="1" xr:uid="{AA009951-9862-48F1-A7D4-46B00B1A1462}"/>
    <cellStyle name="Comma [0] 2 15 3" xfId="56411" hidden="1" xr:uid="{0BEEB3D7-42EE-45EB-8CB2-B5319FE2476F}"/>
    <cellStyle name="Comma [0] 2 15 3" xfId="58114" hidden="1" xr:uid="{4ECA1840-44EC-41A6-8704-9E516CA466A7}"/>
    <cellStyle name="Comma [0] 2 15 3" xfId="59803" hidden="1" xr:uid="{CAFB8C7A-0709-47DF-83B1-6A870255E10B}"/>
    <cellStyle name="Comma [0] 2 15 3" xfId="61458" hidden="1" xr:uid="{98352435-56E3-4531-9141-7F827C903B1D}"/>
    <cellStyle name="Comma [0] 2 15 3" xfId="63076" hidden="1" xr:uid="{AE428CCC-6883-429A-8217-22ADBD23EAE6}"/>
    <cellStyle name="Comma [0] 2 150" xfId="546" xr:uid="{00000000-0005-0000-0000-000025020000}"/>
    <cellStyle name="Comma [0] 2 150 2" xfId="1201" hidden="1" xr:uid="{00000000-0005-0000-0000-0000B4040000}"/>
    <cellStyle name="Comma [0] 2 150 2" xfId="1669" hidden="1" xr:uid="{00000000-0005-0000-0000-000088060000}"/>
    <cellStyle name="Comma [0] 2 150 2" xfId="1760" hidden="1" xr:uid="{00000000-0005-0000-0000-0000E3060000}"/>
    <cellStyle name="Comma [0] 2 150 2" xfId="1919" hidden="1" xr:uid="{00000000-0005-0000-0000-000082070000}"/>
    <cellStyle name="Comma [0] 2 150 2" xfId="33237" hidden="1" xr:uid="{AEAEED3D-741C-43CF-AE5E-C9D52C5FC488}"/>
    <cellStyle name="Comma [0] 2 150 2" xfId="33702" hidden="1" xr:uid="{DA7066AC-46B5-48EC-9CA1-BB7DF4834272}"/>
    <cellStyle name="Comma [0] 2 150 2" xfId="33790" hidden="1" xr:uid="{9013C651-27E7-4F97-B672-B3C2188890C2}"/>
    <cellStyle name="Comma [0] 2 150 2" xfId="33949" hidden="1" xr:uid="{554F13F0-C042-45CD-9DA0-63DF3A9DA1CF}"/>
    <cellStyle name="Comma [0] 2 150 2" xfId="32599" xr:uid="{B51C273D-DF54-4296-B3C4-6DE1BBC0379D}"/>
    <cellStyle name="Comma [0] 2 150 2 2" xfId="4998" hidden="1" xr:uid="{00000000-0005-0000-0000-000089130000}"/>
    <cellStyle name="Comma [0] 2 150 2 2" xfId="5466" hidden="1" xr:uid="{00000000-0005-0000-0000-00005D150000}"/>
    <cellStyle name="Comma [0] 2 150 2 2" xfId="5561" hidden="1" xr:uid="{00000000-0005-0000-0000-0000BC150000}"/>
    <cellStyle name="Comma [0] 2 150 2 2" xfId="5721" hidden="1" xr:uid="{00000000-0005-0000-0000-00005C160000}"/>
    <cellStyle name="Comma [0] 2 150 2 2" xfId="7217" hidden="1" xr:uid="{00000000-0005-0000-0000-0000341C0000}"/>
    <cellStyle name="Comma [0] 2 150 2 2" xfId="7685" hidden="1" xr:uid="{00000000-0005-0000-0000-0000081E0000}"/>
    <cellStyle name="Comma [0] 2 150 2 2" xfId="7780" hidden="1" xr:uid="{00000000-0005-0000-0000-0000671E0000}"/>
    <cellStyle name="Comma [0] 2 150 2 2" xfId="7940" hidden="1" xr:uid="{00000000-0005-0000-0000-0000071F0000}"/>
    <cellStyle name="Comma [0] 2 150 2 2" xfId="8973" hidden="1" xr:uid="{00000000-0005-0000-0000-000010230000}"/>
    <cellStyle name="Comma [0] 2 150 2 2" xfId="9441" hidden="1" xr:uid="{00000000-0005-0000-0000-0000E4240000}"/>
    <cellStyle name="Comma [0] 2 150 2 2" xfId="9536" hidden="1" xr:uid="{00000000-0005-0000-0000-000043250000}"/>
    <cellStyle name="Comma [0] 2 150 2 2" xfId="9696" hidden="1" xr:uid="{00000000-0005-0000-0000-0000E3250000}"/>
    <cellStyle name="Comma [0] 2 150 2 2" xfId="10729" hidden="1" xr:uid="{00000000-0005-0000-0000-0000EC290000}"/>
    <cellStyle name="Comma [0] 2 150 2 2" xfId="11197" hidden="1" xr:uid="{00000000-0005-0000-0000-0000C02B0000}"/>
    <cellStyle name="Comma [0] 2 150 2 2" xfId="11292" hidden="1" xr:uid="{00000000-0005-0000-0000-00001F2C0000}"/>
    <cellStyle name="Comma [0] 2 150 2 2" xfId="11452" hidden="1" xr:uid="{00000000-0005-0000-0000-0000BF2C0000}"/>
    <cellStyle name="Comma [0] 2 150 2 2" xfId="12485" hidden="1" xr:uid="{00000000-0005-0000-0000-0000C8300000}"/>
    <cellStyle name="Comma [0] 2 150 2 2" xfId="12953" hidden="1" xr:uid="{00000000-0005-0000-0000-00009C320000}"/>
    <cellStyle name="Comma [0] 2 150 2 2" xfId="13048" hidden="1" xr:uid="{00000000-0005-0000-0000-0000FB320000}"/>
    <cellStyle name="Comma [0] 2 150 2 2" xfId="13208" hidden="1" xr:uid="{00000000-0005-0000-0000-00009B330000}"/>
    <cellStyle name="Comma [0] 2 150 2 2" xfId="14241" hidden="1" xr:uid="{00000000-0005-0000-0000-0000A4370000}"/>
    <cellStyle name="Comma [0] 2 150 2 2" xfId="14709" hidden="1" xr:uid="{00000000-0005-0000-0000-000078390000}"/>
    <cellStyle name="Comma [0] 2 150 2 2" xfId="14804" hidden="1" xr:uid="{00000000-0005-0000-0000-0000D7390000}"/>
    <cellStyle name="Comma [0] 2 150 2 2" xfId="14964" hidden="1" xr:uid="{00000000-0005-0000-0000-0000773A0000}"/>
    <cellStyle name="Comma [0] 2 150 2 2" xfId="15994" hidden="1" xr:uid="{00000000-0005-0000-0000-00007D3E0000}"/>
    <cellStyle name="Comma [0] 2 150 2 2" xfId="16462" hidden="1" xr:uid="{00000000-0005-0000-0000-000051400000}"/>
    <cellStyle name="Comma [0] 2 150 2 2" xfId="16557" hidden="1" xr:uid="{00000000-0005-0000-0000-0000B0400000}"/>
    <cellStyle name="Comma [0] 2 150 2 2" xfId="16717" hidden="1" xr:uid="{00000000-0005-0000-0000-000050410000}"/>
    <cellStyle name="Comma [0] 2 150 2 2" xfId="17744" hidden="1" xr:uid="{00000000-0005-0000-0000-000053450000}"/>
    <cellStyle name="Comma [0] 2 150 2 2" xfId="18212" hidden="1" xr:uid="{00000000-0005-0000-0000-000027470000}"/>
    <cellStyle name="Comma [0] 2 150 2 2" xfId="18307" hidden="1" xr:uid="{00000000-0005-0000-0000-000086470000}"/>
    <cellStyle name="Comma [0] 2 150 2 2" xfId="18467" hidden="1" xr:uid="{00000000-0005-0000-0000-000026480000}"/>
    <cellStyle name="Comma [0] 2 150 2 2" xfId="19489" hidden="1" xr:uid="{00000000-0005-0000-0000-0000244C0000}"/>
    <cellStyle name="Comma [0] 2 150 2 2" xfId="19956" hidden="1" xr:uid="{00000000-0005-0000-0000-0000F74D0000}"/>
    <cellStyle name="Comma [0] 2 150 2 2" xfId="20051" hidden="1" xr:uid="{00000000-0005-0000-0000-0000564E0000}"/>
    <cellStyle name="Comma [0] 2 150 2 2" xfId="20211" hidden="1" xr:uid="{00000000-0005-0000-0000-0000F64E0000}"/>
    <cellStyle name="Comma [0] 2 150 2 2" xfId="21227" hidden="1" xr:uid="{00000000-0005-0000-0000-0000EE520000}"/>
    <cellStyle name="Comma [0] 2 150 2 2" xfId="21690" hidden="1" xr:uid="{00000000-0005-0000-0000-0000BD540000}"/>
    <cellStyle name="Comma [0] 2 150 2 2" xfId="21785" hidden="1" xr:uid="{00000000-0005-0000-0000-00001C550000}"/>
    <cellStyle name="Comma [0] 2 150 2 2" xfId="21945" hidden="1" xr:uid="{00000000-0005-0000-0000-0000BC550000}"/>
    <cellStyle name="Comma [0] 2 150 2 2" xfId="22955" hidden="1" xr:uid="{00000000-0005-0000-0000-0000AE590000}"/>
    <cellStyle name="Comma [0] 2 150 2 2" xfId="23414" hidden="1" xr:uid="{00000000-0005-0000-0000-0000795B0000}"/>
    <cellStyle name="Comma [0] 2 150 2 2" xfId="23509" hidden="1" xr:uid="{00000000-0005-0000-0000-0000D85B0000}"/>
    <cellStyle name="Comma [0] 2 150 2 2" xfId="23669" hidden="1" xr:uid="{00000000-0005-0000-0000-0000785C0000}"/>
    <cellStyle name="Comma [0] 2 150 2 2" xfId="24668" hidden="1" xr:uid="{00000000-0005-0000-0000-00005F600000}"/>
    <cellStyle name="Comma [0] 2 150 2 2" xfId="25121" hidden="1" xr:uid="{00000000-0005-0000-0000-000024620000}"/>
    <cellStyle name="Comma [0] 2 150 2 2" xfId="25216" hidden="1" xr:uid="{00000000-0005-0000-0000-000083620000}"/>
    <cellStyle name="Comma [0] 2 150 2 2" xfId="25376" hidden="1" xr:uid="{00000000-0005-0000-0000-000023630000}"/>
    <cellStyle name="Comma [0] 2 150 2 2" xfId="26365" hidden="1" xr:uid="{00000000-0005-0000-0000-000000670000}"/>
    <cellStyle name="Comma [0] 2 150 2 2" xfId="26815" hidden="1" xr:uid="{00000000-0005-0000-0000-0000C2680000}"/>
    <cellStyle name="Comma [0] 2 150 2 2" xfId="26910" hidden="1" xr:uid="{00000000-0005-0000-0000-000021690000}"/>
    <cellStyle name="Comma [0] 2 150 2 2" xfId="27070" hidden="1" xr:uid="{00000000-0005-0000-0000-0000C1690000}"/>
    <cellStyle name="Comma [0] 2 150 2 2" xfId="28040" hidden="1" xr:uid="{00000000-0005-0000-0000-00008B6D0000}"/>
    <cellStyle name="Comma [0] 2 150 2 2" xfId="28476" hidden="1" xr:uid="{00000000-0005-0000-0000-00003F6F0000}"/>
    <cellStyle name="Comma [0] 2 150 2 2" xfId="28571" hidden="1" xr:uid="{00000000-0005-0000-0000-00009E6F0000}"/>
    <cellStyle name="Comma [0] 2 150 2 2" xfId="28731" hidden="1" xr:uid="{00000000-0005-0000-0000-00003E700000}"/>
    <cellStyle name="Comma [0] 2 150 2 2" xfId="29686" hidden="1" xr:uid="{00000000-0005-0000-0000-0000F9730000}"/>
    <cellStyle name="Comma [0] 2 150 2 2" xfId="30111" hidden="1" xr:uid="{00000000-0005-0000-0000-0000A2750000}"/>
    <cellStyle name="Comma [0] 2 150 2 2" xfId="30206" hidden="1" xr:uid="{00000000-0005-0000-0000-000001760000}"/>
    <cellStyle name="Comma [0] 2 150 2 2" xfId="30366" hidden="1" xr:uid="{00000000-0005-0000-0000-0000A1760000}"/>
    <cellStyle name="Comma [0] 2 150 2 2" xfId="31263" hidden="1" xr:uid="{00000000-0005-0000-0000-0000227A0000}"/>
    <cellStyle name="Comma [0] 2 150 2 2" xfId="31633" hidden="1" xr:uid="{00000000-0005-0000-0000-0000947B0000}"/>
    <cellStyle name="Comma [0] 2 150 2 2" xfId="31719" hidden="1" xr:uid="{00000000-0005-0000-0000-0000EA7B0000}"/>
    <cellStyle name="Comma [0] 2 150 2 2" xfId="31877" hidden="1" xr:uid="{00000000-0005-0000-0000-0000887C0000}"/>
    <cellStyle name="Comma [0] 2 150 2 2" xfId="37017" hidden="1" xr:uid="{4FE15CE4-6934-450C-9FBB-97852CF5C2CE}"/>
    <cellStyle name="Comma [0] 2 150 2 2" xfId="37485" hidden="1" xr:uid="{8D4E2D48-879E-4FCC-ADF4-C3814D3C9F48}"/>
    <cellStyle name="Comma [0] 2 150 2 2" xfId="37580" hidden="1" xr:uid="{E042A847-7115-4066-A3A6-9665F1E870B7}"/>
    <cellStyle name="Comma [0] 2 150 2 2" xfId="37740" hidden="1" xr:uid="{CF9530BB-E474-4F72-9107-BF92D4991C01}"/>
    <cellStyle name="Comma [0] 2 150 2 2" xfId="39236" hidden="1" xr:uid="{138054BC-377F-4316-BD02-1B3052BA09C8}"/>
    <cellStyle name="Comma [0] 2 150 2 2" xfId="39704" hidden="1" xr:uid="{F044C313-6D24-4F42-983F-905BE3EAD938}"/>
    <cellStyle name="Comma [0] 2 150 2 2" xfId="39799" hidden="1" xr:uid="{7A25E205-A9D4-4245-A5FB-F25577168478}"/>
    <cellStyle name="Comma [0] 2 150 2 2" xfId="39959" hidden="1" xr:uid="{1A45D5DE-A59B-4CB7-A96A-47070C51F29B}"/>
    <cellStyle name="Comma [0] 2 150 2 2" xfId="40992" hidden="1" xr:uid="{46995F11-D4D6-4443-BADE-DCFA56E5D56F}"/>
    <cellStyle name="Comma [0] 2 150 2 2" xfId="41460" hidden="1" xr:uid="{D953BAD7-3362-4184-A2C7-6FEB47458C6C}"/>
    <cellStyle name="Comma [0] 2 150 2 2" xfId="41555" hidden="1" xr:uid="{DFA9D510-A5C5-4273-A122-249EA075274B}"/>
    <cellStyle name="Comma [0] 2 150 2 2" xfId="41715" hidden="1" xr:uid="{9B50B5AD-3C1B-4666-A574-33CB75FD38AB}"/>
    <cellStyle name="Comma [0] 2 150 2 2" xfId="42748" hidden="1" xr:uid="{27870A0A-0BC1-4EC5-B422-680B541BDCCC}"/>
    <cellStyle name="Comma [0] 2 150 2 2" xfId="43216" hidden="1" xr:uid="{9914DA17-24BF-4426-A288-C84E24D9D23E}"/>
    <cellStyle name="Comma [0] 2 150 2 2" xfId="43311" hidden="1" xr:uid="{0AD5D018-FE9B-40DD-9844-7194A9470A9B}"/>
    <cellStyle name="Comma [0] 2 150 2 2" xfId="43471" hidden="1" xr:uid="{111FD160-0CA2-44F4-941A-5FE6F27BB605}"/>
    <cellStyle name="Comma [0] 2 150 2 2" xfId="44504" hidden="1" xr:uid="{9782D025-2CBF-4762-BE36-5AB263A2AC25}"/>
    <cellStyle name="Comma [0] 2 150 2 2" xfId="44972" hidden="1" xr:uid="{BCDF6A21-1E7D-42C0-88ED-C970B113CE00}"/>
    <cellStyle name="Comma [0] 2 150 2 2" xfId="45067" hidden="1" xr:uid="{05E0871E-B545-4A7D-801E-5254F9255C4A}"/>
    <cellStyle name="Comma [0] 2 150 2 2" xfId="45227" hidden="1" xr:uid="{6F14A873-D0E8-44A7-ADA1-ABE920DE1377}"/>
    <cellStyle name="Comma [0] 2 150 2 2" xfId="46260" hidden="1" xr:uid="{1C20B1C8-7A3B-47A0-9233-EAB4C82A5530}"/>
    <cellStyle name="Comma [0] 2 150 2 2" xfId="46728" hidden="1" xr:uid="{58E136DC-ADC7-4DDC-8B8E-67783DF12070}"/>
    <cellStyle name="Comma [0] 2 150 2 2" xfId="46823" hidden="1" xr:uid="{C6AD2711-3618-4A13-AAAB-4DA28EF02144}"/>
    <cellStyle name="Comma [0] 2 150 2 2" xfId="46983" hidden="1" xr:uid="{21424C99-795E-44A0-B776-1A6D0D12F949}"/>
    <cellStyle name="Comma [0] 2 150 2 2" xfId="48013" hidden="1" xr:uid="{B550823E-42F2-49D4-B683-2C0624DCFB68}"/>
    <cellStyle name="Comma [0] 2 150 2 2" xfId="48481" hidden="1" xr:uid="{E24AB723-733B-431F-8025-2E248B7A541C}"/>
    <cellStyle name="Comma [0] 2 150 2 2" xfId="48576" hidden="1" xr:uid="{D9883770-9BB4-4BE6-A0AA-4C4720A4D3A9}"/>
    <cellStyle name="Comma [0] 2 150 2 2" xfId="48736" hidden="1" xr:uid="{7878CEA1-6B71-4AB5-AE3A-BE7CFDE048DB}"/>
    <cellStyle name="Comma [0] 2 150 2 2" xfId="49763" hidden="1" xr:uid="{6D3B8CF3-BB44-4E63-A905-DDBC84D4D094}"/>
    <cellStyle name="Comma [0] 2 150 2 2" xfId="50231" hidden="1" xr:uid="{CA975F5E-7E1B-4A32-81BC-2A3A5771641B}"/>
    <cellStyle name="Comma [0] 2 150 2 2" xfId="50326" hidden="1" xr:uid="{CE3F4C60-EC74-48D1-8F06-0C09F756955C}"/>
    <cellStyle name="Comma [0] 2 150 2 2" xfId="50486" hidden="1" xr:uid="{9DA75E64-8154-4D4F-8FF4-A6A16CEAA31E}"/>
    <cellStyle name="Comma [0] 2 150 2 2" xfId="51508" hidden="1" xr:uid="{B1150A60-C7EA-4E04-9901-541F7D3880BE}"/>
    <cellStyle name="Comma [0] 2 150 2 2" xfId="51975" hidden="1" xr:uid="{560E2B86-0E57-4D92-A4CA-B1A3701B2DD2}"/>
    <cellStyle name="Comma [0] 2 150 2 2" xfId="52070" hidden="1" xr:uid="{2482FD16-29FF-4A3C-BDCE-A23F7977423D}"/>
    <cellStyle name="Comma [0] 2 150 2 2" xfId="52230" hidden="1" xr:uid="{1ADC931E-3C71-4E07-A702-271B131368A4}"/>
    <cellStyle name="Comma [0] 2 150 2 2" xfId="53246" hidden="1" xr:uid="{A39C6689-9085-4071-894C-23CD02DDA566}"/>
    <cellStyle name="Comma [0] 2 150 2 2" xfId="53709" hidden="1" xr:uid="{D7D652F4-781C-4D90-A1F1-59996A1EAD00}"/>
    <cellStyle name="Comma [0] 2 150 2 2" xfId="53804" hidden="1" xr:uid="{448C5551-73D4-428E-8189-17DB0BF49137}"/>
    <cellStyle name="Comma [0] 2 150 2 2" xfId="53964" hidden="1" xr:uid="{502E39A1-EBC2-4EC9-A6E9-2AD8C5D1B066}"/>
    <cellStyle name="Comma [0] 2 150 2 2" xfId="54974" hidden="1" xr:uid="{6821FEBE-D79B-439A-9CBB-435D7D886529}"/>
    <cellStyle name="Comma [0] 2 150 2 2" xfId="55433" hidden="1" xr:uid="{7E3EFB07-5191-4ECB-B991-C66C6C9F84EC}"/>
    <cellStyle name="Comma [0] 2 150 2 2" xfId="55528" hidden="1" xr:uid="{4E84B55D-8EDC-4813-8477-CE2BF86181DF}"/>
    <cellStyle name="Comma [0] 2 150 2 2" xfId="55688" hidden="1" xr:uid="{3F71251D-D172-4F79-9F1A-0A8FD0BD77E8}"/>
    <cellStyle name="Comma [0] 2 150 2 2" xfId="56687" hidden="1" xr:uid="{831F6ABC-426D-4F7B-B7DE-12741C50BE85}"/>
    <cellStyle name="Comma [0] 2 150 2 2" xfId="57140" hidden="1" xr:uid="{6FDB711F-262E-43F2-BC04-BE955AB44DBA}"/>
    <cellStyle name="Comma [0] 2 150 2 2" xfId="57235" hidden="1" xr:uid="{43D76353-F5A4-4309-8A20-BBD1DF2BDCB2}"/>
    <cellStyle name="Comma [0] 2 150 2 2" xfId="57395" hidden="1" xr:uid="{8DA367C3-7122-4594-B8DD-E5905FB12C75}"/>
    <cellStyle name="Comma [0] 2 150 2 2" xfId="58384" hidden="1" xr:uid="{01BB6232-8019-496C-9DBE-2B062808B849}"/>
    <cellStyle name="Comma [0] 2 150 2 2" xfId="58834" hidden="1" xr:uid="{79D47811-FA4B-4963-B135-2CFD05C44863}"/>
    <cellStyle name="Comma [0] 2 150 2 2" xfId="58929" hidden="1" xr:uid="{A45C7455-BCB6-4CBF-BA51-E1D6835CE8D9}"/>
    <cellStyle name="Comma [0] 2 150 2 2" xfId="59089" hidden="1" xr:uid="{E82AA068-367F-4AFF-9741-8A9B853B895B}"/>
    <cellStyle name="Comma [0] 2 150 2 2" xfId="60059" hidden="1" xr:uid="{1F536757-BBF0-4135-AA08-CAAEC9EABA8D}"/>
    <cellStyle name="Comma [0] 2 150 2 2" xfId="60495" hidden="1" xr:uid="{03041C32-87BC-46CC-AFF5-87C41AC490EE}"/>
    <cellStyle name="Comma [0] 2 150 2 2" xfId="60590" hidden="1" xr:uid="{2D6D1C87-BDBF-4AE9-A935-D14893F8EF86}"/>
    <cellStyle name="Comma [0] 2 150 2 2" xfId="60750" hidden="1" xr:uid="{ADE11FD0-FCB9-4E73-A003-8CFA64240EBC}"/>
    <cellStyle name="Comma [0] 2 150 2 2" xfId="61705" hidden="1" xr:uid="{FD0AF8B6-C9FB-43D4-8D1A-9ABC34CBC9D6}"/>
    <cellStyle name="Comma [0] 2 150 2 2" xfId="62130" hidden="1" xr:uid="{9543EA3C-9D8D-4F26-A027-BFAC25492B16}"/>
    <cellStyle name="Comma [0] 2 150 2 2" xfId="62225" hidden="1" xr:uid="{11E2523C-C842-478B-BB64-F858E718BAB7}"/>
    <cellStyle name="Comma [0] 2 150 2 2" xfId="62385" hidden="1" xr:uid="{FC618C9A-DB7C-4BF3-9963-7CCB6426D36E}"/>
    <cellStyle name="Comma [0] 2 150 2 2" xfId="63282" hidden="1" xr:uid="{9872DC89-8F6D-465F-A12A-E2BD0AC9DDDF}"/>
    <cellStyle name="Comma [0] 2 150 2 2" xfId="63652" hidden="1" xr:uid="{F8C71FC7-1EED-4DDD-8BA4-A9EC5A185B4D}"/>
    <cellStyle name="Comma [0] 2 150 2 2" xfId="63738" hidden="1" xr:uid="{499CBDAF-A9E9-482F-92A9-BC4FCB8400C5}"/>
    <cellStyle name="Comma [0] 2 150 2 2" xfId="63896" hidden="1" xr:uid="{3E3F7754-B457-4DEE-8E95-96D224EF9340}"/>
    <cellStyle name="Comma [0] 2 150 3" xfId="4337" hidden="1" xr:uid="{00000000-0005-0000-0000-0000F4100000}"/>
    <cellStyle name="Comma [0] 2 150 3" xfId="6556" hidden="1" xr:uid="{00000000-0005-0000-0000-00009F190000}"/>
    <cellStyle name="Comma [0] 2 150 3" xfId="7547" hidden="1" xr:uid="{00000000-0005-0000-0000-00007E1D0000}"/>
    <cellStyle name="Comma [0] 2 150 3" xfId="9303" hidden="1" xr:uid="{00000000-0005-0000-0000-00005A240000}"/>
    <cellStyle name="Comma [0] 2 150 3" xfId="11059" hidden="1" xr:uid="{00000000-0005-0000-0000-0000362B0000}"/>
    <cellStyle name="Comma [0] 2 150 3" xfId="12815" hidden="1" xr:uid="{00000000-0005-0000-0000-000012320000}"/>
    <cellStyle name="Comma [0] 2 150 3" xfId="14571" hidden="1" xr:uid="{00000000-0005-0000-0000-0000EE380000}"/>
    <cellStyle name="Comma [0] 2 150 3" xfId="16324" hidden="1" xr:uid="{00000000-0005-0000-0000-0000C73F0000}"/>
    <cellStyle name="Comma [0] 2 150 3" xfId="18074" hidden="1" xr:uid="{00000000-0005-0000-0000-00009D460000}"/>
    <cellStyle name="Comma [0] 2 150 3" xfId="19818" hidden="1" xr:uid="{00000000-0005-0000-0000-00006D4D0000}"/>
    <cellStyle name="Comma [0] 2 150 3" xfId="21552" hidden="1" xr:uid="{00000000-0005-0000-0000-000033540000}"/>
    <cellStyle name="Comma [0] 2 150 3" xfId="23278" hidden="1" xr:uid="{00000000-0005-0000-0000-0000F15A0000}"/>
    <cellStyle name="Comma [0] 2 150 3" xfId="24986" hidden="1" xr:uid="{00000000-0005-0000-0000-00009D610000}"/>
    <cellStyle name="Comma [0] 2 150 3" xfId="26681" hidden="1" xr:uid="{00000000-0005-0000-0000-00003C680000}"/>
    <cellStyle name="Comma [0] 2 150 3" xfId="28345" hidden="1" xr:uid="{00000000-0005-0000-0000-0000BC6E0000}"/>
    <cellStyle name="Comma [0] 2 150 3" xfId="29981" hidden="1" xr:uid="{00000000-0005-0000-0000-000020750000}"/>
    <cellStyle name="Comma [0] 2 150 3" xfId="36356" hidden="1" xr:uid="{BD4FB0CF-FE1E-4E6C-B75D-8E9DEED2ED6F}"/>
    <cellStyle name="Comma [0] 2 150 3" xfId="38575" hidden="1" xr:uid="{E1812BCE-418A-41E3-9C76-254D9B716193}"/>
    <cellStyle name="Comma [0] 2 150 3" xfId="39566" hidden="1" xr:uid="{9DC844DF-0FD2-4291-A001-51F282583168}"/>
    <cellStyle name="Comma [0] 2 150 3" xfId="41322" hidden="1" xr:uid="{7B5170BA-C5DB-47FD-86B1-3A73146FEC78}"/>
    <cellStyle name="Comma [0] 2 150 3" xfId="43078" hidden="1" xr:uid="{6C0DEA03-B8F1-442D-A6D0-8DCA7887817F}"/>
    <cellStyle name="Comma [0] 2 150 3" xfId="44834" hidden="1" xr:uid="{6E4FF643-B994-4B3C-811B-9D87C3A51713}"/>
    <cellStyle name="Comma [0] 2 150 3" xfId="46590" hidden="1" xr:uid="{9CEE4120-5C2C-422A-AE3E-D9B490E64450}"/>
    <cellStyle name="Comma [0] 2 150 3" xfId="48343" hidden="1" xr:uid="{1215A9C5-51E4-491A-8AD4-CCA93ABCBEE2}"/>
    <cellStyle name="Comma [0] 2 150 3" xfId="50093" hidden="1" xr:uid="{E749B470-C883-4C1C-8BA0-D3EEA909F11A}"/>
    <cellStyle name="Comma [0] 2 150 3" xfId="51837" hidden="1" xr:uid="{6015429F-94ED-4808-9963-D298C40F670D}"/>
    <cellStyle name="Comma [0] 2 150 3" xfId="53571" hidden="1" xr:uid="{C32282FA-999F-4018-B2B4-64E733E30705}"/>
    <cellStyle name="Comma [0] 2 150 3" xfId="55297" hidden="1" xr:uid="{02DCC323-C77E-46B0-AE2B-1D6CFE00D7A2}"/>
    <cellStyle name="Comma [0] 2 150 3" xfId="57005" hidden="1" xr:uid="{45F62D16-6F80-4017-9D2B-58349E93941D}"/>
    <cellStyle name="Comma [0] 2 150 3" xfId="58700" hidden="1" xr:uid="{D6CD896A-55FF-4F72-9B7C-DB6F5D8E2676}"/>
    <cellStyle name="Comma [0] 2 150 3" xfId="60364" hidden="1" xr:uid="{DC34069B-29FC-447E-BA26-96EF309B10BE}"/>
    <cellStyle name="Comma [0] 2 150 3" xfId="62000" hidden="1" xr:uid="{D3A43790-E426-423C-92A2-57D0C2C34C14}"/>
    <cellStyle name="Comma [0] 2 151" xfId="550" xr:uid="{00000000-0005-0000-0000-000029020000}"/>
    <cellStyle name="Comma [0] 2 151 2" xfId="1205" hidden="1" xr:uid="{00000000-0005-0000-0000-0000B8040000}"/>
    <cellStyle name="Comma [0] 2 151 2" xfId="1663" hidden="1" xr:uid="{00000000-0005-0000-0000-000082060000}"/>
    <cellStyle name="Comma [0] 2 151 2" xfId="1764" hidden="1" xr:uid="{00000000-0005-0000-0000-0000E7060000}"/>
    <cellStyle name="Comma [0] 2 151 2" xfId="1932" hidden="1" xr:uid="{00000000-0005-0000-0000-00008F070000}"/>
    <cellStyle name="Comma [0] 2 151 2" xfId="33241" hidden="1" xr:uid="{904C6C98-5B49-43B7-950F-DE9AB7F106A8}"/>
    <cellStyle name="Comma [0] 2 151 2" xfId="33696" hidden="1" xr:uid="{5D181AF6-BC06-4A47-9D6B-8F1B30F43870}"/>
    <cellStyle name="Comma [0] 2 151 2" xfId="33794" hidden="1" xr:uid="{E4A1D54B-07F2-4019-ABE3-4C01847138A6}"/>
    <cellStyle name="Comma [0] 2 151 2" xfId="33962" hidden="1" xr:uid="{F3DA9606-A935-4263-B0D5-31E2B35F9FBA}"/>
    <cellStyle name="Comma [0] 2 151 2" xfId="32603" xr:uid="{30A45BFC-E072-4B45-B341-78BDA67D6D94}"/>
    <cellStyle name="Comma [0] 2 151 2 2" xfId="5002" hidden="1" xr:uid="{00000000-0005-0000-0000-00008D130000}"/>
    <cellStyle name="Comma [0] 2 151 2 2" xfId="5460" hidden="1" xr:uid="{00000000-0005-0000-0000-000057150000}"/>
    <cellStyle name="Comma [0] 2 151 2 2" xfId="5565" hidden="1" xr:uid="{00000000-0005-0000-0000-0000C0150000}"/>
    <cellStyle name="Comma [0] 2 151 2 2" xfId="5734" hidden="1" xr:uid="{00000000-0005-0000-0000-000069160000}"/>
    <cellStyle name="Comma [0] 2 151 2 2" xfId="7221" hidden="1" xr:uid="{00000000-0005-0000-0000-0000381C0000}"/>
    <cellStyle name="Comma [0] 2 151 2 2" xfId="7679" hidden="1" xr:uid="{00000000-0005-0000-0000-0000021E0000}"/>
    <cellStyle name="Comma [0] 2 151 2 2" xfId="7784" hidden="1" xr:uid="{00000000-0005-0000-0000-00006B1E0000}"/>
    <cellStyle name="Comma [0] 2 151 2 2" xfId="7953" hidden="1" xr:uid="{00000000-0005-0000-0000-0000141F0000}"/>
    <cellStyle name="Comma [0] 2 151 2 2" xfId="8977" hidden="1" xr:uid="{00000000-0005-0000-0000-000014230000}"/>
    <cellStyle name="Comma [0] 2 151 2 2" xfId="9435" hidden="1" xr:uid="{00000000-0005-0000-0000-0000DE240000}"/>
    <cellStyle name="Comma [0] 2 151 2 2" xfId="9540" hidden="1" xr:uid="{00000000-0005-0000-0000-000047250000}"/>
    <cellStyle name="Comma [0] 2 151 2 2" xfId="9709" hidden="1" xr:uid="{00000000-0005-0000-0000-0000F0250000}"/>
    <cellStyle name="Comma [0] 2 151 2 2" xfId="10733" hidden="1" xr:uid="{00000000-0005-0000-0000-0000F0290000}"/>
    <cellStyle name="Comma [0] 2 151 2 2" xfId="11191" hidden="1" xr:uid="{00000000-0005-0000-0000-0000BA2B0000}"/>
    <cellStyle name="Comma [0] 2 151 2 2" xfId="11296" hidden="1" xr:uid="{00000000-0005-0000-0000-0000232C0000}"/>
    <cellStyle name="Comma [0] 2 151 2 2" xfId="11465" hidden="1" xr:uid="{00000000-0005-0000-0000-0000CC2C0000}"/>
    <cellStyle name="Comma [0] 2 151 2 2" xfId="12489" hidden="1" xr:uid="{00000000-0005-0000-0000-0000CC300000}"/>
    <cellStyle name="Comma [0] 2 151 2 2" xfId="12947" hidden="1" xr:uid="{00000000-0005-0000-0000-000096320000}"/>
    <cellStyle name="Comma [0] 2 151 2 2" xfId="13052" hidden="1" xr:uid="{00000000-0005-0000-0000-0000FF320000}"/>
    <cellStyle name="Comma [0] 2 151 2 2" xfId="13221" hidden="1" xr:uid="{00000000-0005-0000-0000-0000A8330000}"/>
    <cellStyle name="Comma [0] 2 151 2 2" xfId="14245" hidden="1" xr:uid="{00000000-0005-0000-0000-0000A8370000}"/>
    <cellStyle name="Comma [0] 2 151 2 2" xfId="14703" hidden="1" xr:uid="{00000000-0005-0000-0000-000072390000}"/>
    <cellStyle name="Comma [0] 2 151 2 2" xfId="14808" hidden="1" xr:uid="{00000000-0005-0000-0000-0000DB390000}"/>
    <cellStyle name="Comma [0] 2 151 2 2" xfId="14977" hidden="1" xr:uid="{00000000-0005-0000-0000-0000843A0000}"/>
    <cellStyle name="Comma [0] 2 151 2 2" xfId="15998" hidden="1" xr:uid="{00000000-0005-0000-0000-0000813E0000}"/>
    <cellStyle name="Comma [0] 2 151 2 2" xfId="16456" hidden="1" xr:uid="{00000000-0005-0000-0000-00004B400000}"/>
    <cellStyle name="Comma [0] 2 151 2 2" xfId="16561" hidden="1" xr:uid="{00000000-0005-0000-0000-0000B4400000}"/>
    <cellStyle name="Comma [0] 2 151 2 2" xfId="16730" hidden="1" xr:uid="{00000000-0005-0000-0000-00005D410000}"/>
    <cellStyle name="Comma [0] 2 151 2 2" xfId="17748" hidden="1" xr:uid="{00000000-0005-0000-0000-000057450000}"/>
    <cellStyle name="Comma [0] 2 151 2 2" xfId="18206" hidden="1" xr:uid="{00000000-0005-0000-0000-000021470000}"/>
    <cellStyle name="Comma [0] 2 151 2 2" xfId="18311" hidden="1" xr:uid="{00000000-0005-0000-0000-00008A470000}"/>
    <cellStyle name="Comma [0] 2 151 2 2" xfId="18480" hidden="1" xr:uid="{00000000-0005-0000-0000-000033480000}"/>
    <cellStyle name="Comma [0] 2 151 2 2" xfId="19493" hidden="1" xr:uid="{00000000-0005-0000-0000-0000284C0000}"/>
    <cellStyle name="Comma [0] 2 151 2 2" xfId="19950" hidden="1" xr:uid="{00000000-0005-0000-0000-0000F14D0000}"/>
    <cellStyle name="Comma [0] 2 151 2 2" xfId="20055" hidden="1" xr:uid="{00000000-0005-0000-0000-00005A4E0000}"/>
    <cellStyle name="Comma [0] 2 151 2 2" xfId="20224" hidden="1" xr:uid="{00000000-0005-0000-0000-0000034F0000}"/>
    <cellStyle name="Comma [0] 2 151 2 2" xfId="21231" hidden="1" xr:uid="{00000000-0005-0000-0000-0000F2520000}"/>
    <cellStyle name="Comma [0] 2 151 2 2" xfId="21684" hidden="1" xr:uid="{00000000-0005-0000-0000-0000B7540000}"/>
    <cellStyle name="Comma [0] 2 151 2 2" xfId="21789" hidden="1" xr:uid="{00000000-0005-0000-0000-000020550000}"/>
    <cellStyle name="Comma [0] 2 151 2 2" xfId="21958" hidden="1" xr:uid="{00000000-0005-0000-0000-0000C9550000}"/>
    <cellStyle name="Comma [0] 2 151 2 2" xfId="22959" hidden="1" xr:uid="{00000000-0005-0000-0000-0000B2590000}"/>
    <cellStyle name="Comma [0] 2 151 2 2" xfId="23408" hidden="1" xr:uid="{00000000-0005-0000-0000-0000735B0000}"/>
    <cellStyle name="Comma [0] 2 151 2 2" xfId="23513" hidden="1" xr:uid="{00000000-0005-0000-0000-0000DC5B0000}"/>
    <cellStyle name="Comma [0] 2 151 2 2" xfId="23682" hidden="1" xr:uid="{00000000-0005-0000-0000-0000855C0000}"/>
    <cellStyle name="Comma [0] 2 151 2 2" xfId="24672" hidden="1" xr:uid="{00000000-0005-0000-0000-000063600000}"/>
    <cellStyle name="Comma [0] 2 151 2 2" xfId="25115" hidden="1" xr:uid="{00000000-0005-0000-0000-00001E620000}"/>
    <cellStyle name="Comma [0] 2 151 2 2" xfId="25220" hidden="1" xr:uid="{00000000-0005-0000-0000-000087620000}"/>
    <cellStyle name="Comma [0] 2 151 2 2" xfId="25389" hidden="1" xr:uid="{00000000-0005-0000-0000-000030630000}"/>
    <cellStyle name="Comma [0] 2 151 2 2" xfId="26369" hidden="1" xr:uid="{00000000-0005-0000-0000-000004670000}"/>
    <cellStyle name="Comma [0] 2 151 2 2" xfId="26809" hidden="1" xr:uid="{00000000-0005-0000-0000-0000BC680000}"/>
    <cellStyle name="Comma [0] 2 151 2 2" xfId="26914" hidden="1" xr:uid="{00000000-0005-0000-0000-000025690000}"/>
    <cellStyle name="Comma [0] 2 151 2 2" xfId="27083" hidden="1" xr:uid="{00000000-0005-0000-0000-0000CE690000}"/>
    <cellStyle name="Comma [0] 2 151 2 2" xfId="28044" hidden="1" xr:uid="{00000000-0005-0000-0000-00008F6D0000}"/>
    <cellStyle name="Comma [0] 2 151 2 2" xfId="28470" hidden="1" xr:uid="{00000000-0005-0000-0000-0000396F0000}"/>
    <cellStyle name="Comma [0] 2 151 2 2" xfId="28575" hidden="1" xr:uid="{00000000-0005-0000-0000-0000A26F0000}"/>
    <cellStyle name="Comma [0] 2 151 2 2" xfId="28744" hidden="1" xr:uid="{00000000-0005-0000-0000-00004B700000}"/>
    <cellStyle name="Comma [0] 2 151 2 2" xfId="29690" hidden="1" xr:uid="{00000000-0005-0000-0000-0000FD730000}"/>
    <cellStyle name="Comma [0] 2 151 2 2" xfId="30105" hidden="1" xr:uid="{00000000-0005-0000-0000-00009C750000}"/>
    <cellStyle name="Comma [0] 2 151 2 2" xfId="30210" hidden="1" xr:uid="{00000000-0005-0000-0000-000005760000}"/>
    <cellStyle name="Comma [0] 2 151 2 2" xfId="30379" hidden="1" xr:uid="{00000000-0005-0000-0000-0000AE760000}"/>
    <cellStyle name="Comma [0] 2 151 2 2" xfId="31267" hidden="1" xr:uid="{00000000-0005-0000-0000-0000267A0000}"/>
    <cellStyle name="Comma [0] 2 151 2 2" xfId="31627" hidden="1" xr:uid="{00000000-0005-0000-0000-00008E7B0000}"/>
    <cellStyle name="Comma [0] 2 151 2 2" xfId="31723" hidden="1" xr:uid="{00000000-0005-0000-0000-0000EE7B0000}"/>
    <cellStyle name="Comma [0] 2 151 2 2" xfId="31890" hidden="1" xr:uid="{00000000-0005-0000-0000-0000957C0000}"/>
    <cellStyle name="Comma [0] 2 151 2 2" xfId="37021" hidden="1" xr:uid="{C254DD14-4A23-4D93-B122-2D0E3726D390}"/>
    <cellStyle name="Comma [0] 2 151 2 2" xfId="37479" hidden="1" xr:uid="{0F447E18-CF59-4682-A61A-D8BE6CA1E3CF}"/>
    <cellStyle name="Comma [0] 2 151 2 2" xfId="37584" hidden="1" xr:uid="{133C6D2C-D36C-4D12-9DB9-E5091BDBEA7B}"/>
    <cellStyle name="Comma [0] 2 151 2 2" xfId="37753" hidden="1" xr:uid="{A7BC94B5-D9D2-4639-A50E-B1734A4CEA56}"/>
    <cellStyle name="Comma [0] 2 151 2 2" xfId="39240" hidden="1" xr:uid="{DD33A8CE-B758-49FB-9897-0495E5B45D55}"/>
    <cellStyle name="Comma [0] 2 151 2 2" xfId="39698" hidden="1" xr:uid="{042A9116-3BFA-4491-9933-1936EB5E2D8F}"/>
    <cellStyle name="Comma [0] 2 151 2 2" xfId="39803" hidden="1" xr:uid="{AF2A20CE-2801-4BED-80BE-01BD2C79776B}"/>
    <cellStyle name="Comma [0] 2 151 2 2" xfId="39972" hidden="1" xr:uid="{D5B5F250-0127-4313-9C06-DC98091594D4}"/>
    <cellStyle name="Comma [0] 2 151 2 2" xfId="40996" hidden="1" xr:uid="{C5B92811-0BCF-4FAB-86F9-DD4AADC7A36D}"/>
    <cellStyle name="Comma [0] 2 151 2 2" xfId="41454" hidden="1" xr:uid="{BB18190C-6EFC-4C63-BDDD-40510C5DBD12}"/>
    <cellStyle name="Comma [0] 2 151 2 2" xfId="41559" hidden="1" xr:uid="{46357F0E-1B7E-4F73-A4EB-5ED6C0C5559A}"/>
    <cellStyle name="Comma [0] 2 151 2 2" xfId="41728" hidden="1" xr:uid="{CB8540C9-B1D0-4D93-BC5A-4FBC145A5DBF}"/>
    <cellStyle name="Comma [0] 2 151 2 2" xfId="42752" hidden="1" xr:uid="{B3129974-610C-41CA-817A-448FE9BAB8B9}"/>
    <cellStyle name="Comma [0] 2 151 2 2" xfId="43210" hidden="1" xr:uid="{AB3C9D74-12BB-4B61-ABB3-B282ED2AD0D9}"/>
    <cellStyle name="Comma [0] 2 151 2 2" xfId="43315" hidden="1" xr:uid="{96B8F060-2685-4410-8EDF-7FA9DB7B43CA}"/>
    <cellStyle name="Comma [0] 2 151 2 2" xfId="43484" hidden="1" xr:uid="{083194DC-D756-44D9-AE1D-F39F583AE11C}"/>
    <cellStyle name="Comma [0] 2 151 2 2" xfId="44508" hidden="1" xr:uid="{1B34FF0F-F218-4B97-90BD-5F1C9E26E218}"/>
    <cellStyle name="Comma [0] 2 151 2 2" xfId="44966" hidden="1" xr:uid="{E292A76A-ED39-4C8B-86BE-5ED3C6940C34}"/>
    <cellStyle name="Comma [0] 2 151 2 2" xfId="45071" hidden="1" xr:uid="{615BF434-D4EA-4321-89CA-AFBA8A1C08D2}"/>
    <cellStyle name="Comma [0] 2 151 2 2" xfId="45240" hidden="1" xr:uid="{70E880A5-4EC4-479C-AE7D-01BB2D4DE20B}"/>
    <cellStyle name="Comma [0] 2 151 2 2" xfId="46264" hidden="1" xr:uid="{E055E217-17B9-4163-97C7-0436121D63B9}"/>
    <cellStyle name="Comma [0] 2 151 2 2" xfId="46722" hidden="1" xr:uid="{C3654229-910F-457E-8E7E-219B18094C7B}"/>
    <cellStyle name="Comma [0] 2 151 2 2" xfId="46827" hidden="1" xr:uid="{31BE9D27-9AB0-4A36-B7BD-EF9F6F2529DF}"/>
    <cellStyle name="Comma [0] 2 151 2 2" xfId="46996" hidden="1" xr:uid="{76286164-CC15-496C-8F14-EAA0BC72837F}"/>
    <cellStyle name="Comma [0] 2 151 2 2" xfId="48017" hidden="1" xr:uid="{496E8E04-4D49-4034-B5A1-08B5A601F567}"/>
    <cellStyle name="Comma [0] 2 151 2 2" xfId="48475" hidden="1" xr:uid="{7DC63DE1-5C06-4DF1-8EDC-E48AEEFE4941}"/>
    <cellStyle name="Comma [0] 2 151 2 2" xfId="48580" hidden="1" xr:uid="{6F6546E6-20F7-4FDA-990D-E5442E2732AB}"/>
    <cellStyle name="Comma [0] 2 151 2 2" xfId="48749" hidden="1" xr:uid="{188FB044-5F42-408F-ADBC-1DCAC5364AEC}"/>
    <cellStyle name="Comma [0] 2 151 2 2" xfId="49767" hidden="1" xr:uid="{5C03DF47-F447-4CFB-B766-6AFF51D90AEC}"/>
    <cellStyle name="Comma [0] 2 151 2 2" xfId="50225" hidden="1" xr:uid="{05992CE9-B800-4E6C-8214-D0426E966E44}"/>
    <cellStyle name="Comma [0] 2 151 2 2" xfId="50330" hidden="1" xr:uid="{0402A8F2-4AA2-4309-92F6-C638649DCEC6}"/>
    <cellStyle name="Comma [0] 2 151 2 2" xfId="50499" hidden="1" xr:uid="{BD62A23A-F890-477A-9724-91F282D47118}"/>
    <cellStyle name="Comma [0] 2 151 2 2" xfId="51512" hidden="1" xr:uid="{4563A862-B762-4A86-B774-AA7E5DC88293}"/>
    <cellStyle name="Comma [0] 2 151 2 2" xfId="51969" hidden="1" xr:uid="{51A5A13B-3377-46EB-8B5C-3D50848F9BAD}"/>
    <cellStyle name="Comma [0] 2 151 2 2" xfId="52074" hidden="1" xr:uid="{76F5594A-0FA6-4E9F-94C9-64139608BEA0}"/>
    <cellStyle name="Comma [0] 2 151 2 2" xfId="52243" hidden="1" xr:uid="{22187A9C-640C-42B6-B0C1-79CDD41470B3}"/>
    <cellStyle name="Comma [0] 2 151 2 2" xfId="53250" hidden="1" xr:uid="{7854ABAF-81C0-40C9-95CB-55A36724181B}"/>
    <cellStyle name="Comma [0] 2 151 2 2" xfId="53703" hidden="1" xr:uid="{85141BF5-FAF2-4C1D-9149-E463E0CA319F}"/>
    <cellStyle name="Comma [0] 2 151 2 2" xfId="53808" hidden="1" xr:uid="{79CA4F6E-D6FE-4F6C-B666-C9009E1F953F}"/>
    <cellStyle name="Comma [0] 2 151 2 2" xfId="53977" hidden="1" xr:uid="{FF482E50-0402-4662-896D-1A40C1C5396E}"/>
    <cellStyle name="Comma [0] 2 151 2 2" xfId="54978" hidden="1" xr:uid="{22DF08D4-D719-48E6-BFC3-8FA42708F433}"/>
    <cellStyle name="Comma [0] 2 151 2 2" xfId="55427" hidden="1" xr:uid="{66E7EE3D-BEC6-4007-B70C-70B4E2945D80}"/>
    <cellStyle name="Comma [0] 2 151 2 2" xfId="55532" hidden="1" xr:uid="{BEF7E9BD-8479-47DD-9097-8983E4E004CD}"/>
    <cellStyle name="Comma [0] 2 151 2 2" xfId="55701" hidden="1" xr:uid="{B2A0520F-AD97-43BC-966D-DCBD602F148C}"/>
    <cellStyle name="Comma [0] 2 151 2 2" xfId="56691" hidden="1" xr:uid="{A870E284-5F2B-4EA5-B884-7758435084D3}"/>
    <cellStyle name="Comma [0] 2 151 2 2" xfId="57134" hidden="1" xr:uid="{DA13657D-2043-4CFD-BFF8-DF40C4513A7C}"/>
    <cellStyle name="Comma [0] 2 151 2 2" xfId="57239" hidden="1" xr:uid="{EFA471AA-0219-4998-B962-DA30568D8E3B}"/>
    <cellStyle name="Comma [0] 2 151 2 2" xfId="57408" hidden="1" xr:uid="{DB044919-A8B0-428F-A356-A31C1D4CE322}"/>
    <cellStyle name="Comma [0] 2 151 2 2" xfId="58388" hidden="1" xr:uid="{CF829862-FA2B-495C-AA86-5B59B1D081FD}"/>
    <cellStyle name="Comma [0] 2 151 2 2" xfId="58828" hidden="1" xr:uid="{65110976-2059-4E3E-AF78-18B494B7D426}"/>
    <cellStyle name="Comma [0] 2 151 2 2" xfId="58933" hidden="1" xr:uid="{AB63B2CD-77BA-4D38-BDFD-574EEAEB24EF}"/>
    <cellStyle name="Comma [0] 2 151 2 2" xfId="59102" hidden="1" xr:uid="{8493F69A-7D64-4E1E-9633-485610D58D14}"/>
    <cellStyle name="Comma [0] 2 151 2 2" xfId="60063" hidden="1" xr:uid="{07039468-39CA-4CB8-B4A8-A204D036CE92}"/>
    <cellStyle name="Comma [0] 2 151 2 2" xfId="60489" hidden="1" xr:uid="{5B583652-A323-4829-BF75-D32E1A39E2B7}"/>
    <cellStyle name="Comma [0] 2 151 2 2" xfId="60594" hidden="1" xr:uid="{11FE8572-3409-41F1-AC6F-5E0A40765711}"/>
    <cellStyle name="Comma [0] 2 151 2 2" xfId="60763" hidden="1" xr:uid="{BFD421A7-DACA-4291-A06E-AFEDDFE6299D}"/>
    <cellStyle name="Comma [0] 2 151 2 2" xfId="61709" hidden="1" xr:uid="{46B0E201-2A4A-4CE7-B70E-945C57B0B67F}"/>
    <cellStyle name="Comma [0] 2 151 2 2" xfId="62124" hidden="1" xr:uid="{07F1F853-01F0-49A9-9214-91BD2FAD0BE8}"/>
    <cellStyle name="Comma [0] 2 151 2 2" xfId="62229" hidden="1" xr:uid="{48DD40F1-1A1C-4B74-B494-BA49DCC14424}"/>
    <cellStyle name="Comma [0] 2 151 2 2" xfId="62398" hidden="1" xr:uid="{28D45F78-B439-4D61-944F-23950A20903B}"/>
    <cellStyle name="Comma [0] 2 151 2 2" xfId="63286" hidden="1" xr:uid="{59970F66-DD32-4CD3-B8B8-E0D8E1C2AA19}"/>
    <cellStyle name="Comma [0] 2 151 2 2" xfId="63646" hidden="1" xr:uid="{A44D761D-3E0C-40F5-B9D7-B9810CF136EF}"/>
    <cellStyle name="Comma [0] 2 151 2 2" xfId="63742" hidden="1" xr:uid="{57A0F3F8-A8B4-4A76-A4BF-2DB834080B46}"/>
    <cellStyle name="Comma [0] 2 151 2 2" xfId="63909" hidden="1" xr:uid="{4B54DDD8-D561-45B1-AA11-E9B05E13718D}"/>
    <cellStyle name="Comma [0] 2 151 3" xfId="4341" hidden="1" xr:uid="{00000000-0005-0000-0000-0000F8100000}"/>
    <cellStyle name="Comma [0] 2 151 3" xfId="6560" hidden="1" xr:uid="{00000000-0005-0000-0000-0000A3190000}"/>
    <cellStyle name="Comma [0] 2 151 3" xfId="7552" hidden="1" xr:uid="{00000000-0005-0000-0000-0000831D0000}"/>
    <cellStyle name="Comma [0] 2 151 3" xfId="9308" hidden="1" xr:uid="{00000000-0005-0000-0000-00005F240000}"/>
    <cellStyle name="Comma [0] 2 151 3" xfId="11064" hidden="1" xr:uid="{00000000-0005-0000-0000-00003B2B0000}"/>
    <cellStyle name="Comma [0] 2 151 3" xfId="12820" hidden="1" xr:uid="{00000000-0005-0000-0000-000017320000}"/>
    <cellStyle name="Comma [0] 2 151 3" xfId="14576" hidden="1" xr:uid="{00000000-0005-0000-0000-0000F3380000}"/>
    <cellStyle name="Comma [0] 2 151 3" xfId="16329" hidden="1" xr:uid="{00000000-0005-0000-0000-0000CC3F0000}"/>
    <cellStyle name="Comma [0] 2 151 3" xfId="18079" hidden="1" xr:uid="{00000000-0005-0000-0000-0000A2460000}"/>
    <cellStyle name="Comma [0] 2 151 3" xfId="19823" hidden="1" xr:uid="{00000000-0005-0000-0000-0000724D0000}"/>
    <cellStyle name="Comma [0] 2 151 3" xfId="21557" hidden="1" xr:uid="{00000000-0005-0000-0000-000038540000}"/>
    <cellStyle name="Comma [0] 2 151 3" xfId="23283" hidden="1" xr:uid="{00000000-0005-0000-0000-0000F65A0000}"/>
    <cellStyle name="Comma [0] 2 151 3" xfId="24991" hidden="1" xr:uid="{00000000-0005-0000-0000-0000A2610000}"/>
    <cellStyle name="Comma [0] 2 151 3" xfId="26686" hidden="1" xr:uid="{00000000-0005-0000-0000-000041680000}"/>
    <cellStyle name="Comma [0] 2 151 3" xfId="28350" hidden="1" xr:uid="{00000000-0005-0000-0000-0000C16E0000}"/>
    <cellStyle name="Comma [0] 2 151 3" xfId="29986" hidden="1" xr:uid="{00000000-0005-0000-0000-000025750000}"/>
    <cellStyle name="Comma [0] 2 151 3" xfId="36360" hidden="1" xr:uid="{6E4E942B-896F-4E39-8087-2B1259AD6B4F}"/>
    <cellStyle name="Comma [0] 2 151 3" xfId="38579" hidden="1" xr:uid="{9CCD9D24-C020-4CBE-9DBE-EDF29A8D3082}"/>
    <cellStyle name="Comma [0] 2 151 3" xfId="39571" hidden="1" xr:uid="{41859CEF-119C-4860-B10C-77D5938D25BB}"/>
    <cellStyle name="Comma [0] 2 151 3" xfId="41327" hidden="1" xr:uid="{E1300DEB-E019-4EF1-85B1-647F72F7B30D}"/>
    <cellStyle name="Comma [0] 2 151 3" xfId="43083" hidden="1" xr:uid="{3720394A-DF33-4C0E-89F0-A9E41EF1FCBA}"/>
    <cellStyle name="Comma [0] 2 151 3" xfId="44839" hidden="1" xr:uid="{8F9861BE-D4F6-44EF-BBD9-2461F7DEBA35}"/>
    <cellStyle name="Comma [0] 2 151 3" xfId="46595" hidden="1" xr:uid="{D4993F1E-AA4E-4CBA-96E3-FD2936852A5F}"/>
    <cellStyle name="Comma [0] 2 151 3" xfId="48348" hidden="1" xr:uid="{8F054B7E-B33C-4750-AD8E-03FF111443A9}"/>
    <cellStyle name="Comma [0] 2 151 3" xfId="50098" hidden="1" xr:uid="{668724A1-CAE3-4D47-A31F-5F42BE5B9260}"/>
    <cellStyle name="Comma [0] 2 151 3" xfId="51842" hidden="1" xr:uid="{F357751E-9EE9-43BE-9E02-114B4A6A6711}"/>
    <cellStyle name="Comma [0] 2 151 3" xfId="53576" hidden="1" xr:uid="{B545EFB1-4EA1-4849-ABC4-CF1D51F59F73}"/>
    <cellStyle name="Comma [0] 2 151 3" xfId="55302" hidden="1" xr:uid="{5606766A-861E-4C2C-A500-8D1694E185A9}"/>
    <cellStyle name="Comma [0] 2 151 3" xfId="57010" hidden="1" xr:uid="{B2531F08-590F-47B1-B134-4D2E3E4B7729}"/>
    <cellStyle name="Comma [0] 2 151 3" xfId="58705" hidden="1" xr:uid="{6E5E4A28-0C59-49D7-BAA4-9663C3FE5E79}"/>
    <cellStyle name="Comma [0] 2 151 3" xfId="60369" hidden="1" xr:uid="{206B3128-92A6-4222-913E-44CBF32729C6}"/>
    <cellStyle name="Comma [0] 2 151 3" xfId="62005" hidden="1" xr:uid="{E4E69F20-E356-4209-8130-29C7AD9DFD7E}"/>
    <cellStyle name="Comma [0] 2 152" xfId="542" xr:uid="{00000000-0005-0000-0000-000021020000}"/>
    <cellStyle name="Comma [0] 2 152 2" xfId="1197" hidden="1" xr:uid="{00000000-0005-0000-0000-0000B0040000}"/>
    <cellStyle name="Comma [0] 2 152 2" xfId="1681" hidden="1" xr:uid="{00000000-0005-0000-0000-000094060000}"/>
    <cellStyle name="Comma [0] 2 152 2" xfId="1756" hidden="1" xr:uid="{00000000-0005-0000-0000-0000DF060000}"/>
    <cellStyle name="Comma [0] 2 152 2" xfId="1893" hidden="1" xr:uid="{00000000-0005-0000-0000-000068070000}"/>
    <cellStyle name="Comma [0] 2 152 2" xfId="33233" hidden="1" xr:uid="{8243006C-B0BA-4827-A4EF-17A00110156B}"/>
    <cellStyle name="Comma [0] 2 152 2" xfId="33714" hidden="1" xr:uid="{B01183DE-097C-47A1-8462-72DC75A85BC9}"/>
    <cellStyle name="Comma [0] 2 152 2" xfId="33786" hidden="1" xr:uid="{57CC521E-CB12-42E7-B76B-EE6CECC8AEB7}"/>
    <cellStyle name="Comma [0] 2 152 2" xfId="33923" hidden="1" xr:uid="{95DE481E-4FCA-4F46-9BDE-FFC919BDA9F0}"/>
    <cellStyle name="Comma [0] 2 152 2" xfId="32595" xr:uid="{8F75CFC2-B83A-443C-8AB8-D43AB763AB84}"/>
    <cellStyle name="Comma [0] 2 152 2 2" xfId="4994" hidden="1" xr:uid="{00000000-0005-0000-0000-000085130000}"/>
    <cellStyle name="Comma [0] 2 152 2 2" xfId="5478" hidden="1" xr:uid="{00000000-0005-0000-0000-000069150000}"/>
    <cellStyle name="Comma [0] 2 152 2 2" xfId="5557" hidden="1" xr:uid="{00000000-0005-0000-0000-0000B8150000}"/>
    <cellStyle name="Comma [0] 2 152 2 2" xfId="5695" hidden="1" xr:uid="{00000000-0005-0000-0000-000042160000}"/>
    <cellStyle name="Comma [0] 2 152 2 2" xfId="7213" hidden="1" xr:uid="{00000000-0005-0000-0000-0000301C0000}"/>
    <cellStyle name="Comma [0] 2 152 2 2" xfId="7697" hidden="1" xr:uid="{00000000-0005-0000-0000-0000141E0000}"/>
    <cellStyle name="Comma [0] 2 152 2 2" xfId="7776" hidden="1" xr:uid="{00000000-0005-0000-0000-0000631E0000}"/>
    <cellStyle name="Comma [0] 2 152 2 2" xfId="7914" hidden="1" xr:uid="{00000000-0005-0000-0000-0000ED1E0000}"/>
    <cellStyle name="Comma [0] 2 152 2 2" xfId="8969" hidden="1" xr:uid="{00000000-0005-0000-0000-00000C230000}"/>
    <cellStyle name="Comma [0] 2 152 2 2" xfId="9453" hidden="1" xr:uid="{00000000-0005-0000-0000-0000F0240000}"/>
    <cellStyle name="Comma [0] 2 152 2 2" xfId="9532" hidden="1" xr:uid="{00000000-0005-0000-0000-00003F250000}"/>
    <cellStyle name="Comma [0] 2 152 2 2" xfId="9670" hidden="1" xr:uid="{00000000-0005-0000-0000-0000C9250000}"/>
    <cellStyle name="Comma [0] 2 152 2 2" xfId="10725" hidden="1" xr:uid="{00000000-0005-0000-0000-0000E8290000}"/>
    <cellStyle name="Comma [0] 2 152 2 2" xfId="11209" hidden="1" xr:uid="{00000000-0005-0000-0000-0000CC2B0000}"/>
    <cellStyle name="Comma [0] 2 152 2 2" xfId="11288" hidden="1" xr:uid="{00000000-0005-0000-0000-00001B2C0000}"/>
    <cellStyle name="Comma [0] 2 152 2 2" xfId="11426" hidden="1" xr:uid="{00000000-0005-0000-0000-0000A52C0000}"/>
    <cellStyle name="Comma [0] 2 152 2 2" xfId="12481" hidden="1" xr:uid="{00000000-0005-0000-0000-0000C4300000}"/>
    <cellStyle name="Comma [0] 2 152 2 2" xfId="12965" hidden="1" xr:uid="{00000000-0005-0000-0000-0000A8320000}"/>
    <cellStyle name="Comma [0] 2 152 2 2" xfId="13044" hidden="1" xr:uid="{00000000-0005-0000-0000-0000F7320000}"/>
    <cellStyle name="Comma [0] 2 152 2 2" xfId="13182" hidden="1" xr:uid="{00000000-0005-0000-0000-000081330000}"/>
    <cellStyle name="Comma [0] 2 152 2 2" xfId="14237" hidden="1" xr:uid="{00000000-0005-0000-0000-0000A0370000}"/>
    <cellStyle name="Comma [0] 2 152 2 2" xfId="14721" hidden="1" xr:uid="{00000000-0005-0000-0000-000084390000}"/>
    <cellStyle name="Comma [0] 2 152 2 2" xfId="14800" hidden="1" xr:uid="{00000000-0005-0000-0000-0000D3390000}"/>
    <cellStyle name="Comma [0] 2 152 2 2" xfId="14938" hidden="1" xr:uid="{00000000-0005-0000-0000-00005D3A0000}"/>
    <cellStyle name="Comma [0] 2 152 2 2" xfId="15990" hidden="1" xr:uid="{00000000-0005-0000-0000-0000793E0000}"/>
    <cellStyle name="Comma [0] 2 152 2 2" xfId="16474" hidden="1" xr:uid="{00000000-0005-0000-0000-00005D400000}"/>
    <cellStyle name="Comma [0] 2 152 2 2" xfId="16553" hidden="1" xr:uid="{00000000-0005-0000-0000-0000AC400000}"/>
    <cellStyle name="Comma [0] 2 152 2 2" xfId="16691" hidden="1" xr:uid="{00000000-0005-0000-0000-000036410000}"/>
    <cellStyle name="Comma [0] 2 152 2 2" xfId="17740" hidden="1" xr:uid="{00000000-0005-0000-0000-00004F450000}"/>
    <cellStyle name="Comma [0] 2 152 2 2" xfId="18224" hidden="1" xr:uid="{00000000-0005-0000-0000-000033470000}"/>
    <cellStyle name="Comma [0] 2 152 2 2" xfId="18303" hidden="1" xr:uid="{00000000-0005-0000-0000-000082470000}"/>
    <cellStyle name="Comma [0] 2 152 2 2" xfId="18441" hidden="1" xr:uid="{00000000-0005-0000-0000-00000C480000}"/>
    <cellStyle name="Comma [0] 2 152 2 2" xfId="19485" hidden="1" xr:uid="{00000000-0005-0000-0000-0000204C0000}"/>
    <cellStyle name="Comma [0] 2 152 2 2" xfId="19968" hidden="1" xr:uid="{00000000-0005-0000-0000-0000034E0000}"/>
    <cellStyle name="Comma [0] 2 152 2 2" xfId="20047" hidden="1" xr:uid="{00000000-0005-0000-0000-0000524E0000}"/>
    <cellStyle name="Comma [0] 2 152 2 2" xfId="20185" hidden="1" xr:uid="{00000000-0005-0000-0000-0000DC4E0000}"/>
    <cellStyle name="Comma [0] 2 152 2 2" xfId="21223" hidden="1" xr:uid="{00000000-0005-0000-0000-0000EA520000}"/>
    <cellStyle name="Comma [0] 2 152 2 2" xfId="21702" hidden="1" xr:uid="{00000000-0005-0000-0000-0000C9540000}"/>
    <cellStyle name="Comma [0] 2 152 2 2" xfId="21781" hidden="1" xr:uid="{00000000-0005-0000-0000-000018550000}"/>
    <cellStyle name="Comma [0] 2 152 2 2" xfId="21919" hidden="1" xr:uid="{00000000-0005-0000-0000-0000A2550000}"/>
    <cellStyle name="Comma [0] 2 152 2 2" xfId="22951" hidden="1" xr:uid="{00000000-0005-0000-0000-0000AA590000}"/>
    <cellStyle name="Comma [0] 2 152 2 2" xfId="23426" hidden="1" xr:uid="{00000000-0005-0000-0000-0000855B0000}"/>
    <cellStyle name="Comma [0] 2 152 2 2" xfId="23505" hidden="1" xr:uid="{00000000-0005-0000-0000-0000D45B0000}"/>
    <cellStyle name="Comma [0] 2 152 2 2" xfId="23643" hidden="1" xr:uid="{00000000-0005-0000-0000-00005E5C0000}"/>
    <cellStyle name="Comma [0] 2 152 2 2" xfId="24664" hidden="1" xr:uid="{00000000-0005-0000-0000-00005B600000}"/>
    <cellStyle name="Comma [0] 2 152 2 2" xfId="25133" hidden="1" xr:uid="{00000000-0005-0000-0000-000030620000}"/>
    <cellStyle name="Comma [0] 2 152 2 2" xfId="25212" hidden="1" xr:uid="{00000000-0005-0000-0000-00007F620000}"/>
    <cellStyle name="Comma [0] 2 152 2 2" xfId="25350" hidden="1" xr:uid="{00000000-0005-0000-0000-000009630000}"/>
    <cellStyle name="Comma [0] 2 152 2 2" xfId="26361" hidden="1" xr:uid="{00000000-0005-0000-0000-0000FC660000}"/>
    <cellStyle name="Comma [0] 2 152 2 2" xfId="26827" hidden="1" xr:uid="{00000000-0005-0000-0000-0000CE680000}"/>
    <cellStyle name="Comma [0] 2 152 2 2" xfId="26906" hidden="1" xr:uid="{00000000-0005-0000-0000-00001D690000}"/>
    <cellStyle name="Comma [0] 2 152 2 2" xfId="27044" hidden="1" xr:uid="{00000000-0005-0000-0000-0000A7690000}"/>
    <cellStyle name="Comma [0] 2 152 2 2" xfId="28036" hidden="1" xr:uid="{00000000-0005-0000-0000-0000876D0000}"/>
    <cellStyle name="Comma [0] 2 152 2 2" xfId="28488" hidden="1" xr:uid="{00000000-0005-0000-0000-00004B6F0000}"/>
    <cellStyle name="Comma [0] 2 152 2 2" xfId="28567" hidden="1" xr:uid="{00000000-0005-0000-0000-00009A6F0000}"/>
    <cellStyle name="Comma [0] 2 152 2 2" xfId="28705" hidden="1" xr:uid="{00000000-0005-0000-0000-000024700000}"/>
    <cellStyle name="Comma [0] 2 152 2 2" xfId="29682" hidden="1" xr:uid="{00000000-0005-0000-0000-0000F5730000}"/>
    <cellStyle name="Comma [0] 2 152 2 2" xfId="30123" hidden="1" xr:uid="{00000000-0005-0000-0000-0000AE750000}"/>
    <cellStyle name="Comma [0] 2 152 2 2" xfId="30202" hidden="1" xr:uid="{00000000-0005-0000-0000-0000FD750000}"/>
    <cellStyle name="Comma [0] 2 152 2 2" xfId="30340" hidden="1" xr:uid="{00000000-0005-0000-0000-000087760000}"/>
    <cellStyle name="Comma [0] 2 152 2 2" xfId="31259" hidden="1" xr:uid="{00000000-0005-0000-0000-00001E7A0000}"/>
    <cellStyle name="Comma [0] 2 152 2 2" xfId="31645" hidden="1" xr:uid="{00000000-0005-0000-0000-0000A07B0000}"/>
    <cellStyle name="Comma [0] 2 152 2 2" xfId="31715" hidden="1" xr:uid="{00000000-0005-0000-0000-0000E67B0000}"/>
    <cellStyle name="Comma [0] 2 152 2 2" xfId="31851" hidden="1" xr:uid="{00000000-0005-0000-0000-00006E7C0000}"/>
    <cellStyle name="Comma [0] 2 152 2 2" xfId="37013" hidden="1" xr:uid="{E36D6451-345A-4534-8475-6ED02434E3B3}"/>
    <cellStyle name="Comma [0] 2 152 2 2" xfId="37497" hidden="1" xr:uid="{F9915A94-A65D-450E-950D-E9A4C375080D}"/>
    <cellStyle name="Comma [0] 2 152 2 2" xfId="37576" hidden="1" xr:uid="{2277C6AF-0221-45B7-9E62-B3FDB61636AD}"/>
    <cellStyle name="Comma [0] 2 152 2 2" xfId="37714" hidden="1" xr:uid="{BC6995D5-9BE0-41D7-96F9-1F088E8089E1}"/>
    <cellStyle name="Comma [0] 2 152 2 2" xfId="39232" hidden="1" xr:uid="{08A6B977-56AD-43F0-8807-FE2E52A0594F}"/>
    <cellStyle name="Comma [0] 2 152 2 2" xfId="39716" hidden="1" xr:uid="{E8110E75-1FC3-4E37-95A2-7217B1FF7226}"/>
    <cellStyle name="Comma [0] 2 152 2 2" xfId="39795" hidden="1" xr:uid="{4A596CA7-FE90-4941-9D67-32F11D00923E}"/>
    <cellStyle name="Comma [0] 2 152 2 2" xfId="39933" hidden="1" xr:uid="{BA3BD548-3760-46AB-8A72-8BC90D343DA6}"/>
    <cellStyle name="Comma [0] 2 152 2 2" xfId="40988" hidden="1" xr:uid="{45DAB7C8-4DD0-4740-A1D4-876F2DD045B5}"/>
    <cellStyle name="Comma [0] 2 152 2 2" xfId="41472" hidden="1" xr:uid="{8A0333BF-E061-425B-8F99-DF7A34E6EC2B}"/>
    <cellStyle name="Comma [0] 2 152 2 2" xfId="41551" hidden="1" xr:uid="{2B94D9B7-CCA2-42CB-9D47-84DF8576F46C}"/>
    <cellStyle name="Comma [0] 2 152 2 2" xfId="41689" hidden="1" xr:uid="{AEFBC68A-8FA5-4805-AF07-AF8163F49D75}"/>
    <cellStyle name="Comma [0] 2 152 2 2" xfId="42744" hidden="1" xr:uid="{C101E59A-6C16-4B06-90D0-7131BE8BF202}"/>
    <cellStyle name="Comma [0] 2 152 2 2" xfId="43228" hidden="1" xr:uid="{00B1DA3F-C223-4FCB-B7FB-BDC714EDD8F3}"/>
    <cellStyle name="Comma [0] 2 152 2 2" xfId="43307" hidden="1" xr:uid="{D5BE26B2-5601-4398-9F08-5ED3B9A1AF44}"/>
    <cellStyle name="Comma [0] 2 152 2 2" xfId="43445" hidden="1" xr:uid="{553935EA-4D8E-4678-9200-39BBA9623D00}"/>
    <cellStyle name="Comma [0] 2 152 2 2" xfId="44500" hidden="1" xr:uid="{0E8D37BB-B056-4DFC-A256-F91AF52812EF}"/>
    <cellStyle name="Comma [0] 2 152 2 2" xfId="44984" hidden="1" xr:uid="{A8904224-C700-438C-9AC4-866B884D7E8B}"/>
    <cellStyle name="Comma [0] 2 152 2 2" xfId="45063" hidden="1" xr:uid="{2B35331E-034D-4FAF-9032-7D4228D4FA54}"/>
    <cellStyle name="Comma [0] 2 152 2 2" xfId="45201" hidden="1" xr:uid="{2709EF52-228F-426F-9C75-FF1471BD5308}"/>
    <cellStyle name="Comma [0] 2 152 2 2" xfId="46256" hidden="1" xr:uid="{0BDEE4B1-C586-419F-B3DF-256DD1596120}"/>
    <cellStyle name="Comma [0] 2 152 2 2" xfId="46740" hidden="1" xr:uid="{17C25A15-0BAF-4EF4-9E1A-2752DED7CD1E}"/>
    <cellStyle name="Comma [0] 2 152 2 2" xfId="46819" hidden="1" xr:uid="{2764B099-3F4C-495C-9671-0364E92D78F2}"/>
    <cellStyle name="Comma [0] 2 152 2 2" xfId="46957" hidden="1" xr:uid="{4346C390-F579-4E6E-B79F-73ED86DE0587}"/>
    <cellStyle name="Comma [0] 2 152 2 2" xfId="48009" hidden="1" xr:uid="{485A2559-159B-4B7B-90F1-E5CDE35571C2}"/>
    <cellStyle name="Comma [0] 2 152 2 2" xfId="48493" hidden="1" xr:uid="{83398A45-3051-47F3-BA50-57191FE537FA}"/>
    <cellStyle name="Comma [0] 2 152 2 2" xfId="48572" hidden="1" xr:uid="{5380E479-ADEC-4FB5-BF65-7646C15A20C5}"/>
    <cellStyle name="Comma [0] 2 152 2 2" xfId="48710" hidden="1" xr:uid="{0654640A-8C0B-472D-B952-2E9A845BC53F}"/>
    <cellStyle name="Comma [0] 2 152 2 2" xfId="49759" hidden="1" xr:uid="{6D9CF324-599A-4807-B9C5-9FC9914A11D6}"/>
    <cellStyle name="Comma [0] 2 152 2 2" xfId="50243" hidden="1" xr:uid="{A41A11B0-C7AD-4F63-9CE9-BCA6CB030FA3}"/>
    <cellStyle name="Comma [0] 2 152 2 2" xfId="50322" hidden="1" xr:uid="{3BF837DE-94A2-43C2-9A0F-A02DC16429C4}"/>
    <cellStyle name="Comma [0] 2 152 2 2" xfId="50460" hidden="1" xr:uid="{32A9CE82-6533-48A0-8846-5D2A5BAED74B}"/>
    <cellStyle name="Comma [0] 2 152 2 2" xfId="51504" hidden="1" xr:uid="{F13D5D2F-69B5-43AA-BC6D-A8A65336CBA4}"/>
    <cellStyle name="Comma [0] 2 152 2 2" xfId="51987" hidden="1" xr:uid="{740E580A-C4D3-40E2-8F3F-8ABB7F278F99}"/>
    <cellStyle name="Comma [0] 2 152 2 2" xfId="52066" hidden="1" xr:uid="{0F12C855-620E-49B7-B2B3-5AD08E4764FF}"/>
    <cellStyle name="Comma [0] 2 152 2 2" xfId="52204" hidden="1" xr:uid="{3BF8B135-0B56-4063-B59C-63B03ADFC90B}"/>
    <cellStyle name="Comma [0] 2 152 2 2" xfId="53242" hidden="1" xr:uid="{2F5DA9C6-759D-4B64-9BB6-E2015D60BEFE}"/>
    <cellStyle name="Comma [0] 2 152 2 2" xfId="53721" hidden="1" xr:uid="{41AF2C1F-A868-4D20-B9DE-DE57E5888549}"/>
    <cellStyle name="Comma [0] 2 152 2 2" xfId="53800" hidden="1" xr:uid="{97C1E506-1352-4505-B9AD-4D459952B79A}"/>
    <cellStyle name="Comma [0] 2 152 2 2" xfId="53938" hidden="1" xr:uid="{1E468564-9ABC-4550-BDB7-19866AD5B722}"/>
    <cellStyle name="Comma [0] 2 152 2 2" xfId="54970" hidden="1" xr:uid="{41DAC4AB-28D7-4AC5-BE93-49DCD15B891F}"/>
    <cellStyle name="Comma [0] 2 152 2 2" xfId="55445" hidden="1" xr:uid="{5B563306-D573-488A-A6D0-E2295527B0E5}"/>
    <cellStyle name="Comma [0] 2 152 2 2" xfId="55524" hidden="1" xr:uid="{5DF021AF-70DC-4A8C-B6B9-56D5AAFD745E}"/>
    <cellStyle name="Comma [0] 2 152 2 2" xfId="55662" hidden="1" xr:uid="{BACF6B9F-9050-4854-A85B-F58842931E1C}"/>
    <cellStyle name="Comma [0] 2 152 2 2" xfId="56683" hidden="1" xr:uid="{56C6A6BD-66EA-4F11-856C-A5A63DF9464C}"/>
    <cellStyle name="Comma [0] 2 152 2 2" xfId="57152" hidden="1" xr:uid="{7D3B15CF-7957-4DBE-A990-4784E8D8EB71}"/>
    <cellStyle name="Comma [0] 2 152 2 2" xfId="57231" hidden="1" xr:uid="{5288C983-8412-494B-8C46-A063346D0183}"/>
    <cellStyle name="Comma [0] 2 152 2 2" xfId="57369" hidden="1" xr:uid="{5C86CDED-9720-4E51-8161-9128113F0E54}"/>
    <cellStyle name="Comma [0] 2 152 2 2" xfId="58380" hidden="1" xr:uid="{6EE5BE2D-4A44-444A-B91D-D4D64C38FF5C}"/>
    <cellStyle name="Comma [0] 2 152 2 2" xfId="58846" hidden="1" xr:uid="{2E3A5AE4-7368-4D3B-83D9-2DBF1DEFB297}"/>
    <cellStyle name="Comma [0] 2 152 2 2" xfId="58925" hidden="1" xr:uid="{94044FFB-1CC0-4F00-995B-AC944BF8FB9F}"/>
    <cellStyle name="Comma [0] 2 152 2 2" xfId="59063" hidden="1" xr:uid="{0606E5B7-8E4F-4A10-BC04-254B40F2916D}"/>
    <cellStyle name="Comma [0] 2 152 2 2" xfId="60055" hidden="1" xr:uid="{B72C3DFC-8170-4A07-A41A-05D051AB995C}"/>
    <cellStyle name="Comma [0] 2 152 2 2" xfId="60507" hidden="1" xr:uid="{C7F3A8B6-E513-404E-B479-2826EF222EEC}"/>
    <cellStyle name="Comma [0] 2 152 2 2" xfId="60586" hidden="1" xr:uid="{E72EC06B-B1B7-45F2-A8D2-A9C3FBE59597}"/>
    <cellStyle name="Comma [0] 2 152 2 2" xfId="60724" hidden="1" xr:uid="{995EF507-21B4-4C04-B16A-5CED0E56B62C}"/>
    <cellStyle name="Comma [0] 2 152 2 2" xfId="61701" hidden="1" xr:uid="{8675E98E-20FE-4117-8E9D-CB736B28F245}"/>
    <cellStyle name="Comma [0] 2 152 2 2" xfId="62142" hidden="1" xr:uid="{39226FFE-9459-42A0-A6F9-C367EA285900}"/>
    <cellStyle name="Comma [0] 2 152 2 2" xfId="62221" hidden="1" xr:uid="{F6083940-860F-4178-846B-873476BA05CC}"/>
    <cellStyle name="Comma [0] 2 152 2 2" xfId="62359" hidden="1" xr:uid="{5F1AD2F9-96AE-4F8C-80C6-04B4D1A900E0}"/>
    <cellStyle name="Comma [0] 2 152 2 2" xfId="63278" hidden="1" xr:uid="{0F7E6C0C-6AFE-4D13-9387-F60BB79FB6BC}"/>
    <cellStyle name="Comma [0] 2 152 2 2" xfId="63664" hidden="1" xr:uid="{E1FF4103-3507-4A12-8D33-DB5AF92F05BA}"/>
    <cellStyle name="Comma [0] 2 152 2 2" xfId="63734" hidden="1" xr:uid="{4488B59C-9B5B-4310-A52D-654312D00C78}"/>
    <cellStyle name="Comma [0] 2 152 2 2" xfId="63870" hidden="1" xr:uid="{97836ACF-1B00-41D9-9D40-D749EABB3473}"/>
    <cellStyle name="Comma [0] 2 152 3" xfId="4333" hidden="1" xr:uid="{00000000-0005-0000-0000-0000F0100000}"/>
    <cellStyle name="Comma [0] 2 152 3" xfId="6552" hidden="1" xr:uid="{00000000-0005-0000-0000-00009B190000}"/>
    <cellStyle name="Comma [0] 2 152 3" xfId="7541" hidden="1" xr:uid="{00000000-0005-0000-0000-0000781D0000}"/>
    <cellStyle name="Comma [0] 2 152 3" xfId="9297" hidden="1" xr:uid="{00000000-0005-0000-0000-000054240000}"/>
    <cellStyle name="Comma [0] 2 152 3" xfId="11053" hidden="1" xr:uid="{00000000-0005-0000-0000-0000302B0000}"/>
    <cellStyle name="Comma [0] 2 152 3" xfId="12809" hidden="1" xr:uid="{00000000-0005-0000-0000-00000C320000}"/>
    <cellStyle name="Comma [0] 2 152 3" xfId="14565" hidden="1" xr:uid="{00000000-0005-0000-0000-0000E8380000}"/>
    <cellStyle name="Comma [0] 2 152 3" xfId="16318" hidden="1" xr:uid="{00000000-0005-0000-0000-0000C13F0000}"/>
    <cellStyle name="Comma [0] 2 152 3" xfId="18068" hidden="1" xr:uid="{00000000-0005-0000-0000-000097460000}"/>
    <cellStyle name="Comma [0] 2 152 3" xfId="19812" hidden="1" xr:uid="{00000000-0005-0000-0000-0000674D0000}"/>
    <cellStyle name="Comma [0] 2 152 3" xfId="21546" hidden="1" xr:uid="{00000000-0005-0000-0000-00002D540000}"/>
    <cellStyle name="Comma [0] 2 152 3" xfId="23272" hidden="1" xr:uid="{00000000-0005-0000-0000-0000EB5A0000}"/>
    <cellStyle name="Comma [0] 2 152 3" xfId="24980" hidden="1" xr:uid="{00000000-0005-0000-0000-000097610000}"/>
    <cellStyle name="Comma [0] 2 152 3" xfId="26675" hidden="1" xr:uid="{00000000-0005-0000-0000-000036680000}"/>
    <cellStyle name="Comma [0] 2 152 3" xfId="28340" hidden="1" xr:uid="{00000000-0005-0000-0000-0000B76E0000}"/>
    <cellStyle name="Comma [0] 2 152 3" xfId="29976" hidden="1" xr:uid="{00000000-0005-0000-0000-00001B750000}"/>
    <cellStyle name="Comma [0] 2 152 3" xfId="36352" hidden="1" xr:uid="{C141D9A7-BE40-49E7-9627-CB604413CFED}"/>
    <cellStyle name="Comma [0] 2 152 3" xfId="38571" hidden="1" xr:uid="{ECC87B82-2718-4926-A548-90775C22C711}"/>
    <cellStyle name="Comma [0] 2 152 3" xfId="39560" hidden="1" xr:uid="{E2EF392E-C89A-4219-B676-29CFB594131B}"/>
    <cellStyle name="Comma [0] 2 152 3" xfId="41316" hidden="1" xr:uid="{F7CC3232-B46D-426E-A1A2-6A100C3C289D}"/>
    <cellStyle name="Comma [0] 2 152 3" xfId="43072" hidden="1" xr:uid="{68E1E907-9FF9-4381-9C23-4700FDDB4626}"/>
    <cellStyle name="Comma [0] 2 152 3" xfId="44828" hidden="1" xr:uid="{D663351F-FE92-4038-B921-909AD73C645B}"/>
    <cellStyle name="Comma [0] 2 152 3" xfId="46584" hidden="1" xr:uid="{B8C86BAC-D339-46EF-AD5F-18ED8A0FDEC9}"/>
    <cellStyle name="Comma [0] 2 152 3" xfId="48337" hidden="1" xr:uid="{D45F16FA-34E6-499A-A43A-B33C2E87AFA4}"/>
    <cellStyle name="Comma [0] 2 152 3" xfId="50087" hidden="1" xr:uid="{7F74081E-29D4-4F5E-85BD-4BBD0E0E2991}"/>
    <cellStyle name="Comma [0] 2 152 3" xfId="51831" hidden="1" xr:uid="{DA4AE0B3-0ACA-41AB-97DC-217078779B76}"/>
    <cellStyle name="Comma [0] 2 152 3" xfId="53565" hidden="1" xr:uid="{07A45A5C-0091-4ECA-B4BD-A1A44F4CEBD3}"/>
    <cellStyle name="Comma [0] 2 152 3" xfId="55291" hidden="1" xr:uid="{1B26D2F1-640B-43FD-BEE5-8D38EB294E34}"/>
    <cellStyle name="Comma [0] 2 152 3" xfId="56999" hidden="1" xr:uid="{27E714B0-5930-4935-887B-7CC7AFDB1D08}"/>
    <cellStyle name="Comma [0] 2 152 3" xfId="58694" hidden="1" xr:uid="{08D8C252-706A-4B88-952D-B689BB847830}"/>
    <cellStyle name="Comma [0] 2 152 3" xfId="60359" hidden="1" xr:uid="{435A8246-76D0-4CE4-AB4C-807C5B3B408C}"/>
    <cellStyle name="Comma [0] 2 152 3" xfId="61995" hidden="1" xr:uid="{479F4100-4E4C-4D80-B484-1A68B9B83992}"/>
    <cellStyle name="Comma [0] 2 153" xfId="540" xr:uid="{00000000-0005-0000-0000-00001F020000}"/>
    <cellStyle name="Comma [0] 2 153 2" xfId="1195" hidden="1" xr:uid="{00000000-0005-0000-0000-0000AE040000}"/>
    <cellStyle name="Comma [0] 2 153 2" xfId="1686" hidden="1" xr:uid="{00000000-0005-0000-0000-000099060000}"/>
    <cellStyle name="Comma [0] 2 153 2" xfId="1755" hidden="1" xr:uid="{00000000-0005-0000-0000-0000DE060000}"/>
    <cellStyle name="Comma [0] 2 153 2" xfId="1871" hidden="1" xr:uid="{00000000-0005-0000-0000-000052070000}"/>
    <cellStyle name="Comma [0] 2 153 2" xfId="33231" hidden="1" xr:uid="{E9E889B0-B8DB-48CF-ABF7-7187180C5F98}"/>
    <cellStyle name="Comma [0] 2 153 2" xfId="33719" hidden="1" xr:uid="{FE7E6B1E-6659-4E09-9504-D8809C1256B6}"/>
    <cellStyle name="Comma [0] 2 153 2" xfId="33785" hidden="1" xr:uid="{7CB25B80-90E1-465F-9770-A2ECC125EB90}"/>
    <cellStyle name="Comma [0] 2 153 2" xfId="33901" hidden="1" xr:uid="{7587D9A1-C958-48BD-A8A0-530A909BB4CF}"/>
    <cellStyle name="Comma [0] 2 153 2" xfId="32593" xr:uid="{FC1850BB-6A4B-43EE-B2FE-5527C3A032B3}"/>
    <cellStyle name="Comma [0] 2 153 2 2" xfId="4992" hidden="1" xr:uid="{00000000-0005-0000-0000-000083130000}"/>
    <cellStyle name="Comma [0] 2 153 2 2" xfId="5483" hidden="1" xr:uid="{00000000-0005-0000-0000-00006E150000}"/>
    <cellStyle name="Comma [0] 2 153 2 2" xfId="5556" hidden="1" xr:uid="{00000000-0005-0000-0000-0000B7150000}"/>
    <cellStyle name="Comma [0] 2 153 2 2" xfId="5673" hidden="1" xr:uid="{00000000-0005-0000-0000-00002C160000}"/>
    <cellStyle name="Comma [0] 2 153 2 2" xfId="7211" hidden="1" xr:uid="{00000000-0005-0000-0000-00002E1C0000}"/>
    <cellStyle name="Comma [0] 2 153 2 2" xfId="7702" hidden="1" xr:uid="{00000000-0005-0000-0000-0000191E0000}"/>
    <cellStyle name="Comma [0] 2 153 2 2" xfId="7775" hidden="1" xr:uid="{00000000-0005-0000-0000-0000621E0000}"/>
    <cellStyle name="Comma [0] 2 153 2 2" xfId="7892" hidden="1" xr:uid="{00000000-0005-0000-0000-0000D71E0000}"/>
    <cellStyle name="Comma [0] 2 153 2 2" xfId="8967" hidden="1" xr:uid="{00000000-0005-0000-0000-00000A230000}"/>
    <cellStyle name="Comma [0] 2 153 2 2" xfId="9458" hidden="1" xr:uid="{00000000-0005-0000-0000-0000F5240000}"/>
    <cellStyle name="Comma [0] 2 153 2 2" xfId="9531" hidden="1" xr:uid="{00000000-0005-0000-0000-00003E250000}"/>
    <cellStyle name="Comma [0] 2 153 2 2" xfId="9648" hidden="1" xr:uid="{00000000-0005-0000-0000-0000B3250000}"/>
    <cellStyle name="Comma [0] 2 153 2 2" xfId="10723" hidden="1" xr:uid="{00000000-0005-0000-0000-0000E6290000}"/>
    <cellStyle name="Comma [0] 2 153 2 2" xfId="11214" hidden="1" xr:uid="{00000000-0005-0000-0000-0000D12B0000}"/>
    <cellStyle name="Comma [0] 2 153 2 2" xfId="11287" hidden="1" xr:uid="{00000000-0005-0000-0000-00001A2C0000}"/>
    <cellStyle name="Comma [0] 2 153 2 2" xfId="11404" hidden="1" xr:uid="{00000000-0005-0000-0000-00008F2C0000}"/>
    <cellStyle name="Comma [0] 2 153 2 2" xfId="12479" hidden="1" xr:uid="{00000000-0005-0000-0000-0000C2300000}"/>
    <cellStyle name="Comma [0] 2 153 2 2" xfId="12970" hidden="1" xr:uid="{00000000-0005-0000-0000-0000AD320000}"/>
    <cellStyle name="Comma [0] 2 153 2 2" xfId="13043" hidden="1" xr:uid="{00000000-0005-0000-0000-0000F6320000}"/>
    <cellStyle name="Comma [0] 2 153 2 2" xfId="13160" hidden="1" xr:uid="{00000000-0005-0000-0000-00006B330000}"/>
    <cellStyle name="Comma [0] 2 153 2 2" xfId="14235" hidden="1" xr:uid="{00000000-0005-0000-0000-00009E370000}"/>
    <cellStyle name="Comma [0] 2 153 2 2" xfId="14726" hidden="1" xr:uid="{00000000-0005-0000-0000-000089390000}"/>
    <cellStyle name="Comma [0] 2 153 2 2" xfId="14799" hidden="1" xr:uid="{00000000-0005-0000-0000-0000D2390000}"/>
    <cellStyle name="Comma [0] 2 153 2 2" xfId="14916" hidden="1" xr:uid="{00000000-0005-0000-0000-0000473A0000}"/>
    <cellStyle name="Comma [0] 2 153 2 2" xfId="15988" hidden="1" xr:uid="{00000000-0005-0000-0000-0000773E0000}"/>
    <cellStyle name="Comma [0] 2 153 2 2" xfId="16479" hidden="1" xr:uid="{00000000-0005-0000-0000-000062400000}"/>
    <cellStyle name="Comma [0] 2 153 2 2" xfId="16552" hidden="1" xr:uid="{00000000-0005-0000-0000-0000AB400000}"/>
    <cellStyle name="Comma [0] 2 153 2 2" xfId="16669" hidden="1" xr:uid="{00000000-0005-0000-0000-000020410000}"/>
    <cellStyle name="Comma [0] 2 153 2 2" xfId="17738" hidden="1" xr:uid="{00000000-0005-0000-0000-00004D450000}"/>
    <cellStyle name="Comma [0] 2 153 2 2" xfId="18229" hidden="1" xr:uid="{00000000-0005-0000-0000-000038470000}"/>
    <cellStyle name="Comma [0] 2 153 2 2" xfId="18302" hidden="1" xr:uid="{00000000-0005-0000-0000-000081470000}"/>
    <cellStyle name="Comma [0] 2 153 2 2" xfId="18419" hidden="1" xr:uid="{00000000-0005-0000-0000-0000F6470000}"/>
    <cellStyle name="Comma [0] 2 153 2 2" xfId="19483" hidden="1" xr:uid="{00000000-0005-0000-0000-00001E4C0000}"/>
    <cellStyle name="Comma [0] 2 153 2 2" xfId="19973" hidden="1" xr:uid="{00000000-0005-0000-0000-0000084E0000}"/>
    <cellStyle name="Comma [0] 2 153 2 2" xfId="20046" hidden="1" xr:uid="{00000000-0005-0000-0000-0000514E0000}"/>
    <cellStyle name="Comma [0] 2 153 2 2" xfId="20163" hidden="1" xr:uid="{00000000-0005-0000-0000-0000C64E0000}"/>
    <cellStyle name="Comma [0] 2 153 2 2" xfId="21221" hidden="1" xr:uid="{00000000-0005-0000-0000-0000E8520000}"/>
    <cellStyle name="Comma [0] 2 153 2 2" xfId="21707" hidden="1" xr:uid="{00000000-0005-0000-0000-0000CE540000}"/>
    <cellStyle name="Comma [0] 2 153 2 2" xfId="21780" hidden="1" xr:uid="{00000000-0005-0000-0000-000017550000}"/>
    <cellStyle name="Comma [0] 2 153 2 2" xfId="21897" hidden="1" xr:uid="{00000000-0005-0000-0000-00008C550000}"/>
    <cellStyle name="Comma [0] 2 153 2 2" xfId="22949" hidden="1" xr:uid="{00000000-0005-0000-0000-0000A8590000}"/>
    <cellStyle name="Comma [0] 2 153 2 2" xfId="23431" hidden="1" xr:uid="{00000000-0005-0000-0000-00008A5B0000}"/>
    <cellStyle name="Comma [0] 2 153 2 2" xfId="23504" hidden="1" xr:uid="{00000000-0005-0000-0000-0000D35B0000}"/>
    <cellStyle name="Comma [0] 2 153 2 2" xfId="23621" hidden="1" xr:uid="{00000000-0005-0000-0000-0000485C0000}"/>
    <cellStyle name="Comma [0] 2 153 2 2" xfId="24662" hidden="1" xr:uid="{00000000-0005-0000-0000-000059600000}"/>
    <cellStyle name="Comma [0] 2 153 2 2" xfId="25138" hidden="1" xr:uid="{00000000-0005-0000-0000-000035620000}"/>
    <cellStyle name="Comma [0] 2 153 2 2" xfId="25211" hidden="1" xr:uid="{00000000-0005-0000-0000-00007E620000}"/>
    <cellStyle name="Comma [0] 2 153 2 2" xfId="25328" hidden="1" xr:uid="{00000000-0005-0000-0000-0000F3620000}"/>
    <cellStyle name="Comma [0] 2 153 2 2" xfId="26359" hidden="1" xr:uid="{00000000-0005-0000-0000-0000FA660000}"/>
    <cellStyle name="Comma [0] 2 153 2 2" xfId="26832" hidden="1" xr:uid="{00000000-0005-0000-0000-0000D3680000}"/>
    <cellStyle name="Comma [0] 2 153 2 2" xfId="26905" hidden="1" xr:uid="{00000000-0005-0000-0000-00001C690000}"/>
    <cellStyle name="Comma [0] 2 153 2 2" xfId="27022" hidden="1" xr:uid="{00000000-0005-0000-0000-000091690000}"/>
    <cellStyle name="Comma [0] 2 153 2 2" xfId="28034" hidden="1" xr:uid="{00000000-0005-0000-0000-0000856D0000}"/>
    <cellStyle name="Comma [0] 2 153 2 2" xfId="28493" hidden="1" xr:uid="{00000000-0005-0000-0000-0000506F0000}"/>
    <cellStyle name="Comma [0] 2 153 2 2" xfId="28566" hidden="1" xr:uid="{00000000-0005-0000-0000-0000996F0000}"/>
    <cellStyle name="Comma [0] 2 153 2 2" xfId="28683" hidden="1" xr:uid="{00000000-0005-0000-0000-00000E700000}"/>
    <cellStyle name="Comma [0] 2 153 2 2" xfId="29680" hidden="1" xr:uid="{00000000-0005-0000-0000-0000F3730000}"/>
    <cellStyle name="Comma [0] 2 153 2 2" xfId="30128" hidden="1" xr:uid="{00000000-0005-0000-0000-0000B3750000}"/>
    <cellStyle name="Comma [0] 2 153 2 2" xfId="30201" hidden="1" xr:uid="{00000000-0005-0000-0000-0000FC750000}"/>
    <cellStyle name="Comma [0] 2 153 2 2" xfId="30318" hidden="1" xr:uid="{00000000-0005-0000-0000-000071760000}"/>
    <cellStyle name="Comma [0] 2 153 2 2" xfId="31257" hidden="1" xr:uid="{00000000-0005-0000-0000-00001C7A0000}"/>
    <cellStyle name="Comma [0] 2 153 2 2" xfId="31650" hidden="1" xr:uid="{00000000-0005-0000-0000-0000A57B0000}"/>
    <cellStyle name="Comma [0] 2 153 2 2" xfId="31714" hidden="1" xr:uid="{00000000-0005-0000-0000-0000E57B0000}"/>
    <cellStyle name="Comma [0] 2 153 2 2" xfId="31829" hidden="1" xr:uid="{00000000-0005-0000-0000-0000587C0000}"/>
    <cellStyle name="Comma [0] 2 153 2 2" xfId="37011" hidden="1" xr:uid="{2FA6D6D9-8709-4A00-B91B-D85180FFBF25}"/>
    <cellStyle name="Comma [0] 2 153 2 2" xfId="37502" hidden="1" xr:uid="{397CF055-0F7A-414B-AC80-915C3F8E7B28}"/>
    <cellStyle name="Comma [0] 2 153 2 2" xfId="37575" hidden="1" xr:uid="{B60C17C1-91BC-455A-83A3-7B8521DA14B8}"/>
    <cellStyle name="Comma [0] 2 153 2 2" xfId="37692" hidden="1" xr:uid="{2C723505-36C5-41B6-9D5C-40E94468F02D}"/>
    <cellStyle name="Comma [0] 2 153 2 2" xfId="39230" hidden="1" xr:uid="{C279FEC8-0CC4-4981-A261-D0C8A5B3DBFD}"/>
    <cellStyle name="Comma [0] 2 153 2 2" xfId="39721" hidden="1" xr:uid="{835C7819-5BDF-4847-ACF6-4A23422091CB}"/>
    <cellStyle name="Comma [0] 2 153 2 2" xfId="39794" hidden="1" xr:uid="{1A804BFD-EEE4-4FD0-A0B3-3E7F28E18CD4}"/>
    <cellStyle name="Comma [0] 2 153 2 2" xfId="39911" hidden="1" xr:uid="{BBE21511-C01C-4009-ACD8-905B43BA7095}"/>
    <cellStyle name="Comma [0] 2 153 2 2" xfId="40986" hidden="1" xr:uid="{EFA42281-D627-4E1E-9911-4C9BBEBE634F}"/>
    <cellStyle name="Comma [0] 2 153 2 2" xfId="41477" hidden="1" xr:uid="{91FE0955-4EA6-4A7D-8350-33735CF9E862}"/>
    <cellStyle name="Comma [0] 2 153 2 2" xfId="41550" hidden="1" xr:uid="{9D6DC98D-9D26-4837-A652-91A3ED7BEFB5}"/>
    <cellStyle name="Comma [0] 2 153 2 2" xfId="41667" hidden="1" xr:uid="{122FFD58-F720-4EC9-B21E-D524630AD99D}"/>
    <cellStyle name="Comma [0] 2 153 2 2" xfId="42742" hidden="1" xr:uid="{75AEDBA4-A171-4D96-A0CB-5E0CBE972E5F}"/>
    <cellStyle name="Comma [0] 2 153 2 2" xfId="43233" hidden="1" xr:uid="{16BDED4C-67D2-4C5A-B568-428DF6C7534A}"/>
    <cellStyle name="Comma [0] 2 153 2 2" xfId="43306" hidden="1" xr:uid="{27F0AFF2-A205-4DF0-AC0D-AA80E65D9471}"/>
    <cellStyle name="Comma [0] 2 153 2 2" xfId="43423" hidden="1" xr:uid="{983F332E-602D-49B3-A170-A186D3B54BE2}"/>
    <cellStyle name="Comma [0] 2 153 2 2" xfId="44498" hidden="1" xr:uid="{A6AA16DD-CE8E-48A9-B038-8AC5D73080AF}"/>
    <cellStyle name="Comma [0] 2 153 2 2" xfId="44989" hidden="1" xr:uid="{8E748FD5-84D5-448D-8897-75A09053EE07}"/>
    <cellStyle name="Comma [0] 2 153 2 2" xfId="45062" hidden="1" xr:uid="{4791BA79-1E29-41B6-88DE-A5B0A1C55C4F}"/>
    <cellStyle name="Comma [0] 2 153 2 2" xfId="45179" hidden="1" xr:uid="{CB8E9E71-596D-4854-98BF-F63A62BB017A}"/>
    <cellStyle name="Comma [0] 2 153 2 2" xfId="46254" hidden="1" xr:uid="{04DD4ACB-C008-475F-A544-E26F34421006}"/>
    <cellStyle name="Comma [0] 2 153 2 2" xfId="46745" hidden="1" xr:uid="{647E7363-F8F9-4C41-97F2-E785C0E4DA4C}"/>
    <cellStyle name="Comma [0] 2 153 2 2" xfId="46818" hidden="1" xr:uid="{46934AC5-1E24-4FA4-9CC0-345F1C927F2B}"/>
    <cellStyle name="Comma [0] 2 153 2 2" xfId="46935" hidden="1" xr:uid="{772DC401-72F6-444F-8961-9D907D4E57E9}"/>
    <cellStyle name="Comma [0] 2 153 2 2" xfId="48007" hidden="1" xr:uid="{3112F8D7-6E68-4CCE-9EAA-F6722F245B92}"/>
    <cellStyle name="Comma [0] 2 153 2 2" xfId="48498" hidden="1" xr:uid="{27009636-C563-404F-9EC3-76C81FEF5DAC}"/>
    <cellStyle name="Comma [0] 2 153 2 2" xfId="48571" hidden="1" xr:uid="{70426FD1-1BCE-44D3-B2D7-13D38C63AAA9}"/>
    <cellStyle name="Comma [0] 2 153 2 2" xfId="48688" hidden="1" xr:uid="{105E1980-42A9-407D-8FD8-85201891BC3F}"/>
    <cellStyle name="Comma [0] 2 153 2 2" xfId="49757" hidden="1" xr:uid="{B234A5AE-0746-47CD-A7DE-01108F60BC12}"/>
    <cellStyle name="Comma [0] 2 153 2 2" xfId="50248" hidden="1" xr:uid="{0B8FDBDB-F9A3-4D0C-917A-C210B06466FD}"/>
    <cellStyle name="Comma [0] 2 153 2 2" xfId="50321" hidden="1" xr:uid="{186ABAD0-75A5-4C79-AC11-15F01BB6224D}"/>
    <cellStyle name="Comma [0] 2 153 2 2" xfId="50438" hidden="1" xr:uid="{E01A925E-5F37-48E9-8A84-3B0A258239F8}"/>
    <cellStyle name="Comma [0] 2 153 2 2" xfId="51502" hidden="1" xr:uid="{D616034E-E1AE-4385-87F9-5D09F67A9ED2}"/>
    <cellStyle name="Comma [0] 2 153 2 2" xfId="51992" hidden="1" xr:uid="{64F04EA7-9148-43BA-968D-BAFA322EE7FF}"/>
    <cellStyle name="Comma [0] 2 153 2 2" xfId="52065" hidden="1" xr:uid="{EFE414D5-63BF-4B47-898B-CF8082FC9AF5}"/>
    <cellStyle name="Comma [0] 2 153 2 2" xfId="52182" hidden="1" xr:uid="{B84D9F17-D087-494E-B36F-85240E347162}"/>
    <cellStyle name="Comma [0] 2 153 2 2" xfId="53240" hidden="1" xr:uid="{87F81817-8006-46A7-B1E6-79126F7B1FCD}"/>
    <cellStyle name="Comma [0] 2 153 2 2" xfId="53726" hidden="1" xr:uid="{BEC88511-05CF-41B9-AF42-500B7D14A403}"/>
    <cellStyle name="Comma [0] 2 153 2 2" xfId="53799" hidden="1" xr:uid="{8CBBABD3-3054-486A-8B3F-3CCA692A04B0}"/>
    <cellStyle name="Comma [0] 2 153 2 2" xfId="53916" hidden="1" xr:uid="{5294A2AA-55C3-494B-B5E9-EFAF906C2BC4}"/>
    <cellStyle name="Comma [0] 2 153 2 2" xfId="54968" hidden="1" xr:uid="{516F750B-C7C5-43F5-B5FF-5BA2E6D5F603}"/>
    <cellStyle name="Comma [0] 2 153 2 2" xfId="55450" hidden="1" xr:uid="{B7D9C23A-47EA-414E-AEAB-23A6B44F9F68}"/>
    <cellStyle name="Comma [0] 2 153 2 2" xfId="55523" hidden="1" xr:uid="{D11B303F-4FBB-4939-90AB-9E6EB5F20765}"/>
    <cellStyle name="Comma [0] 2 153 2 2" xfId="55640" hidden="1" xr:uid="{78895DF4-DC44-4F4D-A271-1567CC96D5F8}"/>
    <cellStyle name="Comma [0] 2 153 2 2" xfId="56681" hidden="1" xr:uid="{FD80225F-4B3B-4A78-8299-4D810C81EE14}"/>
    <cellStyle name="Comma [0] 2 153 2 2" xfId="57157" hidden="1" xr:uid="{94717C81-14AD-47C4-B350-03938CC82D81}"/>
    <cellStyle name="Comma [0] 2 153 2 2" xfId="57230" hidden="1" xr:uid="{5191AA75-272B-4E81-85B3-BE1DCBCAC321}"/>
    <cellStyle name="Comma [0] 2 153 2 2" xfId="57347" hidden="1" xr:uid="{736C14E6-A875-4945-BD48-85019CB3CA4C}"/>
    <cellStyle name="Comma [0] 2 153 2 2" xfId="58378" hidden="1" xr:uid="{B9E82413-BC5C-4B7A-B5DF-E9EE33794312}"/>
    <cellStyle name="Comma [0] 2 153 2 2" xfId="58851" hidden="1" xr:uid="{8FC61A98-EFC7-4D49-8270-589CA5554B11}"/>
    <cellStyle name="Comma [0] 2 153 2 2" xfId="58924" hidden="1" xr:uid="{52EC2F8F-0AB7-4AB8-879F-DD83D3C20F4D}"/>
    <cellStyle name="Comma [0] 2 153 2 2" xfId="59041" hidden="1" xr:uid="{7A55E257-A7B9-4DC5-9742-7403A02D628B}"/>
    <cellStyle name="Comma [0] 2 153 2 2" xfId="60053" hidden="1" xr:uid="{E02D1C3F-99E9-4CFF-8D72-920C3BF20363}"/>
    <cellStyle name="Comma [0] 2 153 2 2" xfId="60512" hidden="1" xr:uid="{64D0B88A-35AB-45DF-9047-61017BA82DE6}"/>
    <cellStyle name="Comma [0] 2 153 2 2" xfId="60585" hidden="1" xr:uid="{36CC5EFB-AE20-4BB6-AB0C-71CF58299A5A}"/>
    <cellStyle name="Comma [0] 2 153 2 2" xfId="60702" hidden="1" xr:uid="{9630C225-CDB1-444E-A223-58BBD0537A60}"/>
    <cellStyle name="Comma [0] 2 153 2 2" xfId="61699" hidden="1" xr:uid="{932DC409-A4E6-4A57-BD92-E0EEAE2C7F8F}"/>
    <cellStyle name="Comma [0] 2 153 2 2" xfId="62147" hidden="1" xr:uid="{BA8A00F2-414C-473C-BF62-B126CA6A0295}"/>
    <cellStyle name="Comma [0] 2 153 2 2" xfId="62220" hidden="1" xr:uid="{3798CD36-1C76-4AC5-985C-AFD2369640A4}"/>
    <cellStyle name="Comma [0] 2 153 2 2" xfId="62337" hidden="1" xr:uid="{7FBD8269-C57D-4D17-ACC6-EC7B91A07B05}"/>
    <cellStyle name="Comma [0] 2 153 2 2" xfId="63276" hidden="1" xr:uid="{1BE88DFD-3386-4BF2-A955-01CC30A20826}"/>
    <cellStyle name="Comma [0] 2 153 2 2" xfId="63669" hidden="1" xr:uid="{4DB4E424-5C40-49E3-81D3-C7C0DF6A3061}"/>
    <cellStyle name="Comma [0] 2 153 2 2" xfId="63733" hidden="1" xr:uid="{A7F09383-AC43-48AC-A08C-088C32F5ED0E}"/>
    <cellStyle name="Comma [0] 2 153 2 2" xfId="63848" hidden="1" xr:uid="{89F0C7E2-BBF3-4A89-B545-5A1D9A4055C7}"/>
    <cellStyle name="Comma [0] 2 153 3" xfId="4331" hidden="1" xr:uid="{00000000-0005-0000-0000-0000EE100000}"/>
    <cellStyle name="Comma [0] 2 153 3" xfId="6550" hidden="1" xr:uid="{00000000-0005-0000-0000-000099190000}"/>
    <cellStyle name="Comma [0] 2 153 3" xfId="7611" hidden="1" xr:uid="{00000000-0005-0000-0000-0000BE1D0000}"/>
    <cellStyle name="Comma [0] 2 153 3" xfId="9367" hidden="1" xr:uid="{00000000-0005-0000-0000-00009A240000}"/>
    <cellStyle name="Comma [0] 2 153 3" xfId="11123" hidden="1" xr:uid="{00000000-0005-0000-0000-0000762B0000}"/>
    <cellStyle name="Comma [0] 2 153 3" xfId="12879" hidden="1" xr:uid="{00000000-0005-0000-0000-000052320000}"/>
    <cellStyle name="Comma [0] 2 153 3" xfId="14635" hidden="1" xr:uid="{00000000-0005-0000-0000-00002E390000}"/>
    <cellStyle name="Comma [0] 2 153 3" xfId="16388" hidden="1" xr:uid="{00000000-0005-0000-0000-000007400000}"/>
    <cellStyle name="Comma [0] 2 153 3" xfId="18138" hidden="1" xr:uid="{00000000-0005-0000-0000-0000DD460000}"/>
    <cellStyle name="Comma [0] 2 153 3" xfId="19882" hidden="1" xr:uid="{00000000-0005-0000-0000-0000AD4D0000}"/>
    <cellStyle name="Comma [0] 2 153 3" xfId="21616" hidden="1" xr:uid="{00000000-0005-0000-0000-000073540000}"/>
    <cellStyle name="Comma [0] 2 153 3" xfId="23341" hidden="1" xr:uid="{00000000-0005-0000-0000-0000305B0000}"/>
    <cellStyle name="Comma [0] 2 153 3" xfId="25049" hidden="1" xr:uid="{00000000-0005-0000-0000-0000DC610000}"/>
    <cellStyle name="Comma [0] 2 153 3" xfId="26743" hidden="1" xr:uid="{00000000-0005-0000-0000-00007A680000}"/>
    <cellStyle name="Comma [0] 2 153 3" xfId="28406" hidden="1" xr:uid="{00000000-0005-0000-0000-0000F96E0000}"/>
    <cellStyle name="Comma [0] 2 153 3" xfId="30041" hidden="1" xr:uid="{00000000-0005-0000-0000-00005C750000}"/>
    <cellStyle name="Comma [0] 2 153 3" xfId="36350" hidden="1" xr:uid="{53904C99-8927-4077-BAC6-655EE4D8748C}"/>
    <cellStyle name="Comma [0] 2 153 3" xfId="38569" hidden="1" xr:uid="{68809C13-D2D9-49B0-A35A-7FDAD7302AFE}"/>
    <cellStyle name="Comma [0] 2 153 3" xfId="39630" hidden="1" xr:uid="{BD6E11B5-4C4E-4E05-B045-2ABD3BE58A5C}"/>
    <cellStyle name="Comma [0] 2 153 3" xfId="41386" hidden="1" xr:uid="{28F47AD8-9948-472F-BCF5-AF987DC7D393}"/>
    <cellStyle name="Comma [0] 2 153 3" xfId="43142" hidden="1" xr:uid="{5FD6B228-70FD-4E11-9CA0-0E1C990FE0A8}"/>
    <cellStyle name="Comma [0] 2 153 3" xfId="44898" hidden="1" xr:uid="{898F2B59-4DE9-4ED7-AD41-A1A2EF005139}"/>
    <cellStyle name="Comma [0] 2 153 3" xfId="46654" hidden="1" xr:uid="{B059B2F8-F40A-4542-9AFF-F0C3C91F656F}"/>
    <cellStyle name="Comma [0] 2 153 3" xfId="48407" hidden="1" xr:uid="{0B90BCAF-1776-40FF-94CB-09A4CBF43CC0}"/>
    <cellStyle name="Comma [0] 2 153 3" xfId="50157" hidden="1" xr:uid="{3A93A143-099A-44D9-AF74-5BCF673A2C74}"/>
    <cellStyle name="Comma [0] 2 153 3" xfId="51901" hidden="1" xr:uid="{96C89DBA-E625-4C11-92F5-529691DF1219}"/>
    <cellStyle name="Comma [0] 2 153 3" xfId="53635" hidden="1" xr:uid="{2632C7A2-77A1-493D-A326-6EDBCA67273E}"/>
    <cellStyle name="Comma [0] 2 153 3" xfId="55360" hidden="1" xr:uid="{FCF9D872-4994-4001-9F03-F20AA6149C79}"/>
    <cellStyle name="Comma [0] 2 153 3" xfId="57068" hidden="1" xr:uid="{93B840BD-2407-4453-9AF2-84434E2CD15F}"/>
    <cellStyle name="Comma [0] 2 153 3" xfId="58762" hidden="1" xr:uid="{3B34E760-2C1A-4603-9763-458695EF347F}"/>
    <cellStyle name="Comma [0] 2 153 3" xfId="60425" hidden="1" xr:uid="{72DFF112-3816-417D-88FB-1088EA820F4C}"/>
    <cellStyle name="Comma [0] 2 153 3" xfId="62060" hidden="1" xr:uid="{06898ED6-86AB-4274-99F3-40BD1C0A9040}"/>
    <cellStyle name="Comma [0] 2 154" xfId="577" xr:uid="{00000000-0005-0000-0000-000044020000}"/>
    <cellStyle name="Comma [0] 2 154 2" xfId="984" hidden="1" xr:uid="{00000000-0005-0000-0000-0000DB030000}"/>
    <cellStyle name="Comma [0] 2 154 2" xfId="1232" hidden="1" xr:uid="{00000000-0005-0000-0000-0000D3040000}"/>
    <cellStyle name="Comma [0] 2 154 2" xfId="1789" hidden="1" xr:uid="{00000000-0005-0000-0000-000000070000}"/>
    <cellStyle name="Comma [0] 2 154 2" xfId="2092" hidden="1" xr:uid="{00000000-0005-0000-0000-00002F080000}"/>
    <cellStyle name="Comma [0] 2 154 2" xfId="33021" hidden="1" xr:uid="{EF6EF69F-D987-4765-A12F-C8B4F806F757}"/>
    <cellStyle name="Comma [0] 2 154 2" xfId="33268" hidden="1" xr:uid="{F838EEEE-BDF7-4AB8-AB76-56632AA15844}"/>
    <cellStyle name="Comma [0] 2 154 2" xfId="33819" hidden="1" xr:uid="{F96A50DC-07CE-4A6D-B405-7C3B0B35EB73}"/>
    <cellStyle name="Comma [0] 2 154 2" xfId="34122" hidden="1" xr:uid="{4DC9CB0D-A58B-489D-A44D-8C6996FDE36A}"/>
    <cellStyle name="Comma [0] 2 154 2" xfId="32630" xr:uid="{9425BF6E-4F26-4AA1-A0AC-8C46DB0DDE8D}"/>
    <cellStyle name="Comma [0] 2 154 2 2" xfId="4775" hidden="1" xr:uid="{00000000-0005-0000-0000-0000AA120000}"/>
    <cellStyle name="Comma [0] 2 154 2 2" xfId="5029" hidden="1" xr:uid="{00000000-0005-0000-0000-0000A8130000}"/>
    <cellStyle name="Comma [0] 2 154 2 2" xfId="5590" hidden="1" xr:uid="{00000000-0005-0000-0000-0000D9150000}"/>
    <cellStyle name="Comma [0] 2 154 2 2" xfId="5894" hidden="1" xr:uid="{00000000-0005-0000-0000-000009170000}"/>
    <cellStyle name="Comma [0] 2 154 2 2" xfId="6994" hidden="1" xr:uid="{00000000-0005-0000-0000-0000551B0000}"/>
    <cellStyle name="Comma [0] 2 154 2 2" xfId="7248" hidden="1" xr:uid="{00000000-0005-0000-0000-0000531C0000}"/>
    <cellStyle name="Comma [0] 2 154 2 2" xfId="7809" hidden="1" xr:uid="{00000000-0005-0000-0000-0000841E0000}"/>
    <cellStyle name="Comma [0] 2 154 2 2" xfId="8113" hidden="1" xr:uid="{00000000-0005-0000-0000-0000B41F0000}"/>
    <cellStyle name="Comma [0] 2 154 2 2" xfId="8750" hidden="1" xr:uid="{00000000-0005-0000-0000-000031220000}"/>
    <cellStyle name="Comma [0] 2 154 2 2" xfId="9004" hidden="1" xr:uid="{00000000-0005-0000-0000-00002F230000}"/>
    <cellStyle name="Comma [0] 2 154 2 2" xfId="9565" hidden="1" xr:uid="{00000000-0005-0000-0000-000060250000}"/>
    <cellStyle name="Comma [0] 2 154 2 2" xfId="9869" hidden="1" xr:uid="{00000000-0005-0000-0000-000090260000}"/>
    <cellStyle name="Comma [0] 2 154 2 2" xfId="10506" hidden="1" xr:uid="{00000000-0005-0000-0000-00000D290000}"/>
    <cellStyle name="Comma [0] 2 154 2 2" xfId="10760" hidden="1" xr:uid="{00000000-0005-0000-0000-00000B2A0000}"/>
    <cellStyle name="Comma [0] 2 154 2 2" xfId="11321" hidden="1" xr:uid="{00000000-0005-0000-0000-00003C2C0000}"/>
    <cellStyle name="Comma [0] 2 154 2 2" xfId="11625" hidden="1" xr:uid="{00000000-0005-0000-0000-00006C2D0000}"/>
    <cellStyle name="Comma [0] 2 154 2 2" xfId="12262" hidden="1" xr:uid="{00000000-0005-0000-0000-0000E92F0000}"/>
    <cellStyle name="Comma [0] 2 154 2 2" xfId="12516" hidden="1" xr:uid="{00000000-0005-0000-0000-0000E7300000}"/>
    <cellStyle name="Comma [0] 2 154 2 2" xfId="13077" hidden="1" xr:uid="{00000000-0005-0000-0000-000018330000}"/>
    <cellStyle name="Comma [0] 2 154 2 2" xfId="13381" hidden="1" xr:uid="{00000000-0005-0000-0000-000048340000}"/>
    <cellStyle name="Comma [0] 2 154 2 2" xfId="14018" hidden="1" xr:uid="{00000000-0005-0000-0000-0000C5360000}"/>
    <cellStyle name="Comma [0] 2 154 2 2" xfId="14272" hidden="1" xr:uid="{00000000-0005-0000-0000-0000C3370000}"/>
    <cellStyle name="Comma [0] 2 154 2 2" xfId="14833" hidden="1" xr:uid="{00000000-0005-0000-0000-0000F4390000}"/>
    <cellStyle name="Comma [0] 2 154 2 2" xfId="15137" hidden="1" xr:uid="{00000000-0005-0000-0000-0000243B0000}"/>
    <cellStyle name="Comma [0] 2 154 2 2" xfId="15772" hidden="1" xr:uid="{00000000-0005-0000-0000-00009F3D0000}"/>
    <cellStyle name="Comma [0] 2 154 2 2" xfId="16025" hidden="1" xr:uid="{00000000-0005-0000-0000-00009C3E0000}"/>
    <cellStyle name="Comma [0] 2 154 2 2" xfId="16586" hidden="1" xr:uid="{00000000-0005-0000-0000-0000CD400000}"/>
    <cellStyle name="Comma [0] 2 154 2 2" xfId="16890" hidden="1" xr:uid="{00000000-0005-0000-0000-0000FD410000}"/>
    <cellStyle name="Comma [0] 2 154 2 2" xfId="17523" hidden="1" xr:uid="{00000000-0005-0000-0000-000076440000}"/>
    <cellStyle name="Comma [0] 2 154 2 2" xfId="17775" hidden="1" xr:uid="{00000000-0005-0000-0000-000072450000}"/>
    <cellStyle name="Comma [0] 2 154 2 2" xfId="18336" hidden="1" xr:uid="{00000000-0005-0000-0000-0000A3470000}"/>
    <cellStyle name="Comma [0] 2 154 2 2" xfId="18640" hidden="1" xr:uid="{00000000-0005-0000-0000-0000D3480000}"/>
    <cellStyle name="Comma [0] 2 154 2 2" xfId="19269" hidden="1" xr:uid="{00000000-0005-0000-0000-0000484B0000}"/>
    <cellStyle name="Comma [0] 2 154 2 2" xfId="19520" hidden="1" xr:uid="{00000000-0005-0000-0000-0000434C0000}"/>
    <cellStyle name="Comma [0] 2 154 2 2" xfId="20080" hidden="1" xr:uid="{00000000-0005-0000-0000-0000734E0000}"/>
    <cellStyle name="Comma [0] 2 154 2 2" xfId="20384" hidden="1" xr:uid="{00000000-0005-0000-0000-0000A34F0000}"/>
    <cellStyle name="Comma [0] 2 154 2 2" xfId="21008" hidden="1" xr:uid="{00000000-0005-0000-0000-000013520000}"/>
    <cellStyle name="Comma [0] 2 154 2 2" xfId="21258" hidden="1" xr:uid="{00000000-0005-0000-0000-00000D530000}"/>
    <cellStyle name="Comma [0] 2 154 2 2" xfId="21814" hidden="1" xr:uid="{00000000-0005-0000-0000-000039550000}"/>
    <cellStyle name="Comma [0] 2 154 2 2" xfId="22118" hidden="1" xr:uid="{00000000-0005-0000-0000-000069560000}"/>
    <cellStyle name="Comma [0] 2 154 2 2" xfId="22736" hidden="1" xr:uid="{00000000-0005-0000-0000-0000D3580000}"/>
    <cellStyle name="Comma [0] 2 154 2 2" xfId="22986" hidden="1" xr:uid="{00000000-0005-0000-0000-0000CD590000}"/>
    <cellStyle name="Comma [0] 2 154 2 2" xfId="23538" hidden="1" xr:uid="{00000000-0005-0000-0000-0000F55B0000}"/>
    <cellStyle name="Comma [0] 2 154 2 2" xfId="23842" hidden="1" xr:uid="{00000000-0005-0000-0000-0000255D0000}"/>
    <cellStyle name="Comma [0] 2 154 2 2" xfId="24453" hidden="1" xr:uid="{00000000-0005-0000-0000-0000885F0000}"/>
    <cellStyle name="Comma [0] 2 154 2 2" xfId="24699" hidden="1" xr:uid="{00000000-0005-0000-0000-00007E600000}"/>
    <cellStyle name="Comma [0] 2 154 2 2" xfId="25245" hidden="1" xr:uid="{00000000-0005-0000-0000-0000A0620000}"/>
    <cellStyle name="Comma [0] 2 154 2 2" xfId="25549" hidden="1" xr:uid="{00000000-0005-0000-0000-0000D0630000}"/>
    <cellStyle name="Comma [0] 2 154 2 2" xfId="26151" hidden="1" xr:uid="{00000000-0005-0000-0000-00002A660000}"/>
    <cellStyle name="Comma [0] 2 154 2 2" xfId="26396" hidden="1" xr:uid="{00000000-0005-0000-0000-00001F670000}"/>
    <cellStyle name="Comma [0] 2 154 2 2" xfId="26939" hidden="1" xr:uid="{00000000-0005-0000-0000-00003E690000}"/>
    <cellStyle name="Comma [0] 2 154 2 2" xfId="27243" hidden="1" xr:uid="{00000000-0005-0000-0000-00006E6A0000}"/>
    <cellStyle name="Comma [0] 2 154 2 2" xfId="27831" hidden="1" xr:uid="{00000000-0005-0000-0000-0000BA6C0000}"/>
    <cellStyle name="Comma [0] 2 154 2 2" xfId="28071" hidden="1" xr:uid="{00000000-0005-0000-0000-0000AA6D0000}"/>
    <cellStyle name="Comma [0] 2 154 2 2" xfId="28600" hidden="1" xr:uid="{00000000-0005-0000-0000-0000BB6F0000}"/>
    <cellStyle name="Comma [0] 2 154 2 2" xfId="28904" hidden="1" xr:uid="{00000000-0005-0000-0000-0000EB700000}"/>
    <cellStyle name="Comma [0] 2 154 2 2" xfId="29482" hidden="1" xr:uid="{00000000-0005-0000-0000-00002D730000}"/>
    <cellStyle name="Comma [0] 2 154 2 2" xfId="29717" hidden="1" xr:uid="{00000000-0005-0000-0000-000018740000}"/>
    <cellStyle name="Comma [0] 2 154 2 2" xfId="30235" hidden="1" xr:uid="{00000000-0005-0000-0000-00001E760000}"/>
    <cellStyle name="Comma [0] 2 154 2 2" xfId="30539" hidden="1" xr:uid="{00000000-0005-0000-0000-00004E770000}"/>
    <cellStyle name="Comma [0] 2 154 2 2" xfId="31082" hidden="1" xr:uid="{00000000-0005-0000-0000-00006D790000}"/>
    <cellStyle name="Comma [0] 2 154 2 2" xfId="31292" hidden="1" xr:uid="{00000000-0005-0000-0000-00003F7A0000}"/>
    <cellStyle name="Comma [0] 2 154 2 2" xfId="31748" hidden="1" xr:uid="{00000000-0005-0000-0000-0000077C0000}"/>
    <cellStyle name="Comma [0] 2 154 2 2" xfId="36794" hidden="1" xr:uid="{C0DBD8DC-AFF5-491E-B4B8-2B4C3E44B9A6}"/>
    <cellStyle name="Comma [0] 2 154 2 2" xfId="37048" hidden="1" xr:uid="{6B065D63-156D-4FD3-9612-DB4B8A8B8929}"/>
    <cellStyle name="Comma [0] 2 154 2 2" xfId="37609" hidden="1" xr:uid="{F3E8F9C9-D3C5-4E6D-A172-6C3DD2526662}"/>
    <cellStyle name="Comma [0] 2 154 2 2" xfId="37913" hidden="1" xr:uid="{821C83C3-F416-4A65-82CE-A37A31C39291}"/>
    <cellStyle name="Comma [0] 2 154 2 2" xfId="39013" hidden="1" xr:uid="{4D8DC84A-5DD8-4217-97A3-FF2D0273DE38}"/>
    <cellStyle name="Comma [0] 2 154 2 2" xfId="39267" hidden="1" xr:uid="{9C5B5EB5-2B5E-40EE-8F79-93701CF6A05B}"/>
    <cellStyle name="Comma [0] 2 154 2 2" xfId="39828" hidden="1" xr:uid="{BB14C3BD-2694-4C0A-BC2C-AD99CF74B2C3}"/>
    <cellStyle name="Comma [0] 2 154 2 2" xfId="40132" hidden="1" xr:uid="{109212EC-33EE-412C-B250-2E65E8671381}"/>
    <cellStyle name="Comma [0] 2 154 2 2" xfId="40769" hidden="1" xr:uid="{FB80B370-EC50-4FA8-B57F-7F756CFDF790}"/>
    <cellStyle name="Comma [0] 2 154 2 2" xfId="41023" hidden="1" xr:uid="{CBB8CFC3-934C-4487-A16A-09CF5E64167C}"/>
    <cellStyle name="Comma [0] 2 154 2 2" xfId="41584" hidden="1" xr:uid="{A6620E43-1B25-422C-9ECD-D2A52D53C35F}"/>
    <cellStyle name="Comma [0] 2 154 2 2" xfId="41888" hidden="1" xr:uid="{9549675B-3069-46EB-8A60-9F5E26D070FF}"/>
    <cellStyle name="Comma [0] 2 154 2 2" xfId="42525" hidden="1" xr:uid="{3CBCBBB1-03AF-412D-96BD-421BEAECE056}"/>
    <cellStyle name="Comma [0] 2 154 2 2" xfId="42779" hidden="1" xr:uid="{AC0EF81A-ACD5-4587-B11E-AAA1B8DE7DA5}"/>
    <cellStyle name="Comma [0] 2 154 2 2" xfId="43340" hidden="1" xr:uid="{1DBD8CE1-85E4-4270-AF2F-B44E91E296B5}"/>
    <cellStyle name="Comma [0] 2 154 2 2" xfId="43644" hidden="1" xr:uid="{F6DBAFF9-5A59-4C95-9ECC-26834DE6EABF}"/>
    <cellStyle name="Comma [0] 2 154 2 2" xfId="44281" hidden="1" xr:uid="{1E590133-2AC3-432F-88C0-E561EAFED5AA}"/>
    <cellStyle name="Comma [0] 2 154 2 2" xfId="44535" hidden="1" xr:uid="{859F8B29-2B22-4F23-922F-E38EC046BD56}"/>
    <cellStyle name="Comma [0] 2 154 2 2" xfId="45096" hidden="1" xr:uid="{E1EBE3CD-3F08-4582-BDE4-74EB0A602F7C}"/>
    <cellStyle name="Comma [0] 2 154 2 2" xfId="45400" hidden="1" xr:uid="{5DEAC9BE-F39D-49A4-B0BD-9E81F1811185}"/>
    <cellStyle name="Comma [0] 2 154 2 2" xfId="46037" hidden="1" xr:uid="{EE8E59B2-1664-4A04-AE66-1CFCBAC55924}"/>
    <cellStyle name="Comma [0] 2 154 2 2" xfId="46291" hidden="1" xr:uid="{A9EF940A-E885-4593-8458-87CFED4E2088}"/>
    <cellStyle name="Comma [0] 2 154 2 2" xfId="46852" hidden="1" xr:uid="{EBA31942-86BE-4AAA-8838-5A31F6DDC698}"/>
    <cellStyle name="Comma [0] 2 154 2 2" xfId="47156" hidden="1" xr:uid="{EDF6684F-FFA4-44A4-AA2A-1480267FD848}"/>
    <cellStyle name="Comma [0] 2 154 2 2" xfId="47791" hidden="1" xr:uid="{BE2EDBA1-CA31-4A22-BCBC-21A41F0F5E12}"/>
    <cellStyle name="Comma [0] 2 154 2 2" xfId="48044" hidden="1" xr:uid="{96B5D046-A9F0-4FB6-BA45-1527D646CC40}"/>
    <cellStyle name="Comma [0] 2 154 2 2" xfId="48605" hidden="1" xr:uid="{3642B58D-064B-475B-85AC-5EE6DAE07B80}"/>
    <cellStyle name="Comma [0] 2 154 2 2" xfId="48909" hidden="1" xr:uid="{C8BDAA3B-0586-4852-9805-9C15CF15AE92}"/>
    <cellStyle name="Comma [0] 2 154 2 2" xfId="49542" hidden="1" xr:uid="{CC27CB93-D4B7-40CA-922A-F0EB904540C4}"/>
    <cellStyle name="Comma [0] 2 154 2 2" xfId="49794" hidden="1" xr:uid="{5ED8FC96-9D10-4375-96D2-E3D5151C1D56}"/>
    <cellStyle name="Comma [0] 2 154 2 2" xfId="50355" hidden="1" xr:uid="{7A243FFE-35B6-428B-8310-623BDC5614CC}"/>
    <cellStyle name="Comma [0] 2 154 2 2" xfId="50659" hidden="1" xr:uid="{44CA882D-54F9-4C66-AE4E-416C0964A26D}"/>
    <cellStyle name="Comma [0] 2 154 2 2" xfId="51288" hidden="1" xr:uid="{C18E9AEF-6523-4447-BD87-9150D2C6BFFF}"/>
    <cellStyle name="Comma [0] 2 154 2 2" xfId="51539" hidden="1" xr:uid="{B8309DEF-10FB-4F22-8DFC-770935B1F8F6}"/>
    <cellStyle name="Comma [0] 2 154 2 2" xfId="52099" hidden="1" xr:uid="{404A5D2C-276B-4322-B761-E4D18100BBDC}"/>
    <cellStyle name="Comma [0] 2 154 2 2" xfId="52403" hidden="1" xr:uid="{A7C996D3-95DE-48FA-A404-FEC7E5672DA1}"/>
    <cellStyle name="Comma [0] 2 154 2 2" xfId="53027" hidden="1" xr:uid="{0FEB07B9-9733-4A3D-A2D7-AC43D7D0F594}"/>
    <cellStyle name="Comma [0] 2 154 2 2" xfId="53277" hidden="1" xr:uid="{C295B683-D5C5-4AF3-B031-2ED6619EFA3C}"/>
    <cellStyle name="Comma [0] 2 154 2 2" xfId="53833" hidden="1" xr:uid="{896ECA7A-7112-4FE3-95BC-151F0835CBC2}"/>
    <cellStyle name="Comma [0] 2 154 2 2" xfId="54137" hidden="1" xr:uid="{562781F9-598F-4DFA-95C5-6D84B9B54CB7}"/>
    <cellStyle name="Comma [0] 2 154 2 2" xfId="54755" hidden="1" xr:uid="{2C5DF391-4AFF-4822-A9CE-7B0A77FA7FD6}"/>
    <cellStyle name="Comma [0] 2 154 2 2" xfId="55005" hidden="1" xr:uid="{57D9A29F-9875-4339-B303-86139F36B33F}"/>
    <cellStyle name="Comma [0] 2 154 2 2" xfId="55557" hidden="1" xr:uid="{570316A8-AA22-4A3D-B4BD-1B93C76B8A5E}"/>
    <cellStyle name="Comma [0] 2 154 2 2" xfId="55861" hidden="1" xr:uid="{3D388DB3-C92A-4519-824D-F06A43F29580}"/>
    <cellStyle name="Comma [0] 2 154 2 2" xfId="56472" hidden="1" xr:uid="{4B4189C9-EB97-4516-B278-06D31227CE4C}"/>
    <cellStyle name="Comma [0] 2 154 2 2" xfId="56718" hidden="1" xr:uid="{5765A809-EEFB-4AFD-A2F7-B821E2DE6739}"/>
    <cellStyle name="Comma [0] 2 154 2 2" xfId="57264" hidden="1" xr:uid="{730F763B-E6E3-42AF-BBBF-D6104727FC82}"/>
    <cellStyle name="Comma [0] 2 154 2 2" xfId="57568" hidden="1" xr:uid="{C3BC88C6-CC14-4D86-A725-5D8AF950F033}"/>
    <cellStyle name="Comma [0] 2 154 2 2" xfId="58170" hidden="1" xr:uid="{4B083925-D3F4-4197-8AC5-0850E9D99F85}"/>
    <cellStyle name="Comma [0] 2 154 2 2" xfId="58415" hidden="1" xr:uid="{788879DC-5A63-462E-BE8F-F2C97F9CECF2}"/>
    <cellStyle name="Comma [0] 2 154 2 2" xfId="58958" hidden="1" xr:uid="{CEBFEA2B-D69D-48F8-9521-87AED2028710}"/>
    <cellStyle name="Comma [0] 2 154 2 2" xfId="59262" hidden="1" xr:uid="{19F5EBE6-0AAC-4EFB-B308-6BA446EA8320}"/>
    <cellStyle name="Comma [0] 2 154 2 2" xfId="59850" hidden="1" xr:uid="{0252F7DB-91F2-40BB-8D9E-B93EC98EC5F7}"/>
    <cellStyle name="Comma [0] 2 154 2 2" xfId="60090" hidden="1" xr:uid="{5CB4686B-EB03-49CD-8F6B-BAF2A14C8103}"/>
    <cellStyle name="Comma [0] 2 154 2 2" xfId="60619" hidden="1" xr:uid="{E3F148F7-88D8-4EA8-BDC7-BF1A12378154}"/>
    <cellStyle name="Comma [0] 2 154 2 2" xfId="60923" hidden="1" xr:uid="{630B51CC-C5DF-45F1-A989-52AFC2AAAC9F}"/>
    <cellStyle name="Comma [0] 2 154 2 2" xfId="61501" hidden="1" xr:uid="{BC737FF5-F2AB-47FB-95F4-9871B3E8FE3D}"/>
    <cellStyle name="Comma [0] 2 154 2 2" xfId="61736" hidden="1" xr:uid="{F0CD6011-5AB5-4223-ADD4-4086C0A2014E}"/>
    <cellStyle name="Comma [0] 2 154 2 2" xfId="62254" hidden="1" xr:uid="{760D7147-9C8C-4E5D-87DA-0A0451283CFD}"/>
    <cellStyle name="Comma [0] 2 154 2 2" xfId="62558" hidden="1" xr:uid="{9A829F9F-AE05-4615-A4C7-48E3D1DE40E5}"/>
    <cellStyle name="Comma [0] 2 154 2 2" xfId="63101" hidden="1" xr:uid="{EEC8B5FE-7C0E-46A1-8334-2849FDB0D4F6}"/>
    <cellStyle name="Comma [0] 2 154 2 2" xfId="63311" hidden="1" xr:uid="{43E22623-2517-41C6-8151-3DBCA7B93ACB}"/>
    <cellStyle name="Comma [0] 2 154 2 2" xfId="63767" hidden="1" xr:uid="{D5518650-2C5A-474C-9EDD-F4422852B127}"/>
    <cellStyle name="Comma [0] 2 154 3" xfId="4368" hidden="1" xr:uid="{00000000-0005-0000-0000-000013110000}"/>
    <cellStyle name="Comma [0] 2 154 3" xfId="6408" hidden="1" xr:uid="{00000000-0005-0000-0000-00000B190000}"/>
    <cellStyle name="Comma [0] 2 154 3" xfId="6587" hidden="1" xr:uid="{00000000-0005-0000-0000-0000BE190000}"/>
    <cellStyle name="Comma [0] 2 154 3" xfId="7368" hidden="1" xr:uid="{00000000-0005-0000-0000-0000CB1C0000}"/>
    <cellStyle name="Comma [0] 2 154 3" xfId="9124" hidden="1" xr:uid="{00000000-0005-0000-0000-0000A7230000}"/>
    <cellStyle name="Comma [0] 2 154 3" xfId="10880" hidden="1" xr:uid="{00000000-0005-0000-0000-0000832A0000}"/>
    <cellStyle name="Comma [0] 2 154 3" xfId="12636" hidden="1" xr:uid="{00000000-0005-0000-0000-00005F310000}"/>
    <cellStyle name="Comma [0] 2 154 3" xfId="14392" hidden="1" xr:uid="{00000000-0005-0000-0000-00003B380000}"/>
    <cellStyle name="Comma [0] 2 154 3" xfId="16145" hidden="1" xr:uid="{00000000-0005-0000-0000-0000143F0000}"/>
    <cellStyle name="Comma [0] 2 154 3" xfId="17895" hidden="1" xr:uid="{00000000-0005-0000-0000-0000EA450000}"/>
    <cellStyle name="Comma [0] 2 154 3" xfId="19640" hidden="1" xr:uid="{00000000-0005-0000-0000-0000BB4C0000}"/>
    <cellStyle name="Comma [0] 2 154 3" xfId="21377" hidden="1" xr:uid="{00000000-0005-0000-0000-000084530000}"/>
    <cellStyle name="Comma [0] 2 154 3" xfId="23105" hidden="1" xr:uid="{00000000-0005-0000-0000-0000445A0000}"/>
    <cellStyle name="Comma [0] 2 154 3" xfId="24818" hidden="1" xr:uid="{00000000-0005-0000-0000-0000F5600000}"/>
    <cellStyle name="Comma [0] 2 154 3" xfId="26515" hidden="1" xr:uid="{00000000-0005-0000-0000-000096670000}"/>
    <cellStyle name="Comma [0] 2 154 3" xfId="28188" hidden="1" xr:uid="{00000000-0005-0000-0000-00001F6E0000}"/>
    <cellStyle name="Comma [0] 2 154 3" xfId="36387" hidden="1" xr:uid="{79416D92-C54D-4432-B914-5EDFA0682DCA}"/>
    <cellStyle name="Comma [0] 2 154 3" xfId="38427" hidden="1" xr:uid="{A13804C8-A396-485E-B7D8-C7D46D1E51C4}"/>
    <cellStyle name="Comma [0] 2 154 3" xfId="38606" hidden="1" xr:uid="{76A2A9E7-17A3-4A93-A30C-339BD6DCE3DB}"/>
    <cellStyle name="Comma [0] 2 154 3" xfId="39387" hidden="1" xr:uid="{C4DCFB6E-BE9B-401B-AADF-35AFBD71E18E}"/>
    <cellStyle name="Comma [0] 2 154 3" xfId="41143" hidden="1" xr:uid="{19666E33-29FD-4C20-822F-4469DDA70279}"/>
    <cellStyle name="Comma [0] 2 154 3" xfId="42899" hidden="1" xr:uid="{C8430CA4-31A0-46DF-AE7D-0869A90F2B8B}"/>
    <cellStyle name="Comma [0] 2 154 3" xfId="44655" hidden="1" xr:uid="{E15AB6C5-7157-459D-81D4-50DB7F933AFA}"/>
    <cellStyle name="Comma [0] 2 154 3" xfId="46411" hidden="1" xr:uid="{AFEA95C6-7E44-49AA-AB32-C2F11405E0BF}"/>
    <cellStyle name="Comma [0] 2 154 3" xfId="48164" hidden="1" xr:uid="{EA2505CC-9512-43EE-9B45-25556B347F62}"/>
    <cellStyle name="Comma [0] 2 154 3" xfId="49914" hidden="1" xr:uid="{74DB501E-8570-4583-9BBA-70DC29B0593A}"/>
    <cellStyle name="Comma [0] 2 154 3" xfId="51659" hidden="1" xr:uid="{8DC70456-DD1B-4D28-824A-56579E8787AF}"/>
    <cellStyle name="Comma [0] 2 154 3" xfId="53396" hidden="1" xr:uid="{7CCC73AE-B264-4EE1-B48E-5664C8F79936}"/>
    <cellStyle name="Comma [0] 2 154 3" xfId="55124" hidden="1" xr:uid="{8ADFB382-C0C1-4D16-B47A-EE69B106B97D}"/>
    <cellStyle name="Comma [0] 2 154 3" xfId="56837" hidden="1" xr:uid="{D5D7D377-61E0-4554-866D-A7F3874B7A7E}"/>
    <cellStyle name="Comma [0] 2 154 3" xfId="58534" hidden="1" xr:uid="{C918A060-D5F7-4963-ACA5-E6BC4E2F596E}"/>
    <cellStyle name="Comma [0] 2 154 3" xfId="60207" hidden="1" xr:uid="{0FAEC0D7-00B6-455A-B811-F9FE7EDCE4DB}"/>
    <cellStyle name="Comma [0] 2 155" xfId="601" xr:uid="{00000000-0005-0000-0000-00005C020000}"/>
    <cellStyle name="Comma [0] 2 155 2" xfId="991" hidden="1" xr:uid="{00000000-0005-0000-0000-0000E2030000}"/>
    <cellStyle name="Comma [0] 2 155 2" xfId="1256" hidden="1" xr:uid="{00000000-0005-0000-0000-0000EB040000}"/>
    <cellStyle name="Comma [0] 2 155 2" xfId="1813" hidden="1" xr:uid="{00000000-0005-0000-0000-000018070000}"/>
    <cellStyle name="Comma [0] 2 155 2" xfId="33028" hidden="1" xr:uid="{0F24AA86-E9D5-4C6B-91BE-2FBE2C82DB35}"/>
    <cellStyle name="Comma [0] 2 155 2" xfId="33289" hidden="1" xr:uid="{CC2C7BA2-097A-4655-8BA1-53FA15C35D40}"/>
    <cellStyle name="Comma [0] 2 155 2" xfId="33843" hidden="1" xr:uid="{A1CEE87D-7155-4CAA-A16D-683C59D7F172}"/>
    <cellStyle name="Comma [0] 2 155 2" xfId="32654" xr:uid="{D43E763B-F64A-4760-B466-66D907C12BA3}"/>
    <cellStyle name="Comma [0] 2 155 2 2" xfId="4782" hidden="1" xr:uid="{00000000-0005-0000-0000-0000B1120000}"/>
    <cellStyle name="Comma [0] 2 155 2 2" xfId="4813" hidden="1" xr:uid="{00000000-0005-0000-0000-0000D0120000}"/>
    <cellStyle name="Comma [0] 2 155 2 2" xfId="5053" hidden="1" xr:uid="{00000000-0005-0000-0000-0000C0130000}"/>
    <cellStyle name="Comma [0] 2 155 2 2" xfId="5614" hidden="1" xr:uid="{00000000-0005-0000-0000-0000F1150000}"/>
    <cellStyle name="Comma [0] 2 155 2 2" xfId="7001" hidden="1" xr:uid="{00000000-0005-0000-0000-00005C1B0000}"/>
    <cellStyle name="Comma [0] 2 155 2 2" xfId="7032" hidden="1" xr:uid="{00000000-0005-0000-0000-00007B1B0000}"/>
    <cellStyle name="Comma [0] 2 155 2 2" xfId="7272" hidden="1" xr:uid="{00000000-0005-0000-0000-00006B1C0000}"/>
    <cellStyle name="Comma [0] 2 155 2 2" xfId="7833" hidden="1" xr:uid="{00000000-0005-0000-0000-00009C1E0000}"/>
    <cellStyle name="Comma [0] 2 155 2 2" xfId="8757" hidden="1" xr:uid="{00000000-0005-0000-0000-000038220000}"/>
    <cellStyle name="Comma [0] 2 155 2 2" xfId="8788" hidden="1" xr:uid="{00000000-0005-0000-0000-000057220000}"/>
    <cellStyle name="Comma [0] 2 155 2 2" xfId="9028" hidden="1" xr:uid="{00000000-0005-0000-0000-000047230000}"/>
    <cellStyle name="Comma [0] 2 155 2 2" xfId="9589" hidden="1" xr:uid="{00000000-0005-0000-0000-000078250000}"/>
    <cellStyle name="Comma [0] 2 155 2 2" xfId="10513" hidden="1" xr:uid="{00000000-0005-0000-0000-000014290000}"/>
    <cellStyle name="Comma [0] 2 155 2 2" xfId="10544" hidden="1" xr:uid="{00000000-0005-0000-0000-000033290000}"/>
    <cellStyle name="Comma [0] 2 155 2 2" xfId="10784" hidden="1" xr:uid="{00000000-0005-0000-0000-0000232A0000}"/>
    <cellStyle name="Comma [0] 2 155 2 2" xfId="11345" hidden="1" xr:uid="{00000000-0005-0000-0000-0000542C0000}"/>
    <cellStyle name="Comma [0] 2 155 2 2" xfId="12269" hidden="1" xr:uid="{00000000-0005-0000-0000-0000F02F0000}"/>
    <cellStyle name="Comma [0] 2 155 2 2" xfId="12300" hidden="1" xr:uid="{00000000-0005-0000-0000-00000F300000}"/>
    <cellStyle name="Comma [0] 2 155 2 2" xfId="12540" hidden="1" xr:uid="{00000000-0005-0000-0000-0000FF300000}"/>
    <cellStyle name="Comma [0] 2 155 2 2" xfId="13101" hidden="1" xr:uid="{00000000-0005-0000-0000-000030330000}"/>
    <cellStyle name="Comma [0] 2 155 2 2" xfId="14025" hidden="1" xr:uid="{00000000-0005-0000-0000-0000CC360000}"/>
    <cellStyle name="Comma [0] 2 155 2 2" xfId="14056" hidden="1" xr:uid="{00000000-0005-0000-0000-0000EB360000}"/>
    <cellStyle name="Comma [0] 2 155 2 2" xfId="14296" hidden="1" xr:uid="{00000000-0005-0000-0000-0000DB370000}"/>
    <cellStyle name="Comma [0] 2 155 2 2" xfId="14857" hidden="1" xr:uid="{00000000-0005-0000-0000-00000C3A0000}"/>
    <cellStyle name="Comma [0] 2 155 2 2" xfId="15779" hidden="1" xr:uid="{00000000-0005-0000-0000-0000A63D0000}"/>
    <cellStyle name="Comma [0] 2 155 2 2" xfId="15809" hidden="1" xr:uid="{00000000-0005-0000-0000-0000C43D0000}"/>
    <cellStyle name="Comma [0] 2 155 2 2" xfId="16049" hidden="1" xr:uid="{00000000-0005-0000-0000-0000B43E0000}"/>
    <cellStyle name="Comma [0] 2 155 2 2" xfId="16610" hidden="1" xr:uid="{00000000-0005-0000-0000-0000E5400000}"/>
    <cellStyle name="Comma [0] 2 155 2 2" xfId="17530" hidden="1" xr:uid="{00000000-0005-0000-0000-00007D440000}"/>
    <cellStyle name="Comma [0] 2 155 2 2" xfId="17559" hidden="1" xr:uid="{00000000-0005-0000-0000-00009A440000}"/>
    <cellStyle name="Comma [0] 2 155 2 2" xfId="17799" hidden="1" xr:uid="{00000000-0005-0000-0000-00008A450000}"/>
    <cellStyle name="Comma [0] 2 155 2 2" xfId="18360" hidden="1" xr:uid="{00000000-0005-0000-0000-0000BB470000}"/>
    <cellStyle name="Comma [0] 2 155 2 2" xfId="19276" hidden="1" xr:uid="{00000000-0005-0000-0000-00004F4B0000}"/>
    <cellStyle name="Comma [0] 2 155 2 2" xfId="19305" hidden="1" xr:uid="{00000000-0005-0000-0000-00006C4B0000}"/>
    <cellStyle name="Comma [0] 2 155 2 2" xfId="19544" hidden="1" xr:uid="{00000000-0005-0000-0000-00005B4C0000}"/>
    <cellStyle name="Comma [0] 2 155 2 2" xfId="20104" hidden="1" xr:uid="{00000000-0005-0000-0000-00008B4E0000}"/>
    <cellStyle name="Comma [0] 2 155 2 2" xfId="21015" hidden="1" xr:uid="{00000000-0005-0000-0000-00001A520000}"/>
    <cellStyle name="Comma [0] 2 155 2 2" xfId="21043" hidden="1" xr:uid="{00000000-0005-0000-0000-000036520000}"/>
    <cellStyle name="Comma [0] 2 155 2 2" xfId="21282" hidden="1" xr:uid="{00000000-0005-0000-0000-000025530000}"/>
    <cellStyle name="Comma [0] 2 155 2 2" xfId="21838" hidden="1" xr:uid="{00000000-0005-0000-0000-000051550000}"/>
    <cellStyle name="Comma [0] 2 155 2 2" xfId="22743" hidden="1" xr:uid="{00000000-0005-0000-0000-0000DA580000}"/>
    <cellStyle name="Comma [0] 2 155 2 2" xfId="22771" hidden="1" xr:uid="{00000000-0005-0000-0000-0000F6580000}"/>
    <cellStyle name="Comma [0] 2 155 2 2" xfId="23010" hidden="1" xr:uid="{00000000-0005-0000-0000-0000E5590000}"/>
    <cellStyle name="Comma [0] 2 155 2 2" xfId="23562" hidden="1" xr:uid="{00000000-0005-0000-0000-00000D5C0000}"/>
    <cellStyle name="Comma [0] 2 155 2 2" xfId="24460" hidden="1" xr:uid="{00000000-0005-0000-0000-00008F5F0000}"/>
    <cellStyle name="Comma [0] 2 155 2 2" xfId="24487" hidden="1" xr:uid="{00000000-0005-0000-0000-0000AA5F0000}"/>
    <cellStyle name="Comma [0] 2 155 2 2" xfId="24723" hidden="1" xr:uid="{00000000-0005-0000-0000-000096600000}"/>
    <cellStyle name="Comma [0] 2 155 2 2" xfId="25269" hidden="1" xr:uid="{00000000-0005-0000-0000-0000B8620000}"/>
    <cellStyle name="Comma [0] 2 155 2 2" xfId="26158" hidden="1" xr:uid="{00000000-0005-0000-0000-000031660000}"/>
    <cellStyle name="Comma [0] 2 155 2 2" xfId="26184" hidden="1" xr:uid="{00000000-0005-0000-0000-00004B660000}"/>
    <cellStyle name="Comma [0] 2 155 2 2" xfId="26420" hidden="1" xr:uid="{00000000-0005-0000-0000-000037670000}"/>
    <cellStyle name="Comma [0] 2 155 2 2" xfId="26963" hidden="1" xr:uid="{00000000-0005-0000-0000-000056690000}"/>
    <cellStyle name="Comma [0] 2 155 2 2" xfId="27838" hidden="1" xr:uid="{00000000-0005-0000-0000-0000C16C0000}"/>
    <cellStyle name="Comma [0] 2 155 2 2" xfId="27864" hidden="1" xr:uid="{00000000-0005-0000-0000-0000DB6C0000}"/>
    <cellStyle name="Comma [0] 2 155 2 2" xfId="28095" hidden="1" xr:uid="{00000000-0005-0000-0000-0000C26D0000}"/>
    <cellStyle name="Comma [0] 2 155 2 2" xfId="28624" hidden="1" xr:uid="{00000000-0005-0000-0000-0000D36F0000}"/>
    <cellStyle name="Comma [0] 2 155 2 2" xfId="29488" hidden="1" xr:uid="{00000000-0005-0000-0000-000033730000}"/>
    <cellStyle name="Comma [0] 2 155 2 2" xfId="29511" hidden="1" xr:uid="{00000000-0005-0000-0000-00004A730000}"/>
    <cellStyle name="Comma [0] 2 155 2 2" xfId="29741" hidden="1" xr:uid="{00000000-0005-0000-0000-000030740000}"/>
    <cellStyle name="Comma [0] 2 155 2 2" xfId="30259" hidden="1" xr:uid="{00000000-0005-0000-0000-000036760000}"/>
    <cellStyle name="Comma [0] 2 155 2 2" xfId="31088" hidden="1" xr:uid="{00000000-0005-0000-0000-000073790000}"/>
    <cellStyle name="Comma [0] 2 155 2 2" xfId="31311" hidden="1" xr:uid="{00000000-0005-0000-0000-0000527A0000}"/>
    <cellStyle name="Comma [0] 2 155 2 2" xfId="31772" hidden="1" xr:uid="{00000000-0005-0000-0000-00001F7C0000}"/>
    <cellStyle name="Comma [0] 2 155 2 2" xfId="36801" hidden="1" xr:uid="{9EC1B5EC-73D8-4A97-A620-6C009CE8012C}"/>
    <cellStyle name="Comma [0] 2 155 2 2" xfId="36832" hidden="1" xr:uid="{40C8B924-DB94-4316-8863-44D7FCE87B33}"/>
    <cellStyle name="Comma [0] 2 155 2 2" xfId="37072" hidden="1" xr:uid="{F5133C25-8EA6-4F34-8931-328CE2ACB50D}"/>
    <cellStyle name="Comma [0] 2 155 2 2" xfId="37633" hidden="1" xr:uid="{C093704D-F29E-4469-92FD-C53D968BD165}"/>
    <cellStyle name="Comma [0] 2 155 2 2" xfId="39020" hidden="1" xr:uid="{C5AA2624-8975-4384-A01F-B7C4F7B34ABF}"/>
    <cellStyle name="Comma [0] 2 155 2 2" xfId="39051" hidden="1" xr:uid="{C1A85705-D39D-44D0-B5E0-D05A3EC0BB93}"/>
    <cellStyle name="Comma [0] 2 155 2 2" xfId="39291" hidden="1" xr:uid="{6DB60E58-1A3E-4215-9257-33EB6BB485A5}"/>
    <cellStyle name="Comma [0] 2 155 2 2" xfId="39852" hidden="1" xr:uid="{5C1D19A2-B637-4E86-AE7D-A3636B57A8CD}"/>
    <cellStyle name="Comma [0] 2 155 2 2" xfId="40776" hidden="1" xr:uid="{E5E3DADA-F77B-403D-B529-05B7A5776D49}"/>
    <cellStyle name="Comma [0] 2 155 2 2" xfId="40807" hidden="1" xr:uid="{5D421D44-F112-4350-8F14-FC5D09342FE3}"/>
    <cellStyle name="Comma [0] 2 155 2 2" xfId="41047" hidden="1" xr:uid="{9B730720-B66D-401D-BBF8-AF8B6CF71210}"/>
    <cellStyle name="Comma [0] 2 155 2 2" xfId="41608" hidden="1" xr:uid="{44D1C64D-E02A-4420-AB32-0C76A6F1CD7F}"/>
    <cellStyle name="Comma [0] 2 155 2 2" xfId="42532" hidden="1" xr:uid="{B065FB75-7BF7-43C0-B443-315943CD0C21}"/>
    <cellStyle name="Comma [0] 2 155 2 2" xfId="42563" hidden="1" xr:uid="{DC4EA0BB-AF2C-4E8D-99DE-C10DB15C281F}"/>
    <cellStyle name="Comma [0] 2 155 2 2" xfId="42803" hidden="1" xr:uid="{35D159D1-FBF1-49E9-AB6D-AB69CAE4FD64}"/>
    <cellStyle name="Comma [0] 2 155 2 2" xfId="43364" hidden="1" xr:uid="{FF3BF5A6-E478-496A-ACE1-D0329E287B74}"/>
    <cellStyle name="Comma [0] 2 155 2 2" xfId="44288" hidden="1" xr:uid="{CEDAC261-5221-4813-A5E5-72AE4B186F51}"/>
    <cellStyle name="Comma [0] 2 155 2 2" xfId="44319" hidden="1" xr:uid="{D46D3675-DDAD-4DC0-85B4-A11C86CC0C8D}"/>
    <cellStyle name="Comma [0] 2 155 2 2" xfId="44559" hidden="1" xr:uid="{6868FB83-0171-4A58-96E2-72D755C7F099}"/>
    <cellStyle name="Comma [0] 2 155 2 2" xfId="45120" hidden="1" xr:uid="{E214AE94-67C6-40BF-973F-321F8CFD6663}"/>
    <cellStyle name="Comma [0] 2 155 2 2" xfId="46044" hidden="1" xr:uid="{33C12F70-AA56-49B9-938E-866390D2BCAE}"/>
    <cellStyle name="Comma [0] 2 155 2 2" xfId="46075" hidden="1" xr:uid="{F95D3B71-3776-426C-9A93-0F9AA01A8165}"/>
    <cellStyle name="Comma [0] 2 155 2 2" xfId="46315" hidden="1" xr:uid="{71ECB2AA-4211-4599-B464-CF2B74E63E9C}"/>
    <cellStyle name="Comma [0] 2 155 2 2" xfId="46876" hidden="1" xr:uid="{7A598074-29FB-42B8-AA66-4DB7F2F4FB64}"/>
    <cellStyle name="Comma [0] 2 155 2 2" xfId="47798" hidden="1" xr:uid="{FD4FEF52-7C55-4705-A050-DD94F7C2AD27}"/>
    <cellStyle name="Comma [0] 2 155 2 2" xfId="47828" hidden="1" xr:uid="{DC496E04-607A-4408-90CC-1CFB9A91F22C}"/>
    <cellStyle name="Comma [0] 2 155 2 2" xfId="48068" hidden="1" xr:uid="{023672EA-21F9-41E9-A341-5167A73E7D7B}"/>
    <cellStyle name="Comma [0] 2 155 2 2" xfId="48629" hidden="1" xr:uid="{1BF2DF82-813C-4334-A824-E79D71A50696}"/>
    <cellStyle name="Comma [0] 2 155 2 2" xfId="49549" hidden="1" xr:uid="{F2D77735-178D-4DC1-B3AF-E575BCA94A6A}"/>
    <cellStyle name="Comma [0] 2 155 2 2" xfId="49578" hidden="1" xr:uid="{EFA386D5-DCC9-4A6B-BCB5-ADA964F7E434}"/>
    <cellStyle name="Comma [0] 2 155 2 2" xfId="49818" hidden="1" xr:uid="{4587EBD7-474D-4DA8-ABA0-14EF9811E1B4}"/>
    <cellStyle name="Comma [0] 2 155 2 2" xfId="50379" hidden="1" xr:uid="{40913191-77E2-4B88-A037-F15D228C5636}"/>
    <cellStyle name="Comma [0] 2 155 2 2" xfId="51295" hidden="1" xr:uid="{32AC2C28-AF80-4AC5-8306-BDF3C3377442}"/>
    <cellStyle name="Comma [0] 2 155 2 2" xfId="51324" hidden="1" xr:uid="{456CC6F6-1545-42D3-AC44-7B4638FDDE49}"/>
    <cellStyle name="Comma [0] 2 155 2 2" xfId="51563" hidden="1" xr:uid="{4EFCF1C7-BB57-4F82-9CFF-FF5B00980268}"/>
    <cellStyle name="Comma [0] 2 155 2 2" xfId="52123" hidden="1" xr:uid="{7D134C2A-75CE-4042-95A7-DE5387AD7730}"/>
    <cellStyle name="Comma [0] 2 155 2 2" xfId="53034" hidden="1" xr:uid="{0429B6BB-7384-4F62-848C-3B1D640A538D}"/>
    <cellStyle name="Comma [0] 2 155 2 2" xfId="53062" hidden="1" xr:uid="{0869EF21-FD13-4208-8BE1-36933AA7C306}"/>
    <cellStyle name="Comma [0] 2 155 2 2" xfId="53301" hidden="1" xr:uid="{98FF87E1-2E41-4621-ADC0-A304204160E2}"/>
    <cellStyle name="Comma [0] 2 155 2 2" xfId="53857" hidden="1" xr:uid="{49B5B797-DBB2-4802-9182-CD7DA761FFC9}"/>
    <cellStyle name="Comma [0] 2 155 2 2" xfId="54762" hidden="1" xr:uid="{5FD20D71-4F95-4108-8FE3-5078AB7E6DCD}"/>
    <cellStyle name="Comma [0] 2 155 2 2" xfId="54790" hidden="1" xr:uid="{00A96301-4BCF-4338-92D1-BC75661C579F}"/>
    <cellStyle name="Comma [0] 2 155 2 2" xfId="55029" hidden="1" xr:uid="{FF541E78-E643-4257-A77B-A1F16ED79B87}"/>
    <cellStyle name="Comma [0] 2 155 2 2" xfId="55581" hidden="1" xr:uid="{C3054AEC-E143-4AB1-83B7-9FF4572BDB58}"/>
    <cellStyle name="Comma [0] 2 155 2 2" xfId="56479" hidden="1" xr:uid="{90A295C5-861F-43EE-923B-5865EE00FB04}"/>
    <cellStyle name="Comma [0] 2 155 2 2" xfId="56506" hidden="1" xr:uid="{755399C1-601E-4355-B2D3-0B77BA30F0E9}"/>
    <cellStyle name="Comma [0] 2 155 2 2" xfId="56742" hidden="1" xr:uid="{98FEF607-15F0-4EC1-BB64-11BF5D7EA628}"/>
    <cellStyle name="Comma [0] 2 155 2 2" xfId="57288" hidden="1" xr:uid="{2EDDCCDA-8C88-4B51-9638-034314DAC970}"/>
    <cellStyle name="Comma [0] 2 155 2 2" xfId="58177" hidden="1" xr:uid="{C9B23F9F-A13A-489C-B8B1-B570F73B8EA4}"/>
    <cellStyle name="Comma [0] 2 155 2 2" xfId="58203" hidden="1" xr:uid="{3802B8B0-74F7-4E7F-9AEF-C21DF9F30C38}"/>
    <cellStyle name="Comma [0] 2 155 2 2" xfId="58439" hidden="1" xr:uid="{FB783D1C-C9A9-4596-ABA8-8BF30B5A38E9}"/>
    <cellStyle name="Comma [0] 2 155 2 2" xfId="58982" hidden="1" xr:uid="{F24456CC-B3C7-42ED-BE4A-024B89E098C5}"/>
    <cellStyle name="Comma [0] 2 155 2 2" xfId="59857" hidden="1" xr:uid="{C7F44036-8877-488C-8B37-92DA65173428}"/>
    <cellStyle name="Comma [0] 2 155 2 2" xfId="59883" hidden="1" xr:uid="{9F39B93A-C1F3-4229-8533-C102FE935280}"/>
    <cellStyle name="Comma [0] 2 155 2 2" xfId="60114" hidden="1" xr:uid="{3F622DBD-BFF2-4927-9153-BB517450B2D4}"/>
    <cellStyle name="Comma [0] 2 155 2 2" xfId="60643" hidden="1" xr:uid="{E4404663-796A-4A60-AC5F-9ACDC48CD7E5}"/>
    <cellStyle name="Comma [0] 2 155 2 2" xfId="61507" hidden="1" xr:uid="{29FACE50-CA8D-43FE-94DD-B9E669A94D3D}"/>
    <cellStyle name="Comma [0] 2 155 2 2" xfId="61530" hidden="1" xr:uid="{5CEB770D-7690-430C-B7C2-0C5502DBC702}"/>
    <cellStyle name="Comma [0] 2 155 2 2" xfId="61760" hidden="1" xr:uid="{74EF56E3-820B-4AFB-8803-BD978B92E21D}"/>
    <cellStyle name="Comma [0] 2 155 2 2" xfId="62278" hidden="1" xr:uid="{96C6CF98-1304-40AA-9FA7-1D83B3D3E34D}"/>
    <cellStyle name="Comma [0] 2 155 2 2" xfId="63107" hidden="1" xr:uid="{E6115615-E8A9-4F47-A3E7-7616E23E8EC7}"/>
    <cellStyle name="Comma [0] 2 155 2 2" xfId="63330" hidden="1" xr:uid="{B046AB28-DA13-472D-8808-467FE1099BE1}"/>
    <cellStyle name="Comma [0] 2 155 2 2" xfId="63791" hidden="1" xr:uid="{C96F6D2F-B9A8-4574-993F-4E203C109E3E}"/>
    <cellStyle name="Comma [0] 2 155 3" xfId="4392" hidden="1" xr:uid="{00000000-0005-0000-0000-00002B110000}"/>
    <cellStyle name="Comma [0] 2 155 3" xfId="6430" hidden="1" xr:uid="{00000000-0005-0000-0000-000021190000}"/>
    <cellStyle name="Comma [0] 2 155 3" xfId="6611" hidden="1" xr:uid="{00000000-0005-0000-0000-0000D6190000}"/>
    <cellStyle name="Comma [0] 2 155 3" xfId="7396" hidden="1" xr:uid="{00000000-0005-0000-0000-0000E71C0000}"/>
    <cellStyle name="Comma [0] 2 155 3" xfId="9152" hidden="1" xr:uid="{00000000-0005-0000-0000-0000C3230000}"/>
    <cellStyle name="Comma [0] 2 155 3" xfId="10908" hidden="1" xr:uid="{00000000-0005-0000-0000-00009F2A0000}"/>
    <cellStyle name="Comma [0] 2 155 3" xfId="12664" hidden="1" xr:uid="{00000000-0005-0000-0000-00007B310000}"/>
    <cellStyle name="Comma [0] 2 155 3" xfId="14420" hidden="1" xr:uid="{00000000-0005-0000-0000-000057380000}"/>
    <cellStyle name="Comma [0] 2 155 3" xfId="16173" hidden="1" xr:uid="{00000000-0005-0000-0000-0000303F0000}"/>
    <cellStyle name="Comma [0] 2 155 3" xfId="17923" hidden="1" xr:uid="{00000000-0005-0000-0000-000006460000}"/>
    <cellStyle name="Comma [0] 2 155 3" xfId="19667" hidden="1" xr:uid="{00000000-0005-0000-0000-0000D64C0000}"/>
    <cellStyle name="Comma [0] 2 155 3" xfId="21403" hidden="1" xr:uid="{00000000-0005-0000-0000-00009E530000}"/>
    <cellStyle name="Comma [0] 2 155 3" xfId="23130" hidden="1" xr:uid="{00000000-0005-0000-0000-00005D5A0000}"/>
    <cellStyle name="Comma [0] 2 155 3" xfId="24843" hidden="1" xr:uid="{00000000-0005-0000-0000-00000E610000}"/>
    <cellStyle name="Comma [0] 2 155 3" xfId="26539" hidden="1" xr:uid="{00000000-0005-0000-0000-0000AE670000}"/>
    <cellStyle name="Comma [0] 2 155 3" xfId="28212" hidden="1" xr:uid="{00000000-0005-0000-0000-0000376E0000}"/>
    <cellStyle name="Comma [0] 2 155 3" xfId="36411" hidden="1" xr:uid="{D614FFA8-681D-43B4-949A-7CC259D135EF}"/>
    <cellStyle name="Comma [0] 2 155 3" xfId="38449" hidden="1" xr:uid="{42C9BAE4-E30B-48B2-9539-02DDE4EC5AD6}"/>
    <cellStyle name="Comma [0] 2 155 3" xfId="38630" hidden="1" xr:uid="{3C59F34D-8845-42CB-9332-A9930FE37DAD}"/>
    <cellStyle name="Comma [0] 2 155 3" xfId="39415" hidden="1" xr:uid="{A3E6A857-ADD5-45DB-9A10-40CA51FE3991}"/>
    <cellStyle name="Comma [0] 2 155 3" xfId="41171" hidden="1" xr:uid="{4B837783-BAEE-41B9-BCA9-271BA75F3787}"/>
    <cellStyle name="Comma [0] 2 155 3" xfId="42927" hidden="1" xr:uid="{4428165F-7E33-4A90-B431-3C611DCCF625}"/>
    <cellStyle name="Comma [0] 2 155 3" xfId="44683" hidden="1" xr:uid="{2CAE2753-6CF0-4056-AD9A-2CA1942E5C1B}"/>
    <cellStyle name="Comma [0] 2 155 3" xfId="46439" hidden="1" xr:uid="{85E86DEE-E652-4037-8E95-23FEE55FBB75}"/>
    <cellStyle name="Comma [0] 2 155 3" xfId="48192" hidden="1" xr:uid="{45C0481D-331E-4566-9105-82E4F8D7F40B}"/>
    <cellStyle name="Comma [0] 2 155 3" xfId="49942" hidden="1" xr:uid="{FB54E2B6-03F4-4EB8-A2CA-0645762B11DE}"/>
    <cellStyle name="Comma [0] 2 155 3" xfId="51686" hidden="1" xr:uid="{6B3EBBA5-8887-48C4-BB4A-24525C0CFCBD}"/>
    <cellStyle name="Comma [0] 2 155 3" xfId="53422" hidden="1" xr:uid="{46AC6E45-5AEE-476C-B3F1-F6F189ED25DF}"/>
    <cellStyle name="Comma [0] 2 155 3" xfId="55149" hidden="1" xr:uid="{DA50E3A0-AA74-44C5-AA24-479EB0E5A294}"/>
    <cellStyle name="Comma [0] 2 155 3" xfId="56862" hidden="1" xr:uid="{8CFE9449-8C0B-4854-8655-DC401E6B6174}"/>
    <cellStyle name="Comma [0] 2 155 3" xfId="58558" hidden="1" xr:uid="{7675CE54-017F-40B5-B3F1-7E7A7D2F67CC}"/>
    <cellStyle name="Comma [0] 2 155 3" xfId="60231" hidden="1" xr:uid="{A73335B3-45F1-454D-A3C4-F26594717941}"/>
    <cellStyle name="Comma [0] 2 156" xfId="537" xr:uid="{00000000-0005-0000-0000-00001C020000}"/>
    <cellStyle name="Comma [0] 2 156 2" xfId="1192" hidden="1" xr:uid="{00000000-0005-0000-0000-0000AB040000}"/>
    <cellStyle name="Comma [0] 2 156 2" xfId="1694" hidden="1" xr:uid="{00000000-0005-0000-0000-0000A1060000}"/>
    <cellStyle name="Comma [0] 2 156 2" xfId="1753" hidden="1" xr:uid="{00000000-0005-0000-0000-0000DC060000}"/>
    <cellStyle name="Comma [0] 2 156 2" xfId="1855" hidden="1" xr:uid="{00000000-0005-0000-0000-000042070000}"/>
    <cellStyle name="Comma [0] 2 156 2" xfId="33228" hidden="1" xr:uid="{439BEE6B-7073-420F-8556-B4F4851BEB2E}"/>
    <cellStyle name="Comma [0] 2 156 2" xfId="33727" hidden="1" xr:uid="{72B24C5B-FAB2-4199-A5A9-B5DA504914E4}"/>
    <cellStyle name="Comma [0] 2 156 2" xfId="33783" hidden="1" xr:uid="{09851817-6816-45E3-A1FC-5647DD57CFDD}"/>
    <cellStyle name="Comma [0] 2 156 2" xfId="33885" hidden="1" xr:uid="{3B2969E7-CB8A-45E7-8FA0-1410641C9E6A}"/>
    <cellStyle name="Comma [0] 2 156 2" xfId="32590" xr:uid="{B51AB77F-9771-475C-AC3A-E1115AB1D3DA}"/>
    <cellStyle name="Comma [0] 2 156 2 2" xfId="4989" hidden="1" xr:uid="{00000000-0005-0000-0000-000080130000}"/>
    <cellStyle name="Comma [0] 2 156 2 2" xfId="5491" hidden="1" xr:uid="{00000000-0005-0000-0000-000076150000}"/>
    <cellStyle name="Comma [0] 2 156 2 2" xfId="5554" hidden="1" xr:uid="{00000000-0005-0000-0000-0000B5150000}"/>
    <cellStyle name="Comma [0] 2 156 2 2" xfId="5657" hidden="1" xr:uid="{00000000-0005-0000-0000-00001C160000}"/>
    <cellStyle name="Comma [0] 2 156 2 2" xfId="7208" hidden="1" xr:uid="{00000000-0005-0000-0000-00002B1C0000}"/>
    <cellStyle name="Comma [0] 2 156 2 2" xfId="7710" hidden="1" xr:uid="{00000000-0005-0000-0000-0000211E0000}"/>
    <cellStyle name="Comma [0] 2 156 2 2" xfId="7773" hidden="1" xr:uid="{00000000-0005-0000-0000-0000601E0000}"/>
    <cellStyle name="Comma [0] 2 156 2 2" xfId="7876" hidden="1" xr:uid="{00000000-0005-0000-0000-0000C71E0000}"/>
    <cellStyle name="Comma [0] 2 156 2 2" xfId="8964" hidden="1" xr:uid="{00000000-0005-0000-0000-000007230000}"/>
    <cellStyle name="Comma [0] 2 156 2 2" xfId="9466" hidden="1" xr:uid="{00000000-0005-0000-0000-0000FD240000}"/>
    <cellStyle name="Comma [0] 2 156 2 2" xfId="9529" hidden="1" xr:uid="{00000000-0005-0000-0000-00003C250000}"/>
    <cellStyle name="Comma [0] 2 156 2 2" xfId="9632" hidden="1" xr:uid="{00000000-0005-0000-0000-0000A3250000}"/>
    <cellStyle name="Comma [0] 2 156 2 2" xfId="10720" hidden="1" xr:uid="{00000000-0005-0000-0000-0000E3290000}"/>
    <cellStyle name="Comma [0] 2 156 2 2" xfId="11222" hidden="1" xr:uid="{00000000-0005-0000-0000-0000D92B0000}"/>
    <cellStyle name="Comma [0] 2 156 2 2" xfId="11285" hidden="1" xr:uid="{00000000-0005-0000-0000-0000182C0000}"/>
    <cellStyle name="Comma [0] 2 156 2 2" xfId="11388" hidden="1" xr:uid="{00000000-0005-0000-0000-00007F2C0000}"/>
    <cellStyle name="Comma [0] 2 156 2 2" xfId="12476" hidden="1" xr:uid="{00000000-0005-0000-0000-0000BF300000}"/>
    <cellStyle name="Comma [0] 2 156 2 2" xfId="12978" hidden="1" xr:uid="{00000000-0005-0000-0000-0000B5320000}"/>
    <cellStyle name="Comma [0] 2 156 2 2" xfId="13041" hidden="1" xr:uid="{00000000-0005-0000-0000-0000F4320000}"/>
    <cellStyle name="Comma [0] 2 156 2 2" xfId="13144" hidden="1" xr:uid="{00000000-0005-0000-0000-00005B330000}"/>
    <cellStyle name="Comma [0] 2 156 2 2" xfId="14232" hidden="1" xr:uid="{00000000-0005-0000-0000-00009B370000}"/>
    <cellStyle name="Comma [0] 2 156 2 2" xfId="14734" hidden="1" xr:uid="{00000000-0005-0000-0000-000091390000}"/>
    <cellStyle name="Comma [0] 2 156 2 2" xfId="14797" hidden="1" xr:uid="{00000000-0005-0000-0000-0000D0390000}"/>
    <cellStyle name="Comma [0] 2 156 2 2" xfId="14900" hidden="1" xr:uid="{00000000-0005-0000-0000-0000373A0000}"/>
    <cellStyle name="Comma [0] 2 156 2 2" xfId="15985" hidden="1" xr:uid="{00000000-0005-0000-0000-0000743E0000}"/>
    <cellStyle name="Comma [0] 2 156 2 2" xfId="16487" hidden="1" xr:uid="{00000000-0005-0000-0000-00006A400000}"/>
    <cellStyle name="Comma [0] 2 156 2 2" xfId="16550" hidden="1" xr:uid="{00000000-0005-0000-0000-0000A9400000}"/>
    <cellStyle name="Comma [0] 2 156 2 2" xfId="16653" hidden="1" xr:uid="{00000000-0005-0000-0000-000010410000}"/>
    <cellStyle name="Comma [0] 2 156 2 2" xfId="17735" hidden="1" xr:uid="{00000000-0005-0000-0000-00004A450000}"/>
    <cellStyle name="Comma [0] 2 156 2 2" xfId="18237" hidden="1" xr:uid="{00000000-0005-0000-0000-000040470000}"/>
    <cellStyle name="Comma [0] 2 156 2 2" xfId="18300" hidden="1" xr:uid="{00000000-0005-0000-0000-00007F470000}"/>
    <cellStyle name="Comma [0] 2 156 2 2" xfId="18403" hidden="1" xr:uid="{00000000-0005-0000-0000-0000E6470000}"/>
    <cellStyle name="Comma [0] 2 156 2 2" xfId="19480" hidden="1" xr:uid="{00000000-0005-0000-0000-00001B4C0000}"/>
    <cellStyle name="Comma [0] 2 156 2 2" xfId="19981" hidden="1" xr:uid="{00000000-0005-0000-0000-0000104E0000}"/>
    <cellStyle name="Comma [0] 2 156 2 2" xfId="20044" hidden="1" xr:uid="{00000000-0005-0000-0000-00004F4E0000}"/>
    <cellStyle name="Comma [0] 2 156 2 2" xfId="20147" hidden="1" xr:uid="{00000000-0005-0000-0000-0000B64E0000}"/>
    <cellStyle name="Comma [0] 2 156 2 2" xfId="21218" hidden="1" xr:uid="{00000000-0005-0000-0000-0000E5520000}"/>
    <cellStyle name="Comma [0] 2 156 2 2" xfId="21715" hidden="1" xr:uid="{00000000-0005-0000-0000-0000D6540000}"/>
    <cellStyle name="Comma [0] 2 156 2 2" xfId="21778" hidden="1" xr:uid="{00000000-0005-0000-0000-000015550000}"/>
    <cellStyle name="Comma [0] 2 156 2 2" xfId="21881" hidden="1" xr:uid="{00000000-0005-0000-0000-00007C550000}"/>
    <cellStyle name="Comma [0] 2 156 2 2" xfId="22946" hidden="1" xr:uid="{00000000-0005-0000-0000-0000A5590000}"/>
    <cellStyle name="Comma [0] 2 156 2 2" xfId="23439" hidden="1" xr:uid="{00000000-0005-0000-0000-0000925B0000}"/>
    <cellStyle name="Comma [0] 2 156 2 2" xfId="23502" hidden="1" xr:uid="{00000000-0005-0000-0000-0000D15B0000}"/>
    <cellStyle name="Comma [0] 2 156 2 2" xfId="23605" hidden="1" xr:uid="{00000000-0005-0000-0000-0000385C0000}"/>
    <cellStyle name="Comma [0] 2 156 2 2" xfId="24659" hidden="1" xr:uid="{00000000-0005-0000-0000-000056600000}"/>
    <cellStyle name="Comma [0] 2 156 2 2" xfId="25146" hidden="1" xr:uid="{00000000-0005-0000-0000-00003D620000}"/>
    <cellStyle name="Comma [0] 2 156 2 2" xfId="25209" hidden="1" xr:uid="{00000000-0005-0000-0000-00007C620000}"/>
    <cellStyle name="Comma [0] 2 156 2 2" xfId="25312" hidden="1" xr:uid="{00000000-0005-0000-0000-0000E3620000}"/>
    <cellStyle name="Comma [0] 2 156 2 2" xfId="26356" hidden="1" xr:uid="{00000000-0005-0000-0000-0000F7660000}"/>
    <cellStyle name="Comma [0] 2 156 2 2" xfId="26840" hidden="1" xr:uid="{00000000-0005-0000-0000-0000DB680000}"/>
    <cellStyle name="Comma [0] 2 156 2 2" xfId="26903" hidden="1" xr:uid="{00000000-0005-0000-0000-00001A690000}"/>
    <cellStyle name="Comma [0] 2 156 2 2" xfId="27006" hidden="1" xr:uid="{00000000-0005-0000-0000-000081690000}"/>
    <cellStyle name="Comma [0] 2 156 2 2" xfId="28031" hidden="1" xr:uid="{00000000-0005-0000-0000-0000826D0000}"/>
    <cellStyle name="Comma [0] 2 156 2 2" xfId="28501" hidden="1" xr:uid="{00000000-0005-0000-0000-0000586F0000}"/>
    <cellStyle name="Comma [0] 2 156 2 2" xfId="28564" hidden="1" xr:uid="{00000000-0005-0000-0000-0000976F0000}"/>
    <cellStyle name="Comma [0] 2 156 2 2" xfId="28667" hidden="1" xr:uid="{00000000-0005-0000-0000-0000FE6F0000}"/>
    <cellStyle name="Comma [0] 2 156 2 2" xfId="29677" hidden="1" xr:uid="{00000000-0005-0000-0000-0000F0730000}"/>
    <cellStyle name="Comma [0] 2 156 2 2" xfId="30136" hidden="1" xr:uid="{00000000-0005-0000-0000-0000BB750000}"/>
    <cellStyle name="Comma [0] 2 156 2 2" xfId="30199" hidden="1" xr:uid="{00000000-0005-0000-0000-0000FA750000}"/>
    <cellStyle name="Comma [0] 2 156 2 2" xfId="30302" hidden="1" xr:uid="{00000000-0005-0000-0000-000061760000}"/>
    <cellStyle name="Comma [0] 2 156 2 2" xfId="31254" hidden="1" xr:uid="{00000000-0005-0000-0000-0000197A0000}"/>
    <cellStyle name="Comma [0] 2 156 2 2" xfId="31658" hidden="1" xr:uid="{00000000-0005-0000-0000-0000AD7B0000}"/>
    <cellStyle name="Comma [0] 2 156 2 2" xfId="31712" hidden="1" xr:uid="{00000000-0005-0000-0000-0000E37B0000}"/>
    <cellStyle name="Comma [0] 2 156 2 2" xfId="31813" hidden="1" xr:uid="{00000000-0005-0000-0000-0000487C0000}"/>
    <cellStyle name="Comma [0] 2 156 2 2" xfId="37008" hidden="1" xr:uid="{94F5BDE2-5BD9-4ABB-8E2C-D3CB156E1DDE}"/>
    <cellStyle name="Comma [0] 2 156 2 2" xfId="37510" hidden="1" xr:uid="{CF77B7D9-3C3B-4435-9809-0C36C1B7A2A9}"/>
    <cellStyle name="Comma [0] 2 156 2 2" xfId="37573" hidden="1" xr:uid="{AF12C7A2-D99F-4DC6-B9E4-6CCD74E48CFE}"/>
    <cellStyle name="Comma [0] 2 156 2 2" xfId="37676" hidden="1" xr:uid="{373CCF66-5F76-4F08-B8BF-02309A437F72}"/>
    <cellStyle name="Comma [0] 2 156 2 2" xfId="39227" hidden="1" xr:uid="{A57F0EAE-61AD-43AB-B82B-318120CCD41D}"/>
    <cellStyle name="Comma [0] 2 156 2 2" xfId="39729" hidden="1" xr:uid="{0CD8C23F-4FCF-49B5-843B-547B50FAD449}"/>
    <cellStyle name="Comma [0] 2 156 2 2" xfId="39792" hidden="1" xr:uid="{BF362EE4-6D10-45EA-AB93-21FD1428C210}"/>
    <cellStyle name="Comma [0] 2 156 2 2" xfId="39895" hidden="1" xr:uid="{3BFE2DCE-5755-4D63-B98A-9D2D5089CF82}"/>
    <cellStyle name="Comma [0] 2 156 2 2" xfId="40983" hidden="1" xr:uid="{C5EF515B-D168-4B4D-AE9F-2A09F9FB0330}"/>
    <cellStyle name="Comma [0] 2 156 2 2" xfId="41485" hidden="1" xr:uid="{BB56FB84-10F1-4A90-9458-3730B1DCC293}"/>
    <cellStyle name="Comma [0] 2 156 2 2" xfId="41548" hidden="1" xr:uid="{A7F657D0-A76C-423A-ADDC-3999A788F0B3}"/>
    <cellStyle name="Comma [0] 2 156 2 2" xfId="41651" hidden="1" xr:uid="{27E0458B-F92D-42E6-9F4C-30405BA0560F}"/>
    <cellStyle name="Comma [0] 2 156 2 2" xfId="42739" hidden="1" xr:uid="{95835530-7275-41B8-AA06-E655B5FF1CE1}"/>
    <cellStyle name="Comma [0] 2 156 2 2" xfId="43241" hidden="1" xr:uid="{A5FC6744-CCBD-4CB4-9E07-6CD9EA2CC449}"/>
    <cellStyle name="Comma [0] 2 156 2 2" xfId="43304" hidden="1" xr:uid="{F7429DB6-4E92-4711-BFA3-0FBCD0BB6A61}"/>
    <cellStyle name="Comma [0] 2 156 2 2" xfId="43407" hidden="1" xr:uid="{6070C23B-853A-44F3-B3FF-28E4CA278665}"/>
    <cellStyle name="Comma [0] 2 156 2 2" xfId="44495" hidden="1" xr:uid="{BC133454-4A97-4EE1-BB92-A3155C6D2756}"/>
    <cellStyle name="Comma [0] 2 156 2 2" xfId="44997" hidden="1" xr:uid="{5D1F94AC-E7EE-49E1-9E73-F2F02F2F54DF}"/>
    <cellStyle name="Comma [0] 2 156 2 2" xfId="45060" hidden="1" xr:uid="{9C66EF56-5C38-40C1-9B9F-FF7DAFB394FA}"/>
    <cellStyle name="Comma [0] 2 156 2 2" xfId="45163" hidden="1" xr:uid="{107526F0-FEBD-413E-A3FE-5DEA2304E2D4}"/>
    <cellStyle name="Comma [0] 2 156 2 2" xfId="46251" hidden="1" xr:uid="{2D0DAC65-2225-4F3B-A142-70EA2C0FA1DC}"/>
    <cellStyle name="Comma [0] 2 156 2 2" xfId="46753" hidden="1" xr:uid="{26BE2083-BAE3-4762-A2DA-68A1A2ED3DFD}"/>
    <cellStyle name="Comma [0] 2 156 2 2" xfId="46816" hidden="1" xr:uid="{EABD399E-2D65-45F7-B61B-562E7BE46565}"/>
    <cellStyle name="Comma [0] 2 156 2 2" xfId="46919" hidden="1" xr:uid="{EEC50135-1DCB-4620-99B6-EAFBA7BE7978}"/>
    <cellStyle name="Comma [0] 2 156 2 2" xfId="48004" hidden="1" xr:uid="{4DB5AA73-27D9-43F5-8C97-E4799AC9D750}"/>
    <cellStyle name="Comma [0] 2 156 2 2" xfId="48506" hidden="1" xr:uid="{DF3387D8-1920-4A06-BA32-5840C3CAEC2D}"/>
    <cellStyle name="Comma [0] 2 156 2 2" xfId="48569" hidden="1" xr:uid="{61338EA7-30EE-4B79-8C67-BB3369F66283}"/>
    <cellStyle name="Comma [0] 2 156 2 2" xfId="48672" hidden="1" xr:uid="{D2B031A9-5573-4BA3-9D15-95A309CC8CA4}"/>
    <cellStyle name="Comma [0] 2 156 2 2" xfId="49754" hidden="1" xr:uid="{4E92D842-36BD-435F-8657-CF862A09C91D}"/>
    <cellStyle name="Comma [0] 2 156 2 2" xfId="50256" hidden="1" xr:uid="{510AF1F7-B314-4F60-BFF2-8A5743440EF2}"/>
    <cellStyle name="Comma [0] 2 156 2 2" xfId="50319" hidden="1" xr:uid="{C831D25E-7BBA-4E41-86AB-94C5C01C10D7}"/>
    <cellStyle name="Comma [0] 2 156 2 2" xfId="50422" hidden="1" xr:uid="{88A4D3CB-4834-42AC-9B64-7FD3B26DD3C6}"/>
    <cellStyle name="Comma [0] 2 156 2 2" xfId="51499" hidden="1" xr:uid="{25A10120-1428-4E61-A9D5-8CA34988A404}"/>
    <cellStyle name="Comma [0] 2 156 2 2" xfId="52000" hidden="1" xr:uid="{CAADBB0E-AA37-4750-BB2E-E908094AB498}"/>
    <cellStyle name="Comma [0] 2 156 2 2" xfId="52063" hidden="1" xr:uid="{A1F90C45-8810-41EE-B7E2-5A44B5663527}"/>
    <cellStyle name="Comma [0] 2 156 2 2" xfId="52166" hidden="1" xr:uid="{6D335181-2B5A-4AAE-9B34-EFA8E4BB23BF}"/>
    <cellStyle name="Comma [0] 2 156 2 2" xfId="53237" hidden="1" xr:uid="{8437123D-B36D-49C2-B0C6-535953ABBF62}"/>
    <cellStyle name="Comma [0] 2 156 2 2" xfId="53734" hidden="1" xr:uid="{7BC48707-E3C1-425D-9FAF-A7F9C6187D20}"/>
    <cellStyle name="Comma [0] 2 156 2 2" xfId="53797" hidden="1" xr:uid="{1104FFBA-62D3-48AF-AFD7-5D719E2289C6}"/>
    <cellStyle name="Comma [0] 2 156 2 2" xfId="53900" hidden="1" xr:uid="{7ACC630E-73FC-4C77-95B0-76AFECBAABDA}"/>
    <cellStyle name="Comma [0] 2 156 2 2" xfId="54965" hidden="1" xr:uid="{035CDCA5-C84B-4AEF-AEC2-3E6A5F1B2162}"/>
    <cellStyle name="Comma [0] 2 156 2 2" xfId="55458" hidden="1" xr:uid="{7A245CAA-10CE-41F7-A641-80B2289FC4A5}"/>
    <cellStyle name="Comma [0] 2 156 2 2" xfId="55521" hidden="1" xr:uid="{F1EBC557-F01F-496E-A038-9F146E7682A3}"/>
    <cellStyle name="Comma [0] 2 156 2 2" xfId="55624" hidden="1" xr:uid="{B5DD85B8-3C63-4592-B2E8-A8090FFC6E82}"/>
    <cellStyle name="Comma [0] 2 156 2 2" xfId="56678" hidden="1" xr:uid="{4A22E0D5-8BB7-423A-9A3D-86ECD98E3EF0}"/>
    <cellStyle name="Comma [0] 2 156 2 2" xfId="57165" hidden="1" xr:uid="{94992A3F-9C4D-4116-8920-A13D43FF0DDE}"/>
    <cellStyle name="Comma [0] 2 156 2 2" xfId="57228" hidden="1" xr:uid="{2D62EB6F-198A-4942-A254-A1125D3467B1}"/>
    <cellStyle name="Comma [0] 2 156 2 2" xfId="57331" hidden="1" xr:uid="{D447AB4D-CEE4-4038-8BE9-141F498D51C4}"/>
    <cellStyle name="Comma [0] 2 156 2 2" xfId="58375" hidden="1" xr:uid="{EF490B12-D2BD-4CE7-AD25-B23EA06C4080}"/>
    <cellStyle name="Comma [0] 2 156 2 2" xfId="58859" hidden="1" xr:uid="{F62FDC45-269B-4BBB-95C3-28BE0CF089C9}"/>
    <cellStyle name="Comma [0] 2 156 2 2" xfId="58922" hidden="1" xr:uid="{57D11A7A-D389-41C9-8128-AF31628716B5}"/>
    <cellStyle name="Comma [0] 2 156 2 2" xfId="59025" hidden="1" xr:uid="{B4499A9F-F0BF-4422-9549-89F6819A3F45}"/>
    <cellStyle name="Comma [0] 2 156 2 2" xfId="60050" hidden="1" xr:uid="{D677CE84-90D4-4782-847F-4EFE36C0710A}"/>
    <cellStyle name="Comma [0] 2 156 2 2" xfId="60520" hidden="1" xr:uid="{AD7D1771-9232-4153-9987-C4B5070DC7EE}"/>
    <cellStyle name="Comma [0] 2 156 2 2" xfId="60583" hidden="1" xr:uid="{3C81F1BD-C987-4F8C-BFA1-63976AF1D4AA}"/>
    <cellStyle name="Comma [0] 2 156 2 2" xfId="60686" hidden="1" xr:uid="{B5CF4D3E-1090-4AA7-90F6-DE43CF7E4F76}"/>
    <cellStyle name="Comma [0] 2 156 2 2" xfId="61696" hidden="1" xr:uid="{B92F79F2-C7FE-4C26-BC05-CA58C9639CC9}"/>
    <cellStyle name="Comma [0] 2 156 2 2" xfId="62155" hidden="1" xr:uid="{9C496C81-6B07-41DC-875F-DEFA7CD137FD}"/>
    <cellStyle name="Comma [0] 2 156 2 2" xfId="62218" hidden="1" xr:uid="{23AE880D-11AD-4370-AA7E-33118C16A1DA}"/>
    <cellStyle name="Comma [0] 2 156 2 2" xfId="62321" hidden="1" xr:uid="{F048C956-B6A2-4634-9313-69684AADE8B2}"/>
    <cellStyle name="Comma [0] 2 156 2 2" xfId="63273" hidden="1" xr:uid="{CCEFE5F4-7C69-4B4D-939E-8D20437020EF}"/>
    <cellStyle name="Comma [0] 2 156 2 2" xfId="63677" hidden="1" xr:uid="{1E6A1F98-FCD9-44EA-A4C6-E605CA5CE407}"/>
    <cellStyle name="Comma [0] 2 156 2 2" xfId="63731" hidden="1" xr:uid="{A26B5854-0C54-47A5-9C83-6E4D7997F761}"/>
    <cellStyle name="Comma [0] 2 156 2 2" xfId="63832" hidden="1" xr:uid="{D693616D-86BB-4EDC-BB65-47152EB561F9}"/>
    <cellStyle name="Comma [0] 2 156 3" xfId="4328" hidden="1" xr:uid="{00000000-0005-0000-0000-0000EB100000}"/>
    <cellStyle name="Comma [0] 2 156 3" xfId="6547" hidden="1" xr:uid="{00000000-0005-0000-0000-000096190000}"/>
    <cellStyle name="Comma [0] 2 156 3" xfId="6882" hidden="1" xr:uid="{00000000-0005-0000-0000-0000E51A0000}"/>
    <cellStyle name="Comma [0] 2 156 3" xfId="8638" hidden="1" xr:uid="{00000000-0005-0000-0000-0000C1210000}"/>
    <cellStyle name="Comma [0] 2 156 3" xfId="10394" hidden="1" xr:uid="{00000000-0005-0000-0000-00009D280000}"/>
    <cellStyle name="Comma [0] 2 156 3" xfId="12150" hidden="1" xr:uid="{00000000-0005-0000-0000-0000792F0000}"/>
    <cellStyle name="Comma [0] 2 156 3" xfId="13906" hidden="1" xr:uid="{00000000-0005-0000-0000-000055360000}"/>
    <cellStyle name="Comma [0] 2 156 3" xfId="15662" hidden="1" xr:uid="{00000000-0005-0000-0000-0000313D0000}"/>
    <cellStyle name="Comma [0] 2 156 3" xfId="17414" hidden="1" xr:uid="{00000000-0005-0000-0000-000009440000}"/>
    <cellStyle name="Comma [0] 2 156 3" xfId="19163" hidden="1" xr:uid="{00000000-0005-0000-0000-0000DE4A0000}"/>
    <cellStyle name="Comma [0] 2 156 3" xfId="20906" hidden="1" xr:uid="{00000000-0005-0000-0000-0000AD510000}"/>
    <cellStyle name="Comma [0] 2 156 3" xfId="22638" hidden="1" xr:uid="{00000000-0005-0000-0000-000071580000}"/>
    <cellStyle name="Comma [0] 2 156 3" xfId="24362" hidden="1" xr:uid="{00000000-0005-0000-0000-00002D5F0000}"/>
    <cellStyle name="Comma [0] 2 156 3" xfId="26066" hidden="1" xr:uid="{00000000-0005-0000-0000-0000D5650000}"/>
    <cellStyle name="Comma [0] 2 156 3" xfId="27758" hidden="1" xr:uid="{00000000-0005-0000-0000-0000716C0000}"/>
    <cellStyle name="Comma [0] 2 156 3" xfId="29416" hidden="1" xr:uid="{00000000-0005-0000-0000-0000EB720000}"/>
    <cellStyle name="Comma [0] 2 156 3" xfId="36347" hidden="1" xr:uid="{7E400193-82AE-4362-AE6C-269E37137707}"/>
    <cellStyle name="Comma [0] 2 156 3" xfId="38566" hidden="1" xr:uid="{189901C4-3EF4-4F49-BF21-8597F4F84EEC}"/>
    <cellStyle name="Comma [0] 2 156 3" xfId="38901" hidden="1" xr:uid="{CF0E2E14-7870-487E-9DF2-0CF68C87F39F}"/>
    <cellStyle name="Comma [0] 2 156 3" xfId="40657" hidden="1" xr:uid="{A9F2BD60-7B1F-4835-B7BF-70C31BF28E85}"/>
    <cellStyle name="Comma [0] 2 156 3" xfId="42413" hidden="1" xr:uid="{B335150B-3D17-4530-80DD-18C232AD4D9C}"/>
    <cellStyle name="Comma [0] 2 156 3" xfId="44169" hidden="1" xr:uid="{B5E37E2E-02C3-4A9E-A5E7-FDC4E354FA00}"/>
    <cellStyle name="Comma [0] 2 156 3" xfId="45925" hidden="1" xr:uid="{834E5840-22F5-4AE8-AC1C-236E9EDE2C8C}"/>
    <cellStyle name="Comma [0] 2 156 3" xfId="47681" hidden="1" xr:uid="{657EB937-7A7F-417D-A2FA-CED8E7AD5EC2}"/>
    <cellStyle name="Comma [0] 2 156 3" xfId="49433" hidden="1" xr:uid="{59CE87E1-80BF-426D-A0D2-37F30F0994EE}"/>
    <cellStyle name="Comma [0] 2 156 3" xfId="51182" hidden="1" xr:uid="{05ABFDD1-74A0-464F-B612-ABCDF1E71897}"/>
    <cellStyle name="Comma [0] 2 156 3" xfId="52925" hidden="1" xr:uid="{38FE2107-E494-4306-B16C-834B33C7A0C5}"/>
    <cellStyle name="Comma [0] 2 156 3" xfId="54657" hidden="1" xr:uid="{56BE03B6-7F89-434F-B769-3037F606BD26}"/>
    <cellStyle name="Comma [0] 2 156 3" xfId="56381" hidden="1" xr:uid="{A8BBF710-7B33-4CEC-9EBD-503AEE99DAE1}"/>
    <cellStyle name="Comma [0] 2 156 3" xfId="58085" hidden="1" xr:uid="{19CA979B-0A13-4F10-9CB2-FF2855655621}"/>
    <cellStyle name="Comma [0] 2 156 3" xfId="59777" hidden="1" xr:uid="{E2DD2E0F-8469-4A9B-842C-E2F6D0DEF353}"/>
    <cellStyle name="Comma [0] 2 156 3" xfId="61435" hidden="1" xr:uid="{F5021172-3683-45A0-AD40-F8970F45E3FD}"/>
    <cellStyle name="Comma [0] 2 157" xfId="531" xr:uid="{00000000-0005-0000-0000-000016020000}"/>
    <cellStyle name="Comma [0] 2 157 2" xfId="1186" hidden="1" xr:uid="{00000000-0005-0000-0000-0000A5040000}"/>
    <cellStyle name="Comma [0] 2 157 2" xfId="1690" hidden="1" xr:uid="{00000000-0005-0000-0000-00009D060000}"/>
    <cellStyle name="Comma [0] 2 157 2" xfId="1747" hidden="1" xr:uid="{00000000-0005-0000-0000-0000D6060000}"/>
    <cellStyle name="Comma [0] 2 157 2" xfId="1843" hidden="1" xr:uid="{00000000-0005-0000-0000-000036070000}"/>
    <cellStyle name="Comma [0] 2 157 2" xfId="33222" hidden="1" xr:uid="{D84C2867-3B61-41A6-9ED4-5CDEBF426344}"/>
    <cellStyle name="Comma [0] 2 157 2" xfId="33723" hidden="1" xr:uid="{1ADC7A5C-C94D-412C-8E08-6AAEAFA295ED}"/>
    <cellStyle name="Comma [0] 2 157 2" xfId="33777" hidden="1" xr:uid="{BA2DC455-95B9-49B4-A0D8-13B5DEEB429B}"/>
    <cellStyle name="Comma [0] 2 157 2" xfId="33873" hidden="1" xr:uid="{E1FD80EA-0D55-4767-BE3A-43789502FBDB}"/>
    <cellStyle name="Comma [0] 2 157 2" xfId="32584" xr:uid="{ED92A458-9A17-4C37-A511-B27C2D251A6D}"/>
    <cellStyle name="Comma [0] 2 157 2 2" xfId="4983" hidden="1" xr:uid="{00000000-0005-0000-0000-00007A130000}"/>
    <cellStyle name="Comma [0] 2 157 2 2" xfId="5487" hidden="1" xr:uid="{00000000-0005-0000-0000-000072150000}"/>
    <cellStyle name="Comma [0] 2 157 2 2" xfId="5548" hidden="1" xr:uid="{00000000-0005-0000-0000-0000AF150000}"/>
    <cellStyle name="Comma [0] 2 157 2 2" xfId="5645" hidden="1" xr:uid="{00000000-0005-0000-0000-000010160000}"/>
    <cellStyle name="Comma [0] 2 157 2 2" xfId="7202" hidden="1" xr:uid="{00000000-0005-0000-0000-0000251C0000}"/>
    <cellStyle name="Comma [0] 2 157 2 2" xfId="7706" hidden="1" xr:uid="{00000000-0005-0000-0000-00001D1E0000}"/>
    <cellStyle name="Comma [0] 2 157 2 2" xfId="7767" hidden="1" xr:uid="{00000000-0005-0000-0000-00005A1E0000}"/>
    <cellStyle name="Comma [0] 2 157 2 2" xfId="7864" hidden="1" xr:uid="{00000000-0005-0000-0000-0000BB1E0000}"/>
    <cellStyle name="Comma [0] 2 157 2 2" xfId="8958" hidden="1" xr:uid="{00000000-0005-0000-0000-000001230000}"/>
    <cellStyle name="Comma [0] 2 157 2 2" xfId="9462" hidden="1" xr:uid="{00000000-0005-0000-0000-0000F9240000}"/>
    <cellStyle name="Comma [0] 2 157 2 2" xfId="9523" hidden="1" xr:uid="{00000000-0005-0000-0000-000036250000}"/>
    <cellStyle name="Comma [0] 2 157 2 2" xfId="9620" hidden="1" xr:uid="{00000000-0005-0000-0000-000097250000}"/>
    <cellStyle name="Comma [0] 2 157 2 2" xfId="10714" hidden="1" xr:uid="{00000000-0005-0000-0000-0000DD290000}"/>
    <cellStyle name="Comma [0] 2 157 2 2" xfId="11218" hidden="1" xr:uid="{00000000-0005-0000-0000-0000D52B0000}"/>
    <cellStyle name="Comma [0] 2 157 2 2" xfId="11279" hidden="1" xr:uid="{00000000-0005-0000-0000-0000122C0000}"/>
    <cellStyle name="Comma [0] 2 157 2 2" xfId="11376" hidden="1" xr:uid="{00000000-0005-0000-0000-0000732C0000}"/>
    <cellStyle name="Comma [0] 2 157 2 2" xfId="12470" hidden="1" xr:uid="{00000000-0005-0000-0000-0000B9300000}"/>
    <cellStyle name="Comma [0] 2 157 2 2" xfId="12974" hidden="1" xr:uid="{00000000-0005-0000-0000-0000B1320000}"/>
    <cellStyle name="Comma [0] 2 157 2 2" xfId="13035" hidden="1" xr:uid="{00000000-0005-0000-0000-0000EE320000}"/>
    <cellStyle name="Comma [0] 2 157 2 2" xfId="13132" hidden="1" xr:uid="{00000000-0005-0000-0000-00004F330000}"/>
    <cellStyle name="Comma [0] 2 157 2 2" xfId="14226" hidden="1" xr:uid="{00000000-0005-0000-0000-000095370000}"/>
    <cellStyle name="Comma [0] 2 157 2 2" xfId="14730" hidden="1" xr:uid="{00000000-0005-0000-0000-00008D390000}"/>
    <cellStyle name="Comma [0] 2 157 2 2" xfId="14791" hidden="1" xr:uid="{00000000-0005-0000-0000-0000CA390000}"/>
    <cellStyle name="Comma [0] 2 157 2 2" xfId="14888" hidden="1" xr:uid="{00000000-0005-0000-0000-00002B3A0000}"/>
    <cellStyle name="Comma [0] 2 157 2 2" xfId="15979" hidden="1" xr:uid="{00000000-0005-0000-0000-00006E3E0000}"/>
    <cellStyle name="Comma [0] 2 157 2 2" xfId="16483" hidden="1" xr:uid="{00000000-0005-0000-0000-000066400000}"/>
    <cellStyle name="Comma [0] 2 157 2 2" xfId="16544" hidden="1" xr:uid="{00000000-0005-0000-0000-0000A3400000}"/>
    <cellStyle name="Comma [0] 2 157 2 2" xfId="16641" hidden="1" xr:uid="{00000000-0005-0000-0000-000004410000}"/>
    <cellStyle name="Comma [0] 2 157 2 2" xfId="17729" hidden="1" xr:uid="{00000000-0005-0000-0000-000044450000}"/>
    <cellStyle name="Comma [0] 2 157 2 2" xfId="18233" hidden="1" xr:uid="{00000000-0005-0000-0000-00003C470000}"/>
    <cellStyle name="Comma [0] 2 157 2 2" xfId="18294" hidden="1" xr:uid="{00000000-0005-0000-0000-000079470000}"/>
    <cellStyle name="Comma [0] 2 157 2 2" xfId="18391" hidden="1" xr:uid="{00000000-0005-0000-0000-0000DA470000}"/>
    <cellStyle name="Comma [0] 2 157 2 2" xfId="19474" hidden="1" xr:uid="{00000000-0005-0000-0000-0000154C0000}"/>
    <cellStyle name="Comma [0] 2 157 2 2" xfId="19977" hidden="1" xr:uid="{00000000-0005-0000-0000-00000C4E0000}"/>
    <cellStyle name="Comma [0] 2 157 2 2" xfId="20038" hidden="1" xr:uid="{00000000-0005-0000-0000-0000494E0000}"/>
    <cellStyle name="Comma [0] 2 157 2 2" xfId="20135" hidden="1" xr:uid="{00000000-0005-0000-0000-0000AA4E0000}"/>
    <cellStyle name="Comma [0] 2 157 2 2" xfId="21212" hidden="1" xr:uid="{00000000-0005-0000-0000-0000DF520000}"/>
    <cellStyle name="Comma [0] 2 157 2 2" xfId="21711" hidden="1" xr:uid="{00000000-0005-0000-0000-0000D2540000}"/>
    <cellStyle name="Comma [0] 2 157 2 2" xfId="21772" hidden="1" xr:uid="{00000000-0005-0000-0000-00000F550000}"/>
    <cellStyle name="Comma [0] 2 157 2 2" xfId="21869" hidden="1" xr:uid="{00000000-0005-0000-0000-000070550000}"/>
    <cellStyle name="Comma [0] 2 157 2 2" xfId="22940" hidden="1" xr:uid="{00000000-0005-0000-0000-00009F590000}"/>
    <cellStyle name="Comma [0] 2 157 2 2" xfId="23435" hidden="1" xr:uid="{00000000-0005-0000-0000-00008E5B0000}"/>
    <cellStyle name="Comma [0] 2 157 2 2" xfId="23496" hidden="1" xr:uid="{00000000-0005-0000-0000-0000CB5B0000}"/>
    <cellStyle name="Comma [0] 2 157 2 2" xfId="23593" hidden="1" xr:uid="{00000000-0005-0000-0000-00002C5C0000}"/>
    <cellStyle name="Comma [0] 2 157 2 2" xfId="24653" hidden="1" xr:uid="{00000000-0005-0000-0000-000050600000}"/>
    <cellStyle name="Comma [0] 2 157 2 2" xfId="25142" hidden="1" xr:uid="{00000000-0005-0000-0000-000039620000}"/>
    <cellStyle name="Comma [0] 2 157 2 2" xfId="25203" hidden="1" xr:uid="{00000000-0005-0000-0000-000076620000}"/>
    <cellStyle name="Comma [0] 2 157 2 2" xfId="25300" hidden="1" xr:uid="{00000000-0005-0000-0000-0000D7620000}"/>
    <cellStyle name="Comma [0] 2 157 2 2" xfId="26350" hidden="1" xr:uid="{00000000-0005-0000-0000-0000F1660000}"/>
    <cellStyle name="Comma [0] 2 157 2 2" xfId="26836" hidden="1" xr:uid="{00000000-0005-0000-0000-0000D7680000}"/>
    <cellStyle name="Comma [0] 2 157 2 2" xfId="26897" hidden="1" xr:uid="{00000000-0005-0000-0000-000014690000}"/>
    <cellStyle name="Comma [0] 2 157 2 2" xfId="26994" hidden="1" xr:uid="{00000000-0005-0000-0000-000075690000}"/>
    <cellStyle name="Comma [0] 2 157 2 2" xfId="28025" hidden="1" xr:uid="{00000000-0005-0000-0000-00007C6D0000}"/>
    <cellStyle name="Comma [0] 2 157 2 2" xfId="28497" hidden="1" xr:uid="{00000000-0005-0000-0000-0000546F0000}"/>
    <cellStyle name="Comma [0] 2 157 2 2" xfId="28558" hidden="1" xr:uid="{00000000-0005-0000-0000-0000916F0000}"/>
    <cellStyle name="Comma [0] 2 157 2 2" xfId="28655" hidden="1" xr:uid="{00000000-0005-0000-0000-0000F26F0000}"/>
    <cellStyle name="Comma [0] 2 157 2 2" xfId="29671" hidden="1" xr:uid="{00000000-0005-0000-0000-0000EA730000}"/>
    <cellStyle name="Comma [0] 2 157 2 2" xfId="30132" hidden="1" xr:uid="{00000000-0005-0000-0000-0000B7750000}"/>
    <cellStyle name="Comma [0] 2 157 2 2" xfId="30193" hidden="1" xr:uid="{00000000-0005-0000-0000-0000F4750000}"/>
    <cellStyle name="Comma [0] 2 157 2 2" xfId="30290" hidden="1" xr:uid="{00000000-0005-0000-0000-000055760000}"/>
    <cellStyle name="Comma [0] 2 157 2 2" xfId="31248" hidden="1" xr:uid="{00000000-0005-0000-0000-0000137A0000}"/>
    <cellStyle name="Comma [0] 2 157 2 2" xfId="31654" hidden="1" xr:uid="{00000000-0005-0000-0000-0000A97B0000}"/>
    <cellStyle name="Comma [0] 2 157 2 2" xfId="31706" hidden="1" xr:uid="{00000000-0005-0000-0000-0000DD7B0000}"/>
    <cellStyle name="Comma [0] 2 157 2 2" xfId="31801" hidden="1" xr:uid="{00000000-0005-0000-0000-00003C7C0000}"/>
    <cellStyle name="Comma [0] 2 157 2 2" xfId="37002" hidden="1" xr:uid="{B5A8942E-8169-4790-9A4D-60445A388EE6}"/>
    <cellStyle name="Comma [0] 2 157 2 2" xfId="37506" hidden="1" xr:uid="{CA5DFC8B-C5C5-4DC4-82C3-0D06CCB90379}"/>
    <cellStyle name="Comma [0] 2 157 2 2" xfId="37567" hidden="1" xr:uid="{95484D02-C388-4F80-9AEA-2C98BA11C95E}"/>
    <cellStyle name="Comma [0] 2 157 2 2" xfId="37664" hidden="1" xr:uid="{9F9F0F51-A3C3-4B29-9461-4DEBEBAE977D}"/>
    <cellStyle name="Comma [0] 2 157 2 2" xfId="39221" hidden="1" xr:uid="{785E71A3-4F1A-4D2F-A62D-CE715D826771}"/>
    <cellStyle name="Comma [0] 2 157 2 2" xfId="39725" hidden="1" xr:uid="{FBDABF85-6438-4A6B-907A-A2EAB928CEDD}"/>
    <cellStyle name="Comma [0] 2 157 2 2" xfId="39786" hidden="1" xr:uid="{F2E13774-877C-46BC-85E1-1D6078FD1C17}"/>
    <cellStyle name="Comma [0] 2 157 2 2" xfId="39883" hidden="1" xr:uid="{8CDAE662-3A64-4FDD-8279-6C38FB8A71EA}"/>
    <cellStyle name="Comma [0] 2 157 2 2" xfId="40977" hidden="1" xr:uid="{B40355BC-14C3-4EAA-86FD-F43643069A72}"/>
    <cellStyle name="Comma [0] 2 157 2 2" xfId="41481" hidden="1" xr:uid="{A672F221-939B-4603-A2C8-DDC1581F8028}"/>
    <cellStyle name="Comma [0] 2 157 2 2" xfId="41542" hidden="1" xr:uid="{CFCE5B2B-812C-4344-9DE2-42A8884CE228}"/>
    <cellStyle name="Comma [0] 2 157 2 2" xfId="41639" hidden="1" xr:uid="{F931031B-5EB0-4E82-88EA-1D89A2CC7CD7}"/>
    <cellStyle name="Comma [0] 2 157 2 2" xfId="42733" hidden="1" xr:uid="{770FB6F1-FAAB-4CD1-AFDC-F44D98DD40FA}"/>
    <cellStyle name="Comma [0] 2 157 2 2" xfId="43237" hidden="1" xr:uid="{F5C43930-96CD-476C-9E7D-9113623FC5C4}"/>
    <cellStyle name="Comma [0] 2 157 2 2" xfId="43298" hidden="1" xr:uid="{44483D40-B3E3-41DB-B20D-3E5996966E24}"/>
    <cellStyle name="Comma [0] 2 157 2 2" xfId="43395" hidden="1" xr:uid="{67B1CB59-342D-404F-B1F5-25F9243D90FA}"/>
    <cellStyle name="Comma [0] 2 157 2 2" xfId="44489" hidden="1" xr:uid="{A92D3801-D239-47E6-A495-30C2B9EF8839}"/>
    <cellStyle name="Comma [0] 2 157 2 2" xfId="44993" hidden="1" xr:uid="{FD1959C3-9BE9-4F80-AB8E-0EDCB024AAB5}"/>
    <cellStyle name="Comma [0] 2 157 2 2" xfId="45054" hidden="1" xr:uid="{24C94152-6F49-4578-AE21-8C984C4CECFD}"/>
    <cellStyle name="Comma [0] 2 157 2 2" xfId="45151" hidden="1" xr:uid="{F80C19E9-2E87-407E-805A-740FC53D32F7}"/>
    <cellStyle name="Comma [0] 2 157 2 2" xfId="46245" hidden="1" xr:uid="{AD214C28-66EB-40E9-852A-98BC8F0B26E5}"/>
    <cellStyle name="Comma [0] 2 157 2 2" xfId="46749" hidden="1" xr:uid="{2EC7BA12-313B-4457-9D38-CD03C97D4A1C}"/>
    <cellStyle name="Comma [0] 2 157 2 2" xfId="46810" hidden="1" xr:uid="{92609FE2-D54D-4EC0-A237-7C0A4D8A4A5A}"/>
    <cellStyle name="Comma [0] 2 157 2 2" xfId="46907" hidden="1" xr:uid="{38DB5349-BAB6-4473-A216-8EB313FD6BCF}"/>
    <cellStyle name="Comma [0] 2 157 2 2" xfId="47998" hidden="1" xr:uid="{DAE154DF-0857-44A4-808D-1C9F281CD1BA}"/>
    <cellStyle name="Comma [0] 2 157 2 2" xfId="48502" hidden="1" xr:uid="{B6942F49-01BF-44B9-B356-AF25A4B3057D}"/>
    <cellStyle name="Comma [0] 2 157 2 2" xfId="48563" hidden="1" xr:uid="{C67794A6-7F94-47C5-999B-1CDACF25891A}"/>
    <cellStyle name="Comma [0] 2 157 2 2" xfId="48660" hidden="1" xr:uid="{158D0993-2396-4133-8EA4-4BBA677F071C}"/>
    <cellStyle name="Comma [0] 2 157 2 2" xfId="49748" hidden="1" xr:uid="{B2455849-8FE2-4B4B-8FB3-CA64BB1C9AF8}"/>
    <cellStyle name="Comma [0] 2 157 2 2" xfId="50252" hidden="1" xr:uid="{E4FABEE4-C6B0-40A5-BFF7-DABE8297A35C}"/>
    <cellStyle name="Comma [0] 2 157 2 2" xfId="50313" hidden="1" xr:uid="{4E6F45CF-628B-4E34-81D4-6BB59D628C48}"/>
    <cellStyle name="Comma [0] 2 157 2 2" xfId="50410" hidden="1" xr:uid="{E08C9753-C8FE-4ABC-85F9-8490A759A1BE}"/>
    <cellStyle name="Comma [0] 2 157 2 2" xfId="51493" hidden="1" xr:uid="{59CF844E-5E60-4B71-84DE-1806F2C52482}"/>
    <cellStyle name="Comma [0] 2 157 2 2" xfId="51996" hidden="1" xr:uid="{5EAA44B4-9C86-4ED4-9A66-C45259AD0146}"/>
    <cellStyle name="Comma [0] 2 157 2 2" xfId="52057" hidden="1" xr:uid="{C250B3A4-50B2-4428-ADB2-EF25F7673108}"/>
    <cellStyle name="Comma [0] 2 157 2 2" xfId="52154" hidden="1" xr:uid="{A7779801-8168-4338-800C-2CFF49D6A286}"/>
    <cellStyle name="Comma [0] 2 157 2 2" xfId="53231" hidden="1" xr:uid="{957883C2-A689-4D11-AD9D-39EE99C3B611}"/>
    <cellStyle name="Comma [0] 2 157 2 2" xfId="53730" hidden="1" xr:uid="{24D7630A-7F06-4BAA-BAAD-F97D06D188E3}"/>
    <cellStyle name="Comma [0] 2 157 2 2" xfId="53791" hidden="1" xr:uid="{A074C487-DF09-4856-8F12-189BC17A06ED}"/>
    <cellStyle name="Comma [0] 2 157 2 2" xfId="53888" hidden="1" xr:uid="{13CA4F67-CA9B-4952-8F5E-B7204AF02D90}"/>
    <cellStyle name="Comma [0] 2 157 2 2" xfId="54959" hidden="1" xr:uid="{BC266AD9-DEBC-4FC4-A5F1-6297169064B4}"/>
    <cellStyle name="Comma [0] 2 157 2 2" xfId="55454" hidden="1" xr:uid="{C15DC102-8861-47FE-9B28-5B7FB399466F}"/>
    <cellStyle name="Comma [0] 2 157 2 2" xfId="55515" hidden="1" xr:uid="{E28FB71A-B827-406D-9994-7FD3280C583F}"/>
    <cellStyle name="Comma [0] 2 157 2 2" xfId="55612" hidden="1" xr:uid="{241AF082-9FCB-484E-ADBD-3FCC49AE0BDE}"/>
    <cellStyle name="Comma [0] 2 157 2 2" xfId="56672" hidden="1" xr:uid="{C0CCE7F9-E922-4124-96F0-50DAB11BA9EA}"/>
    <cellStyle name="Comma [0] 2 157 2 2" xfId="57161" hidden="1" xr:uid="{DE74C6B6-4605-4F68-B652-A1A8B3F876A8}"/>
    <cellStyle name="Comma [0] 2 157 2 2" xfId="57222" hidden="1" xr:uid="{1723CE19-70C6-4EE4-B5C9-46FD58C632E5}"/>
    <cellStyle name="Comma [0] 2 157 2 2" xfId="57319" hidden="1" xr:uid="{6A005897-20D2-4E32-B700-22916A16BC3C}"/>
    <cellStyle name="Comma [0] 2 157 2 2" xfId="58369" hidden="1" xr:uid="{ED9334DB-92EE-436A-B966-3EE47833F52E}"/>
    <cellStyle name="Comma [0] 2 157 2 2" xfId="58855" hidden="1" xr:uid="{C0914F38-011D-4501-AE00-EC4BD8CD1A2C}"/>
    <cellStyle name="Comma [0] 2 157 2 2" xfId="58916" hidden="1" xr:uid="{56135C1D-E78B-4E39-A57F-9D8F141E13DF}"/>
    <cellStyle name="Comma [0] 2 157 2 2" xfId="59013" hidden="1" xr:uid="{BD3B2B04-3AB6-46CD-B42D-5FBBD1665858}"/>
    <cellStyle name="Comma [0] 2 157 2 2" xfId="60044" hidden="1" xr:uid="{FA305A5A-9591-4C9E-9A46-B86E390884F1}"/>
    <cellStyle name="Comma [0] 2 157 2 2" xfId="60516" hidden="1" xr:uid="{C639B635-2422-4BB3-A8AE-5EF00A793B5B}"/>
    <cellStyle name="Comma [0] 2 157 2 2" xfId="60577" hidden="1" xr:uid="{D264C99A-8E10-4BAE-B45C-ACFAD920B0A3}"/>
    <cellStyle name="Comma [0] 2 157 2 2" xfId="60674" hidden="1" xr:uid="{7920E3C0-1DEC-4862-810E-40308E08486B}"/>
    <cellStyle name="Comma [0] 2 157 2 2" xfId="61690" hidden="1" xr:uid="{650E55A8-D0B1-4503-8F4F-384D48144DFF}"/>
    <cellStyle name="Comma [0] 2 157 2 2" xfId="62151" hidden="1" xr:uid="{4078F2AD-FF82-40FC-90E7-398887FE5BEC}"/>
    <cellStyle name="Comma [0] 2 157 2 2" xfId="62212" hidden="1" xr:uid="{7372E383-7AD5-4577-825D-709E10535206}"/>
    <cellStyle name="Comma [0] 2 157 2 2" xfId="62309" hidden="1" xr:uid="{4CDDF09C-6ED5-416D-BD31-1F44B28AB335}"/>
    <cellStyle name="Comma [0] 2 157 2 2" xfId="63267" hidden="1" xr:uid="{E57ED210-C2FE-4D5B-B9B4-AD1EC5FF0052}"/>
    <cellStyle name="Comma [0] 2 157 2 2" xfId="63673" hidden="1" xr:uid="{EDE39093-2C09-4C93-A25D-FECCD74C5D09}"/>
    <cellStyle name="Comma [0] 2 157 2 2" xfId="63725" hidden="1" xr:uid="{EC16E13C-3632-43F5-AB64-F598B0D1E5E4}"/>
    <cellStyle name="Comma [0] 2 157 2 2" xfId="63820" hidden="1" xr:uid="{C0447065-8E2A-400D-8FED-9176A72A2C9E}"/>
    <cellStyle name="Comma [0] 2 157 3" xfId="4085" hidden="1" xr:uid="{00000000-0005-0000-0000-0000F80F0000}"/>
    <cellStyle name="Comma [0] 2 157 3" xfId="4138" hidden="1" xr:uid="{00000000-0005-0000-0000-00002D100000}"/>
    <cellStyle name="Comma [0] 2 157 3" xfId="4322" hidden="1" xr:uid="{00000000-0005-0000-0000-0000E5100000}"/>
    <cellStyle name="Comma [0] 2 157 3" xfId="6541" hidden="1" xr:uid="{00000000-0005-0000-0000-000090190000}"/>
    <cellStyle name="Comma [0] 2 157 3" xfId="6868" hidden="1" xr:uid="{00000000-0005-0000-0000-0000D71A0000}"/>
    <cellStyle name="Comma [0] 2 157 3" xfId="6980" hidden="1" xr:uid="{00000000-0005-0000-0000-0000471B0000}"/>
    <cellStyle name="Comma [0] 2 157 3" xfId="8736" hidden="1" xr:uid="{00000000-0005-0000-0000-000023220000}"/>
    <cellStyle name="Comma [0] 2 157 3" xfId="10492" hidden="1" xr:uid="{00000000-0005-0000-0000-0000FF280000}"/>
    <cellStyle name="Comma [0] 2 157 3" xfId="12248" hidden="1" xr:uid="{00000000-0005-0000-0000-0000DB2F0000}"/>
    <cellStyle name="Comma [0] 2 157 3" xfId="14004" hidden="1" xr:uid="{00000000-0005-0000-0000-0000B7360000}"/>
    <cellStyle name="Comma [0] 2 157 3" xfId="15758" hidden="1" xr:uid="{00000000-0005-0000-0000-0000913D0000}"/>
    <cellStyle name="Comma [0] 2 157 3" xfId="17509" hidden="1" xr:uid="{00000000-0005-0000-0000-000068440000}"/>
    <cellStyle name="Comma [0] 2 157 3" xfId="19255" hidden="1" xr:uid="{00000000-0005-0000-0000-00003A4B0000}"/>
    <cellStyle name="Comma [0] 2 157 3" xfId="20996" hidden="1" xr:uid="{00000000-0005-0000-0000-000007520000}"/>
    <cellStyle name="Comma [0] 2 157 3" xfId="22724" hidden="1" xr:uid="{00000000-0005-0000-0000-0000C7580000}"/>
    <cellStyle name="Comma [0] 2 157 3" xfId="24442" hidden="1" xr:uid="{00000000-0005-0000-0000-00007D5F0000}"/>
    <cellStyle name="Comma [0] 2 157 3" xfId="36104" hidden="1" xr:uid="{A09C3503-5A80-43B3-8763-51F8E3E834C5}"/>
    <cellStyle name="Comma [0] 2 157 3" xfId="36157" hidden="1" xr:uid="{6D4F8890-FC6D-4C06-A9D1-52D63F7844B7}"/>
    <cellStyle name="Comma [0] 2 157 3" xfId="36341" hidden="1" xr:uid="{3A416793-0755-4436-A1D6-EA4528764B0F}"/>
    <cellStyle name="Comma [0] 2 157 3" xfId="38560" hidden="1" xr:uid="{6E1D45D9-952C-44D1-9C52-AA6B676664CA}"/>
    <cellStyle name="Comma [0] 2 157 3" xfId="38887" hidden="1" xr:uid="{3E4F0D9A-BF2E-44FA-9D6E-FA5BCF907944}"/>
    <cellStyle name="Comma [0] 2 157 3" xfId="38999" hidden="1" xr:uid="{C057D05F-9726-43DF-825D-AFD139160CBD}"/>
    <cellStyle name="Comma [0] 2 157 3" xfId="40755" hidden="1" xr:uid="{11608973-0BFD-49E7-BDA0-D78CAD040766}"/>
    <cellStyle name="Comma [0] 2 157 3" xfId="42511" hidden="1" xr:uid="{3F881B22-38F7-483D-9636-8F60040405C1}"/>
    <cellStyle name="Comma [0] 2 157 3" xfId="44267" hidden="1" xr:uid="{38FB958F-ECA7-4784-9DDF-DD1F6FE26153}"/>
    <cellStyle name="Comma [0] 2 157 3" xfId="46023" hidden="1" xr:uid="{2DD4194A-5B71-4CAD-BE5A-F33EDD386B2D}"/>
    <cellStyle name="Comma [0] 2 157 3" xfId="47777" hidden="1" xr:uid="{9F0FB38E-94E5-440F-9EC8-C6CFD283957B}"/>
    <cellStyle name="Comma [0] 2 157 3" xfId="49528" hidden="1" xr:uid="{35567EFB-5CEE-4C59-AE38-B447C5E8A493}"/>
    <cellStyle name="Comma [0] 2 157 3" xfId="51274" hidden="1" xr:uid="{884BCACB-2B64-4596-A47C-B42D29338F93}"/>
    <cellStyle name="Comma [0] 2 157 3" xfId="53015" hidden="1" xr:uid="{554C155D-D56E-46DB-92FB-F0E358A2A1B0}"/>
    <cellStyle name="Comma [0] 2 157 3" xfId="54743" hidden="1" xr:uid="{8A261341-3996-4600-831A-7F6C76291720}"/>
    <cellStyle name="Comma [0] 2 157 3" xfId="56461" hidden="1" xr:uid="{DF2E4B20-6061-486D-BAA4-88BEAF9AABAE}"/>
    <cellStyle name="Comma [0] 2 158" xfId="529" xr:uid="{00000000-0005-0000-0000-000014020000}"/>
    <cellStyle name="Comma [0] 2 158 2" xfId="1184" hidden="1" xr:uid="{00000000-0005-0000-0000-0000A3040000}"/>
    <cellStyle name="Comma [0] 2 158 2" xfId="1712" hidden="1" xr:uid="{00000000-0005-0000-0000-0000B3060000}"/>
    <cellStyle name="Comma [0] 2 158 2" xfId="1745" hidden="1" xr:uid="{00000000-0005-0000-0000-0000D4060000}"/>
    <cellStyle name="Comma [0] 2 158 2" xfId="1806" hidden="1" xr:uid="{00000000-0005-0000-0000-000011070000}"/>
    <cellStyle name="Comma [0] 2 158 2" xfId="33220" hidden="1" xr:uid="{045839D8-AAE3-4CA5-91DE-D58FAD58A97B}"/>
    <cellStyle name="Comma [0] 2 158 2" xfId="33745" hidden="1" xr:uid="{3ED62DBA-2913-4666-BBB1-DBD9545804C8}"/>
    <cellStyle name="Comma [0] 2 158 2" xfId="33775" hidden="1" xr:uid="{29884498-D6D4-41CA-B739-EB25FDF618FB}"/>
    <cellStyle name="Comma [0] 2 158 2" xfId="33836" hidden="1" xr:uid="{49E521EB-4CAC-4648-96D1-1DC42C02E1F3}"/>
    <cellStyle name="Comma [0] 2 158 2" xfId="32582" xr:uid="{BD197181-2DA2-47B0-92DC-925D23F675F6}"/>
    <cellStyle name="Comma [0] 2 158 2 2" xfId="4981" hidden="1" xr:uid="{00000000-0005-0000-0000-000078130000}"/>
    <cellStyle name="Comma [0] 2 158 2 2" xfId="5509" hidden="1" xr:uid="{00000000-0005-0000-0000-000088150000}"/>
    <cellStyle name="Comma [0] 2 158 2 2" xfId="5546" hidden="1" xr:uid="{00000000-0005-0000-0000-0000AD150000}"/>
    <cellStyle name="Comma [0] 2 158 2 2" xfId="5607" hidden="1" xr:uid="{00000000-0005-0000-0000-0000EA150000}"/>
    <cellStyle name="Comma [0] 2 158 2 2" xfId="7200" hidden="1" xr:uid="{00000000-0005-0000-0000-0000231C0000}"/>
    <cellStyle name="Comma [0] 2 158 2 2" xfId="7728" hidden="1" xr:uid="{00000000-0005-0000-0000-0000331E0000}"/>
    <cellStyle name="Comma [0] 2 158 2 2" xfId="7765" hidden="1" xr:uid="{00000000-0005-0000-0000-0000581E0000}"/>
    <cellStyle name="Comma [0] 2 158 2 2" xfId="7826" hidden="1" xr:uid="{00000000-0005-0000-0000-0000951E0000}"/>
    <cellStyle name="Comma [0] 2 158 2 2" xfId="8956" hidden="1" xr:uid="{00000000-0005-0000-0000-0000FF220000}"/>
    <cellStyle name="Comma [0] 2 158 2 2" xfId="9484" hidden="1" xr:uid="{00000000-0005-0000-0000-00000F250000}"/>
    <cellStyle name="Comma [0] 2 158 2 2" xfId="9521" hidden="1" xr:uid="{00000000-0005-0000-0000-000034250000}"/>
    <cellStyle name="Comma [0] 2 158 2 2" xfId="9582" hidden="1" xr:uid="{00000000-0005-0000-0000-000071250000}"/>
    <cellStyle name="Comma [0] 2 158 2 2" xfId="10712" hidden="1" xr:uid="{00000000-0005-0000-0000-0000DB290000}"/>
    <cellStyle name="Comma [0] 2 158 2 2" xfId="11240" hidden="1" xr:uid="{00000000-0005-0000-0000-0000EB2B0000}"/>
    <cellStyle name="Comma [0] 2 158 2 2" xfId="11277" hidden="1" xr:uid="{00000000-0005-0000-0000-0000102C0000}"/>
    <cellStyle name="Comma [0] 2 158 2 2" xfId="11338" hidden="1" xr:uid="{00000000-0005-0000-0000-00004D2C0000}"/>
    <cellStyle name="Comma [0] 2 158 2 2" xfId="12468" hidden="1" xr:uid="{00000000-0005-0000-0000-0000B7300000}"/>
    <cellStyle name="Comma [0] 2 158 2 2" xfId="12996" hidden="1" xr:uid="{00000000-0005-0000-0000-0000C7320000}"/>
    <cellStyle name="Comma [0] 2 158 2 2" xfId="13033" hidden="1" xr:uid="{00000000-0005-0000-0000-0000EC320000}"/>
    <cellStyle name="Comma [0] 2 158 2 2" xfId="13094" hidden="1" xr:uid="{00000000-0005-0000-0000-000029330000}"/>
    <cellStyle name="Comma [0] 2 158 2 2" xfId="14224" hidden="1" xr:uid="{00000000-0005-0000-0000-000093370000}"/>
    <cellStyle name="Comma [0] 2 158 2 2" xfId="14752" hidden="1" xr:uid="{00000000-0005-0000-0000-0000A3390000}"/>
    <cellStyle name="Comma [0] 2 158 2 2" xfId="14789" hidden="1" xr:uid="{00000000-0005-0000-0000-0000C8390000}"/>
    <cellStyle name="Comma [0] 2 158 2 2" xfId="14850" hidden="1" xr:uid="{00000000-0005-0000-0000-0000053A0000}"/>
    <cellStyle name="Comma [0] 2 158 2 2" xfId="15977" hidden="1" xr:uid="{00000000-0005-0000-0000-00006C3E0000}"/>
    <cellStyle name="Comma [0] 2 158 2 2" xfId="16505" hidden="1" xr:uid="{00000000-0005-0000-0000-00007C400000}"/>
    <cellStyle name="Comma [0] 2 158 2 2" xfId="16542" hidden="1" xr:uid="{00000000-0005-0000-0000-0000A1400000}"/>
    <cellStyle name="Comma [0] 2 158 2 2" xfId="16603" hidden="1" xr:uid="{00000000-0005-0000-0000-0000DE400000}"/>
    <cellStyle name="Comma [0] 2 158 2 2" xfId="17727" hidden="1" xr:uid="{00000000-0005-0000-0000-000042450000}"/>
    <cellStyle name="Comma [0] 2 158 2 2" xfId="18255" hidden="1" xr:uid="{00000000-0005-0000-0000-000052470000}"/>
    <cellStyle name="Comma [0] 2 158 2 2" xfId="18292" hidden="1" xr:uid="{00000000-0005-0000-0000-000077470000}"/>
    <cellStyle name="Comma [0] 2 158 2 2" xfId="18353" hidden="1" xr:uid="{00000000-0005-0000-0000-0000B4470000}"/>
    <cellStyle name="Comma [0] 2 158 2 2" xfId="19472" hidden="1" xr:uid="{00000000-0005-0000-0000-0000134C0000}"/>
    <cellStyle name="Comma [0] 2 158 2 2" xfId="19999" hidden="1" xr:uid="{00000000-0005-0000-0000-0000224E0000}"/>
    <cellStyle name="Comma [0] 2 158 2 2" xfId="20036" hidden="1" xr:uid="{00000000-0005-0000-0000-0000474E0000}"/>
    <cellStyle name="Comma [0] 2 158 2 2" xfId="20097" hidden="1" xr:uid="{00000000-0005-0000-0000-0000844E0000}"/>
    <cellStyle name="Comma [0] 2 158 2 2" xfId="21210" hidden="1" xr:uid="{00000000-0005-0000-0000-0000DD520000}"/>
    <cellStyle name="Comma [0] 2 158 2 2" xfId="21733" hidden="1" xr:uid="{00000000-0005-0000-0000-0000E8540000}"/>
    <cellStyle name="Comma [0] 2 158 2 2" xfId="21770" hidden="1" xr:uid="{00000000-0005-0000-0000-00000D550000}"/>
    <cellStyle name="Comma [0] 2 158 2 2" xfId="21831" hidden="1" xr:uid="{00000000-0005-0000-0000-00004A550000}"/>
    <cellStyle name="Comma [0] 2 158 2 2" xfId="22938" hidden="1" xr:uid="{00000000-0005-0000-0000-00009D590000}"/>
    <cellStyle name="Comma [0] 2 158 2 2" xfId="23457" hidden="1" xr:uid="{00000000-0005-0000-0000-0000A45B0000}"/>
    <cellStyle name="Comma [0] 2 158 2 2" xfId="23494" hidden="1" xr:uid="{00000000-0005-0000-0000-0000C95B0000}"/>
    <cellStyle name="Comma [0] 2 158 2 2" xfId="23555" hidden="1" xr:uid="{00000000-0005-0000-0000-0000065C0000}"/>
    <cellStyle name="Comma [0] 2 158 2 2" xfId="24651" hidden="1" xr:uid="{00000000-0005-0000-0000-00004E600000}"/>
    <cellStyle name="Comma [0] 2 158 2 2" xfId="25164" hidden="1" xr:uid="{00000000-0005-0000-0000-00004F620000}"/>
    <cellStyle name="Comma [0] 2 158 2 2" xfId="25201" hidden="1" xr:uid="{00000000-0005-0000-0000-000074620000}"/>
    <cellStyle name="Comma [0] 2 158 2 2" xfId="25262" hidden="1" xr:uid="{00000000-0005-0000-0000-0000B1620000}"/>
    <cellStyle name="Comma [0] 2 158 2 2" xfId="26348" hidden="1" xr:uid="{00000000-0005-0000-0000-0000EF660000}"/>
    <cellStyle name="Comma [0] 2 158 2 2" xfId="26858" hidden="1" xr:uid="{00000000-0005-0000-0000-0000ED680000}"/>
    <cellStyle name="Comma [0] 2 158 2 2" xfId="26895" hidden="1" xr:uid="{00000000-0005-0000-0000-000012690000}"/>
    <cellStyle name="Comma [0] 2 158 2 2" xfId="26956" hidden="1" xr:uid="{00000000-0005-0000-0000-00004F690000}"/>
    <cellStyle name="Comma [0] 2 158 2 2" xfId="28023" hidden="1" xr:uid="{00000000-0005-0000-0000-00007A6D0000}"/>
    <cellStyle name="Comma [0] 2 158 2 2" xfId="28519" hidden="1" xr:uid="{00000000-0005-0000-0000-00006A6F0000}"/>
    <cellStyle name="Comma [0] 2 158 2 2" xfId="28556" hidden="1" xr:uid="{00000000-0005-0000-0000-00008F6F0000}"/>
    <cellStyle name="Comma [0] 2 158 2 2" xfId="28617" hidden="1" xr:uid="{00000000-0005-0000-0000-0000CC6F0000}"/>
    <cellStyle name="Comma [0] 2 158 2 2" xfId="29669" hidden="1" xr:uid="{00000000-0005-0000-0000-0000E8730000}"/>
    <cellStyle name="Comma [0] 2 158 2 2" xfId="30154" hidden="1" xr:uid="{00000000-0005-0000-0000-0000CD750000}"/>
    <cellStyle name="Comma [0] 2 158 2 2" xfId="30191" hidden="1" xr:uid="{00000000-0005-0000-0000-0000F2750000}"/>
    <cellStyle name="Comma [0] 2 158 2 2" xfId="30252" hidden="1" xr:uid="{00000000-0005-0000-0000-00002F760000}"/>
    <cellStyle name="Comma [0] 2 158 2 2" xfId="31246" hidden="1" xr:uid="{00000000-0005-0000-0000-0000117A0000}"/>
    <cellStyle name="Comma [0] 2 158 2 2" xfId="31676" hidden="1" xr:uid="{00000000-0005-0000-0000-0000BF7B0000}"/>
    <cellStyle name="Comma [0] 2 158 2 2" xfId="31704" hidden="1" xr:uid="{00000000-0005-0000-0000-0000DB7B0000}"/>
    <cellStyle name="Comma [0] 2 158 2 2" xfId="31765" hidden="1" xr:uid="{00000000-0005-0000-0000-0000187C0000}"/>
    <cellStyle name="Comma [0] 2 158 2 2" xfId="37000" hidden="1" xr:uid="{313A8823-C703-4E7C-ACC8-0215E97554AD}"/>
    <cellStyle name="Comma [0] 2 158 2 2" xfId="37528" hidden="1" xr:uid="{762F84A5-CD8D-490D-9C61-003E0F50970A}"/>
    <cellStyle name="Comma [0] 2 158 2 2" xfId="37565" hidden="1" xr:uid="{1C48DEEA-3DAC-42AC-92E0-144DBAAC04AA}"/>
    <cellStyle name="Comma [0] 2 158 2 2" xfId="37626" hidden="1" xr:uid="{E7DED17F-956D-47F3-AC83-C43410D6F402}"/>
    <cellStyle name="Comma [0] 2 158 2 2" xfId="39219" hidden="1" xr:uid="{C307B1BB-91E9-461E-AD74-D9EC073BE590}"/>
    <cellStyle name="Comma [0] 2 158 2 2" xfId="39747" hidden="1" xr:uid="{80AF8015-D0AB-4220-9D4A-5EBD2FA1E99F}"/>
    <cellStyle name="Comma [0] 2 158 2 2" xfId="39784" hidden="1" xr:uid="{7F696B92-D8BB-4D11-BC54-3BE25B252A72}"/>
    <cellStyle name="Comma [0] 2 158 2 2" xfId="39845" hidden="1" xr:uid="{2039BD59-129E-450A-8B31-3BBFB18D45BA}"/>
    <cellStyle name="Comma [0] 2 158 2 2" xfId="40975" hidden="1" xr:uid="{34266126-9696-4459-A448-5D9D2E0E90F3}"/>
    <cellStyle name="Comma [0] 2 158 2 2" xfId="41503" hidden="1" xr:uid="{94DDD2C5-E418-4CD8-8E6C-2A4EB610BCAB}"/>
    <cellStyle name="Comma [0] 2 158 2 2" xfId="41540" hidden="1" xr:uid="{92AE2CCF-0D4C-48EB-ADA9-101550637339}"/>
    <cellStyle name="Comma [0] 2 158 2 2" xfId="41601" hidden="1" xr:uid="{3D958EBD-88FB-4F2C-886E-AA7C324A08E5}"/>
    <cellStyle name="Comma [0] 2 158 2 2" xfId="42731" hidden="1" xr:uid="{876813B1-D7AD-44BD-97B9-678269B3C249}"/>
    <cellStyle name="Comma [0] 2 158 2 2" xfId="43259" hidden="1" xr:uid="{B72E53CE-A3FE-4E08-97DF-2C5C3AC74F68}"/>
    <cellStyle name="Comma [0] 2 158 2 2" xfId="43296" hidden="1" xr:uid="{CA520F97-519E-4133-903A-962AF7B93DEA}"/>
    <cellStyle name="Comma [0] 2 158 2 2" xfId="43357" hidden="1" xr:uid="{C971A1DB-53DF-42FD-B526-E7FDE458C6BE}"/>
    <cellStyle name="Comma [0] 2 158 2 2" xfId="44487" hidden="1" xr:uid="{9A52CCC1-125E-415F-A523-B859AA9EA47F}"/>
    <cellStyle name="Comma [0] 2 158 2 2" xfId="45015" hidden="1" xr:uid="{48DD070C-4D6E-4E06-83AB-219D42CB0FD4}"/>
    <cellStyle name="Comma [0] 2 158 2 2" xfId="45052" hidden="1" xr:uid="{E6720C13-48C2-4950-A6D5-522ECE89E2D6}"/>
    <cellStyle name="Comma [0] 2 158 2 2" xfId="45113" hidden="1" xr:uid="{44B1723E-F440-4461-B4F7-D3209301FB94}"/>
    <cellStyle name="Comma [0] 2 158 2 2" xfId="46243" hidden="1" xr:uid="{61E75367-F8C4-4987-9A57-6AA94BF706FF}"/>
    <cellStyle name="Comma [0] 2 158 2 2" xfId="46771" hidden="1" xr:uid="{8AF9B2A3-E91C-4710-9B65-475F2A081B72}"/>
    <cellStyle name="Comma [0] 2 158 2 2" xfId="46808" hidden="1" xr:uid="{28C0FED9-BF18-4955-976C-EBB081E51E9E}"/>
    <cellStyle name="Comma [0] 2 158 2 2" xfId="46869" hidden="1" xr:uid="{C63E715C-F673-4F83-AE8D-BBFA170D8072}"/>
    <cellStyle name="Comma [0] 2 158 2 2" xfId="47996" hidden="1" xr:uid="{BDDF82B5-1B84-436A-9D4B-A457C657068B}"/>
    <cellStyle name="Comma [0] 2 158 2 2" xfId="48524" hidden="1" xr:uid="{07AA717C-45C8-4E94-9741-E5D568423084}"/>
    <cellStyle name="Comma [0] 2 158 2 2" xfId="48561" hidden="1" xr:uid="{FD28204F-068C-48EA-8EBB-206A5AFFC0FD}"/>
    <cellStyle name="Comma [0] 2 158 2 2" xfId="48622" hidden="1" xr:uid="{6199DD46-1CD7-4109-93B2-23575A5F363F}"/>
    <cellStyle name="Comma [0] 2 158 2 2" xfId="49746" hidden="1" xr:uid="{484B89C9-810E-4864-BF3A-B940FF17A8A5}"/>
    <cellStyle name="Comma [0] 2 158 2 2" xfId="50274" hidden="1" xr:uid="{41BF82C9-4C64-4745-89ED-59ACBA0ADFFD}"/>
    <cellStyle name="Comma [0] 2 158 2 2" xfId="50311" hidden="1" xr:uid="{9F7F7D0B-E124-4BF4-922C-C59B5826F729}"/>
    <cellStyle name="Comma [0] 2 158 2 2" xfId="50372" hidden="1" xr:uid="{E7357973-7DD5-444A-8135-6A71C5412C89}"/>
    <cellStyle name="Comma [0] 2 158 2 2" xfId="51491" hidden="1" xr:uid="{1B47F888-D275-4472-96C2-55C287758A2B}"/>
    <cellStyle name="Comma [0] 2 158 2 2" xfId="52018" hidden="1" xr:uid="{F5F89570-4D9F-4259-9222-65A6B9AA46E9}"/>
    <cellStyle name="Comma [0] 2 158 2 2" xfId="52055" hidden="1" xr:uid="{6C5663EE-56D2-4C71-804F-FB73E0495D24}"/>
    <cellStyle name="Comma [0] 2 158 2 2" xfId="52116" hidden="1" xr:uid="{B2658667-B4EE-4FDE-BEA6-05BD7FEC5EC4}"/>
    <cellStyle name="Comma [0] 2 158 2 2" xfId="53229" hidden="1" xr:uid="{6C7EED71-B06B-457D-971C-52ABEEB18ED6}"/>
    <cellStyle name="Comma [0] 2 158 2 2" xfId="53752" hidden="1" xr:uid="{043B7FEA-94B3-4F92-BFAC-8A1C9E3DE484}"/>
    <cellStyle name="Comma [0] 2 158 2 2" xfId="53789" hidden="1" xr:uid="{9A5F8009-B7C2-4C94-921A-B49E6EB79CCD}"/>
    <cellStyle name="Comma [0] 2 158 2 2" xfId="53850" hidden="1" xr:uid="{B7DDC048-36E1-47AD-B5E5-908D4E19A881}"/>
    <cellStyle name="Comma [0] 2 158 2 2" xfId="54957" hidden="1" xr:uid="{B90DDEC0-F267-4887-B37A-6E5FF3128BA2}"/>
    <cellStyle name="Comma [0] 2 158 2 2" xfId="55476" hidden="1" xr:uid="{3CCEE76C-DB69-4456-8AD1-9B439D9A9786}"/>
    <cellStyle name="Comma [0] 2 158 2 2" xfId="55513" hidden="1" xr:uid="{4CC77FBB-AE43-4CF7-98A5-C518BC52DF84}"/>
    <cellStyle name="Comma [0] 2 158 2 2" xfId="55574" hidden="1" xr:uid="{3B3C7CCA-B9E2-46BA-AFDB-E17406654422}"/>
    <cellStyle name="Comma [0] 2 158 2 2" xfId="56670" hidden="1" xr:uid="{15B814E9-7AEE-45E7-9070-6EEDBC482161}"/>
    <cellStyle name="Comma [0] 2 158 2 2" xfId="57183" hidden="1" xr:uid="{E0FFD9BB-0CF4-4B42-9206-313FB39CDC7C}"/>
    <cellStyle name="Comma [0] 2 158 2 2" xfId="57220" hidden="1" xr:uid="{9B39BA45-0933-49A5-A140-6CA3EDBD872E}"/>
    <cellStyle name="Comma [0] 2 158 2 2" xfId="57281" hidden="1" xr:uid="{BE9F58A9-6986-4138-9290-DF55F29F892C}"/>
    <cellStyle name="Comma [0] 2 158 2 2" xfId="58367" hidden="1" xr:uid="{3DAA57BD-A76B-417A-8FA6-25816069E2B1}"/>
    <cellStyle name="Comma [0] 2 158 2 2" xfId="58877" hidden="1" xr:uid="{932DBC58-B1E3-49A4-B789-5B732F1F7C08}"/>
    <cellStyle name="Comma [0] 2 158 2 2" xfId="58914" hidden="1" xr:uid="{3710B25A-77AD-4518-8305-7C1E540A984F}"/>
    <cellStyle name="Comma [0] 2 158 2 2" xfId="58975" hidden="1" xr:uid="{F6FD3157-21E2-4F3D-96C7-78C6F4738A71}"/>
    <cellStyle name="Comma [0] 2 158 2 2" xfId="60042" hidden="1" xr:uid="{5D58327E-175A-4D8D-967A-FC5D7DEEC6AB}"/>
    <cellStyle name="Comma [0] 2 158 2 2" xfId="60538" hidden="1" xr:uid="{99E014B9-5CC7-48BE-95F9-0358A301C841}"/>
    <cellStyle name="Comma [0] 2 158 2 2" xfId="60575" hidden="1" xr:uid="{6C992B9F-5BBF-46D4-9C44-B751151DCDE7}"/>
    <cellStyle name="Comma [0] 2 158 2 2" xfId="60636" hidden="1" xr:uid="{3D09E711-A8ED-4990-93B6-A8F46AB7DC2F}"/>
    <cellStyle name="Comma [0] 2 158 2 2" xfId="61688" hidden="1" xr:uid="{D0F056AC-D674-4AA5-AC44-DCF89B4B1A57}"/>
    <cellStyle name="Comma [0] 2 158 2 2" xfId="62173" hidden="1" xr:uid="{B17996AA-BE57-429C-89CC-79E1CB76D6E4}"/>
    <cellStyle name="Comma [0] 2 158 2 2" xfId="62210" hidden="1" xr:uid="{34B85C85-0C36-49E5-886D-C5445E902A39}"/>
    <cellStyle name="Comma [0] 2 158 2 2" xfId="62271" hidden="1" xr:uid="{3F4ADA45-69FE-4729-85D1-AFC9ACBA8344}"/>
    <cellStyle name="Comma [0] 2 158 2 2" xfId="63265" hidden="1" xr:uid="{1A1B0FFE-ADB9-447C-BBEE-74DCD2645C27}"/>
    <cellStyle name="Comma [0] 2 158 2 2" xfId="63695" hidden="1" xr:uid="{2F9876EE-E97A-4BD2-986E-98274BE60C78}"/>
    <cellStyle name="Comma [0] 2 158 2 2" xfId="63723" hidden="1" xr:uid="{4271B703-CAE2-440A-8892-F228F00AA1E0}"/>
    <cellStyle name="Comma [0] 2 158 2 2" xfId="63784" hidden="1" xr:uid="{B9D88E2D-51F2-4A4F-90F2-12255E9A5036}"/>
    <cellStyle name="Comma [0] 2 158 3" xfId="4119" hidden="1" xr:uid="{00000000-0005-0000-0000-00001A100000}"/>
    <cellStyle name="Comma [0] 2 158 3" xfId="4127" hidden="1" xr:uid="{00000000-0005-0000-0000-000022100000}"/>
    <cellStyle name="Comma [0] 2 158 3" xfId="4143" hidden="1" xr:uid="{00000000-0005-0000-0000-000032100000}"/>
    <cellStyle name="Comma [0] 2 158 3" xfId="4320" hidden="1" xr:uid="{00000000-0005-0000-0000-0000E3100000}"/>
    <cellStyle name="Comma [0] 2 158 3" xfId="4740" hidden="1" xr:uid="{00000000-0005-0000-0000-000087120000}"/>
    <cellStyle name="Comma [0] 2 158 3" xfId="6402" hidden="1" xr:uid="{00000000-0005-0000-0000-000005190000}"/>
    <cellStyle name="Comma [0] 2 158 3" xfId="6539" hidden="1" xr:uid="{00000000-0005-0000-0000-00008E190000}"/>
    <cellStyle name="Comma [0] 2 158 3" xfId="6866" hidden="1" xr:uid="{00000000-0005-0000-0000-0000D51A0000}"/>
    <cellStyle name="Comma [0] 2 158 3" xfId="8621" hidden="1" xr:uid="{00000000-0005-0000-0000-0000B0210000}"/>
    <cellStyle name="Comma [0] 2 158 3" xfId="10377" hidden="1" xr:uid="{00000000-0005-0000-0000-00008C280000}"/>
    <cellStyle name="Comma [0] 2 158 3" xfId="12133" hidden="1" xr:uid="{00000000-0005-0000-0000-0000682F0000}"/>
    <cellStyle name="Comma [0] 2 158 3" xfId="13889" hidden="1" xr:uid="{00000000-0005-0000-0000-000044360000}"/>
    <cellStyle name="Comma [0] 2 158 3" xfId="15645" hidden="1" xr:uid="{00000000-0005-0000-0000-0000203D0000}"/>
    <cellStyle name="Comma [0] 2 158 3" xfId="17398" hidden="1" xr:uid="{00000000-0005-0000-0000-0000F9430000}"/>
    <cellStyle name="Comma [0] 2 158 3" xfId="19147" hidden="1" xr:uid="{00000000-0005-0000-0000-0000CE4A0000}"/>
    <cellStyle name="Comma [0] 2 158 3" xfId="20890" hidden="1" xr:uid="{00000000-0005-0000-0000-00009D510000}"/>
    <cellStyle name="Comma [0] 2 158 3" xfId="36138" hidden="1" xr:uid="{62A3D41D-E0D8-4EAF-8956-C3743CA60495}"/>
    <cellStyle name="Comma [0] 2 158 3" xfId="36146" hidden="1" xr:uid="{E077A900-D1FD-4221-933F-0DCB405AF4E2}"/>
    <cellStyle name="Comma [0] 2 158 3" xfId="36162" hidden="1" xr:uid="{C8145101-2152-4935-AC8D-7AE7DC9A4F55}"/>
    <cellStyle name="Comma [0] 2 158 3" xfId="36339" hidden="1" xr:uid="{75306365-F764-4E71-94E3-E5B75D6164B8}"/>
    <cellStyle name="Comma [0] 2 158 3" xfId="36759" hidden="1" xr:uid="{A45B76B8-7CFE-4EF1-91B3-F4DC42EBE314}"/>
    <cellStyle name="Comma [0] 2 158 3" xfId="38421" hidden="1" xr:uid="{F6004DF0-CE74-4FEF-8140-B125B65A03FD}"/>
    <cellStyle name="Comma [0] 2 158 3" xfId="38558" hidden="1" xr:uid="{33FE5E75-D75E-42B0-97B2-93D8062A6A4A}"/>
    <cellStyle name="Comma [0] 2 158 3" xfId="38885" hidden="1" xr:uid="{B7770629-7621-4F0E-BB51-0CC9F4C5AD4B}"/>
    <cellStyle name="Comma [0] 2 158 3" xfId="40640" hidden="1" xr:uid="{0CB9C218-0A03-4CB0-84FB-09C7C4BF476A}"/>
    <cellStyle name="Comma [0] 2 158 3" xfId="42396" hidden="1" xr:uid="{9D0BE94E-5C90-4F06-8FF7-8F4743879E94}"/>
    <cellStyle name="Comma [0] 2 158 3" xfId="44152" hidden="1" xr:uid="{003C7497-C44B-4975-80E0-2795BB415F8B}"/>
    <cellStyle name="Comma [0] 2 158 3" xfId="45908" hidden="1" xr:uid="{AAF2A503-B6D9-4007-8C19-1E264EBCC213}"/>
    <cellStyle name="Comma [0] 2 158 3" xfId="47664" hidden="1" xr:uid="{7A6E28AF-758E-43B7-BE56-07CE81448DB9}"/>
    <cellStyle name="Comma [0] 2 158 3" xfId="49417" hidden="1" xr:uid="{6E0B0A49-BD17-450B-BE37-C56CB0CC5AC0}"/>
    <cellStyle name="Comma [0] 2 158 3" xfId="51166" hidden="1" xr:uid="{1B721678-6E8E-4FF2-8606-E060AD6A3898}"/>
    <cellStyle name="Comma [0] 2 158 3" xfId="52909" hidden="1" xr:uid="{5321894E-4BE2-459D-8E3F-EA8926132A97}"/>
    <cellStyle name="Comma [0] 2 159" xfId="533" xr:uid="{00000000-0005-0000-0000-000018020000}"/>
    <cellStyle name="Comma [0] 2 159 2" xfId="1188" hidden="1" xr:uid="{00000000-0005-0000-0000-0000A7040000}"/>
    <cellStyle name="Comma [0] 2 159 2" xfId="1704" hidden="1" xr:uid="{00000000-0005-0000-0000-0000AB060000}"/>
    <cellStyle name="Comma [0] 2 159 2" xfId="1749" hidden="1" xr:uid="{00000000-0005-0000-0000-0000D8060000}"/>
    <cellStyle name="Comma [0] 2 159 2" xfId="1823" hidden="1" xr:uid="{00000000-0005-0000-0000-000022070000}"/>
    <cellStyle name="Comma [0] 2 159 2" xfId="33224" hidden="1" xr:uid="{1238C4A3-B830-40B4-9D19-2F7A23066EDA}"/>
    <cellStyle name="Comma [0] 2 159 2" xfId="33737" hidden="1" xr:uid="{697175DE-C6A5-4C1C-835C-3C28A29AB99E}"/>
    <cellStyle name="Comma [0] 2 159 2" xfId="33779" hidden="1" xr:uid="{0A41A542-1D32-4278-AD4E-0483A2799D5E}"/>
    <cellStyle name="Comma [0] 2 159 2" xfId="33853" hidden="1" xr:uid="{95D2EFB0-1D16-477C-84F5-0FC360CDFABF}"/>
    <cellStyle name="Comma [0] 2 159 2" xfId="32586" xr:uid="{9B96A0B7-583C-4EE2-826C-BE039A21F7F6}"/>
    <cellStyle name="Comma [0] 2 159 2 2" xfId="4985" hidden="1" xr:uid="{00000000-0005-0000-0000-00007C130000}"/>
    <cellStyle name="Comma [0] 2 159 2 2" xfId="5501" hidden="1" xr:uid="{00000000-0005-0000-0000-000080150000}"/>
    <cellStyle name="Comma [0] 2 159 2 2" xfId="5550" hidden="1" xr:uid="{00000000-0005-0000-0000-0000B1150000}"/>
    <cellStyle name="Comma [0] 2 159 2 2" xfId="5625" hidden="1" xr:uid="{00000000-0005-0000-0000-0000FC150000}"/>
    <cellStyle name="Comma [0] 2 159 2 2" xfId="7204" hidden="1" xr:uid="{00000000-0005-0000-0000-0000271C0000}"/>
    <cellStyle name="Comma [0] 2 159 2 2" xfId="7720" hidden="1" xr:uid="{00000000-0005-0000-0000-00002B1E0000}"/>
    <cellStyle name="Comma [0] 2 159 2 2" xfId="7769" hidden="1" xr:uid="{00000000-0005-0000-0000-00005C1E0000}"/>
    <cellStyle name="Comma [0] 2 159 2 2" xfId="7844" hidden="1" xr:uid="{00000000-0005-0000-0000-0000A71E0000}"/>
    <cellStyle name="Comma [0] 2 159 2 2" xfId="8960" hidden="1" xr:uid="{00000000-0005-0000-0000-000003230000}"/>
    <cellStyle name="Comma [0] 2 159 2 2" xfId="9476" hidden="1" xr:uid="{00000000-0005-0000-0000-000007250000}"/>
    <cellStyle name="Comma [0] 2 159 2 2" xfId="9525" hidden="1" xr:uid="{00000000-0005-0000-0000-000038250000}"/>
    <cellStyle name="Comma [0] 2 159 2 2" xfId="9600" hidden="1" xr:uid="{00000000-0005-0000-0000-000083250000}"/>
    <cellStyle name="Comma [0] 2 159 2 2" xfId="10716" hidden="1" xr:uid="{00000000-0005-0000-0000-0000DF290000}"/>
    <cellStyle name="Comma [0] 2 159 2 2" xfId="11232" hidden="1" xr:uid="{00000000-0005-0000-0000-0000E32B0000}"/>
    <cellStyle name="Comma [0] 2 159 2 2" xfId="11281" hidden="1" xr:uid="{00000000-0005-0000-0000-0000142C0000}"/>
    <cellStyle name="Comma [0] 2 159 2 2" xfId="11356" hidden="1" xr:uid="{00000000-0005-0000-0000-00005F2C0000}"/>
    <cellStyle name="Comma [0] 2 159 2 2" xfId="12472" hidden="1" xr:uid="{00000000-0005-0000-0000-0000BB300000}"/>
    <cellStyle name="Comma [0] 2 159 2 2" xfId="12988" hidden="1" xr:uid="{00000000-0005-0000-0000-0000BF320000}"/>
    <cellStyle name="Comma [0] 2 159 2 2" xfId="13037" hidden="1" xr:uid="{00000000-0005-0000-0000-0000F0320000}"/>
    <cellStyle name="Comma [0] 2 159 2 2" xfId="13112" hidden="1" xr:uid="{00000000-0005-0000-0000-00003B330000}"/>
    <cellStyle name="Comma [0] 2 159 2 2" xfId="14228" hidden="1" xr:uid="{00000000-0005-0000-0000-000097370000}"/>
    <cellStyle name="Comma [0] 2 159 2 2" xfId="14744" hidden="1" xr:uid="{00000000-0005-0000-0000-00009B390000}"/>
    <cellStyle name="Comma [0] 2 159 2 2" xfId="14793" hidden="1" xr:uid="{00000000-0005-0000-0000-0000CC390000}"/>
    <cellStyle name="Comma [0] 2 159 2 2" xfId="14868" hidden="1" xr:uid="{00000000-0005-0000-0000-0000173A0000}"/>
    <cellStyle name="Comma [0] 2 159 2 2" xfId="15981" hidden="1" xr:uid="{00000000-0005-0000-0000-0000703E0000}"/>
    <cellStyle name="Comma [0] 2 159 2 2" xfId="16497" hidden="1" xr:uid="{00000000-0005-0000-0000-000074400000}"/>
    <cellStyle name="Comma [0] 2 159 2 2" xfId="16546" hidden="1" xr:uid="{00000000-0005-0000-0000-0000A5400000}"/>
    <cellStyle name="Comma [0] 2 159 2 2" xfId="16621" hidden="1" xr:uid="{00000000-0005-0000-0000-0000F0400000}"/>
    <cellStyle name="Comma [0] 2 159 2 2" xfId="17731" hidden="1" xr:uid="{00000000-0005-0000-0000-000046450000}"/>
    <cellStyle name="Comma [0] 2 159 2 2" xfId="18247" hidden="1" xr:uid="{00000000-0005-0000-0000-00004A470000}"/>
    <cellStyle name="Comma [0] 2 159 2 2" xfId="18296" hidden="1" xr:uid="{00000000-0005-0000-0000-00007B470000}"/>
    <cellStyle name="Comma [0] 2 159 2 2" xfId="18371" hidden="1" xr:uid="{00000000-0005-0000-0000-0000C6470000}"/>
    <cellStyle name="Comma [0] 2 159 2 2" xfId="19476" hidden="1" xr:uid="{00000000-0005-0000-0000-0000174C0000}"/>
    <cellStyle name="Comma [0] 2 159 2 2" xfId="19991" hidden="1" xr:uid="{00000000-0005-0000-0000-00001A4E0000}"/>
    <cellStyle name="Comma [0] 2 159 2 2" xfId="20040" hidden="1" xr:uid="{00000000-0005-0000-0000-00004B4E0000}"/>
    <cellStyle name="Comma [0] 2 159 2 2" xfId="20115" hidden="1" xr:uid="{00000000-0005-0000-0000-0000964E0000}"/>
    <cellStyle name="Comma [0] 2 159 2 2" xfId="21214" hidden="1" xr:uid="{00000000-0005-0000-0000-0000E1520000}"/>
    <cellStyle name="Comma [0] 2 159 2 2" xfId="21725" hidden="1" xr:uid="{00000000-0005-0000-0000-0000E0540000}"/>
    <cellStyle name="Comma [0] 2 159 2 2" xfId="21774" hidden="1" xr:uid="{00000000-0005-0000-0000-000011550000}"/>
    <cellStyle name="Comma [0] 2 159 2 2" xfId="21849" hidden="1" xr:uid="{00000000-0005-0000-0000-00005C550000}"/>
    <cellStyle name="Comma [0] 2 159 2 2" xfId="22942" hidden="1" xr:uid="{00000000-0005-0000-0000-0000A1590000}"/>
    <cellStyle name="Comma [0] 2 159 2 2" xfId="23449" hidden="1" xr:uid="{00000000-0005-0000-0000-00009C5B0000}"/>
    <cellStyle name="Comma [0] 2 159 2 2" xfId="23498" hidden="1" xr:uid="{00000000-0005-0000-0000-0000CD5B0000}"/>
    <cellStyle name="Comma [0] 2 159 2 2" xfId="23573" hidden="1" xr:uid="{00000000-0005-0000-0000-0000185C0000}"/>
    <cellStyle name="Comma [0] 2 159 2 2" xfId="24655" hidden="1" xr:uid="{00000000-0005-0000-0000-000052600000}"/>
    <cellStyle name="Comma [0] 2 159 2 2" xfId="25156" hidden="1" xr:uid="{00000000-0005-0000-0000-000047620000}"/>
    <cellStyle name="Comma [0] 2 159 2 2" xfId="25205" hidden="1" xr:uid="{00000000-0005-0000-0000-000078620000}"/>
    <cellStyle name="Comma [0] 2 159 2 2" xfId="25280" hidden="1" xr:uid="{00000000-0005-0000-0000-0000C3620000}"/>
    <cellStyle name="Comma [0] 2 159 2 2" xfId="26352" hidden="1" xr:uid="{00000000-0005-0000-0000-0000F3660000}"/>
    <cellStyle name="Comma [0] 2 159 2 2" xfId="26850" hidden="1" xr:uid="{00000000-0005-0000-0000-0000E5680000}"/>
    <cellStyle name="Comma [0] 2 159 2 2" xfId="26899" hidden="1" xr:uid="{00000000-0005-0000-0000-000016690000}"/>
    <cellStyle name="Comma [0] 2 159 2 2" xfId="26974" hidden="1" xr:uid="{00000000-0005-0000-0000-000061690000}"/>
    <cellStyle name="Comma [0] 2 159 2 2" xfId="28027" hidden="1" xr:uid="{00000000-0005-0000-0000-00007E6D0000}"/>
    <cellStyle name="Comma [0] 2 159 2 2" xfId="28511" hidden="1" xr:uid="{00000000-0005-0000-0000-0000626F0000}"/>
    <cellStyle name="Comma [0] 2 159 2 2" xfId="28560" hidden="1" xr:uid="{00000000-0005-0000-0000-0000936F0000}"/>
    <cellStyle name="Comma [0] 2 159 2 2" xfId="28635" hidden="1" xr:uid="{00000000-0005-0000-0000-0000DE6F0000}"/>
    <cellStyle name="Comma [0] 2 159 2 2" xfId="29673" hidden="1" xr:uid="{00000000-0005-0000-0000-0000EC730000}"/>
    <cellStyle name="Comma [0] 2 159 2 2" xfId="30146" hidden="1" xr:uid="{00000000-0005-0000-0000-0000C5750000}"/>
    <cellStyle name="Comma [0] 2 159 2 2" xfId="30195" hidden="1" xr:uid="{00000000-0005-0000-0000-0000F6750000}"/>
    <cellStyle name="Comma [0] 2 159 2 2" xfId="30270" hidden="1" xr:uid="{00000000-0005-0000-0000-000041760000}"/>
    <cellStyle name="Comma [0] 2 159 2 2" xfId="31250" hidden="1" xr:uid="{00000000-0005-0000-0000-0000157A0000}"/>
    <cellStyle name="Comma [0] 2 159 2 2" xfId="31668" hidden="1" xr:uid="{00000000-0005-0000-0000-0000B77B0000}"/>
    <cellStyle name="Comma [0] 2 159 2 2" xfId="31708" hidden="1" xr:uid="{00000000-0005-0000-0000-0000DF7B0000}"/>
    <cellStyle name="Comma [0] 2 159 2 2" xfId="31781" hidden="1" xr:uid="{00000000-0005-0000-0000-0000287C0000}"/>
    <cellStyle name="Comma [0] 2 159 2 2" xfId="37004" hidden="1" xr:uid="{D81CD3CF-3E34-45DB-BFC4-C83E0027A6C0}"/>
    <cellStyle name="Comma [0] 2 159 2 2" xfId="37520" hidden="1" xr:uid="{0E76AB53-CECA-47A5-8897-8192F618EEA5}"/>
    <cellStyle name="Comma [0] 2 159 2 2" xfId="37569" hidden="1" xr:uid="{EF30F1A9-FA83-4EA4-938E-F842E202B696}"/>
    <cellStyle name="Comma [0] 2 159 2 2" xfId="37644" hidden="1" xr:uid="{AD8B72CA-FEAF-4FEB-BA6C-A1D42766D978}"/>
    <cellStyle name="Comma [0] 2 159 2 2" xfId="39223" hidden="1" xr:uid="{2B720AA0-9BE8-44E3-ADE3-61979B8AF47B}"/>
    <cellStyle name="Comma [0] 2 159 2 2" xfId="39739" hidden="1" xr:uid="{56C090CF-84FF-46F5-AC3B-AF12D7221366}"/>
    <cellStyle name="Comma [0] 2 159 2 2" xfId="39788" hidden="1" xr:uid="{8CE2B306-8EC9-4316-9623-571F76A90204}"/>
    <cellStyle name="Comma [0] 2 159 2 2" xfId="39863" hidden="1" xr:uid="{7A6E2BA5-5BDA-40EF-B6AE-4EE22D4A52BB}"/>
    <cellStyle name="Comma [0] 2 159 2 2" xfId="40979" hidden="1" xr:uid="{45C14E87-A14E-46EE-BCB7-CCD19A49844D}"/>
    <cellStyle name="Comma [0] 2 159 2 2" xfId="41495" hidden="1" xr:uid="{D5AFADF5-3C04-47E0-B394-C28B28787B25}"/>
    <cellStyle name="Comma [0] 2 159 2 2" xfId="41544" hidden="1" xr:uid="{8C7C25D7-41AA-4D9C-9D34-1DCD44630FF9}"/>
    <cellStyle name="Comma [0] 2 159 2 2" xfId="41619" hidden="1" xr:uid="{C98C7153-4A9E-472C-8C70-74A84E52F316}"/>
    <cellStyle name="Comma [0] 2 159 2 2" xfId="42735" hidden="1" xr:uid="{EEE2CA7D-482F-4EF4-A656-41EAB45D20C2}"/>
    <cellStyle name="Comma [0] 2 159 2 2" xfId="43251" hidden="1" xr:uid="{0E9F1F52-9698-434A-946D-62A1AB34D4E9}"/>
    <cellStyle name="Comma [0] 2 159 2 2" xfId="43300" hidden="1" xr:uid="{A303632C-EA8B-4BD2-AB6B-0CEB468C1F9A}"/>
    <cellStyle name="Comma [0] 2 159 2 2" xfId="43375" hidden="1" xr:uid="{1DC2293B-1BEF-4AC7-B09D-B91C8371DE8D}"/>
    <cellStyle name="Comma [0] 2 159 2 2" xfId="44491" hidden="1" xr:uid="{6F7BFB82-EFBA-457E-BA60-0F1571AC5674}"/>
    <cellStyle name="Comma [0] 2 159 2 2" xfId="45007" hidden="1" xr:uid="{92EAEB94-AF24-4147-BEB9-F5C5053CD296}"/>
    <cellStyle name="Comma [0] 2 159 2 2" xfId="45056" hidden="1" xr:uid="{892EA202-D6A1-4453-82E7-78DD371E7760}"/>
    <cellStyle name="Comma [0] 2 159 2 2" xfId="45131" hidden="1" xr:uid="{ED22D7A5-813A-4516-8CAE-DBACFDDC0747}"/>
    <cellStyle name="Comma [0] 2 159 2 2" xfId="46247" hidden="1" xr:uid="{69C90C00-A77D-414E-B429-9F1E3AD08968}"/>
    <cellStyle name="Comma [0] 2 159 2 2" xfId="46763" hidden="1" xr:uid="{33FF2BC9-6C67-4D6F-A396-D73C26AEF860}"/>
    <cellStyle name="Comma [0] 2 159 2 2" xfId="46812" hidden="1" xr:uid="{80226843-7659-4176-8D80-5FC0F2C30CB9}"/>
    <cellStyle name="Comma [0] 2 159 2 2" xfId="46887" hidden="1" xr:uid="{9DA9A856-3C72-4AC9-8732-02CF36533F20}"/>
    <cellStyle name="Comma [0] 2 159 2 2" xfId="48000" hidden="1" xr:uid="{5B07B190-7F01-42D3-BC0D-3CA136A7365D}"/>
    <cellStyle name="Comma [0] 2 159 2 2" xfId="48516" hidden="1" xr:uid="{330E493D-EDD9-4D1C-A56C-E883A5709010}"/>
    <cellStyle name="Comma [0] 2 159 2 2" xfId="48565" hidden="1" xr:uid="{BECD3ED8-B6F6-4A2D-ABA0-B05D5852436C}"/>
    <cellStyle name="Comma [0] 2 159 2 2" xfId="48640" hidden="1" xr:uid="{EFB2701F-6E6C-4183-8BDA-BB1BF49FF3D3}"/>
    <cellStyle name="Comma [0] 2 159 2 2" xfId="49750" hidden="1" xr:uid="{A9334FEA-D0AD-470F-BEF0-DCC508F7B795}"/>
    <cellStyle name="Comma [0] 2 159 2 2" xfId="50266" hidden="1" xr:uid="{32E527D7-0427-4F2E-9EDB-72B293E9210D}"/>
    <cellStyle name="Comma [0] 2 159 2 2" xfId="50315" hidden="1" xr:uid="{3DAE852C-2BDF-485E-AB16-D83A6462CB81}"/>
    <cellStyle name="Comma [0] 2 159 2 2" xfId="50390" hidden="1" xr:uid="{22D3BD0B-7A92-4E2D-8D30-9D4B9853B229}"/>
    <cellStyle name="Comma [0] 2 159 2 2" xfId="51495" hidden="1" xr:uid="{1A86C728-7ADF-4354-948E-C9ABD0FD9AEC}"/>
    <cellStyle name="Comma [0] 2 159 2 2" xfId="52010" hidden="1" xr:uid="{4BAC5947-8D3C-4FF4-8BAB-053A622C12D2}"/>
    <cellStyle name="Comma [0] 2 159 2 2" xfId="52059" hidden="1" xr:uid="{3B026A3F-9C77-477B-AAFB-3EB4A8774EA1}"/>
    <cellStyle name="Comma [0] 2 159 2 2" xfId="52134" hidden="1" xr:uid="{51BC7627-6637-4A43-909F-3C8930B6CCE1}"/>
    <cellStyle name="Comma [0] 2 159 2 2" xfId="53233" hidden="1" xr:uid="{D4504532-AD3A-457B-B807-53897CFA2EBF}"/>
    <cellStyle name="Comma [0] 2 159 2 2" xfId="53744" hidden="1" xr:uid="{D2DECB64-EC3B-4A53-BCD3-82FE7454188F}"/>
    <cellStyle name="Comma [0] 2 159 2 2" xfId="53793" hidden="1" xr:uid="{51219C98-5CE0-4932-B081-2AD595E9D64F}"/>
    <cellStyle name="Comma [0] 2 159 2 2" xfId="53868" hidden="1" xr:uid="{602EB94E-8F3C-406C-ADB8-133D24BF6EAF}"/>
    <cellStyle name="Comma [0] 2 159 2 2" xfId="54961" hidden="1" xr:uid="{17BEEEC7-B633-485B-AE5C-A4B1212F6E29}"/>
    <cellStyle name="Comma [0] 2 159 2 2" xfId="55468" hidden="1" xr:uid="{0DB1D1D8-F04C-40B8-B178-84E3549FDBEA}"/>
    <cellStyle name="Comma [0] 2 159 2 2" xfId="55517" hidden="1" xr:uid="{8800D8D0-15C1-40B0-A423-4FB64142BFE6}"/>
    <cellStyle name="Comma [0] 2 159 2 2" xfId="55592" hidden="1" xr:uid="{2A38F9CF-7DC9-4C0C-9B56-C0F98C32F544}"/>
    <cellStyle name="Comma [0] 2 159 2 2" xfId="56674" hidden="1" xr:uid="{8B650881-72EB-4A89-9297-E3EE5C8187D9}"/>
    <cellStyle name="Comma [0] 2 159 2 2" xfId="57175" hidden="1" xr:uid="{7867963F-F469-4BD0-85BF-68504C88256B}"/>
    <cellStyle name="Comma [0] 2 159 2 2" xfId="57224" hidden="1" xr:uid="{DFFEFFB0-171F-4372-BFFC-3DD30DDDD598}"/>
    <cellStyle name="Comma [0] 2 159 2 2" xfId="57299" hidden="1" xr:uid="{3E352FB2-753D-4C7F-91AE-C20895446819}"/>
    <cellStyle name="Comma [0] 2 159 2 2" xfId="58371" hidden="1" xr:uid="{8FAC1EC7-7D85-495B-B9BA-12702762F86F}"/>
    <cellStyle name="Comma [0] 2 159 2 2" xfId="58869" hidden="1" xr:uid="{E76028D4-1382-4549-B20B-5901673191FA}"/>
    <cellStyle name="Comma [0] 2 159 2 2" xfId="58918" hidden="1" xr:uid="{DD128369-37A4-4E83-A653-6497D327A1A6}"/>
    <cellStyle name="Comma [0] 2 159 2 2" xfId="58993" hidden="1" xr:uid="{00D4465D-C341-444F-B455-2C5F275EE02C}"/>
    <cellStyle name="Comma [0] 2 159 2 2" xfId="60046" hidden="1" xr:uid="{4142470C-DD34-4105-8FD4-40A18F0C76CB}"/>
    <cellStyle name="Comma [0] 2 159 2 2" xfId="60530" hidden="1" xr:uid="{2C5DDFB1-4E9A-4B87-ACDC-571707BFB088}"/>
    <cellStyle name="Comma [0] 2 159 2 2" xfId="60579" hidden="1" xr:uid="{8AF31634-2288-4106-94BF-E023C1A6B79D}"/>
    <cellStyle name="Comma [0] 2 159 2 2" xfId="60654" hidden="1" xr:uid="{FC8064E7-2CF9-4BAE-8BF5-C815A611314E}"/>
    <cellStyle name="Comma [0] 2 159 2 2" xfId="61692" hidden="1" xr:uid="{47AF95FF-4561-4BD7-9FC2-770D547753CA}"/>
    <cellStyle name="Comma [0] 2 159 2 2" xfId="62165" hidden="1" xr:uid="{661C953B-7D17-4AE7-A117-5642CB61B6B1}"/>
    <cellStyle name="Comma [0] 2 159 2 2" xfId="62214" hidden="1" xr:uid="{1686ABFC-9240-4FE9-87B6-95EAF08E98F5}"/>
    <cellStyle name="Comma [0] 2 159 2 2" xfId="62289" hidden="1" xr:uid="{248A32D9-F2EB-499C-9BF8-34E931850FB0}"/>
    <cellStyle name="Comma [0] 2 159 2 2" xfId="63269" hidden="1" xr:uid="{34D21B16-19E9-4594-89FE-860280469266}"/>
    <cellStyle name="Comma [0] 2 159 2 2" xfId="63687" hidden="1" xr:uid="{1CA1F443-236E-4026-B39A-05C405BA048D}"/>
    <cellStyle name="Comma [0] 2 159 2 2" xfId="63727" hidden="1" xr:uid="{4010FD32-89B8-4D8D-BA4B-916F190955AC}"/>
    <cellStyle name="Comma [0] 2 159 2 2" xfId="63800" hidden="1" xr:uid="{5B4B9AC2-D3E1-4E99-8E00-ACD823A281C1}"/>
    <cellStyle name="Comma [0] 2 159 3" xfId="4324" hidden="1" xr:uid="{00000000-0005-0000-0000-0000E7100000}"/>
    <cellStyle name="Comma [0] 2 159 3" xfId="6543" hidden="1" xr:uid="{00000000-0005-0000-0000-000092190000}"/>
    <cellStyle name="Comma [0] 2 159 3" xfId="6871" hidden="1" xr:uid="{00000000-0005-0000-0000-0000DA1A0000}"/>
    <cellStyle name="Comma [0] 2 159 3" xfId="8627" hidden="1" xr:uid="{00000000-0005-0000-0000-0000B6210000}"/>
    <cellStyle name="Comma [0] 2 159 3" xfId="10383" hidden="1" xr:uid="{00000000-0005-0000-0000-000092280000}"/>
    <cellStyle name="Comma [0] 2 159 3" xfId="12139" hidden="1" xr:uid="{00000000-0005-0000-0000-00006E2F0000}"/>
    <cellStyle name="Comma [0] 2 159 3" xfId="13895" hidden="1" xr:uid="{00000000-0005-0000-0000-00004A360000}"/>
    <cellStyle name="Comma [0] 2 159 3" xfId="15651" hidden="1" xr:uid="{00000000-0005-0000-0000-0000263D0000}"/>
    <cellStyle name="Comma [0] 2 159 3" xfId="17403" hidden="1" xr:uid="{00000000-0005-0000-0000-0000FE430000}"/>
    <cellStyle name="Comma [0] 2 159 3" xfId="19152" hidden="1" xr:uid="{00000000-0005-0000-0000-0000D34A0000}"/>
    <cellStyle name="Comma [0] 2 159 3" xfId="20895" hidden="1" xr:uid="{00000000-0005-0000-0000-0000A2510000}"/>
    <cellStyle name="Comma [0] 2 159 3" xfId="22627" hidden="1" xr:uid="{00000000-0005-0000-0000-000066580000}"/>
    <cellStyle name="Comma [0] 2 159 3" xfId="24351" hidden="1" xr:uid="{00000000-0005-0000-0000-0000225F0000}"/>
    <cellStyle name="Comma [0] 2 159 3" xfId="26057" hidden="1" xr:uid="{00000000-0005-0000-0000-0000CC650000}"/>
    <cellStyle name="Comma [0] 2 159 3" xfId="27749" hidden="1" xr:uid="{00000000-0005-0000-0000-0000686C0000}"/>
    <cellStyle name="Comma [0] 2 159 3" xfId="29409" hidden="1" xr:uid="{00000000-0005-0000-0000-0000E4720000}"/>
    <cellStyle name="Comma [0] 2 159 3" xfId="36343" hidden="1" xr:uid="{7B58F5E7-35CA-49C3-AD6A-F55626561037}"/>
    <cellStyle name="Comma [0] 2 159 3" xfId="38562" hidden="1" xr:uid="{9EBF2A41-3201-4DC1-B218-FD54267A75B6}"/>
    <cellStyle name="Comma [0] 2 159 3" xfId="38890" hidden="1" xr:uid="{CF721E0A-168B-45C5-AFA4-F556DE2F3ADC}"/>
    <cellStyle name="Comma [0] 2 159 3" xfId="40646" hidden="1" xr:uid="{5B94F211-9846-4AD1-9FCE-FB845D62FF0A}"/>
    <cellStyle name="Comma [0] 2 159 3" xfId="42402" hidden="1" xr:uid="{5C323594-652D-4725-9F49-9D1F95E2317E}"/>
    <cellStyle name="Comma [0] 2 159 3" xfId="44158" hidden="1" xr:uid="{E85D7188-1267-43EA-8B82-66929EC87F04}"/>
    <cellStyle name="Comma [0] 2 159 3" xfId="45914" hidden="1" xr:uid="{799DDB01-D188-4C62-88F8-AD0E56B926E9}"/>
    <cellStyle name="Comma [0] 2 159 3" xfId="47670" hidden="1" xr:uid="{1ED512FE-6B5F-49A6-B6B7-5F5FFC3DD015}"/>
    <cellStyle name="Comma [0] 2 159 3" xfId="49422" hidden="1" xr:uid="{EBFC2754-5F5A-4797-BBC3-49B6FA974D06}"/>
    <cellStyle name="Comma [0] 2 159 3" xfId="51171" hidden="1" xr:uid="{F601221D-0846-49C9-A355-57EEF63C3C78}"/>
    <cellStyle name="Comma [0] 2 159 3" xfId="52914" hidden="1" xr:uid="{D2B19F61-91E9-4EAF-BA38-66749C120BCC}"/>
    <cellStyle name="Comma [0] 2 159 3" xfId="54646" hidden="1" xr:uid="{120653EB-E1BB-43D4-BDDD-77D3EC5E6A28}"/>
    <cellStyle name="Comma [0] 2 159 3" xfId="56370" hidden="1" xr:uid="{C623F415-C8D9-4D5C-9445-A09C18D659FB}"/>
    <cellStyle name="Comma [0] 2 159 3" xfId="58076" hidden="1" xr:uid="{729E28C1-4CAA-472B-BE33-61BA013E310F}"/>
    <cellStyle name="Comma [0] 2 159 3" xfId="59768" hidden="1" xr:uid="{105CF67B-4B63-4ED0-A7F0-5DE6129CF4E8}"/>
    <cellStyle name="Comma [0] 2 159 3" xfId="61428" hidden="1" xr:uid="{2FE45BE3-64AC-461B-9305-D7B70095B892}"/>
    <cellStyle name="Comma [0] 2 16" xfId="909" xr:uid="{00000000-0005-0000-0000-000090030000}"/>
    <cellStyle name="Comma [0] 2 16 2" xfId="1564" hidden="1" xr:uid="{00000000-0005-0000-0000-00001F060000}"/>
    <cellStyle name="Comma [0] 2 16 2" xfId="2096" hidden="1" xr:uid="{00000000-0005-0000-0000-000033080000}"/>
    <cellStyle name="Comma [0] 2 16 2" xfId="2368" hidden="1" xr:uid="{00000000-0005-0000-0000-000043090000}"/>
    <cellStyle name="Comma [0] 2 16 2" xfId="2573" hidden="1" xr:uid="{00000000-0005-0000-0000-0000100A0000}"/>
    <cellStyle name="Comma [0] 2 16 2" xfId="33597" hidden="1" xr:uid="{7840B9C6-CA6C-4AF5-AB52-37A8BA521C94}"/>
    <cellStyle name="Comma [0] 2 16 2" xfId="34126" hidden="1" xr:uid="{184DC0C5-0A3E-461A-A704-B838BEDBCBD1}"/>
    <cellStyle name="Comma [0] 2 16 2" xfId="34398" hidden="1" xr:uid="{0A0C8F93-EA5E-40FB-825D-82899C36D13F}"/>
    <cellStyle name="Comma [0] 2 16 2" xfId="34603" hidden="1" xr:uid="{A49E034C-FA63-4ED0-A124-9CC019143873}"/>
    <cellStyle name="Comma [0] 2 16 2" xfId="32962" xr:uid="{241B309B-37FF-4BC2-A6E6-7277889897FC}"/>
    <cellStyle name="Comma [0] 2 16 2 2" xfId="5361" hidden="1" xr:uid="{00000000-0005-0000-0000-0000F4140000}"/>
    <cellStyle name="Comma [0] 2 16 2 2" xfId="5898" hidden="1" xr:uid="{00000000-0005-0000-0000-00000D170000}"/>
    <cellStyle name="Comma [0] 2 16 2 2" xfId="6170" hidden="1" xr:uid="{00000000-0005-0000-0000-00001D180000}"/>
    <cellStyle name="Comma [0] 2 16 2 2" xfId="6375" hidden="1" xr:uid="{00000000-0005-0000-0000-0000EA180000}"/>
    <cellStyle name="Comma [0] 2 16 2 2" xfId="7580" hidden="1" xr:uid="{00000000-0005-0000-0000-00009F1D0000}"/>
    <cellStyle name="Comma [0] 2 16 2 2" xfId="8117" hidden="1" xr:uid="{00000000-0005-0000-0000-0000B81F0000}"/>
    <cellStyle name="Comma [0] 2 16 2 2" xfId="8389" hidden="1" xr:uid="{00000000-0005-0000-0000-0000C8200000}"/>
    <cellStyle name="Comma [0] 2 16 2 2" xfId="8594" hidden="1" xr:uid="{00000000-0005-0000-0000-000095210000}"/>
    <cellStyle name="Comma [0] 2 16 2 2" xfId="9336" hidden="1" xr:uid="{00000000-0005-0000-0000-00007B240000}"/>
    <cellStyle name="Comma [0] 2 16 2 2" xfId="9873" hidden="1" xr:uid="{00000000-0005-0000-0000-000094260000}"/>
    <cellStyle name="Comma [0] 2 16 2 2" xfId="10145" hidden="1" xr:uid="{00000000-0005-0000-0000-0000A4270000}"/>
    <cellStyle name="Comma [0] 2 16 2 2" xfId="10350" hidden="1" xr:uid="{00000000-0005-0000-0000-000071280000}"/>
    <cellStyle name="Comma [0] 2 16 2 2" xfId="11092" hidden="1" xr:uid="{00000000-0005-0000-0000-0000572B0000}"/>
    <cellStyle name="Comma [0] 2 16 2 2" xfId="11629" hidden="1" xr:uid="{00000000-0005-0000-0000-0000702D0000}"/>
    <cellStyle name="Comma [0] 2 16 2 2" xfId="11901" hidden="1" xr:uid="{00000000-0005-0000-0000-0000802E0000}"/>
    <cellStyle name="Comma [0] 2 16 2 2" xfId="12106" hidden="1" xr:uid="{00000000-0005-0000-0000-00004D2F0000}"/>
    <cellStyle name="Comma [0] 2 16 2 2" xfId="12848" hidden="1" xr:uid="{00000000-0005-0000-0000-000033320000}"/>
    <cellStyle name="Comma [0] 2 16 2 2" xfId="13385" hidden="1" xr:uid="{00000000-0005-0000-0000-00004C340000}"/>
    <cellStyle name="Comma [0] 2 16 2 2" xfId="13657" hidden="1" xr:uid="{00000000-0005-0000-0000-00005C350000}"/>
    <cellStyle name="Comma [0] 2 16 2 2" xfId="13862" hidden="1" xr:uid="{00000000-0005-0000-0000-000029360000}"/>
    <cellStyle name="Comma [0] 2 16 2 2" xfId="14604" hidden="1" xr:uid="{00000000-0005-0000-0000-00000F390000}"/>
    <cellStyle name="Comma [0] 2 16 2 2" xfId="15141" hidden="1" xr:uid="{00000000-0005-0000-0000-0000283B0000}"/>
    <cellStyle name="Comma [0] 2 16 2 2" xfId="15413" hidden="1" xr:uid="{00000000-0005-0000-0000-0000383C0000}"/>
    <cellStyle name="Comma [0] 2 16 2 2" xfId="15618" hidden="1" xr:uid="{00000000-0005-0000-0000-0000053D0000}"/>
    <cellStyle name="Comma [0] 2 16 2 2" xfId="16357" hidden="1" xr:uid="{00000000-0005-0000-0000-0000E83F0000}"/>
    <cellStyle name="Comma [0] 2 16 2 2" xfId="16894" hidden="1" xr:uid="{00000000-0005-0000-0000-000001420000}"/>
    <cellStyle name="Comma [0] 2 16 2 2" xfId="17166" hidden="1" xr:uid="{00000000-0005-0000-0000-000011430000}"/>
    <cellStyle name="Comma [0] 2 16 2 2" xfId="17371" hidden="1" xr:uid="{00000000-0005-0000-0000-0000DE430000}"/>
    <cellStyle name="Comma [0] 2 16 2 2" xfId="18107" hidden="1" xr:uid="{00000000-0005-0000-0000-0000BE460000}"/>
    <cellStyle name="Comma [0] 2 16 2 2" xfId="18644" hidden="1" xr:uid="{00000000-0005-0000-0000-0000D7480000}"/>
    <cellStyle name="Comma [0] 2 16 2 2" xfId="18916" hidden="1" xr:uid="{00000000-0005-0000-0000-0000E7490000}"/>
    <cellStyle name="Comma [0] 2 16 2 2" xfId="19121" hidden="1" xr:uid="{00000000-0005-0000-0000-0000B44A0000}"/>
    <cellStyle name="Comma [0] 2 16 2 2" xfId="19851" hidden="1" xr:uid="{00000000-0005-0000-0000-00008E4D0000}"/>
    <cellStyle name="Comma [0] 2 16 2 2" xfId="20388" hidden="1" xr:uid="{00000000-0005-0000-0000-0000A74F0000}"/>
    <cellStyle name="Comma [0] 2 16 2 2" xfId="20660" hidden="1" xr:uid="{00000000-0005-0000-0000-0000B7500000}"/>
    <cellStyle name="Comma [0] 2 16 2 2" xfId="20865" hidden="1" xr:uid="{00000000-0005-0000-0000-000084510000}"/>
    <cellStyle name="Comma [0] 2 16 2 2" xfId="21585" hidden="1" xr:uid="{00000000-0005-0000-0000-000054540000}"/>
    <cellStyle name="Comma [0] 2 16 2 2" xfId="22122" hidden="1" xr:uid="{00000000-0005-0000-0000-00006D560000}"/>
    <cellStyle name="Comma [0] 2 16 2 2" xfId="22394" hidden="1" xr:uid="{00000000-0005-0000-0000-00007D570000}"/>
    <cellStyle name="Comma [0] 2 16 2 2" xfId="22599" hidden="1" xr:uid="{00000000-0005-0000-0000-00004A580000}"/>
    <cellStyle name="Comma [0] 2 16 2 2" xfId="23311" hidden="1" xr:uid="{00000000-0005-0000-0000-0000125B0000}"/>
    <cellStyle name="Comma [0] 2 16 2 2" xfId="23846" hidden="1" xr:uid="{00000000-0005-0000-0000-0000295D0000}"/>
    <cellStyle name="Comma [0] 2 16 2 2" xfId="24118" hidden="1" xr:uid="{00000000-0005-0000-0000-0000395E0000}"/>
    <cellStyle name="Comma [0] 2 16 2 2" xfId="24323" hidden="1" xr:uid="{00000000-0005-0000-0000-0000065F0000}"/>
    <cellStyle name="Comma [0] 2 16 2 2" xfId="25019" hidden="1" xr:uid="{00000000-0005-0000-0000-0000BE610000}"/>
    <cellStyle name="Comma [0] 2 16 2 2" xfId="25553" hidden="1" xr:uid="{00000000-0005-0000-0000-0000D4630000}"/>
    <cellStyle name="Comma [0] 2 16 2 2" xfId="25825" hidden="1" xr:uid="{00000000-0005-0000-0000-0000E4640000}"/>
    <cellStyle name="Comma [0] 2 16 2 2" xfId="26030" hidden="1" xr:uid="{00000000-0005-0000-0000-0000B1650000}"/>
    <cellStyle name="Comma [0] 2 16 2 2" xfId="26714" hidden="1" xr:uid="{00000000-0005-0000-0000-00005D680000}"/>
    <cellStyle name="Comma [0] 2 16 2 2" xfId="27247" hidden="1" xr:uid="{00000000-0005-0000-0000-0000726A0000}"/>
    <cellStyle name="Comma [0] 2 16 2 2" xfId="27519" hidden="1" xr:uid="{00000000-0005-0000-0000-0000826B0000}"/>
    <cellStyle name="Comma [0] 2 16 2 2" xfId="27724" hidden="1" xr:uid="{00000000-0005-0000-0000-00004F6C0000}"/>
    <cellStyle name="Comma [0] 2 16 2 2" xfId="28378" hidden="1" xr:uid="{00000000-0005-0000-0000-0000DD6E0000}"/>
    <cellStyle name="Comma [0] 2 16 2 2" xfId="28908" hidden="1" xr:uid="{00000000-0005-0000-0000-0000EF700000}"/>
    <cellStyle name="Comma [0] 2 16 2 2" xfId="29180" hidden="1" xr:uid="{00000000-0005-0000-0000-0000FF710000}"/>
    <cellStyle name="Comma [0] 2 16 2 2" xfId="29385" hidden="1" xr:uid="{00000000-0005-0000-0000-0000CC720000}"/>
    <cellStyle name="Comma [0] 2 16 2 2" xfId="30013" hidden="1" xr:uid="{00000000-0005-0000-0000-000040750000}"/>
    <cellStyle name="Comma [0] 2 16 2 2" xfId="30543" hidden="1" xr:uid="{00000000-0005-0000-0000-000052770000}"/>
    <cellStyle name="Comma [0] 2 16 2 2" xfId="30815" hidden="1" xr:uid="{00000000-0005-0000-0000-000062780000}"/>
    <cellStyle name="Comma [0] 2 16 2 2" xfId="31020" hidden="1" xr:uid="{00000000-0005-0000-0000-00002F790000}"/>
    <cellStyle name="Comma [0] 2 16 2 2" xfId="31540" hidden="1" xr:uid="{00000000-0005-0000-0000-0000377B0000}"/>
    <cellStyle name="Comma [0] 2 16 2 2" xfId="37380" hidden="1" xr:uid="{451F46FF-25A0-4B36-93BF-7E4CBB8E5A07}"/>
    <cellStyle name="Comma [0] 2 16 2 2" xfId="37917" hidden="1" xr:uid="{B659EE5B-FEBA-439C-8AF6-33A397EB6C43}"/>
    <cellStyle name="Comma [0] 2 16 2 2" xfId="38189" hidden="1" xr:uid="{0690C592-550F-41CF-8489-AC769DEE2A18}"/>
    <cellStyle name="Comma [0] 2 16 2 2" xfId="38394" hidden="1" xr:uid="{EB7A3EC7-B655-402A-9724-64641601B965}"/>
    <cellStyle name="Comma [0] 2 16 2 2" xfId="39599" hidden="1" xr:uid="{EF83B15F-8562-4008-BFEE-170A7E701C03}"/>
    <cellStyle name="Comma [0] 2 16 2 2" xfId="40136" hidden="1" xr:uid="{99659F77-82AE-4856-8C6B-9166B5A047AD}"/>
    <cellStyle name="Comma [0] 2 16 2 2" xfId="40408" hidden="1" xr:uid="{644D0894-9078-4BBD-8846-5AF8E7A06D4E}"/>
    <cellStyle name="Comma [0] 2 16 2 2" xfId="40613" hidden="1" xr:uid="{D9767145-AA48-43DB-A1FD-9F5C551C4363}"/>
    <cellStyle name="Comma [0] 2 16 2 2" xfId="41355" hidden="1" xr:uid="{866394FD-CBAA-4957-BECB-7366DA5D3836}"/>
    <cellStyle name="Comma [0] 2 16 2 2" xfId="41892" hidden="1" xr:uid="{38796873-99B2-4377-A8EE-927EE2213E96}"/>
    <cellStyle name="Comma [0] 2 16 2 2" xfId="42164" hidden="1" xr:uid="{F898E913-8256-428C-8362-01BA8FACA223}"/>
    <cellStyle name="Comma [0] 2 16 2 2" xfId="42369" hidden="1" xr:uid="{CC2D0F6C-BA36-403C-9F0C-BCCB1CA51BE1}"/>
    <cellStyle name="Comma [0] 2 16 2 2" xfId="43111" hidden="1" xr:uid="{5D7E9C5A-BD2B-4F7B-AB67-68D543B64234}"/>
    <cellStyle name="Comma [0] 2 16 2 2" xfId="43648" hidden="1" xr:uid="{11310A92-4968-4B86-A1A5-9FB227F4650E}"/>
    <cellStyle name="Comma [0] 2 16 2 2" xfId="43920" hidden="1" xr:uid="{128133A8-A2A6-4A02-AECC-10D6F5C44CCE}"/>
    <cellStyle name="Comma [0] 2 16 2 2" xfId="44125" hidden="1" xr:uid="{799AE802-6BA4-45F9-94E2-DB1B47B02A3A}"/>
    <cellStyle name="Comma [0] 2 16 2 2" xfId="44867" hidden="1" xr:uid="{BEC0981E-EA85-4694-9009-B5E78E02B9C0}"/>
    <cellStyle name="Comma [0] 2 16 2 2" xfId="45404" hidden="1" xr:uid="{6D8C058D-926E-407A-8C7D-5B869BEBB8C8}"/>
    <cellStyle name="Comma [0] 2 16 2 2" xfId="45676" hidden="1" xr:uid="{57FEE387-A9AA-4734-AA04-04CA77788058}"/>
    <cellStyle name="Comma [0] 2 16 2 2" xfId="45881" hidden="1" xr:uid="{355D8E2E-52B1-4C10-9876-37A8223A3673}"/>
    <cellStyle name="Comma [0] 2 16 2 2" xfId="46623" hidden="1" xr:uid="{45CF4C4C-7299-456E-A414-947DC9243EB8}"/>
    <cellStyle name="Comma [0] 2 16 2 2" xfId="47160" hidden="1" xr:uid="{6DCEB194-E195-4B31-9530-A3B937BCEF4C}"/>
    <cellStyle name="Comma [0] 2 16 2 2" xfId="47432" hidden="1" xr:uid="{1E98F79C-B220-46DD-8E09-7F31925EA740}"/>
    <cellStyle name="Comma [0] 2 16 2 2" xfId="47637" hidden="1" xr:uid="{77B33511-9398-4193-94ED-83E8B7CABCB0}"/>
    <cellStyle name="Comma [0] 2 16 2 2" xfId="48376" hidden="1" xr:uid="{BF20F9DC-C57A-4164-ACF5-989177679891}"/>
    <cellStyle name="Comma [0] 2 16 2 2" xfId="48913" hidden="1" xr:uid="{3373C270-277A-4B6C-9D30-F4F3F3324BF6}"/>
    <cellStyle name="Comma [0] 2 16 2 2" xfId="49185" hidden="1" xr:uid="{2A11EEE8-5344-4917-A3E4-A06BD3311ACF}"/>
    <cellStyle name="Comma [0] 2 16 2 2" xfId="49390" hidden="1" xr:uid="{D02898CB-3934-4A5F-A82D-E3296C8CE571}"/>
    <cellStyle name="Comma [0] 2 16 2 2" xfId="50126" hidden="1" xr:uid="{0DA697E2-84A8-4B9A-A5C6-0E92BD2E5F97}"/>
    <cellStyle name="Comma [0] 2 16 2 2" xfId="50663" hidden="1" xr:uid="{7AC5E3B9-7AEA-4D39-8CA9-D261AE09ADAA}"/>
    <cellStyle name="Comma [0] 2 16 2 2" xfId="50935" hidden="1" xr:uid="{F9633877-1E05-4DE1-BD42-4D8AF8AFC5D4}"/>
    <cellStyle name="Comma [0] 2 16 2 2" xfId="51140" hidden="1" xr:uid="{E86A83CD-534A-45A8-86EC-9D7B367FDE77}"/>
    <cellStyle name="Comma [0] 2 16 2 2" xfId="51870" hidden="1" xr:uid="{E23E492B-C120-42DC-93E4-BD94D6AAD24F}"/>
    <cellStyle name="Comma [0] 2 16 2 2" xfId="52407" hidden="1" xr:uid="{55704582-273F-4BB9-AFD1-27EED7AE4739}"/>
    <cellStyle name="Comma [0] 2 16 2 2" xfId="52679" hidden="1" xr:uid="{0843BF12-CBFD-4F44-A818-2E8AB7990371}"/>
    <cellStyle name="Comma [0] 2 16 2 2" xfId="52884" hidden="1" xr:uid="{BD2F0D22-9B73-4E66-98D2-2A085C519DD1}"/>
    <cellStyle name="Comma [0] 2 16 2 2" xfId="53604" hidden="1" xr:uid="{E84F4D54-7592-4FD2-91C2-4BC61E1599E5}"/>
    <cellStyle name="Comma [0] 2 16 2 2" xfId="54141" hidden="1" xr:uid="{C8494BBE-626E-46C7-81D2-1FF1B947B4B2}"/>
    <cellStyle name="Comma [0] 2 16 2 2" xfId="54413" hidden="1" xr:uid="{1896B2D8-F6BB-4A3D-B700-98AEBE3B3250}"/>
    <cellStyle name="Comma [0] 2 16 2 2" xfId="54618" hidden="1" xr:uid="{D4AD32F9-3F66-4BAC-AADB-23EB78E8B8CD}"/>
    <cellStyle name="Comma [0] 2 16 2 2" xfId="55330" hidden="1" xr:uid="{7B80C467-B6B6-415E-8076-7480B29174E0}"/>
    <cellStyle name="Comma [0] 2 16 2 2" xfId="55865" hidden="1" xr:uid="{7C54DD77-AA72-4678-9036-0C4520CD2F0E}"/>
    <cellStyle name="Comma [0] 2 16 2 2" xfId="56137" hidden="1" xr:uid="{E2FFD9FC-A45E-4099-8A56-5D9720E8456E}"/>
    <cellStyle name="Comma [0] 2 16 2 2" xfId="56342" hidden="1" xr:uid="{6643C057-73AB-4CAA-84C3-11F4F79127A7}"/>
    <cellStyle name="Comma [0] 2 16 2 2" xfId="57038" hidden="1" xr:uid="{D9DCDAA0-FF79-43D3-86EF-4B306D4434D9}"/>
    <cellStyle name="Comma [0] 2 16 2 2" xfId="57572" hidden="1" xr:uid="{33883E54-6FBB-48B4-951C-A0CDF5A26BDC}"/>
    <cellStyle name="Comma [0] 2 16 2 2" xfId="57844" hidden="1" xr:uid="{EBEBE63A-6BCB-42EC-AD32-117267614391}"/>
    <cellStyle name="Comma [0] 2 16 2 2" xfId="58049" hidden="1" xr:uid="{C44123F5-1CA5-497C-A429-B74D593D872A}"/>
    <cellStyle name="Comma [0] 2 16 2 2" xfId="58733" hidden="1" xr:uid="{D362597F-3B0E-46E9-A71A-197E54941269}"/>
    <cellStyle name="Comma [0] 2 16 2 2" xfId="59266" hidden="1" xr:uid="{B7DE0EB6-94AB-4B64-BE53-94385A323855}"/>
    <cellStyle name="Comma [0] 2 16 2 2" xfId="59538" hidden="1" xr:uid="{DC3DBA7D-B5EA-42C8-9048-02A2E56597F4}"/>
    <cellStyle name="Comma [0] 2 16 2 2" xfId="59743" hidden="1" xr:uid="{FC85B8BE-1B05-44A0-9E3C-0D45B2AF230F}"/>
    <cellStyle name="Comma [0] 2 16 2 2" xfId="60397" hidden="1" xr:uid="{903478FF-604F-475D-944A-520BF6E3018E}"/>
    <cellStyle name="Comma [0] 2 16 2 2" xfId="60927" hidden="1" xr:uid="{9C061950-1E03-4F96-AAA6-C13FB34AC564}"/>
    <cellStyle name="Comma [0] 2 16 2 2" xfId="61199" hidden="1" xr:uid="{D05613B3-63C4-4716-839A-16F3DE4348EB}"/>
    <cellStyle name="Comma [0] 2 16 2 2" xfId="61404" hidden="1" xr:uid="{2C6BC3EB-F50A-4E68-98BB-11133EF16B36}"/>
    <cellStyle name="Comma [0] 2 16 2 2" xfId="62032" hidden="1" xr:uid="{A940437C-D81C-4F59-ADC1-4E4C2E0B1134}"/>
    <cellStyle name="Comma [0] 2 16 2 2" xfId="62562" hidden="1" xr:uid="{65A88F4A-EA76-4BD9-A8C8-780E9A4CF4D4}"/>
    <cellStyle name="Comma [0] 2 16 2 2" xfId="62834" hidden="1" xr:uid="{ABA4BC62-E87C-4960-A96E-9E8FAEABCE64}"/>
    <cellStyle name="Comma [0] 2 16 2 2" xfId="63039" hidden="1" xr:uid="{8C2EC7AD-4270-4D5F-8AD8-576C7C470A3D}"/>
    <cellStyle name="Comma [0] 2 16 2 2" xfId="63559" hidden="1" xr:uid="{839E07F6-B9FF-4639-ABDB-847E2B65DEF3}"/>
    <cellStyle name="Comma [0] 2 16 3" xfId="4700" hidden="1" xr:uid="{00000000-0005-0000-0000-00005F120000}"/>
    <cellStyle name="Comma [0] 2 16 3" xfId="6919" hidden="1" xr:uid="{00000000-0005-0000-0000-00000A1B0000}"/>
    <cellStyle name="Comma [0] 2 16 3" xfId="8675" hidden="1" xr:uid="{00000000-0005-0000-0000-0000E6210000}"/>
    <cellStyle name="Comma [0] 2 16 3" xfId="10431" hidden="1" xr:uid="{00000000-0005-0000-0000-0000C2280000}"/>
    <cellStyle name="Comma [0] 2 16 3" xfId="12187" hidden="1" xr:uid="{00000000-0005-0000-0000-00009E2F0000}"/>
    <cellStyle name="Comma [0] 2 16 3" xfId="13943" hidden="1" xr:uid="{00000000-0005-0000-0000-00007A360000}"/>
    <cellStyle name="Comma [0] 2 16 3" xfId="15699" hidden="1" xr:uid="{00000000-0005-0000-0000-0000563D0000}"/>
    <cellStyle name="Comma [0] 2 16 3" xfId="17451" hidden="1" xr:uid="{00000000-0005-0000-0000-00002E440000}"/>
    <cellStyle name="Comma [0] 2 16 3" xfId="19200" hidden="1" xr:uid="{00000000-0005-0000-0000-0000034B0000}"/>
    <cellStyle name="Comma [0] 2 16 3" xfId="20943" hidden="1" xr:uid="{00000000-0005-0000-0000-0000D2510000}"/>
    <cellStyle name="Comma [0] 2 16 3" xfId="22673" hidden="1" xr:uid="{00000000-0005-0000-0000-000094580000}"/>
    <cellStyle name="Comma [0] 2 16 3" xfId="24396" hidden="1" xr:uid="{00000000-0005-0000-0000-00004F5F0000}"/>
    <cellStyle name="Comma [0] 2 16 3" xfId="26099" hidden="1" xr:uid="{00000000-0005-0000-0000-0000F6650000}"/>
    <cellStyle name="Comma [0] 2 16 3" xfId="27788" hidden="1" xr:uid="{00000000-0005-0000-0000-00008F6C0000}"/>
    <cellStyle name="Comma [0] 2 16 3" xfId="29443" hidden="1" xr:uid="{00000000-0005-0000-0000-000006730000}"/>
    <cellStyle name="Comma [0] 2 16 3" xfId="31059" hidden="1" xr:uid="{00000000-0005-0000-0000-000056790000}"/>
    <cellStyle name="Comma [0] 2 16 3" xfId="36719" hidden="1" xr:uid="{B04BC7F8-795C-4140-AB26-268E2A03266F}"/>
    <cellStyle name="Comma [0] 2 16 3" xfId="38938" hidden="1" xr:uid="{4D86D9D3-AF49-4D46-A7C4-4E5B3541AAFE}"/>
    <cellStyle name="Comma [0] 2 16 3" xfId="40694" hidden="1" xr:uid="{2CDD49EC-A54B-4B03-8510-32D3BF88F247}"/>
    <cellStyle name="Comma [0] 2 16 3" xfId="42450" hidden="1" xr:uid="{57D90A0F-2055-4224-BE36-EAF9B5777B47}"/>
    <cellStyle name="Comma [0] 2 16 3" xfId="44206" hidden="1" xr:uid="{BA474012-84FE-4DA9-9ADF-A41D6E262FD1}"/>
    <cellStyle name="Comma [0] 2 16 3" xfId="45962" hidden="1" xr:uid="{4C181CA4-2427-49B6-B10F-8BBF8CE355C3}"/>
    <cellStyle name="Comma [0] 2 16 3" xfId="47718" hidden="1" xr:uid="{86706E08-9C97-43AB-AEBB-2A62A8297E07}"/>
    <cellStyle name="Comma [0] 2 16 3" xfId="49470" hidden="1" xr:uid="{309C155F-61FE-484C-846F-927AE8B4D395}"/>
    <cellStyle name="Comma [0] 2 16 3" xfId="51219" hidden="1" xr:uid="{F906DA59-1AFF-4FD7-A337-3DDCEFBB1F9A}"/>
    <cellStyle name="Comma [0] 2 16 3" xfId="52962" hidden="1" xr:uid="{BA6F80E3-73F8-431D-B2DF-54918B69D95C}"/>
    <cellStyle name="Comma [0] 2 16 3" xfId="54692" hidden="1" xr:uid="{15481F20-2C64-408D-8527-EB62E2D87099}"/>
    <cellStyle name="Comma [0] 2 16 3" xfId="56415" hidden="1" xr:uid="{10DB7EF7-309F-466F-A932-E8F107AA7423}"/>
    <cellStyle name="Comma [0] 2 16 3" xfId="58118" hidden="1" xr:uid="{9740919C-A5A4-4094-8554-BECC28764001}"/>
    <cellStyle name="Comma [0] 2 16 3" xfId="59807" hidden="1" xr:uid="{FA269E18-B322-4FFB-8198-6C506765F97D}"/>
    <cellStyle name="Comma [0] 2 16 3" xfId="61462" hidden="1" xr:uid="{03CF29F1-98AF-4EA5-BCB7-53A98EF5D729}"/>
    <cellStyle name="Comma [0] 2 16 3" xfId="63078" hidden="1" xr:uid="{66A1D8E3-3A31-4DEE-902B-DE7797DBC4FD}"/>
    <cellStyle name="Comma [0] 2 160" xfId="526" xr:uid="{00000000-0005-0000-0000-000011020000}"/>
    <cellStyle name="Comma [0] 2 160 2" xfId="1181" hidden="1" xr:uid="{00000000-0005-0000-0000-0000A0040000}"/>
    <cellStyle name="Comma [0] 2 160 2" xfId="1715" hidden="1" xr:uid="{00000000-0005-0000-0000-0000B6060000}"/>
    <cellStyle name="Comma [0] 2 160 2" xfId="1742" hidden="1" xr:uid="{00000000-0005-0000-0000-0000D1060000}"/>
    <cellStyle name="Comma [0] 2 160 2" xfId="1790" hidden="1" xr:uid="{00000000-0005-0000-0000-000001070000}"/>
    <cellStyle name="Comma [0] 2 160 2" xfId="33217" hidden="1" xr:uid="{73B32D7C-22CD-436F-A88A-13C888ABAB9D}"/>
    <cellStyle name="Comma [0] 2 160 2" xfId="33748" hidden="1" xr:uid="{98EDA13A-A8CB-40FB-A0DB-3002F4B09083}"/>
    <cellStyle name="Comma [0] 2 160 2" xfId="33772" hidden="1" xr:uid="{D38A0E0B-6592-4DC4-A8D9-712A7239D71E}"/>
    <cellStyle name="Comma [0] 2 160 2" xfId="33820" hidden="1" xr:uid="{F772D383-296C-436D-96B9-9E8D47751A84}"/>
    <cellStyle name="Comma [0] 2 160 2" xfId="32579" xr:uid="{20BCC7A9-04AA-41BB-951E-450EF6A6EEEC}"/>
    <cellStyle name="Comma [0] 2 160 2 2" xfId="4978" hidden="1" xr:uid="{00000000-0005-0000-0000-000075130000}"/>
    <cellStyle name="Comma [0] 2 160 2 2" xfId="5513" hidden="1" xr:uid="{00000000-0005-0000-0000-00008C150000}"/>
    <cellStyle name="Comma [0] 2 160 2 2" xfId="5543" hidden="1" xr:uid="{00000000-0005-0000-0000-0000AA150000}"/>
    <cellStyle name="Comma [0] 2 160 2 2" xfId="5591" hidden="1" xr:uid="{00000000-0005-0000-0000-0000DA150000}"/>
    <cellStyle name="Comma [0] 2 160 2 2" xfId="7197" hidden="1" xr:uid="{00000000-0005-0000-0000-0000201C0000}"/>
    <cellStyle name="Comma [0] 2 160 2 2" xfId="7732" hidden="1" xr:uid="{00000000-0005-0000-0000-0000371E0000}"/>
    <cellStyle name="Comma [0] 2 160 2 2" xfId="7762" hidden="1" xr:uid="{00000000-0005-0000-0000-0000551E0000}"/>
    <cellStyle name="Comma [0] 2 160 2 2" xfId="7810" hidden="1" xr:uid="{00000000-0005-0000-0000-0000851E0000}"/>
    <cellStyle name="Comma [0] 2 160 2 2" xfId="8953" hidden="1" xr:uid="{00000000-0005-0000-0000-0000FC220000}"/>
    <cellStyle name="Comma [0] 2 160 2 2" xfId="9488" hidden="1" xr:uid="{00000000-0005-0000-0000-000013250000}"/>
    <cellStyle name="Comma [0] 2 160 2 2" xfId="9518" hidden="1" xr:uid="{00000000-0005-0000-0000-000031250000}"/>
    <cellStyle name="Comma [0] 2 160 2 2" xfId="9566" hidden="1" xr:uid="{00000000-0005-0000-0000-000061250000}"/>
    <cellStyle name="Comma [0] 2 160 2 2" xfId="10709" hidden="1" xr:uid="{00000000-0005-0000-0000-0000D8290000}"/>
    <cellStyle name="Comma [0] 2 160 2 2" xfId="11244" hidden="1" xr:uid="{00000000-0005-0000-0000-0000EF2B0000}"/>
    <cellStyle name="Comma [0] 2 160 2 2" xfId="11274" hidden="1" xr:uid="{00000000-0005-0000-0000-00000D2C0000}"/>
    <cellStyle name="Comma [0] 2 160 2 2" xfId="11322" hidden="1" xr:uid="{00000000-0005-0000-0000-00003D2C0000}"/>
    <cellStyle name="Comma [0] 2 160 2 2" xfId="12465" hidden="1" xr:uid="{00000000-0005-0000-0000-0000B4300000}"/>
    <cellStyle name="Comma [0] 2 160 2 2" xfId="13000" hidden="1" xr:uid="{00000000-0005-0000-0000-0000CB320000}"/>
    <cellStyle name="Comma [0] 2 160 2 2" xfId="13030" hidden="1" xr:uid="{00000000-0005-0000-0000-0000E9320000}"/>
    <cellStyle name="Comma [0] 2 160 2 2" xfId="13078" hidden="1" xr:uid="{00000000-0005-0000-0000-000019330000}"/>
    <cellStyle name="Comma [0] 2 160 2 2" xfId="14221" hidden="1" xr:uid="{00000000-0005-0000-0000-000090370000}"/>
    <cellStyle name="Comma [0] 2 160 2 2" xfId="14756" hidden="1" xr:uid="{00000000-0005-0000-0000-0000A7390000}"/>
    <cellStyle name="Comma [0] 2 160 2 2" xfId="14786" hidden="1" xr:uid="{00000000-0005-0000-0000-0000C5390000}"/>
    <cellStyle name="Comma [0] 2 160 2 2" xfId="14834" hidden="1" xr:uid="{00000000-0005-0000-0000-0000F5390000}"/>
    <cellStyle name="Comma [0] 2 160 2 2" xfId="15974" hidden="1" xr:uid="{00000000-0005-0000-0000-0000693E0000}"/>
    <cellStyle name="Comma [0] 2 160 2 2" xfId="16509" hidden="1" xr:uid="{00000000-0005-0000-0000-000080400000}"/>
    <cellStyle name="Comma [0] 2 160 2 2" xfId="16539" hidden="1" xr:uid="{00000000-0005-0000-0000-00009E400000}"/>
    <cellStyle name="Comma [0] 2 160 2 2" xfId="16587" hidden="1" xr:uid="{00000000-0005-0000-0000-0000CE400000}"/>
    <cellStyle name="Comma [0] 2 160 2 2" xfId="17724" hidden="1" xr:uid="{00000000-0005-0000-0000-00003F450000}"/>
    <cellStyle name="Comma [0] 2 160 2 2" xfId="18259" hidden="1" xr:uid="{00000000-0005-0000-0000-000056470000}"/>
    <cellStyle name="Comma [0] 2 160 2 2" xfId="18289" hidden="1" xr:uid="{00000000-0005-0000-0000-000074470000}"/>
    <cellStyle name="Comma [0] 2 160 2 2" xfId="18337" hidden="1" xr:uid="{00000000-0005-0000-0000-0000A4470000}"/>
    <cellStyle name="Comma [0] 2 160 2 2" xfId="19469" hidden="1" xr:uid="{00000000-0005-0000-0000-0000104C0000}"/>
    <cellStyle name="Comma [0] 2 160 2 2" xfId="20003" hidden="1" xr:uid="{00000000-0005-0000-0000-0000264E0000}"/>
    <cellStyle name="Comma [0] 2 160 2 2" xfId="20033" hidden="1" xr:uid="{00000000-0005-0000-0000-0000444E0000}"/>
    <cellStyle name="Comma [0] 2 160 2 2" xfId="20081" hidden="1" xr:uid="{00000000-0005-0000-0000-0000744E0000}"/>
    <cellStyle name="Comma [0] 2 160 2 2" xfId="21207" hidden="1" xr:uid="{00000000-0005-0000-0000-0000DA520000}"/>
    <cellStyle name="Comma [0] 2 160 2 2" xfId="21737" hidden="1" xr:uid="{00000000-0005-0000-0000-0000EC540000}"/>
    <cellStyle name="Comma [0] 2 160 2 2" xfId="21767" hidden="1" xr:uid="{00000000-0005-0000-0000-00000A550000}"/>
    <cellStyle name="Comma [0] 2 160 2 2" xfId="21815" hidden="1" xr:uid="{00000000-0005-0000-0000-00003A550000}"/>
    <cellStyle name="Comma [0] 2 160 2 2" xfId="22935" hidden="1" xr:uid="{00000000-0005-0000-0000-00009A590000}"/>
    <cellStyle name="Comma [0] 2 160 2 2" xfId="23461" hidden="1" xr:uid="{00000000-0005-0000-0000-0000A85B0000}"/>
    <cellStyle name="Comma [0] 2 160 2 2" xfId="23491" hidden="1" xr:uid="{00000000-0005-0000-0000-0000C65B0000}"/>
    <cellStyle name="Comma [0] 2 160 2 2" xfId="23539" hidden="1" xr:uid="{00000000-0005-0000-0000-0000F65B0000}"/>
    <cellStyle name="Comma [0] 2 160 2 2" xfId="24648" hidden="1" xr:uid="{00000000-0005-0000-0000-00004B600000}"/>
    <cellStyle name="Comma [0] 2 160 2 2" xfId="25168" hidden="1" xr:uid="{00000000-0005-0000-0000-000053620000}"/>
    <cellStyle name="Comma [0] 2 160 2 2" xfId="25198" hidden="1" xr:uid="{00000000-0005-0000-0000-000071620000}"/>
    <cellStyle name="Comma [0] 2 160 2 2" xfId="25246" hidden="1" xr:uid="{00000000-0005-0000-0000-0000A1620000}"/>
    <cellStyle name="Comma [0] 2 160 2 2" xfId="26345" hidden="1" xr:uid="{00000000-0005-0000-0000-0000EC660000}"/>
    <cellStyle name="Comma [0] 2 160 2 2" xfId="26862" hidden="1" xr:uid="{00000000-0005-0000-0000-0000F1680000}"/>
    <cellStyle name="Comma [0] 2 160 2 2" xfId="26892" hidden="1" xr:uid="{00000000-0005-0000-0000-00000F690000}"/>
    <cellStyle name="Comma [0] 2 160 2 2" xfId="26940" hidden="1" xr:uid="{00000000-0005-0000-0000-00003F690000}"/>
    <cellStyle name="Comma [0] 2 160 2 2" xfId="28020" hidden="1" xr:uid="{00000000-0005-0000-0000-0000776D0000}"/>
    <cellStyle name="Comma [0] 2 160 2 2" xfId="28523" hidden="1" xr:uid="{00000000-0005-0000-0000-00006E6F0000}"/>
    <cellStyle name="Comma [0] 2 160 2 2" xfId="28553" hidden="1" xr:uid="{00000000-0005-0000-0000-00008C6F0000}"/>
    <cellStyle name="Comma [0] 2 160 2 2" xfId="28601" hidden="1" xr:uid="{00000000-0005-0000-0000-0000BC6F0000}"/>
    <cellStyle name="Comma [0] 2 160 2 2" xfId="29666" hidden="1" xr:uid="{00000000-0005-0000-0000-0000E5730000}"/>
    <cellStyle name="Comma [0] 2 160 2 2" xfId="30158" hidden="1" xr:uid="{00000000-0005-0000-0000-0000D1750000}"/>
    <cellStyle name="Comma [0] 2 160 2 2" xfId="30188" hidden="1" xr:uid="{00000000-0005-0000-0000-0000EF750000}"/>
    <cellStyle name="Comma [0] 2 160 2 2" xfId="30236" hidden="1" xr:uid="{00000000-0005-0000-0000-00001F760000}"/>
    <cellStyle name="Comma [0] 2 160 2 2" xfId="31243" hidden="1" xr:uid="{00000000-0005-0000-0000-00000E7A0000}"/>
    <cellStyle name="Comma [0] 2 160 2 2" xfId="31679" hidden="1" xr:uid="{00000000-0005-0000-0000-0000C27B0000}"/>
    <cellStyle name="Comma [0] 2 160 2 2" xfId="31701" hidden="1" xr:uid="{00000000-0005-0000-0000-0000D87B0000}"/>
    <cellStyle name="Comma [0] 2 160 2 2" xfId="31749" hidden="1" xr:uid="{00000000-0005-0000-0000-0000087C0000}"/>
    <cellStyle name="Comma [0] 2 160 2 2" xfId="36997" hidden="1" xr:uid="{9FC5B625-0473-4626-98AB-1F40607A68A2}"/>
    <cellStyle name="Comma [0] 2 160 2 2" xfId="37532" hidden="1" xr:uid="{7E45B98D-6E39-4B97-AA78-342017DEC425}"/>
    <cellStyle name="Comma [0] 2 160 2 2" xfId="37562" hidden="1" xr:uid="{0A146C6E-16EE-476B-AB82-2B6655B2D5CB}"/>
    <cellStyle name="Comma [0] 2 160 2 2" xfId="37610" hidden="1" xr:uid="{7F437640-471C-48F9-A1F8-98320161EC6B}"/>
    <cellStyle name="Comma [0] 2 160 2 2" xfId="39216" hidden="1" xr:uid="{4F404D49-9B35-45FF-888F-33E8EA7BE2D2}"/>
    <cellStyle name="Comma [0] 2 160 2 2" xfId="39751" hidden="1" xr:uid="{31124080-A01B-4A31-A507-13545F8BAE3B}"/>
    <cellStyle name="Comma [0] 2 160 2 2" xfId="39781" hidden="1" xr:uid="{DBF87D93-4379-4B1B-9875-F01F06311DEE}"/>
    <cellStyle name="Comma [0] 2 160 2 2" xfId="39829" hidden="1" xr:uid="{3E131896-BAE7-4BD1-BFDB-5EB813B1EDA7}"/>
    <cellStyle name="Comma [0] 2 160 2 2" xfId="40972" hidden="1" xr:uid="{C5332808-386E-469A-B290-D63FD23F3747}"/>
    <cellStyle name="Comma [0] 2 160 2 2" xfId="41507" hidden="1" xr:uid="{0C3C070E-6927-4587-BE84-CAFAEC5F8F03}"/>
    <cellStyle name="Comma [0] 2 160 2 2" xfId="41537" hidden="1" xr:uid="{BD395E33-44FE-4E0F-ADA3-00FEAE380163}"/>
    <cellStyle name="Comma [0] 2 160 2 2" xfId="41585" hidden="1" xr:uid="{2FBE6CE4-CCAD-4F88-A437-143B29B58BB3}"/>
    <cellStyle name="Comma [0] 2 160 2 2" xfId="42728" hidden="1" xr:uid="{7FF4F248-E196-4B29-89D9-94EC9F9F4335}"/>
    <cellStyle name="Comma [0] 2 160 2 2" xfId="43263" hidden="1" xr:uid="{69132CB9-1279-4595-A7C5-8100C2C2AA98}"/>
    <cellStyle name="Comma [0] 2 160 2 2" xfId="43293" hidden="1" xr:uid="{4E0AE0FF-B6CF-41B1-9B83-1589F95CA79C}"/>
    <cellStyle name="Comma [0] 2 160 2 2" xfId="43341" hidden="1" xr:uid="{BA20EC14-B2D8-4DC4-90AD-E411935C17F9}"/>
    <cellStyle name="Comma [0] 2 160 2 2" xfId="44484" hidden="1" xr:uid="{C8B5C7CB-AF10-4B7E-85DE-9777CCFB8A54}"/>
    <cellStyle name="Comma [0] 2 160 2 2" xfId="45019" hidden="1" xr:uid="{FF4ECDD8-611B-490E-8BA4-9C15EAE9959D}"/>
    <cellStyle name="Comma [0] 2 160 2 2" xfId="45049" hidden="1" xr:uid="{C9086B95-27E5-4232-9486-7DE90AFD784D}"/>
    <cellStyle name="Comma [0] 2 160 2 2" xfId="45097" hidden="1" xr:uid="{6C2D42C9-415E-4C87-A061-1D5E4246753C}"/>
    <cellStyle name="Comma [0] 2 160 2 2" xfId="46240" hidden="1" xr:uid="{DBF40B4B-44EC-4EBA-B08F-6EFBC49461FD}"/>
    <cellStyle name="Comma [0] 2 160 2 2" xfId="46775" hidden="1" xr:uid="{A994E75C-349C-44D5-ACAB-95F6B9CB47C8}"/>
    <cellStyle name="Comma [0] 2 160 2 2" xfId="46805" hidden="1" xr:uid="{0D54AF77-6696-4F57-9CBA-FE2CF8418E4B}"/>
    <cellStyle name="Comma [0] 2 160 2 2" xfId="46853" hidden="1" xr:uid="{771529D4-5F3E-4019-B793-43F778CBFFF5}"/>
    <cellStyle name="Comma [0] 2 160 2 2" xfId="47993" hidden="1" xr:uid="{63912BCC-9228-4437-8EE3-5E8FEDA55275}"/>
    <cellStyle name="Comma [0] 2 160 2 2" xfId="48528" hidden="1" xr:uid="{1F5C49C9-5F7C-412C-BB6C-F05E525F3F97}"/>
    <cellStyle name="Comma [0] 2 160 2 2" xfId="48558" hidden="1" xr:uid="{9F7A2E01-A942-441E-8E1B-D9F83D755801}"/>
    <cellStyle name="Comma [0] 2 160 2 2" xfId="48606" hidden="1" xr:uid="{8C6105B4-3189-43EC-851B-19D5B650C30D}"/>
    <cellStyle name="Comma [0] 2 160 2 2" xfId="49743" hidden="1" xr:uid="{AC330902-0BA3-4B5E-92C4-43109179C7DD}"/>
    <cellStyle name="Comma [0] 2 160 2 2" xfId="50278" hidden="1" xr:uid="{9992134D-0DCB-435C-91B5-A686E1BCA24E}"/>
    <cellStyle name="Comma [0] 2 160 2 2" xfId="50308" hidden="1" xr:uid="{AADE1ACF-051B-44BC-B0CA-77BBFB44581F}"/>
    <cellStyle name="Comma [0] 2 160 2 2" xfId="50356" hidden="1" xr:uid="{C5FD8E06-F4E0-423B-A096-665DB67160F6}"/>
    <cellStyle name="Comma [0] 2 160 2 2" xfId="51488" hidden="1" xr:uid="{83159428-AEFD-4F25-A21D-D005A381A845}"/>
    <cellStyle name="Comma [0] 2 160 2 2" xfId="52022" hidden="1" xr:uid="{C2281412-550A-461B-A813-5336FCC70D5A}"/>
    <cellStyle name="Comma [0] 2 160 2 2" xfId="52052" hidden="1" xr:uid="{45B29C13-D266-49C5-A072-7F1E60F57C94}"/>
    <cellStyle name="Comma [0] 2 160 2 2" xfId="52100" hidden="1" xr:uid="{173E41E1-2169-462A-B3B9-B197458A7FD3}"/>
    <cellStyle name="Comma [0] 2 160 2 2" xfId="53226" hidden="1" xr:uid="{D3F5D6EF-3CEE-468B-A8EC-FFA37D9434D1}"/>
    <cellStyle name="Comma [0] 2 160 2 2" xfId="53756" hidden="1" xr:uid="{40201C37-AFAB-4AAB-B91B-B2D9ADDB790C}"/>
    <cellStyle name="Comma [0] 2 160 2 2" xfId="53786" hidden="1" xr:uid="{1BB14902-ED4E-4010-A6D2-6D5E8169EBAB}"/>
    <cellStyle name="Comma [0] 2 160 2 2" xfId="53834" hidden="1" xr:uid="{79D06166-85FD-4C1D-AF9E-A0A138E6253C}"/>
    <cellStyle name="Comma [0] 2 160 2 2" xfId="54954" hidden="1" xr:uid="{F3E005FB-CB2D-4E45-B523-CA4F8B4F884A}"/>
    <cellStyle name="Comma [0] 2 160 2 2" xfId="55480" hidden="1" xr:uid="{683A6423-34EF-4A64-B61C-F82093CFDB68}"/>
    <cellStyle name="Comma [0] 2 160 2 2" xfId="55510" hidden="1" xr:uid="{276383B0-99A3-4F26-9B3F-D2436E3923ED}"/>
    <cellStyle name="Comma [0] 2 160 2 2" xfId="55558" hidden="1" xr:uid="{78021890-3552-46BE-ABA0-90FAF21BFFC3}"/>
    <cellStyle name="Comma [0] 2 160 2 2" xfId="56667" hidden="1" xr:uid="{20F4D0A4-11D6-4873-B1DD-ED9902E9F856}"/>
    <cellStyle name="Comma [0] 2 160 2 2" xfId="57187" hidden="1" xr:uid="{DDE24082-F02A-4EAA-A7BD-6174A27A2126}"/>
    <cellStyle name="Comma [0] 2 160 2 2" xfId="57217" hidden="1" xr:uid="{AE706EC3-710C-46EF-9483-6AEA3EAD7305}"/>
    <cellStyle name="Comma [0] 2 160 2 2" xfId="57265" hidden="1" xr:uid="{EB6560DA-2008-43E6-97BF-500C73246F24}"/>
    <cellStyle name="Comma [0] 2 160 2 2" xfId="58364" hidden="1" xr:uid="{1B5188AB-5FCA-41DA-8B72-FCB4B5545BB6}"/>
    <cellStyle name="Comma [0] 2 160 2 2" xfId="58881" hidden="1" xr:uid="{79DD536B-8EA6-4B36-87E8-7BC863FB99E3}"/>
    <cellStyle name="Comma [0] 2 160 2 2" xfId="58911" hidden="1" xr:uid="{EF759B8C-134A-4D65-82B9-5F259AD8BAE0}"/>
    <cellStyle name="Comma [0] 2 160 2 2" xfId="58959" hidden="1" xr:uid="{C1E8DBBE-91CC-45AD-B903-3DF24E834CA6}"/>
    <cellStyle name="Comma [0] 2 160 2 2" xfId="60039" hidden="1" xr:uid="{421B82FA-E205-4D95-8099-C0F553E762FF}"/>
    <cellStyle name="Comma [0] 2 160 2 2" xfId="60542" hidden="1" xr:uid="{B8B98CA1-B8DF-4F81-BECE-D3F61976689B}"/>
    <cellStyle name="Comma [0] 2 160 2 2" xfId="60572" hidden="1" xr:uid="{AFE199B8-A585-427C-B9D5-3E9EB9B04852}"/>
    <cellStyle name="Comma [0] 2 160 2 2" xfId="60620" hidden="1" xr:uid="{1378BA7B-2393-408B-BDA4-362D0C6B7CC9}"/>
    <cellStyle name="Comma [0] 2 160 2 2" xfId="61685" hidden="1" xr:uid="{1F027BBE-FCB1-4C30-8A4A-63C02A27D553}"/>
    <cellStyle name="Comma [0] 2 160 2 2" xfId="62177" hidden="1" xr:uid="{AB9B0377-02EF-4827-B4F7-2D81F8F84C5A}"/>
    <cellStyle name="Comma [0] 2 160 2 2" xfId="62207" hidden="1" xr:uid="{30D7CE15-3F22-4BF5-8BED-D5AA02909AE0}"/>
    <cellStyle name="Comma [0] 2 160 2 2" xfId="62255" hidden="1" xr:uid="{A6F349DA-1E61-414B-97EC-4E4FDC1FBE07}"/>
    <cellStyle name="Comma [0] 2 160 2 2" xfId="63262" hidden="1" xr:uid="{ED31498D-5D3B-4246-A7B1-6BC485EE9853}"/>
    <cellStyle name="Comma [0] 2 160 2 2" xfId="63698" hidden="1" xr:uid="{46D6B87A-6D92-4C2C-9857-D790E2B177C9}"/>
    <cellStyle name="Comma [0] 2 160 2 2" xfId="63720" hidden="1" xr:uid="{9B44714F-C8CA-4D32-ACED-494AE93BC2C2}"/>
    <cellStyle name="Comma [0] 2 160 2 2" xfId="63768" hidden="1" xr:uid="{E188134D-8E4E-4FD4-8E47-DCAF77B5D3F3}"/>
    <cellStyle name="Comma [0] 2 160 3" xfId="4317" hidden="1" xr:uid="{00000000-0005-0000-0000-0000E0100000}"/>
    <cellStyle name="Comma [0] 2 160 3" xfId="6536" hidden="1" xr:uid="{00000000-0005-0000-0000-00008B190000}"/>
    <cellStyle name="Comma [0] 2 160 3" xfId="7523" hidden="1" xr:uid="{00000000-0005-0000-0000-0000661D0000}"/>
    <cellStyle name="Comma [0] 2 160 3" xfId="9279" hidden="1" xr:uid="{00000000-0005-0000-0000-000042240000}"/>
    <cellStyle name="Comma [0] 2 160 3" xfId="11035" hidden="1" xr:uid="{00000000-0005-0000-0000-00001E2B0000}"/>
    <cellStyle name="Comma [0] 2 160 3" xfId="12791" hidden="1" xr:uid="{00000000-0005-0000-0000-0000FA310000}"/>
    <cellStyle name="Comma [0] 2 160 3" xfId="14547" hidden="1" xr:uid="{00000000-0005-0000-0000-0000D6380000}"/>
    <cellStyle name="Comma [0] 2 160 3" xfId="16300" hidden="1" xr:uid="{00000000-0005-0000-0000-0000AF3F0000}"/>
    <cellStyle name="Comma [0] 2 160 3" xfId="18050" hidden="1" xr:uid="{00000000-0005-0000-0000-000085460000}"/>
    <cellStyle name="Comma [0] 2 160 3" xfId="19794" hidden="1" xr:uid="{00000000-0005-0000-0000-0000554D0000}"/>
    <cellStyle name="Comma [0] 2 160 3" xfId="21528" hidden="1" xr:uid="{00000000-0005-0000-0000-00001B540000}"/>
    <cellStyle name="Comma [0] 2 160 3" xfId="23254" hidden="1" xr:uid="{00000000-0005-0000-0000-0000D95A0000}"/>
    <cellStyle name="Comma [0] 2 160 3" xfId="24963" hidden="1" xr:uid="{00000000-0005-0000-0000-000086610000}"/>
    <cellStyle name="Comma [0] 2 160 3" xfId="26658" hidden="1" xr:uid="{00000000-0005-0000-0000-000025680000}"/>
    <cellStyle name="Comma [0] 2 160 3" xfId="28325" hidden="1" xr:uid="{00000000-0005-0000-0000-0000A86E0000}"/>
    <cellStyle name="Comma [0] 2 160 3" xfId="29961" hidden="1" xr:uid="{00000000-0005-0000-0000-00000C750000}"/>
    <cellStyle name="Comma [0] 2 160 3" xfId="36336" hidden="1" xr:uid="{D9C84B5E-696D-41F1-99D0-2E540253A74A}"/>
    <cellStyle name="Comma [0] 2 160 3" xfId="38555" hidden="1" xr:uid="{A6DB60EF-21B4-4449-93A0-3F251A6F580B}"/>
    <cellStyle name="Comma [0] 2 160 3" xfId="39542" hidden="1" xr:uid="{2281FC0D-59B8-4F13-9A6C-3996704925A3}"/>
    <cellStyle name="Comma [0] 2 160 3" xfId="41298" hidden="1" xr:uid="{E42B9FC2-C40D-4D5C-B3E6-3D85127872F5}"/>
    <cellStyle name="Comma [0] 2 160 3" xfId="43054" hidden="1" xr:uid="{CDCC829C-9FD4-41D1-8A3C-FC11EF0ACBBC}"/>
    <cellStyle name="Comma [0] 2 160 3" xfId="44810" hidden="1" xr:uid="{1A131A31-DF9A-49C3-A84E-ECA4FC07002D}"/>
    <cellStyle name="Comma [0] 2 160 3" xfId="46566" hidden="1" xr:uid="{88CD7725-0B63-4603-8816-CFCAD6B30068}"/>
    <cellStyle name="Comma [0] 2 160 3" xfId="48319" hidden="1" xr:uid="{0E003E7A-6C27-4D5D-B942-D8E181D2BCE8}"/>
    <cellStyle name="Comma [0] 2 160 3" xfId="50069" hidden="1" xr:uid="{C2BA25D3-7822-4DEA-BA18-811B54DD74E2}"/>
    <cellStyle name="Comma [0] 2 160 3" xfId="51813" hidden="1" xr:uid="{4D15E003-5C04-4805-AA1B-D177E2DA967D}"/>
    <cellStyle name="Comma [0] 2 160 3" xfId="53547" hidden="1" xr:uid="{A15263E4-7A6F-4A8C-93AF-751B003ACBB8}"/>
    <cellStyle name="Comma [0] 2 160 3" xfId="55273" hidden="1" xr:uid="{076CA1B0-50DB-4024-97F8-797C681AACD9}"/>
    <cellStyle name="Comma [0] 2 160 3" xfId="56982" hidden="1" xr:uid="{1819D0C8-9EF2-44C9-B8AC-587B85E27D22}"/>
    <cellStyle name="Comma [0] 2 160 3" xfId="58677" hidden="1" xr:uid="{3C3F7887-0D12-4055-81B1-35C8ECF48388}"/>
    <cellStyle name="Comma [0] 2 160 3" xfId="60344" hidden="1" xr:uid="{D26A61B6-58DB-4273-9FB6-F1FD1B197F7E}"/>
    <cellStyle name="Comma [0] 2 160 3" xfId="61980" hidden="1" xr:uid="{29F62504-5520-4797-9CF4-B7682BBF287C}"/>
    <cellStyle name="Comma [0] 2 161" xfId="524" xr:uid="{00000000-0005-0000-0000-00000F020000}"/>
    <cellStyle name="Comma [0] 2 161 2" xfId="1179" hidden="1" xr:uid="{00000000-0005-0000-0000-00009E040000}"/>
    <cellStyle name="Comma [0] 2 161 2" xfId="1723" hidden="1" xr:uid="{00000000-0005-0000-0000-0000BE060000}"/>
    <cellStyle name="Comma [0] 2 161 2" xfId="1740" hidden="1" xr:uid="{00000000-0005-0000-0000-0000CF060000}"/>
    <cellStyle name="Comma [0] 2 161 2" xfId="1776" hidden="1" xr:uid="{00000000-0005-0000-0000-0000F3060000}"/>
    <cellStyle name="Comma [0] 2 161 2" xfId="33215" hidden="1" xr:uid="{07B52177-8500-4114-9BAA-6D469AAE047A}"/>
    <cellStyle name="Comma [0] 2 161 2" xfId="33756" hidden="1" xr:uid="{EA839558-360A-4B9B-B9CC-28BE3BE1A1EC}"/>
    <cellStyle name="Comma [0] 2 161 2" xfId="33770" hidden="1" xr:uid="{AF062ED8-E372-4F60-87A9-BB1FD9248044}"/>
    <cellStyle name="Comma [0] 2 161 2" xfId="33806" hidden="1" xr:uid="{0233218C-311C-4359-81C6-56EEA7FAFD05}"/>
    <cellStyle name="Comma [0] 2 161 2" xfId="32577" xr:uid="{D340179C-F360-4EAD-AA6B-00FC061B8B8E}"/>
    <cellStyle name="Comma [0] 2 161 2 2" xfId="4976" hidden="1" xr:uid="{00000000-0005-0000-0000-000073130000}"/>
    <cellStyle name="Comma [0] 2 161 2 2" xfId="5522" hidden="1" xr:uid="{00000000-0005-0000-0000-000095150000}"/>
    <cellStyle name="Comma [0] 2 161 2 2" xfId="5541" hidden="1" xr:uid="{00000000-0005-0000-0000-0000A8150000}"/>
    <cellStyle name="Comma [0] 2 161 2 2" xfId="5577" hidden="1" xr:uid="{00000000-0005-0000-0000-0000CC150000}"/>
    <cellStyle name="Comma [0] 2 161 2 2" xfId="7195" hidden="1" xr:uid="{00000000-0005-0000-0000-00001E1C0000}"/>
    <cellStyle name="Comma [0] 2 161 2 2" xfId="7741" hidden="1" xr:uid="{00000000-0005-0000-0000-0000401E0000}"/>
    <cellStyle name="Comma [0] 2 161 2 2" xfId="7760" hidden="1" xr:uid="{00000000-0005-0000-0000-0000531E0000}"/>
    <cellStyle name="Comma [0] 2 161 2 2" xfId="7796" hidden="1" xr:uid="{00000000-0005-0000-0000-0000771E0000}"/>
    <cellStyle name="Comma [0] 2 161 2 2" xfId="8951" hidden="1" xr:uid="{00000000-0005-0000-0000-0000FA220000}"/>
    <cellStyle name="Comma [0] 2 161 2 2" xfId="9497" hidden="1" xr:uid="{00000000-0005-0000-0000-00001C250000}"/>
    <cellStyle name="Comma [0] 2 161 2 2" xfId="9516" hidden="1" xr:uid="{00000000-0005-0000-0000-00002F250000}"/>
    <cellStyle name="Comma [0] 2 161 2 2" xfId="9552" hidden="1" xr:uid="{00000000-0005-0000-0000-000053250000}"/>
    <cellStyle name="Comma [0] 2 161 2 2" xfId="10707" hidden="1" xr:uid="{00000000-0005-0000-0000-0000D6290000}"/>
    <cellStyle name="Comma [0] 2 161 2 2" xfId="11253" hidden="1" xr:uid="{00000000-0005-0000-0000-0000F82B0000}"/>
    <cellStyle name="Comma [0] 2 161 2 2" xfId="11272" hidden="1" xr:uid="{00000000-0005-0000-0000-00000B2C0000}"/>
    <cellStyle name="Comma [0] 2 161 2 2" xfId="11308" hidden="1" xr:uid="{00000000-0005-0000-0000-00002F2C0000}"/>
    <cellStyle name="Comma [0] 2 161 2 2" xfId="12463" hidden="1" xr:uid="{00000000-0005-0000-0000-0000B2300000}"/>
    <cellStyle name="Comma [0] 2 161 2 2" xfId="13009" hidden="1" xr:uid="{00000000-0005-0000-0000-0000D4320000}"/>
    <cellStyle name="Comma [0] 2 161 2 2" xfId="13028" hidden="1" xr:uid="{00000000-0005-0000-0000-0000E7320000}"/>
    <cellStyle name="Comma [0] 2 161 2 2" xfId="13064" hidden="1" xr:uid="{00000000-0005-0000-0000-00000B330000}"/>
    <cellStyle name="Comma [0] 2 161 2 2" xfId="14219" hidden="1" xr:uid="{00000000-0005-0000-0000-00008E370000}"/>
    <cellStyle name="Comma [0] 2 161 2 2" xfId="14765" hidden="1" xr:uid="{00000000-0005-0000-0000-0000B0390000}"/>
    <cellStyle name="Comma [0] 2 161 2 2" xfId="14784" hidden="1" xr:uid="{00000000-0005-0000-0000-0000C3390000}"/>
    <cellStyle name="Comma [0] 2 161 2 2" xfId="14820" hidden="1" xr:uid="{00000000-0005-0000-0000-0000E7390000}"/>
    <cellStyle name="Comma [0] 2 161 2 2" xfId="15972" hidden="1" xr:uid="{00000000-0005-0000-0000-0000673E0000}"/>
    <cellStyle name="Comma [0] 2 161 2 2" xfId="16518" hidden="1" xr:uid="{00000000-0005-0000-0000-000089400000}"/>
    <cellStyle name="Comma [0] 2 161 2 2" xfId="16537" hidden="1" xr:uid="{00000000-0005-0000-0000-00009C400000}"/>
    <cellStyle name="Comma [0] 2 161 2 2" xfId="16573" hidden="1" xr:uid="{00000000-0005-0000-0000-0000C0400000}"/>
    <cellStyle name="Comma [0] 2 161 2 2" xfId="17722" hidden="1" xr:uid="{00000000-0005-0000-0000-00003D450000}"/>
    <cellStyle name="Comma [0] 2 161 2 2" xfId="18268" hidden="1" xr:uid="{00000000-0005-0000-0000-00005F470000}"/>
    <cellStyle name="Comma [0] 2 161 2 2" xfId="18287" hidden="1" xr:uid="{00000000-0005-0000-0000-000072470000}"/>
    <cellStyle name="Comma [0] 2 161 2 2" xfId="18323" hidden="1" xr:uid="{00000000-0005-0000-0000-000096470000}"/>
    <cellStyle name="Comma [0] 2 161 2 2" xfId="19467" hidden="1" xr:uid="{00000000-0005-0000-0000-00000E4C0000}"/>
    <cellStyle name="Comma [0] 2 161 2 2" xfId="20012" hidden="1" xr:uid="{00000000-0005-0000-0000-00002F4E0000}"/>
    <cellStyle name="Comma [0] 2 161 2 2" xfId="20031" hidden="1" xr:uid="{00000000-0005-0000-0000-0000424E0000}"/>
    <cellStyle name="Comma [0] 2 161 2 2" xfId="20067" hidden="1" xr:uid="{00000000-0005-0000-0000-0000664E0000}"/>
    <cellStyle name="Comma [0] 2 161 2 2" xfId="21205" hidden="1" xr:uid="{00000000-0005-0000-0000-0000D8520000}"/>
    <cellStyle name="Comma [0] 2 161 2 2" xfId="21746" hidden="1" xr:uid="{00000000-0005-0000-0000-0000F5540000}"/>
    <cellStyle name="Comma [0] 2 161 2 2" xfId="21765" hidden="1" xr:uid="{00000000-0005-0000-0000-000008550000}"/>
    <cellStyle name="Comma [0] 2 161 2 2" xfId="21801" hidden="1" xr:uid="{00000000-0005-0000-0000-00002C550000}"/>
    <cellStyle name="Comma [0] 2 161 2 2" xfId="22933" hidden="1" xr:uid="{00000000-0005-0000-0000-000098590000}"/>
    <cellStyle name="Comma [0] 2 161 2 2" xfId="23470" hidden="1" xr:uid="{00000000-0005-0000-0000-0000B15B0000}"/>
    <cellStyle name="Comma [0] 2 161 2 2" xfId="23489" hidden="1" xr:uid="{00000000-0005-0000-0000-0000C45B0000}"/>
    <cellStyle name="Comma [0] 2 161 2 2" xfId="23525" hidden="1" xr:uid="{00000000-0005-0000-0000-0000E85B0000}"/>
    <cellStyle name="Comma [0] 2 161 2 2" xfId="24646" hidden="1" xr:uid="{00000000-0005-0000-0000-000049600000}"/>
    <cellStyle name="Comma [0] 2 161 2 2" xfId="25177" hidden="1" xr:uid="{00000000-0005-0000-0000-00005C620000}"/>
    <cellStyle name="Comma [0] 2 161 2 2" xfId="25196" hidden="1" xr:uid="{00000000-0005-0000-0000-00006F620000}"/>
    <cellStyle name="Comma [0] 2 161 2 2" xfId="25232" hidden="1" xr:uid="{00000000-0005-0000-0000-000093620000}"/>
    <cellStyle name="Comma [0] 2 161 2 2" xfId="26343" hidden="1" xr:uid="{00000000-0005-0000-0000-0000EA660000}"/>
    <cellStyle name="Comma [0] 2 161 2 2" xfId="26871" hidden="1" xr:uid="{00000000-0005-0000-0000-0000FA680000}"/>
    <cellStyle name="Comma [0] 2 161 2 2" xfId="26890" hidden="1" xr:uid="{00000000-0005-0000-0000-00000D690000}"/>
    <cellStyle name="Comma [0] 2 161 2 2" xfId="26926" hidden="1" xr:uid="{00000000-0005-0000-0000-000031690000}"/>
    <cellStyle name="Comma [0] 2 161 2 2" xfId="28018" hidden="1" xr:uid="{00000000-0005-0000-0000-0000756D0000}"/>
    <cellStyle name="Comma [0] 2 161 2 2" xfId="28532" hidden="1" xr:uid="{00000000-0005-0000-0000-0000776F0000}"/>
    <cellStyle name="Comma [0] 2 161 2 2" xfId="28551" hidden="1" xr:uid="{00000000-0005-0000-0000-00008A6F0000}"/>
    <cellStyle name="Comma [0] 2 161 2 2" xfId="28587" hidden="1" xr:uid="{00000000-0005-0000-0000-0000AE6F0000}"/>
    <cellStyle name="Comma [0] 2 161 2 2" xfId="29664" hidden="1" xr:uid="{00000000-0005-0000-0000-0000E3730000}"/>
    <cellStyle name="Comma [0] 2 161 2 2" xfId="30167" hidden="1" xr:uid="{00000000-0005-0000-0000-0000DA750000}"/>
    <cellStyle name="Comma [0] 2 161 2 2" xfId="30186" hidden="1" xr:uid="{00000000-0005-0000-0000-0000ED750000}"/>
    <cellStyle name="Comma [0] 2 161 2 2" xfId="30222" hidden="1" xr:uid="{00000000-0005-0000-0000-000011760000}"/>
    <cellStyle name="Comma [0] 2 161 2 2" xfId="31241" hidden="1" xr:uid="{00000000-0005-0000-0000-00000C7A0000}"/>
    <cellStyle name="Comma [0] 2 161 2 2" xfId="31686" hidden="1" xr:uid="{00000000-0005-0000-0000-0000C97B0000}"/>
    <cellStyle name="Comma [0] 2 161 2 2" xfId="31699" hidden="1" xr:uid="{00000000-0005-0000-0000-0000D67B0000}"/>
    <cellStyle name="Comma [0] 2 161 2 2" xfId="31735" hidden="1" xr:uid="{00000000-0005-0000-0000-0000FA7B0000}"/>
    <cellStyle name="Comma [0] 2 161 2 2" xfId="36995" hidden="1" xr:uid="{CE6E980A-1961-425B-A117-108443C2D3D5}"/>
    <cellStyle name="Comma [0] 2 161 2 2" xfId="37541" hidden="1" xr:uid="{04D8C0E2-8FD7-4AEE-8C28-629AB5119F60}"/>
    <cellStyle name="Comma [0] 2 161 2 2" xfId="37560" hidden="1" xr:uid="{B02FD323-E79A-4815-8361-E87EF3C7B22D}"/>
    <cellStyle name="Comma [0] 2 161 2 2" xfId="37596" hidden="1" xr:uid="{DC19BB91-97F0-4384-B04B-2EE4C1223CF5}"/>
    <cellStyle name="Comma [0] 2 161 2 2" xfId="39214" hidden="1" xr:uid="{0A25A6D4-84AE-4CC6-B9F1-DE3EEEBCE4DD}"/>
    <cellStyle name="Comma [0] 2 161 2 2" xfId="39760" hidden="1" xr:uid="{40C7D3EA-46FF-4DBB-8A2E-12C0A890FF3F}"/>
    <cellStyle name="Comma [0] 2 161 2 2" xfId="39779" hidden="1" xr:uid="{4404E11C-C7F2-43FA-A7AF-9484DC6C28B2}"/>
    <cellStyle name="Comma [0] 2 161 2 2" xfId="39815" hidden="1" xr:uid="{9990C9A5-C4FE-411B-AC71-B0C64A8C8BFE}"/>
    <cellStyle name="Comma [0] 2 161 2 2" xfId="40970" hidden="1" xr:uid="{059E4B8B-7F74-495B-9DD2-59085F3D595E}"/>
    <cellStyle name="Comma [0] 2 161 2 2" xfId="41516" hidden="1" xr:uid="{4055E9CF-BF61-49B7-B533-20737D88CC24}"/>
    <cellStyle name="Comma [0] 2 161 2 2" xfId="41535" hidden="1" xr:uid="{361F2DF7-A090-4AE7-9F24-9475C1F042FC}"/>
    <cellStyle name="Comma [0] 2 161 2 2" xfId="41571" hidden="1" xr:uid="{704B7BE5-5B41-452F-A18E-CCAEA573296B}"/>
    <cellStyle name="Comma [0] 2 161 2 2" xfId="42726" hidden="1" xr:uid="{3A1986FE-A32A-4500-8192-09C1B90FF267}"/>
    <cellStyle name="Comma [0] 2 161 2 2" xfId="43272" hidden="1" xr:uid="{BE7239B7-B730-406B-B1D6-5D43783B6DEB}"/>
    <cellStyle name="Comma [0] 2 161 2 2" xfId="43291" hidden="1" xr:uid="{412A4946-9D71-41C2-A839-62251F75672C}"/>
    <cellStyle name="Comma [0] 2 161 2 2" xfId="43327" hidden="1" xr:uid="{31E3E921-4EB0-407A-B8B3-DD205FA3821D}"/>
    <cellStyle name="Comma [0] 2 161 2 2" xfId="44482" hidden="1" xr:uid="{2B4BC61E-9EB4-470C-8CDA-5A927C3B8A29}"/>
    <cellStyle name="Comma [0] 2 161 2 2" xfId="45028" hidden="1" xr:uid="{2D186DCA-E219-45D1-959D-ECBC7DF78059}"/>
    <cellStyle name="Comma [0] 2 161 2 2" xfId="45047" hidden="1" xr:uid="{7BDB597F-D533-412E-A8E7-5DDA3C720D0B}"/>
    <cellStyle name="Comma [0] 2 161 2 2" xfId="45083" hidden="1" xr:uid="{41F8AA3B-DFFA-4290-92E0-E00D4B1A6BB6}"/>
    <cellStyle name="Comma [0] 2 161 2 2" xfId="46238" hidden="1" xr:uid="{4A4B3E3C-0A11-4389-A7E3-1120EA1BE0A4}"/>
    <cellStyle name="Comma [0] 2 161 2 2" xfId="46784" hidden="1" xr:uid="{2DF0E990-F11B-4A82-AF72-986290E34779}"/>
    <cellStyle name="Comma [0] 2 161 2 2" xfId="46803" hidden="1" xr:uid="{4ADFF279-C6B9-4A78-BFE5-B17A182962D1}"/>
    <cellStyle name="Comma [0] 2 161 2 2" xfId="46839" hidden="1" xr:uid="{A88C0A7A-1AD4-41CD-87B1-098C84DC83AA}"/>
    <cellStyle name="Comma [0] 2 161 2 2" xfId="47991" hidden="1" xr:uid="{15DCB87E-2596-4FF9-96B2-33DBBFD59948}"/>
    <cellStyle name="Comma [0] 2 161 2 2" xfId="48537" hidden="1" xr:uid="{93E266AF-3E58-4B8E-BA81-23C1CE142305}"/>
    <cellStyle name="Comma [0] 2 161 2 2" xfId="48556" hidden="1" xr:uid="{956434CF-FC44-45AC-8AEF-84D323B56D76}"/>
    <cellStyle name="Comma [0] 2 161 2 2" xfId="48592" hidden="1" xr:uid="{5FDCA768-A793-45A9-9BFC-ADD156B2A241}"/>
    <cellStyle name="Comma [0] 2 161 2 2" xfId="49741" hidden="1" xr:uid="{58E30694-4221-4FCB-9DB8-EA40598DE354}"/>
    <cellStyle name="Comma [0] 2 161 2 2" xfId="50287" hidden="1" xr:uid="{E6CFADD8-793E-4AFF-92AB-57917E5BCBA8}"/>
    <cellStyle name="Comma [0] 2 161 2 2" xfId="50306" hidden="1" xr:uid="{25B1A892-C282-4D19-A0A8-16A4B2517D14}"/>
    <cellStyle name="Comma [0] 2 161 2 2" xfId="50342" hidden="1" xr:uid="{629B592F-42A8-44D1-844B-B1B87B88ACC5}"/>
    <cellStyle name="Comma [0] 2 161 2 2" xfId="51486" hidden="1" xr:uid="{D75FDF18-516E-4435-85BC-07524AE4FCAF}"/>
    <cellStyle name="Comma [0] 2 161 2 2" xfId="52031" hidden="1" xr:uid="{6DE77D98-C0AE-4E4E-AE0D-4A15AD3C1035}"/>
    <cellStyle name="Comma [0] 2 161 2 2" xfId="52050" hidden="1" xr:uid="{DE86B3FC-7254-4691-B41A-CBBC907BA97C}"/>
    <cellStyle name="Comma [0] 2 161 2 2" xfId="52086" hidden="1" xr:uid="{502344A1-25D7-4C5D-9DFA-EFD356896877}"/>
    <cellStyle name="Comma [0] 2 161 2 2" xfId="53224" hidden="1" xr:uid="{32EB6A5E-25F0-4FC5-86E5-2E94DEC3ED48}"/>
    <cellStyle name="Comma [0] 2 161 2 2" xfId="53765" hidden="1" xr:uid="{3BA82855-5AF6-4A8A-B6CA-C0CE794C8515}"/>
    <cellStyle name="Comma [0] 2 161 2 2" xfId="53784" hidden="1" xr:uid="{C40AE6ED-90BE-43B8-8707-6A97F14A5979}"/>
    <cellStyle name="Comma [0] 2 161 2 2" xfId="53820" hidden="1" xr:uid="{803EAF84-A803-45B2-A36F-C322B19AFC0E}"/>
    <cellStyle name="Comma [0] 2 161 2 2" xfId="54952" hidden="1" xr:uid="{0F0A6EEE-44ED-47E0-A204-7C56C2C12927}"/>
    <cellStyle name="Comma [0] 2 161 2 2" xfId="55489" hidden="1" xr:uid="{B121DE39-08BA-46A2-97F8-00D0AF55BC8A}"/>
    <cellStyle name="Comma [0] 2 161 2 2" xfId="55508" hidden="1" xr:uid="{C6FA349B-84C3-4998-807B-A760CAA5D09C}"/>
    <cellStyle name="Comma [0] 2 161 2 2" xfId="55544" hidden="1" xr:uid="{D9E30A4E-F86C-4DEC-9EE5-76D1F8849341}"/>
    <cellStyle name="Comma [0] 2 161 2 2" xfId="56665" hidden="1" xr:uid="{FD7F9BD9-43C9-41C0-845E-BC6ABC32C323}"/>
    <cellStyle name="Comma [0] 2 161 2 2" xfId="57196" hidden="1" xr:uid="{8BFFBBAA-59A6-49D4-BDBA-82B5F72E4B03}"/>
    <cellStyle name="Comma [0] 2 161 2 2" xfId="57215" hidden="1" xr:uid="{66A8B0D0-2D68-4AA0-B83B-C729FA21BC82}"/>
    <cellStyle name="Comma [0] 2 161 2 2" xfId="57251" hidden="1" xr:uid="{5CBB1F44-E60F-4AC5-BCFB-FD589334F499}"/>
    <cellStyle name="Comma [0] 2 161 2 2" xfId="58362" hidden="1" xr:uid="{2523DC2C-1FBB-4D44-8017-4DAB127186D1}"/>
    <cellStyle name="Comma [0] 2 161 2 2" xfId="58890" hidden="1" xr:uid="{EFDC525C-1064-4396-ADEE-B98A9D59AB11}"/>
    <cellStyle name="Comma [0] 2 161 2 2" xfId="58909" hidden="1" xr:uid="{944AA333-0819-41E1-9129-A50DBDB953CD}"/>
    <cellStyle name="Comma [0] 2 161 2 2" xfId="58945" hidden="1" xr:uid="{7DF6FDDB-E536-46FA-A0A6-5E0458D7C2BC}"/>
    <cellStyle name="Comma [0] 2 161 2 2" xfId="60037" hidden="1" xr:uid="{A8F80FBF-C7B3-428E-A800-C694E50FF685}"/>
    <cellStyle name="Comma [0] 2 161 2 2" xfId="60551" hidden="1" xr:uid="{AE617480-3523-4305-B465-B850D37E945F}"/>
    <cellStyle name="Comma [0] 2 161 2 2" xfId="60570" hidden="1" xr:uid="{F7AAEE6D-4D9D-44DD-8B87-C97A3ECF51B8}"/>
    <cellStyle name="Comma [0] 2 161 2 2" xfId="60606" hidden="1" xr:uid="{070977D4-F2A5-4F41-9FB2-53AFCD287D0B}"/>
    <cellStyle name="Comma [0] 2 161 2 2" xfId="61683" hidden="1" xr:uid="{FFBF95EA-59DE-4D9A-9581-066552A49B56}"/>
    <cellStyle name="Comma [0] 2 161 2 2" xfId="62186" hidden="1" xr:uid="{47A00561-7CD0-40B4-8DB5-188C1FE56611}"/>
    <cellStyle name="Comma [0] 2 161 2 2" xfId="62205" hidden="1" xr:uid="{899A8692-C229-471D-8A04-60DBF6D2264C}"/>
    <cellStyle name="Comma [0] 2 161 2 2" xfId="62241" hidden="1" xr:uid="{0059B6CF-6A83-4CBE-8499-31845528BBDF}"/>
    <cellStyle name="Comma [0] 2 161 2 2" xfId="63260" hidden="1" xr:uid="{73C76977-0CAB-4B17-A5AE-0FB7B8A44301}"/>
    <cellStyle name="Comma [0] 2 161 2 2" xfId="63705" hidden="1" xr:uid="{C3B4EA38-7995-4BA9-A3C1-0FBB0604ECDF}"/>
    <cellStyle name="Comma [0] 2 161 2 2" xfId="63718" hidden="1" xr:uid="{9EC80E80-2D2B-4209-A4B7-B8FB9F3C8389}"/>
    <cellStyle name="Comma [0] 2 161 2 2" xfId="63754" hidden="1" xr:uid="{48626DF9-5350-4E56-811C-D7FED71B3D64}"/>
    <cellStyle name="Comma [0] 2 161 3" xfId="4315" hidden="1" xr:uid="{00000000-0005-0000-0000-0000DE100000}"/>
    <cellStyle name="Comma [0] 2 161 3" xfId="6534" hidden="1" xr:uid="{00000000-0005-0000-0000-000089190000}"/>
    <cellStyle name="Comma [0] 2 161 3" xfId="7520" hidden="1" xr:uid="{00000000-0005-0000-0000-0000631D0000}"/>
    <cellStyle name="Comma [0] 2 161 3" xfId="9276" hidden="1" xr:uid="{00000000-0005-0000-0000-00003F240000}"/>
    <cellStyle name="Comma [0] 2 161 3" xfId="11032" hidden="1" xr:uid="{00000000-0005-0000-0000-00001B2B0000}"/>
    <cellStyle name="Comma [0] 2 161 3" xfId="12788" hidden="1" xr:uid="{00000000-0005-0000-0000-0000F7310000}"/>
    <cellStyle name="Comma [0] 2 161 3" xfId="14544" hidden="1" xr:uid="{00000000-0005-0000-0000-0000D3380000}"/>
    <cellStyle name="Comma [0] 2 161 3" xfId="16297" hidden="1" xr:uid="{00000000-0005-0000-0000-0000AC3F0000}"/>
    <cellStyle name="Comma [0] 2 161 3" xfId="18047" hidden="1" xr:uid="{00000000-0005-0000-0000-000082460000}"/>
    <cellStyle name="Comma [0] 2 161 3" xfId="19791" hidden="1" xr:uid="{00000000-0005-0000-0000-0000524D0000}"/>
    <cellStyle name="Comma [0] 2 161 3" xfId="21525" hidden="1" xr:uid="{00000000-0005-0000-0000-000018540000}"/>
    <cellStyle name="Comma [0] 2 161 3" xfId="23251" hidden="1" xr:uid="{00000000-0005-0000-0000-0000D65A0000}"/>
    <cellStyle name="Comma [0] 2 161 3" xfId="24960" hidden="1" xr:uid="{00000000-0005-0000-0000-000083610000}"/>
    <cellStyle name="Comma [0] 2 161 3" xfId="26655" hidden="1" xr:uid="{00000000-0005-0000-0000-000022680000}"/>
    <cellStyle name="Comma [0] 2 161 3" xfId="28322" hidden="1" xr:uid="{00000000-0005-0000-0000-0000A56E0000}"/>
    <cellStyle name="Comma [0] 2 161 3" xfId="29958" hidden="1" xr:uid="{00000000-0005-0000-0000-000009750000}"/>
    <cellStyle name="Comma [0] 2 161 3" xfId="36334" hidden="1" xr:uid="{BFCE879B-3382-4282-925F-641BB0882A16}"/>
    <cellStyle name="Comma [0] 2 161 3" xfId="38553" hidden="1" xr:uid="{41D0C86E-0BF3-41C4-A536-AC82CF3C1B57}"/>
    <cellStyle name="Comma [0] 2 161 3" xfId="39539" hidden="1" xr:uid="{C1967A5F-4BF9-492C-AB2E-1AF68B37B66E}"/>
    <cellStyle name="Comma [0] 2 161 3" xfId="41295" hidden="1" xr:uid="{6F126A22-B9C6-4A64-BE28-64A0BEF3AFE7}"/>
    <cellStyle name="Comma [0] 2 161 3" xfId="43051" hidden="1" xr:uid="{376EE23A-EAD7-46BC-9A66-308CC417823B}"/>
    <cellStyle name="Comma [0] 2 161 3" xfId="44807" hidden="1" xr:uid="{FE6BBC85-86AC-433F-A57D-F477E9D4D60D}"/>
    <cellStyle name="Comma [0] 2 161 3" xfId="46563" hidden="1" xr:uid="{5E17F611-41D5-41EF-927B-ABE1AA8DF3F8}"/>
    <cellStyle name="Comma [0] 2 161 3" xfId="48316" hidden="1" xr:uid="{40E20990-DFB9-4A16-87C4-33402CE9EF35}"/>
    <cellStyle name="Comma [0] 2 161 3" xfId="50066" hidden="1" xr:uid="{C29968B6-3807-487F-BE86-0FF3FEA497AD}"/>
    <cellStyle name="Comma [0] 2 161 3" xfId="51810" hidden="1" xr:uid="{75E20B01-F6E7-4D03-94F3-6034A5D87FC4}"/>
    <cellStyle name="Comma [0] 2 161 3" xfId="53544" hidden="1" xr:uid="{DDDC42FA-CBD9-46A5-BBCA-3D2937AFE9D4}"/>
    <cellStyle name="Comma [0] 2 161 3" xfId="55270" hidden="1" xr:uid="{E4AC89A1-1B3B-4091-8397-6980FE843332}"/>
    <cellStyle name="Comma [0] 2 161 3" xfId="56979" hidden="1" xr:uid="{4219D39D-6FD4-4E71-A96E-ECB6949E2F1D}"/>
    <cellStyle name="Comma [0] 2 161 3" xfId="58674" hidden="1" xr:uid="{62D14C05-EDF3-437C-9AF3-DAEAAF86F310}"/>
    <cellStyle name="Comma [0] 2 161 3" xfId="60341" hidden="1" xr:uid="{D3380488-50D3-4379-B241-44C023F36B5B}"/>
    <cellStyle name="Comma [0] 2 161 3" xfId="61977" hidden="1" xr:uid="{23BA0558-A142-4EF7-8E87-9D80B5392935}"/>
    <cellStyle name="Comma [0] 2 162" xfId="521" xr:uid="{00000000-0005-0000-0000-00000C020000}"/>
    <cellStyle name="Comma [0] 2 162 2" xfId="1176" hidden="1" xr:uid="{00000000-0005-0000-0000-00009B040000}"/>
    <cellStyle name="Comma [0] 2 162 2" xfId="1733" hidden="1" xr:uid="{00000000-0005-0000-0000-0000C8060000}"/>
    <cellStyle name="Comma [0] 2 162 2" xfId="1737" hidden="1" xr:uid="{00000000-0005-0000-0000-0000CC060000}"/>
    <cellStyle name="Comma [0] 2 162 2" xfId="1739" hidden="1" xr:uid="{00000000-0005-0000-0000-0000CE060000}"/>
    <cellStyle name="Comma [0] 2 162 2" xfId="33212" hidden="1" xr:uid="{D213B212-AEC9-4778-8BF8-4094686E3E3D}"/>
    <cellStyle name="Comma [0] 2 162 2" xfId="33763" hidden="1" xr:uid="{2F4CE148-0A92-4F87-8B8E-1AD33840717B}"/>
    <cellStyle name="Comma [0] 2 162 2" xfId="33767" hidden="1" xr:uid="{515DCDEB-B1A7-4384-9B5F-D0B53EE71209}"/>
    <cellStyle name="Comma [0] 2 162 2" xfId="33769" hidden="1" xr:uid="{E5C41F56-C2E0-4538-9E91-47D2F6F073A4}"/>
    <cellStyle name="Comma [0] 2 162 2" xfId="32574" xr:uid="{3788DFEE-2D47-4446-A058-DAE7E6D530D1}"/>
    <cellStyle name="Comma [0] 2 162 2 2" xfId="4973" hidden="1" xr:uid="{00000000-0005-0000-0000-000070130000}"/>
    <cellStyle name="Comma [0] 2 162 2 2" xfId="5534" hidden="1" xr:uid="{00000000-0005-0000-0000-0000A1150000}"/>
    <cellStyle name="Comma [0] 2 162 2 2" xfId="5538" hidden="1" xr:uid="{00000000-0005-0000-0000-0000A5150000}"/>
    <cellStyle name="Comma [0] 2 162 2 2" xfId="5540" hidden="1" xr:uid="{00000000-0005-0000-0000-0000A7150000}"/>
    <cellStyle name="Comma [0] 2 162 2 2" xfId="7192" hidden="1" xr:uid="{00000000-0005-0000-0000-00001B1C0000}"/>
    <cellStyle name="Comma [0] 2 162 2 2" xfId="7753" hidden="1" xr:uid="{00000000-0005-0000-0000-00004C1E0000}"/>
    <cellStyle name="Comma [0] 2 162 2 2" xfId="7757" hidden="1" xr:uid="{00000000-0005-0000-0000-0000501E0000}"/>
    <cellStyle name="Comma [0] 2 162 2 2" xfId="7759" hidden="1" xr:uid="{00000000-0005-0000-0000-0000521E0000}"/>
    <cellStyle name="Comma [0] 2 162 2 2" xfId="8948" hidden="1" xr:uid="{00000000-0005-0000-0000-0000F7220000}"/>
    <cellStyle name="Comma [0] 2 162 2 2" xfId="9509" hidden="1" xr:uid="{00000000-0005-0000-0000-000028250000}"/>
    <cellStyle name="Comma [0] 2 162 2 2" xfId="9513" hidden="1" xr:uid="{00000000-0005-0000-0000-00002C250000}"/>
    <cellStyle name="Comma [0] 2 162 2 2" xfId="9515" hidden="1" xr:uid="{00000000-0005-0000-0000-00002E250000}"/>
    <cellStyle name="Comma [0] 2 162 2 2" xfId="10704" hidden="1" xr:uid="{00000000-0005-0000-0000-0000D3290000}"/>
    <cellStyle name="Comma [0] 2 162 2 2" xfId="11265" hidden="1" xr:uid="{00000000-0005-0000-0000-0000042C0000}"/>
    <cellStyle name="Comma [0] 2 162 2 2" xfId="11269" hidden="1" xr:uid="{00000000-0005-0000-0000-0000082C0000}"/>
    <cellStyle name="Comma [0] 2 162 2 2" xfId="11271" hidden="1" xr:uid="{00000000-0005-0000-0000-00000A2C0000}"/>
    <cellStyle name="Comma [0] 2 162 2 2" xfId="12460" hidden="1" xr:uid="{00000000-0005-0000-0000-0000AF300000}"/>
    <cellStyle name="Comma [0] 2 162 2 2" xfId="13021" hidden="1" xr:uid="{00000000-0005-0000-0000-0000E0320000}"/>
    <cellStyle name="Comma [0] 2 162 2 2" xfId="13025" hidden="1" xr:uid="{00000000-0005-0000-0000-0000E4320000}"/>
    <cellStyle name="Comma [0] 2 162 2 2" xfId="13027" hidden="1" xr:uid="{00000000-0005-0000-0000-0000E6320000}"/>
    <cellStyle name="Comma [0] 2 162 2 2" xfId="14216" hidden="1" xr:uid="{00000000-0005-0000-0000-00008B370000}"/>
    <cellStyle name="Comma [0] 2 162 2 2" xfId="14777" hidden="1" xr:uid="{00000000-0005-0000-0000-0000BC390000}"/>
    <cellStyle name="Comma [0] 2 162 2 2" xfId="14781" hidden="1" xr:uid="{00000000-0005-0000-0000-0000C0390000}"/>
    <cellStyle name="Comma [0] 2 162 2 2" xfId="14783" hidden="1" xr:uid="{00000000-0005-0000-0000-0000C2390000}"/>
    <cellStyle name="Comma [0] 2 162 2 2" xfId="15969" hidden="1" xr:uid="{00000000-0005-0000-0000-0000643E0000}"/>
    <cellStyle name="Comma [0] 2 162 2 2" xfId="16530" hidden="1" xr:uid="{00000000-0005-0000-0000-000095400000}"/>
    <cellStyle name="Comma [0] 2 162 2 2" xfId="16534" hidden="1" xr:uid="{00000000-0005-0000-0000-000099400000}"/>
    <cellStyle name="Comma [0] 2 162 2 2" xfId="16536" hidden="1" xr:uid="{00000000-0005-0000-0000-00009B400000}"/>
    <cellStyle name="Comma [0] 2 162 2 2" xfId="17719" hidden="1" xr:uid="{00000000-0005-0000-0000-00003A450000}"/>
    <cellStyle name="Comma [0] 2 162 2 2" xfId="18280" hidden="1" xr:uid="{00000000-0005-0000-0000-00006B470000}"/>
    <cellStyle name="Comma [0] 2 162 2 2" xfId="18284" hidden="1" xr:uid="{00000000-0005-0000-0000-00006F470000}"/>
    <cellStyle name="Comma [0] 2 162 2 2" xfId="18286" hidden="1" xr:uid="{00000000-0005-0000-0000-000071470000}"/>
    <cellStyle name="Comma [0] 2 162 2 2" xfId="19464" hidden="1" xr:uid="{00000000-0005-0000-0000-00000B4C0000}"/>
    <cellStyle name="Comma [0] 2 162 2 2" xfId="20024" hidden="1" xr:uid="{00000000-0005-0000-0000-00003B4E0000}"/>
    <cellStyle name="Comma [0] 2 162 2 2" xfId="20028" hidden="1" xr:uid="{00000000-0005-0000-0000-00003F4E0000}"/>
    <cellStyle name="Comma [0] 2 162 2 2" xfId="20030" hidden="1" xr:uid="{00000000-0005-0000-0000-0000414E0000}"/>
    <cellStyle name="Comma [0] 2 162 2 2" xfId="21202" hidden="1" xr:uid="{00000000-0005-0000-0000-0000D5520000}"/>
    <cellStyle name="Comma [0] 2 162 2 2" xfId="21758" hidden="1" xr:uid="{00000000-0005-0000-0000-000001550000}"/>
    <cellStyle name="Comma [0] 2 162 2 2" xfId="21762" hidden="1" xr:uid="{00000000-0005-0000-0000-000005550000}"/>
    <cellStyle name="Comma [0] 2 162 2 2" xfId="21764" hidden="1" xr:uid="{00000000-0005-0000-0000-000007550000}"/>
    <cellStyle name="Comma [0] 2 162 2 2" xfId="22930" hidden="1" xr:uid="{00000000-0005-0000-0000-000095590000}"/>
    <cellStyle name="Comma [0] 2 162 2 2" xfId="23482" hidden="1" xr:uid="{00000000-0005-0000-0000-0000BD5B0000}"/>
    <cellStyle name="Comma [0] 2 162 2 2" xfId="23486" hidden="1" xr:uid="{00000000-0005-0000-0000-0000C15B0000}"/>
    <cellStyle name="Comma [0] 2 162 2 2" xfId="23488" hidden="1" xr:uid="{00000000-0005-0000-0000-0000C35B0000}"/>
    <cellStyle name="Comma [0] 2 162 2 2" xfId="24643" hidden="1" xr:uid="{00000000-0005-0000-0000-000046600000}"/>
    <cellStyle name="Comma [0] 2 162 2 2" xfId="25189" hidden="1" xr:uid="{00000000-0005-0000-0000-000068620000}"/>
    <cellStyle name="Comma [0] 2 162 2 2" xfId="25193" hidden="1" xr:uid="{00000000-0005-0000-0000-00006C620000}"/>
    <cellStyle name="Comma [0] 2 162 2 2" xfId="25195" hidden="1" xr:uid="{00000000-0005-0000-0000-00006E620000}"/>
    <cellStyle name="Comma [0] 2 162 2 2" xfId="26340" hidden="1" xr:uid="{00000000-0005-0000-0000-0000E7660000}"/>
    <cellStyle name="Comma [0] 2 162 2 2" xfId="26883" hidden="1" xr:uid="{00000000-0005-0000-0000-000006690000}"/>
    <cellStyle name="Comma [0] 2 162 2 2" xfId="26887" hidden="1" xr:uid="{00000000-0005-0000-0000-00000A690000}"/>
    <cellStyle name="Comma [0] 2 162 2 2" xfId="26889" hidden="1" xr:uid="{00000000-0005-0000-0000-00000C690000}"/>
    <cellStyle name="Comma [0] 2 162 2 2" xfId="28015" hidden="1" xr:uid="{00000000-0005-0000-0000-0000726D0000}"/>
    <cellStyle name="Comma [0] 2 162 2 2" xfId="28544" hidden="1" xr:uid="{00000000-0005-0000-0000-0000836F0000}"/>
    <cellStyle name="Comma [0] 2 162 2 2" xfId="28548" hidden="1" xr:uid="{00000000-0005-0000-0000-0000876F0000}"/>
    <cellStyle name="Comma [0] 2 162 2 2" xfId="28550" hidden="1" xr:uid="{00000000-0005-0000-0000-0000896F0000}"/>
    <cellStyle name="Comma [0] 2 162 2 2" xfId="29661" hidden="1" xr:uid="{00000000-0005-0000-0000-0000E0730000}"/>
    <cellStyle name="Comma [0] 2 162 2 2" xfId="30179" hidden="1" xr:uid="{00000000-0005-0000-0000-0000E6750000}"/>
    <cellStyle name="Comma [0] 2 162 2 2" xfId="30183" hidden="1" xr:uid="{00000000-0005-0000-0000-0000EA750000}"/>
    <cellStyle name="Comma [0] 2 162 2 2" xfId="30185" hidden="1" xr:uid="{00000000-0005-0000-0000-0000EC750000}"/>
    <cellStyle name="Comma [0] 2 162 2 2" xfId="31238" hidden="1" xr:uid="{00000000-0005-0000-0000-0000097A0000}"/>
    <cellStyle name="Comma [0] 2 162 2 2" xfId="31692" hidden="1" xr:uid="{00000000-0005-0000-0000-0000CF7B0000}"/>
    <cellStyle name="Comma [0] 2 162 2 2" xfId="31696" hidden="1" xr:uid="{00000000-0005-0000-0000-0000D37B0000}"/>
    <cellStyle name="Comma [0] 2 162 2 2" xfId="31698" hidden="1" xr:uid="{00000000-0005-0000-0000-0000D57B0000}"/>
    <cellStyle name="Comma [0] 2 162 2 2" xfId="36992" hidden="1" xr:uid="{8604D6FC-9F48-465F-A01C-CC2CBCF6571F}"/>
    <cellStyle name="Comma [0] 2 162 2 2" xfId="37553" hidden="1" xr:uid="{6FC6E4BD-AB2F-4FC3-8872-16ABE046F839}"/>
    <cellStyle name="Comma [0] 2 162 2 2" xfId="37557" hidden="1" xr:uid="{A84AD9F1-01A0-49E4-BFEF-36C4B7C358C5}"/>
    <cellStyle name="Comma [0] 2 162 2 2" xfId="37559" hidden="1" xr:uid="{40B20B37-BD03-456F-B46D-7842E895C094}"/>
    <cellStyle name="Comma [0] 2 162 2 2" xfId="39211" hidden="1" xr:uid="{C06F15FC-CF3F-49B2-BD20-CFB5ABC1E461}"/>
    <cellStyle name="Comma [0] 2 162 2 2" xfId="39772" hidden="1" xr:uid="{8F94F472-A998-46B7-8FEF-5CB3E37AFEE5}"/>
    <cellStyle name="Comma [0] 2 162 2 2" xfId="39776" hidden="1" xr:uid="{E1B0DEF2-C403-4ED0-806D-4A414D125AAA}"/>
    <cellStyle name="Comma [0] 2 162 2 2" xfId="39778" hidden="1" xr:uid="{BDB1C771-7286-4B44-9CBB-3409C0940D68}"/>
    <cellStyle name="Comma [0] 2 162 2 2" xfId="40967" hidden="1" xr:uid="{A0ECB5A8-8675-435E-BD46-3D6B2232E811}"/>
    <cellStyle name="Comma [0] 2 162 2 2" xfId="41528" hidden="1" xr:uid="{314D8C31-62E9-44D9-86A1-078E0F187DEA}"/>
    <cellStyle name="Comma [0] 2 162 2 2" xfId="41532" hidden="1" xr:uid="{98F0EAC9-44EF-4D40-8655-C66C7DB388A1}"/>
    <cellStyle name="Comma [0] 2 162 2 2" xfId="41534" hidden="1" xr:uid="{D8A5E232-1514-41C2-9B68-9AF0BB9E57E5}"/>
    <cellStyle name="Comma [0] 2 162 2 2" xfId="42723" hidden="1" xr:uid="{28E299BB-8D61-4F6F-AE29-1E23408040FE}"/>
    <cellStyle name="Comma [0] 2 162 2 2" xfId="43284" hidden="1" xr:uid="{98FD09C4-1D33-4893-88B8-BC32992A081D}"/>
    <cellStyle name="Comma [0] 2 162 2 2" xfId="43288" hidden="1" xr:uid="{192DA861-F9E6-4DC4-9824-FD9BF00B1AFE}"/>
    <cellStyle name="Comma [0] 2 162 2 2" xfId="43290" hidden="1" xr:uid="{3698E5F9-2B64-49F6-B04F-B074017F263D}"/>
    <cellStyle name="Comma [0] 2 162 2 2" xfId="44479" hidden="1" xr:uid="{4B9C603D-7987-46DA-A7B5-18D3F6AB0181}"/>
    <cellStyle name="Comma [0] 2 162 2 2" xfId="45040" hidden="1" xr:uid="{AC61AA91-3EB6-4B07-9681-ECB8CACE3814}"/>
    <cellStyle name="Comma [0] 2 162 2 2" xfId="45044" hidden="1" xr:uid="{1FD4DD11-333B-4E0E-8B06-6DC48B715D15}"/>
    <cellStyle name="Comma [0] 2 162 2 2" xfId="45046" hidden="1" xr:uid="{AE499393-D6AB-4D39-852F-1495F23EB1E6}"/>
    <cellStyle name="Comma [0] 2 162 2 2" xfId="46235" hidden="1" xr:uid="{18F074E9-1073-4459-B866-428BB79A9F4F}"/>
    <cellStyle name="Comma [0] 2 162 2 2" xfId="46796" hidden="1" xr:uid="{6748D0C0-6D4E-46DD-8896-88121B31B404}"/>
    <cellStyle name="Comma [0] 2 162 2 2" xfId="46800" hidden="1" xr:uid="{FA0F35EB-5B06-4778-AC2C-3BAE537FDC58}"/>
    <cellStyle name="Comma [0] 2 162 2 2" xfId="46802" hidden="1" xr:uid="{105D6014-C040-4D3C-B363-6F0ED250C87C}"/>
    <cellStyle name="Comma [0] 2 162 2 2" xfId="47988" hidden="1" xr:uid="{BBBFB560-391C-4745-A8D6-CA4D0CF14576}"/>
    <cellStyle name="Comma [0] 2 162 2 2" xfId="48549" hidden="1" xr:uid="{FC370B8D-24D9-40E4-9B0E-C428176DBB35}"/>
    <cellStyle name="Comma [0] 2 162 2 2" xfId="48553" hidden="1" xr:uid="{3DEADBF7-B533-4819-BCC1-EDB6E6E48DA4}"/>
    <cellStyle name="Comma [0] 2 162 2 2" xfId="48555" hidden="1" xr:uid="{01E362BA-43DA-4287-9C08-EDCDA6F18FE2}"/>
    <cellStyle name="Comma [0] 2 162 2 2" xfId="49738" hidden="1" xr:uid="{E9343B7A-DCB1-4486-8481-9045CBC0E2E3}"/>
    <cellStyle name="Comma [0] 2 162 2 2" xfId="50299" hidden="1" xr:uid="{FAF5E78F-3A3B-41F4-9064-34ADD794B773}"/>
    <cellStyle name="Comma [0] 2 162 2 2" xfId="50303" hidden="1" xr:uid="{129469A7-3340-49C0-A086-943DCBCB5AD0}"/>
    <cellStyle name="Comma [0] 2 162 2 2" xfId="50305" hidden="1" xr:uid="{9EFE2503-3A2A-40C0-B7DC-01B601B2D0D6}"/>
    <cellStyle name="Comma [0] 2 162 2 2" xfId="51483" hidden="1" xr:uid="{02041A22-E931-442A-8E09-B73196730B65}"/>
    <cellStyle name="Comma [0] 2 162 2 2" xfId="52043" hidden="1" xr:uid="{9D731ED2-42A0-497D-8220-80191CF7E571}"/>
    <cellStyle name="Comma [0] 2 162 2 2" xfId="52047" hidden="1" xr:uid="{0F97595D-A6CF-4EB3-A805-009F4A13E9EA}"/>
    <cellStyle name="Comma [0] 2 162 2 2" xfId="52049" hidden="1" xr:uid="{75EDED22-0C62-4A7D-BE5A-B8F4E70D731E}"/>
    <cellStyle name="Comma [0] 2 162 2 2" xfId="53221" hidden="1" xr:uid="{B1F29753-CBE9-49F0-8F70-620D68167D13}"/>
    <cellStyle name="Comma [0] 2 162 2 2" xfId="53777" hidden="1" xr:uid="{3DB6C743-C53F-4281-ACE8-CD6AACA49DE7}"/>
    <cellStyle name="Comma [0] 2 162 2 2" xfId="53781" hidden="1" xr:uid="{91A749A4-EF6D-4617-A6B2-01EF05ED03BE}"/>
    <cellStyle name="Comma [0] 2 162 2 2" xfId="53783" hidden="1" xr:uid="{3F5726F4-749F-4DBB-9760-02ED11F6857B}"/>
    <cellStyle name="Comma [0] 2 162 2 2" xfId="54949" hidden="1" xr:uid="{FB3DC53F-D130-4F1D-8BCB-154EC9C7AF67}"/>
    <cellStyle name="Comma [0] 2 162 2 2" xfId="55501" hidden="1" xr:uid="{B7C2269C-A57E-43A8-88D6-9C65E49A893F}"/>
    <cellStyle name="Comma [0] 2 162 2 2" xfId="55505" hidden="1" xr:uid="{AF60710C-1322-4C03-9B1C-C66D71641863}"/>
    <cellStyle name="Comma [0] 2 162 2 2" xfId="55507" hidden="1" xr:uid="{04CB2873-1474-45BB-8854-823C33FB0AC5}"/>
    <cellStyle name="Comma [0] 2 162 2 2" xfId="56662" hidden="1" xr:uid="{D9B5CC31-F4AF-4718-8D11-8219710BC75B}"/>
    <cellStyle name="Comma [0] 2 162 2 2" xfId="57208" hidden="1" xr:uid="{3FC6A973-2519-4FF6-8838-435FC9391693}"/>
    <cellStyle name="Comma [0] 2 162 2 2" xfId="57212" hidden="1" xr:uid="{1EF76C68-2CB6-4417-BAA7-2AE5C7A4CF92}"/>
    <cellStyle name="Comma [0] 2 162 2 2" xfId="57214" hidden="1" xr:uid="{3C246276-9B81-43C2-B86D-8C6B1572176D}"/>
    <cellStyle name="Comma [0] 2 162 2 2" xfId="58359" hidden="1" xr:uid="{CC69E4F8-9025-4789-9AB8-3BB8F79B69E2}"/>
    <cellStyle name="Comma [0] 2 162 2 2" xfId="58902" hidden="1" xr:uid="{DF6B9BC0-AB52-4F77-BD4A-918A07489DF4}"/>
    <cellStyle name="Comma [0] 2 162 2 2" xfId="58906" hidden="1" xr:uid="{B0052711-BDED-4AEF-9627-8F74BE393CEB}"/>
    <cellStyle name="Comma [0] 2 162 2 2" xfId="58908" hidden="1" xr:uid="{08CC0E9E-0FAB-4F35-8702-416A2EE6C393}"/>
    <cellStyle name="Comma [0] 2 162 2 2" xfId="60034" hidden="1" xr:uid="{043C3FE9-3EA1-4C0D-A442-058B7FAD4956}"/>
    <cellStyle name="Comma [0] 2 162 2 2" xfId="60563" hidden="1" xr:uid="{89670C55-FED7-429E-B241-B1A5C2A2DB2A}"/>
    <cellStyle name="Comma [0] 2 162 2 2" xfId="60567" hidden="1" xr:uid="{9B64E79F-B931-492C-B873-91A69756CCC2}"/>
    <cellStyle name="Comma [0] 2 162 2 2" xfId="60569" hidden="1" xr:uid="{9112B903-F9FD-4258-8565-C5D0534F7068}"/>
    <cellStyle name="Comma [0] 2 162 2 2" xfId="61680" hidden="1" xr:uid="{0F866B27-9C5C-43BC-9AB3-0DD3167486C2}"/>
    <cellStyle name="Comma [0] 2 162 2 2" xfId="62198" hidden="1" xr:uid="{5C1BD6E5-397B-45E2-9A8F-1433C9B4535F}"/>
    <cellStyle name="Comma [0] 2 162 2 2" xfId="62202" hidden="1" xr:uid="{28620814-531A-4CB0-8CAA-DB5FE248296A}"/>
    <cellStyle name="Comma [0] 2 162 2 2" xfId="62204" hidden="1" xr:uid="{0041B470-7403-463B-A189-DD8AB4C5CD93}"/>
    <cellStyle name="Comma [0] 2 162 2 2" xfId="63257" hidden="1" xr:uid="{6085BC16-6892-47B2-A285-7FFDD1B67CE6}"/>
    <cellStyle name="Comma [0] 2 162 2 2" xfId="63711" hidden="1" xr:uid="{37BE3A26-C7E9-4063-AEBC-5DCB05D14658}"/>
    <cellStyle name="Comma [0] 2 162 2 2" xfId="63715" hidden="1" xr:uid="{9154AA90-1BAB-41EC-ADC5-D50BECF24A6B}"/>
    <cellStyle name="Comma [0] 2 162 2 2" xfId="63717" hidden="1" xr:uid="{FD3471CE-892E-40BF-8E8B-7E06A2352D20}"/>
    <cellStyle name="Comma [0] 2 162 3" xfId="4033" hidden="1" xr:uid="{00000000-0005-0000-0000-0000C40F0000}"/>
    <cellStyle name="Comma [0] 2 162 3" xfId="4039" hidden="1" xr:uid="{00000000-0005-0000-0000-0000CA0F0000}"/>
    <cellStyle name="Comma [0] 2 162 3" xfId="4069" hidden="1" xr:uid="{00000000-0005-0000-0000-0000E80F0000}"/>
    <cellStyle name="Comma [0] 2 162 3" xfId="4078" hidden="1" xr:uid="{00000000-0005-0000-0000-0000F10F0000}"/>
    <cellStyle name="Comma [0] 2 162 3" xfId="4093" hidden="1" xr:uid="{00000000-0005-0000-0000-000000100000}"/>
    <cellStyle name="Comma [0] 2 162 3" xfId="4130" hidden="1" xr:uid="{00000000-0005-0000-0000-000025100000}"/>
    <cellStyle name="Comma [0] 2 162 3" xfId="4155" hidden="1" xr:uid="{00000000-0005-0000-0000-00003E100000}"/>
    <cellStyle name="Comma [0] 2 162 3" xfId="4312" hidden="1" xr:uid="{00000000-0005-0000-0000-0000DB100000}"/>
    <cellStyle name="Comma [0] 2 162 3" xfId="6406" hidden="1" xr:uid="{00000000-0005-0000-0000-000009190000}"/>
    <cellStyle name="Comma [0] 2 162 3" xfId="6531" hidden="1" xr:uid="{00000000-0005-0000-0000-000086190000}"/>
    <cellStyle name="Comma [0] 2 162 3" xfId="6851" hidden="1" xr:uid="{00000000-0005-0000-0000-0000C61A0000}"/>
    <cellStyle name="Comma [0] 2 162 3" xfId="8625" hidden="1" xr:uid="{00000000-0005-0000-0000-0000B4210000}"/>
    <cellStyle name="Comma [0] 2 162 3" xfId="10381" hidden="1" xr:uid="{00000000-0005-0000-0000-000090280000}"/>
    <cellStyle name="Comma [0] 2 162 3" xfId="12137" hidden="1" xr:uid="{00000000-0005-0000-0000-00006C2F0000}"/>
    <cellStyle name="Comma [0] 2 162 3" xfId="13893" hidden="1" xr:uid="{00000000-0005-0000-0000-000048360000}"/>
    <cellStyle name="Comma [0] 2 162 3" xfId="15649" hidden="1" xr:uid="{00000000-0005-0000-0000-0000243D0000}"/>
    <cellStyle name="Comma [0] 2 162 3" xfId="36052" hidden="1" xr:uid="{00324AEB-E148-447D-B277-6FF3C043D69C}"/>
    <cellStyle name="Comma [0] 2 162 3" xfId="36058" hidden="1" xr:uid="{0483B1EC-1ADB-4669-ADD7-F9727B2D58DF}"/>
    <cellStyle name="Comma [0] 2 162 3" xfId="36088" hidden="1" xr:uid="{D74C1314-4C88-4CFB-9CE5-268E7252FE9A}"/>
    <cellStyle name="Comma [0] 2 162 3" xfId="36097" hidden="1" xr:uid="{77AF3E0A-8F9E-41D7-9100-B9BB3A52189E}"/>
    <cellStyle name="Comma [0] 2 162 3" xfId="36112" hidden="1" xr:uid="{452F2D53-35A6-49A2-9DF8-B749E8A38EFF}"/>
    <cellStyle name="Comma [0] 2 162 3" xfId="36149" hidden="1" xr:uid="{8F629DD7-3AE3-44ED-943E-5940F5753E47}"/>
    <cellStyle name="Comma [0] 2 162 3" xfId="36174" hidden="1" xr:uid="{83DE4D34-E788-40D5-BC61-E2A338005FF3}"/>
    <cellStyle name="Comma [0] 2 162 3" xfId="36331" hidden="1" xr:uid="{D760BD83-C3EF-4D18-9188-1E469834BEB3}"/>
    <cellStyle name="Comma [0] 2 162 3" xfId="38425" hidden="1" xr:uid="{A652A9C4-DB2C-40E8-93E2-B1D92ADA63F9}"/>
    <cellStyle name="Comma [0] 2 162 3" xfId="38550" hidden="1" xr:uid="{9C052FB8-CA2B-4071-A50F-573BE4296129}"/>
    <cellStyle name="Comma [0] 2 162 3" xfId="38870" hidden="1" xr:uid="{80A94CA4-2B67-405F-9D99-2A0FE0EE2F85}"/>
    <cellStyle name="Comma [0] 2 162 3" xfId="40644" hidden="1" xr:uid="{06E0E9C2-E408-4A9F-9131-6F6E0461A95A}"/>
    <cellStyle name="Comma [0] 2 162 3" xfId="42400" hidden="1" xr:uid="{65DE2338-9C83-4C77-B197-496A005C5A57}"/>
    <cellStyle name="Comma [0] 2 162 3" xfId="44156" hidden="1" xr:uid="{27FA85D8-5742-4579-A358-0D2A5C952A1A}"/>
    <cellStyle name="Comma [0] 2 162 3" xfId="45912" hidden="1" xr:uid="{7B03A23D-2C41-47AB-9FE0-91D0B9EA1C58}"/>
    <cellStyle name="Comma [0] 2 162 3" xfId="47668" hidden="1" xr:uid="{9B1B0163-C20A-4AAC-A037-73D4C05FD229}"/>
    <cellStyle name="Comma [0] 2 163" xfId="519" xr:uid="{00000000-0005-0000-0000-00000A020000}"/>
    <cellStyle name="Comma [0] 2 163 2" xfId="1174" hidden="1" xr:uid="{00000000-0005-0000-0000-000099040000}"/>
    <cellStyle name="Comma [0] 2 163 2" xfId="1731" hidden="1" xr:uid="{00000000-0005-0000-0000-0000C6060000}"/>
    <cellStyle name="Comma [0] 2 163 2" xfId="1735" hidden="1" xr:uid="{00000000-0005-0000-0000-0000CA060000}"/>
    <cellStyle name="Comma [0] 2 163 2" xfId="1751" hidden="1" xr:uid="{00000000-0005-0000-0000-0000DA060000}"/>
    <cellStyle name="Comma [0] 2 163 2" xfId="33210" hidden="1" xr:uid="{5570E264-FD6A-4838-B5BC-6F2514E3310D}"/>
    <cellStyle name="Comma [0] 2 163 2" xfId="33761" hidden="1" xr:uid="{30EAFE62-9D6E-4E8A-83CE-7D0A06B20E05}"/>
    <cellStyle name="Comma [0] 2 163 2" xfId="33765" hidden="1" xr:uid="{26F6FF9E-0410-443B-86E4-C1A3F06E0A68}"/>
    <cellStyle name="Comma [0] 2 163 2" xfId="33781" hidden="1" xr:uid="{DD969297-DB64-4851-92AA-751B06C68DED}"/>
    <cellStyle name="Comma [0] 2 163 2" xfId="32572" xr:uid="{6FB6FE1A-A368-4643-B280-220ACB4E7CFB}"/>
    <cellStyle name="Comma [0] 2 163 2 2" xfId="4971" hidden="1" xr:uid="{00000000-0005-0000-0000-00006E130000}"/>
    <cellStyle name="Comma [0] 2 163 2 2" xfId="5530" hidden="1" xr:uid="{00000000-0005-0000-0000-00009D150000}"/>
    <cellStyle name="Comma [0] 2 163 2 2" xfId="5536" hidden="1" xr:uid="{00000000-0005-0000-0000-0000A3150000}"/>
    <cellStyle name="Comma [0] 2 163 2 2" xfId="5552" hidden="1" xr:uid="{00000000-0005-0000-0000-0000B3150000}"/>
    <cellStyle name="Comma [0] 2 163 2 2" xfId="7190" hidden="1" xr:uid="{00000000-0005-0000-0000-0000191C0000}"/>
    <cellStyle name="Comma [0] 2 163 2 2" xfId="7749" hidden="1" xr:uid="{00000000-0005-0000-0000-0000481E0000}"/>
    <cellStyle name="Comma [0] 2 163 2 2" xfId="7755" hidden="1" xr:uid="{00000000-0005-0000-0000-00004E1E0000}"/>
    <cellStyle name="Comma [0] 2 163 2 2" xfId="7771" hidden="1" xr:uid="{00000000-0005-0000-0000-00005E1E0000}"/>
    <cellStyle name="Comma [0] 2 163 2 2" xfId="8946" hidden="1" xr:uid="{00000000-0005-0000-0000-0000F5220000}"/>
    <cellStyle name="Comma [0] 2 163 2 2" xfId="9505" hidden="1" xr:uid="{00000000-0005-0000-0000-000024250000}"/>
    <cellStyle name="Comma [0] 2 163 2 2" xfId="9511" hidden="1" xr:uid="{00000000-0005-0000-0000-00002A250000}"/>
    <cellStyle name="Comma [0] 2 163 2 2" xfId="9527" hidden="1" xr:uid="{00000000-0005-0000-0000-00003A250000}"/>
    <cellStyle name="Comma [0] 2 163 2 2" xfId="10702" hidden="1" xr:uid="{00000000-0005-0000-0000-0000D1290000}"/>
    <cellStyle name="Comma [0] 2 163 2 2" xfId="11261" hidden="1" xr:uid="{00000000-0005-0000-0000-0000002C0000}"/>
    <cellStyle name="Comma [0] 2 163 2 2" xfId="11267" hidden="1" xr:uid="{00000000-0005-0000-0000-0000062C0000}"/>
    <cellStyle name="Comma [0] 2 163 2 2" xfId="11283" hidden="1" xr:uid="{00000000-0005-0000-0000-0000162C0000}"/>
    <cellStyle name="Comma [0] 2 163 2 2" xfId="12458" hidden="1" xr:uid="{00000000-0005-0000-0000-0000AD300000}"/>
    <cellStyle name="Comma [0] 2 163 2 2" xfId="13017" hidden="1" xr:uid="{00000000-0005-0000-0000-0000DC320000}"/>
    <cellStyle name="Comma [0] 2 163 2 2" xfId="13023" hidden="1" xr:uid="{00000000-0005-0000-0000-0000E2320000}"/>
    <cellStyle name="Comma [0] 2 163 2 2" xfId="13039" hidden="1" xr:uid="{00000000-0005-0000-0000-0000F2320000}"/>
    <cellStyle name="Comma [0] 2 163 2 2" xfId="14214" hidden="1" xr:uid="{00000000-0005-0000-0000-000089370000}"/>
    <cellStyle name="Comma [0] 2 163 2 2" xfId="14773" hidden="1" xr:uid="{00000000-0005-0000-0000-0000B8390000}"/>
    <cellStyle name="Comma [0] 2 163 2 2" xfId="14779" hidden="1" xr:uid="{00000000-0005-0000-0000-0000BE390000}"/>
    <cellStyle name="Comma [0] 2 163 2 2" xfId="14795" hidden="1" xr:uid="{00000000-0005-0000-0000-0000CE390000}"/>
    <cellStyle name="Comma [0] 2 163 2 2" xfId="15967" hidden="1" xr:uid="{00000000-0005-0000-0000-0000623E0000}"/>
    <cellStyle name="Comma [0] 2 163 2 2" xfId="16526" hidden="1" xr:uid="{00000000-0005-0000-0000-000091400000}"/>
    <cellStyle name="Comma [0] 2 163 2 2" xfId="16532" hidden="1" xr:uid="{00000000-0005-0000-0000-000097400000}"/>
    <cellStyle name="Comma [0] 2 163 2 2" xfId="16548" hidden="1" xr:uid="{00000000-0005-0000-0000-0000A7400000}"/>
    <cellStyle name="Comma [0] 2 163 2 2" xfId="17717" hidden="1" xr:uid="{00000000-0005-0000-0000-000038450000}"/>
    <cellStyle name="Comma [0] 2 163 2 2" xfId="18276" hidden="1" xr:uid="{00000000-0005-0000-0000-000067470000}"/>
    <cellStyle name="Comma [0] 2 163 2 2" xfId="18282" hidden="1" xr:uid="{00000000-0005-0000-0000-00006D470000}"/>
    <cellStyle name="Comma [0] 2 163 2 2" xfId="18298" hidden="1" xr:uid="{00000000-0005-0000-0000-00007D470000}"/>
    <cellStyle name="Comma [0] 2 163 2 2" xfId="19462" hidden="1" xr:uid="{00000000-0005-0000-0000-0000094C0000}"/>
    <cellStyle name="Comma [0] 2 163 2 2" xfId="20020" hidden="1" xr:uid="{00000000-0005-0000-0000-0000374E0000}"/>
    <cellStyle name="Comma [0] 2 163 2 2" xfId="20026" hidden="1" xr:uid="{00000000-0005-0000-0000-00003D4E0000}"/>
    <cellStyle name="Comma [0] 2 163 2 2" xfId="20042" hidden="1" xr:uid="{00000000-0005-0000-0000-00004D4E0000}"/>
    <cellStyle name="Comma [0] 2 163 2 2" xfId="21200" hidden="1" xr:uid="{00000000-0005-0000-0000-0000D3520000}"/>
    <cellStyle name="Comma [0] 2 163 2 2" xfId="21754" hidden="1" xr:uid="{00000000-0005-0000-0000-0000FD540000}"/>
    <cellStyle name="Comma [0] 2 163 2 2" xfId="21760" hidden="1" xr:uid="{00000000-0005-0000-0000-000003550000}"/>
    <cellStyle name="Comma [0] 2 163 2 2" xfId="21776" hidden="1" xr:uid="{00000000-0005-0000-0000-000013550000}"/>
    <cellStyle name="Comma [0] 2 163 2 2" xfId="22928" hidden="1" xr:uid="{00000000-0005-0000-0000-000093590000}"/>
    <cellStyle name="Comma [0] 2 163 2 2" xfId="23478" hidden="1" xr:uid="{00000000-0005-0000-0000-0000B95B0000}"/>
    <cellStyle name="Comma [0] 2 163 2 2" xfId="23484" hidden="1" xr:uid="{00000000-0005-0000-0000-0000BF5B0000}"/>
    <cellStyle name="Comma [0] 2 163 2 2" xfId="23500" hidden="1" xr:uid="{00000000-0005-0000-0000-0000CF5B0000}"/>
    <cellStyle name="Comma [0] 2 163 2 2" xfId="24641" hidden="1" xr:uid="{00000000-0005-0000-0000-000044600000}"/>
    <cellStyle name="Comma [0] 2 163 2 2" xfId="25185" hidden="1" xr:uid="{00000000-0005-0000-0000-000064620000}"/>
    <cellStyle name="Comma [0] 2 163 2 2" xfId="25191" hidden="1" xr:uid="{00000000-0005-0000-0000-00006A620000}"/>
    <cellStyle name="Comma [0] 2 163 2 2" xfId="25207" hidden="1" xr:uid="{00000000-0005-0000-0000-00007A620000}"/>
    <cellStyle name="Comma [0] 2 163 2 2" xfId="26338" hidden="1" xr:uid="{00000000-0005-0000-0000-0000E5660000}"/>
    <cellStyle name="Comma [0] 2 163 2 2" xfId="26879" hidden="1" xr:uid="{00000000-0005-0000-0000-000002690000}"/>
    <cellStyle name="Comma [0] 2 163 2 2" xfId="26885" hidden="1" xr:uid="{00000000-0005-0000-0000-000008690000}"/>
    <cellStyle name="Comma [0] 2 163 2 2" xfId="26901" hidden="1" xr:uid="{00000000-0005-0000-0000-000018690000}"/>
    <cellStyle name="Comma [0] 2 163 2 2" xfId="28013" hidden="1" xr:uid="{00000000-0005-0000-0000-0000706D0000}"/>
    <cellStyle name="Comma [0] 2 163 2 2" xfId="28540" hidden="1" xr:uid="{00000000-0005-0000-0000-00007F6F0000}"/>
    <cellStyle name="Comma [0] 2 163 2 2" xfId="28546" hidden="1" xr:uid="{00000000-0005-0000-0000-0000856F0000}"/>
    <cellStyle name="Comma [0] 2 163 2 2" xfId="28562" hidden="1" xr:uid="{00000000-0005-0000-0000-0000956F0000}"/>
    <cellStyle name="Comma [0] 2 163 2 2" xfId="29659" hidden="1" xr:uid="{00000000-0005-0000-0000-0000DE730000}"/>
    <cellStyle name="Comma [0] 2 163 2 2" xfId="30175" hidden="1" xr:uid="{00000000-0005-0000-0000-0000E2750000}"/>
    <cellStyle name="Comma [0] 2 163 2 2" xfId="30181" hidden="1" xr:uid="{00000000-0005-0000-0000-0000E8750000}"/>
    <cellStyle name="Comma [0] 2 163 2 2" xfId="30197" hidden="1" xr:uid="{00000000-0005-0000-0000-0000F8750000}"/>
    <cellStyle name="Comma [0] 2 163 2 2" xfId="31236" hidden="1" xr:uid="{00000000-0005-0000-0000-0000077A0000}"/>
    <cellStyle name="Comma [0] 2 163 2 2" xfId="31690" hidden="1" xr:uid="{00000000-0005-0000-0000-0000CD7B0000}"/>
    <cellStyle name="Comma [0] 2 163 2 2" xfId="31694" hidden="1" xr:uid="{00000000-0005-0000-0000-0000D17B0000}"/>
    <cellStyle name="Comma [0] 2 163 2 2" xfId="31710" hidden="1" xr:uid="{00000000-0005-0000-0000-0000E17B0000}"/>
    <cellStyle name="Comma [0] 2 163 2 2" xfId="36990" hidden="1" xr:uid="{5FC3E48B-DCD9-4A46-81D1-DB577664BCB9}"/>
    <cellStyle name="Comma [0] 2 163 2 2" xfId="37549" hidden="1" xr:uid="{9BFBA76F-C754-452E-95A9-152A63D9616E}"/>
    <cellStyle name="Comma [0] 2 163 2 2" xfId="37555" hidden="1" xr:uid="{6DA561F4-EEBB-4162-913F-A288A0938DDE}"/>
    <cellStyle name="Comma [0] 2 163 2 2" xfId="37571" hidden="1" xr:uid="{B5A5D66C-5E81-4B9C-A3F6-BBDBBFAE6630}"/>
    <cellStyle name="Comma [0] 2 163 2 2" xfId="39209" hidden="1" xr:uid="{7DF8F8F9-CE6F-461E-BA27-D44C26F2766B}"/>
    <cellStyle name="Comma [0] 2 163 2 2" xfId="39768" hidden="1" xr:uid="{898D4E99-B49C-4043-9CAB-12E8B38F634E}"/>
    <cellStyle name="Comma [0] 2 163 2 2" xfId="39774" hidden="1" xr:uid="{BCBB75D2-7F63-4DDC-9AEB-4D0A5C1DE1FA}"/>
    <cellStyle name="Comma [0] 2 163 2 2" xfId="39790" hidden="1" xr:uid="{92CB4C9F-0E65-4BD9-BA04-B2FA280718D5}"/>
    <cellStyle name="Comma [0] 2 163 2 2" xfId="40965" hidden="1" xr:uid="{AEBDCFD3-BE88-4C87-85D9-1C24AD0D1605}"/>
    <cellStyle name="Comma [0] 2 163 2 2" xfId="41524" hidden="1" xr:uid="{993E1925-726B-4037-A407-00B29276FDB9}"/>
    <cellStyle name="Comma [0] 2 163 2 2" xfId="41530" hidden="1" xr:uid="{A8F31C3E-18D1-4D12-81DC-82E61AFA02D1}"/>
    <cellStyle name="Comma [0] 2 163 2 2" xfId="41546" hidden="1" xr:uid="{911E8DCF-1E79-4AAD-8A86-E0B941E9EADD}"/>
    <cellStyle name="Comma [0] 2 163 2 2" xfId="42721" hidden="1" xr:uid="{A0D56A0F-F754-43AE-B2B2-BD2F25E738C2}"/>
    <cellStyle name="Comma [0] 2 163 2 2" xfId="43280" hidden="1" xr:uid="{BBD8D1B1-C2EA-4FD5-9335-78C8ED1E4A89}"/>
    <cellStyle name="Comma [0] 2 163 2 2" xfId="43286" hidden="1" xr:uid="{1DB9E74B-74C0-4B93-82D3-5FF1C2748B6F}"/>
    <cellStyle name="Comma [0] 2 163 2 2" xfId="43302" hidden="1" xr:uid="{021375CF-8067-4895-87BA-A3D39B5DC958}"/>
    <cellStyle name="Comma [0] 2 163 2 2" xfId="44477" hidden="1" xr:uid="{DAC31874-CCD7-4381-87AB-5F83610BB596}"/>
    <cellStyle name="Comma [0] 2 163 2 2" xfId="45036" hidden="1" xr:uid="{589CA0D9-C6B1-416F-B6EB-F6277AD22115}"/>
    <cellStyle name="Comma [0] 2 163 2 2" xfId="45042" hidden="1" xr:uid="{CA28BA77-EF6E-4CDC-B433-1171A570C4B3}"/>
    <cellStyle name="Comma [0] 2 163 2 2" xfId="45058" hidden="1" xr:uid="{1A42A62F-CDD8-43EF-AAA5-0A8DB0DFEFA8}"/>
    <cellStyle name="Comma [0] 2 163 2 2" xfId="46233" hidden="1" xr:uid="{28F85412-6DEB-4DF2-81F0-B6FA99F93BEE}"/>
    <cellStyle name="Comma [0] 2 163 2 2" xfId="46792" hidden="1" xr:uid="{20B5C89F-3FBB-48BD-BACE-57F09422DD53}"/>
    <cellStyle name="Comma [0] 2 163 2 2" xfId="46798" hidden="1" xr:uid="{E74A5D24-DEE0-4A2B-9DA4-165B2EE48522}"/>
    <cellStyle name="Comma [0] 2 163 2 2" xfId="46814" hidden="1" xr:uid="{F0865AFF-B1C9-4320-AA00-EF557F6CE894}"/>
    <cellStyle name="Comma [0] 2 163 2 2" xfId="47986" hidden="1" xr:uid="{D86189F3-3B9B-4038-AEC9-0CA1EB9AB8E0}"/>
    <cellStyle name="Comma [0] 2 163 2 2" xfId="48545" hidden="1" xr:uid="{CB441DB4-6668-4FD0-8F50-C2F2A9274DFB}"/>
    <cellStyle name="Comma [0] 2 163 2 2" xfId="48551" hidden="1" xr:uid="{FDB84C94-DCFE-4E9A-B538-2ECC9CBC8299}"/>
    <cellStyle name="Comma [0] 2 163 2 2" xfId="48567" hidden="1" xr:uid="{768B9469-3E7B-4E43-868D-C65A96C33362}"/>
    <cellStyle name="Comma [0] 2 163 2 2" xfId="49736" hidden="1" xr:uid="{FE17C12A-8784-4071-AD99-4A6F94F956D7}"/>
    <cellStyle name="Comma [0] 2 163 2 2" xfId="50295" hidden="1" xr:uid="{F523C1E2-43DC-422C-A247-317799A616A7}"/>
    <cellStyle name="Comma [0] 2 163 2 2" xfId="50301" hidden="1" xr:uid="{05A14C2E-EE8D-4F9A-AFBF-619CCC6565F7}"/>
    <cellStyle name="Comma [0] 2 163 2 2" xfId="50317" hidden="1" xr:uid="{F56F64FF-846C-4CAA-8B4B-2C7A834F804C}"/>
    <cellStyle name="Comma [0] 2 163 2 2" xfId="51481" hidden="1" xr:uid="{41BE56B2-8E4F-433F-9BCD-4EFBFC8E42D8}"/>
    <cellStyle name="Comma [0] 2 163 2 2" xfId="52039" hidden="1" xr:uid="{8EAAA1CB-412D-49E9-AF14-16FF88ABA4A4}"/>
    <cellStyle name="Comma [0] 2 163 2 2" xfId="52045" hidden="1" xr:uid="{1880CA60-1D7E-4A60-855C-9204C64DDD9A}"/>
    <cellStyle name="Comma [0] 2 163 2 2" xfId="52061" hidden="1" xr:uid="{6834E64D-F6F2-443E-ABD4-90936FBF2629}"/>
    <cellStyle name="Comma [0] 2 163 2 2" xfId="53219" hidden="1" xr:uid="{F508C256-5D18-48A8-B49E-F1952AC9E2F7}"/>
    <cellStyle name="Comma [0] 2 163 2 2" xfId="53773" hidden="1" xr:uid="{17C66A20-ED23-4732-B13B-8E0252C51195}"/>
    <cellStyle name="Comma [0] 2 163 2 2" xfId="53779" hidden="1" xr:uid="{E058F2A5-CA21-4588-BE2B-14A04073AFE3}"/>
    <cellStyle name="Comma [0] 2 163 2 2" xfId="53795" hidden="1" xr:uid="{84AC2AF3-0C22-40FC-A267-47B8C3B04E31}"/>
    <cellStyle name="Comma [0] 2 163 2 2" xfId="54947" hidden="1" xr:uid="{5F7EE547-5918-4212-9A28-618B91F19368}"/>
    <cellStyle name="Comma [0] 2 163 2 2" xfId="55497" hidden="1" xr:uid="{7807B99C-C059-4985-9487-3CAEB780A3A2}"/>
    <cellStyle name="Comma [0] 2 163 2 2" xfId="55503" hidden="1" xr:uid="{2A71DB4E-31EA-4F68-A84D-D815762CE746}"/>
    <cellStyle name="Comma [0] 2 163 2 2" xfId="55519" hidden="1" xr:uid="{58798A59-E26A-4D0D-9A5E-574711106550}"/>
    <cellStyle name="Comma [0] 2 163 2 2" xfId="56660" hidden="1" xr:uid="{F714708A-0064-4A69-B922-A9EF25CF611B}"/>
    <cellStyle name="Comma [0] 2 163 2 2" xfId="57204" hidden="1" xr:uid="{4CCB6D6E-0527-4778-A687-5A36FF8B9035}"/>
    <cellStyle name="Comma [0] 2 163 2 2" xfId="57210" hidden="1" xr:uid="{11FA8502-4D2E-429C-A31A-82EF322C5FCB}"/>
    <cellStyle name="Comma [0] 2 163 2 2" xfId="57226" hidden="1" xr:uid="{E88F713D-00D8-4F05-977B-76CA88C2BB23}"/>
    <cellStyle name="Comma [0] 2 163 2 2" xfId="58357" hidden="1" xr:uid="{9DE92031-389B-49BD-9541-5DC3B1CAA21A}"/>
    <cellStyle name="Comma [0] 2 163 2 2" xfId="58898" hidden="1" xr:uid="{8D38A092-31E9-4F21-8A1E-8B2BCFF49AF5}"/>
    <cellStyle name="Comma [0] 2 163 2 2" xfId="58904" hidden="1" xr:uid="{70F620D0-C4C6-4289-92C3-C295AA4359BE}"/>
    <cellStyle name="Comma [0] 2 163 2 2" xfId="58920" hidden="1" xr:uid="{8DF7D229-F6E7-43C1-A6B7-35017A3B8B27}"/>
    <cellStyle name="Comma [0] 2 163 2 2" xfId="60032" hidden="1" xr:uid="{66E36DF4-736B-4951-A41E-164AA78D194F}"/>
    <cellStyle name="Comma [0] 2 163 2 2" xfId="60559" hidden="1" xr:uid="{DD696B44-ED1C-45C9-9876-1561716A08BD}"/>
    <cellStyle name="Comma [0] 2 163 2 2" xfId="60565" hidden="1" xr:uid="{F424D1F0-5ADA-446C-9809-B2ECC428D568}"/>
    <cellStyle name="Comma [0] 2 163 2 2" xfId="60581" hidden="1" xr:uid="{638A4345-395D-4520-9F23-26BE9651792E}"/>
    <cellStyle name="Comma [0] 2 163 2 2" xfId="61678" hidden="1" xr:uid="{DBC92518-FB15-48B5-AF65-3398647858E6}"/>
    <cellStyle name="Comma [0] 2 163 2 2" xfId="62194" hidden="1" xr:uid="{C3B29A91-9009-4E16-AAA9-EE094E87E297}"/>
    <cellStyle name="Comma [0] 2 163 2 2" xfId="62200" hidden="1" xr:uid="{19507633-B432-4498-BD62-5B7905DD1B9F}"/>
    <cellStyle name="Comma [0] 2 163 2 2" xfId="62216" hidden="1" xr:uid="{323EBBA3-87A0-4328-BCBC-220D13C64793}"/>
    <cellStyle name="Comma [0] 2 163 2 2" xfId="63255" hidden="1" xr:uid="{57387E72-386D-48B7-B755-EEBCD5F02052}"/>
    <cellStyle name="Comma [0] 2 163 2 2" xfId="63709" hidden="1" xr:uid="{3982E20D-A5A3-4B5B-AADC-9ED146E2F295}"/>
    <cellStyle name="Comma [0] 2 163 2 2" xfId="63713" hidden="1" xr:uid="{C7A02DEB-B99D-4216-AF59-E14783232CF0}"/>
    <cellStyle name="Comma [0] 2 163 2 2" xfId="63729" hidden="1" xr:uid="{EBE28F88-D3C8-46A7-9AF6-241BD0A020CF}"/>
    <cellStyle name="Comma [0] 2 163 3" xfId="4310" hidden="1" xr:uid="{00000000-0005-0000-0000-0000D9100000}"/>
    <cellStyle name="Comma [0] 2 163 3" xfId="6529" hidden="1" xr:uid="{00000000-0005-0000-0000-000084190000}"/>
    <cellStyle name="Comma [0] 2 163 3" xfId="6946" hidden="1" xr:uid="{00000000-0005-0000-0000-0000251B0000}"/>
    <cellStyle name="Comma [0] 2 163 3" xfId="8702" hidden="1" xr:uid="{00000000-0005-0000-0000-000001220000}"/>
    <cellStyle name="Comma [0] 2 163 3" xfId="10458" hidden="1" xr:uid="{00000000-0005-0000-0000-0000DD280000}"/>
    <cellStyle name="Comma [0] 2 163 3" xfId="12214" hidden="1" xr:uid="{00000000-0005-0000-0000-0000B92F0000}"/>
    <cellStyle name="Comma [0] 2 163 3" xfId="13970" hidden="1" xr:uid="{00000000-0005-0000-0000-000095360000}"/>
    <cellStyle name="Comma [0] 2 163 3" xfId="15726" hidden="1" xr:uid="{00000000-0005-0000-0000-0000713D0000}"/>
    <cellStyle name="Comma [0] 2 163 3" xfId="17478" hidden="1" xr:uid="{00000000-0005-0000-0000-000049440000}"/>
    <cellStyle name="Comma [0] 2 163 3" xfId="19227" hidden="1" xr:uid="{00000000-0005-0000-0000-00001E4B0000}"/>
    <cellStyle name="Comma [0] 2 163 3" xfId="20970" hidden="1" xr:uid="{00000000-0005-0000-0000-0000ED510000}"/>
    <cellStyle name="Comma [0] 2 163 3" xfId="22700" hidden="1" xr:uid="{00000000-0005-0000-0000-0000AF580000}"/>
    <cellStyle name="Comma [0] 2 163 3" xfId="24423" hidden="1" xr:uid="{00000000-0005-0000-0000-00006A5F0000}"/>
    <cellStyle name="Comma [0] 2 163 3" xfId="26125" hidden="1" xr:uid="{00000000-0005-0000-0000-000010660000}"/>
    <cellStyle name="Comma [0] 2 163 3" xfId="27810" hidden="1" xr:uid="{00000000-0005-0000-0000-0000A56C0000}"/>
    <cellStyle name="Comma [0] 2 163 3" xfId="29464" hidden="1" xr:uid="{00000000-0005-0000-0000-00001B730000}"/>
    <cellStyle name="Comma [0] 2 163 3" xfId="36329" hidden="1" xr:uid="{AF48A3F6-58F8-4206-A32F-65C704D26923}"/>
    <cellStyle name="Comma [0] 2 163 3" xfId="38548" hidden="1" xr:uid="{19EE75FA-75AB-4C54-BC49-14F368932EFF}"/>
    <cellStyle name="Comma [0] 2 163 3" xfId="38965" hidden="1" xr:uid="{93F047C5-CDF0-459E-855F-81A9BEC7B54C}"/>
    <cellStyle name="Comma [0] 2 163 3" xfId="40721" hidden="1" xr:uid="{56F5AE55-03A0-4BD8-8543-09998FA77D8E}"/>
    <cellStyle name="Comma [0] 2 163 3" xfId="42477" hidden="1" xr:uid="{955E5A80-7AB6-47A5-BCE6-272D22A529ED}"/>
    <cellStyle name="Comma [0] 2 163 3" xfId="44233" hidden="1" xr:uid="{D10A875A-6ECE-40F5-89EC-8CFCADBD3419}"/>
    <cellStyle name="Comma [0] 2 163 3" xfId="45989" hidden="1" xr:uid="{EF7CF551-475E-48EC-AB26-1E0BD1C5AE63}"/>
    <cellStyle name="Comma [0] 2 163 3" xfId="47745" hidden="1" xr:uid="{CBE8B564-86C5-4396-B9A7-CF117B3145DF}"/>
    <cellStyle name="Comma [0] 2 163 3" xfId="49497" hidden="1" xr:uid="{0985FF40-7534-4E9A-ADDE-C132003A0572}"/>
    <cellStyle name="Comma [0] 2 163 3" xfId="51246" hidden="1" xr:uid="{B1CEADEB-90F1-4089-82A3-08A11FEE2735}"/>
    <cellStyle name="Comma [0] 2 163 3" xfId="52989" hidden="1" xr:uid="{5BBC30BF-7A26-40B3-9FC9-C1498460FBC2}"/>
    <cellStyle name="Comma [0] 2 163 3" xfId="54719" hidden="1" xr:uid="{981DDDE1-4A15-4000-A568-A8294AD134DA}"/>
    <cellStyle name="Comma [0] 2 163 3" xfId="56442" hidden="1" xr:uid="{C11D2050-6769-4E1A-A983-8EEE3149602D}"/>
    <cellStyle name="Comma [0] 2 163 3" xfId="58144" hidden="1" xr:uid="{9C7522D1-F08F-4D7D-9590-65BCEED963B8}"/>
    <cellStyle name="Comma [0] 2 163 3" xfId="59829" hidden="1" xr:uid="{D5A84461-32F6-425C-9B18-27F0844366FD}"/>
    <cellStyle name="Comma [0] 2 163 3" xfId="61483" hidden="1" xr:uid="{B7768274-5D0D-445A-921D-7171DC49E2F9}"/>
    <cellStyle name="Comma [0] 2 164" xfId="514" xr:uid="{00000000-0005-0000-0000-000005020000}"/>
    <cellStyle name="Comma [0] 2 164 2" xfId="1169" hidden="1" xr:uid="{00000000-0005-0000-0000-000094040000}"/>
    <cellStyle name="Comma [0] 2 164 2" xfId="1718" hidden="1" xr:uid="{00000000-0005-0000-0000-0000B9060000}"/>
    <cellStyle name="Comma [0] 2 164 2" xfId="1744" hidden="1" xr:uid="{00000000-0005-0000-0000-0000D3060000}"/>
    <cellStyle name="Comma [0] 2 164 2" xfId="33205" hidden="1" xr:uid="{4BC0E62C-F908-41CA-95E6-5860C5537A6C}"/>
    <cellStyle name="Comma [0] 2 164 2" xfId="33751" hidden="1" xr:uid="{FFE81411-B162-444C-94E8-15B2B8AFA74F}"/>
    <cellStyle name="Comma [0] 2 164 2" xfId="33774" hidden="1" xr:uid="{F49AD7C4-9B79-4E23-8568-7B7A57C770C6}"/>
    <cellStyle name="Comma [0] 2 164 2" xfId="32567" xr:uid="{E975D88B-5D80-4192-BB26-28526441BA2F}"/>
    <cellStyle name="Comma [0] 2 164 2 2" xfId="4966" hidden="1" xr:uid="{00000000-0005-0000-0000-000069130000}"/>
    <cellStyle name="Comma [0] 2 164 2 2" xfId="5516" hidden="1" xr:uid="{00000000-0005-0000-0000-00008F150000}"/>
    <cellStyle name="Comma [0] 2 164 2 2" xfId="5531" hidden="1" xr:uid="{00000000-0005-0000-0000-00009E150000}"/>
    <cellStyle name="Comma [0] 2 164 2 2" xfId="5545" hidden="1" xr:uid="{00000000-0005-0000-0000-0000AC150000}"/>
    <cellStyle name="Comma [0] 2 164 2 2" xfId="7185" hidden="1" xr:uid="{00000000-0005-0000-0000-0000141C0000}"/>
    <cellStyle name="Comma [0] 2 164 2 2" xfId="7735" hidden="1" xr:uid="{00000000-0005-0000-0000-00003A1E0000}"/>
    <cellStyle name="Comma [0] 2 164 2 2" xfId="7750" hidden="1" xr:uid="{00000000-0005-0000-0000-0000491E0000}"/>
    <cellStyle name="Comma [0] 2 164 2 2" xfId="7764" hidden="1" xr:uid="{00000000-0005-0000-0000-0000571E0000}"/>
    <cellStyle name="Comma [0] 2 164 2 2" xfId="8941" hidden="1" xr:uid="{00000000-0005-0000-0000-0000F0220000}"/>
    <cellStyle name="Comma [0] 2 164 2 2" xfId="9491" hidden="1" xr:uid="{00000000-0005-0000-0000-000016250000}"/>
    <cellStyle name="Comma [0] 2 164 2 2" xfId="9506" hidden="1" xr:uid="{00000000-0005-0000-0000-000025250000}"/>
    <cellStyle name="Comma [0] 2 164 2 2" xfId="9520" hidden="1" xr:uid="{00000000-0005-0000-0000-000033250000}"/>
    <cellStyle name="Comma [0] 2 164 2 2" xfId="10697" hidden="1" xr:uid="{00000000-0005-0000-0000-0000CC290000}"/>
    <cellStyle name="Comma [0] 2 164 2 2" xfId="11247" hidden="1" xr:uid="{00000000-0005-0000-0000-0000F22B0000}"/>
    <cellStyle name="Comma [0] 2 164 2 2" xfId="11262" hidden="1" xr:uid="{00000000-0005-0000-0000-0000012C0000}"/>
    <cellStyle name="Comma [0] 2 164 2 2" xfId="11276" hidden="1" xr:uid="{00000000-0005-0000-0000-00000F2C0000}"/>
    <cellStyle name="Comma [0] 2 164 2 2" xfId="12453" hidden="1" xr:uid="{00000000-0005-0000-0000-0000A8300000}"/>
    <cellStyle name="Comma [0] 2 164 2 2" xfId="13003" hidden="1" xr:uid="{00000000-0005-0000-0000-0000CE320000}"/>
    <cellStyle name="Comma [0] 2 164 2 2" xfId="13018" hidden="1" xr:uid="{00000000-0005-0000-0000-0000DD320000}"/>
    <cellStyle name="Comma [0] 2 164 2 2" xfId="13032" hidden="1" xr:uid="{00000000-0005-0000-0000-0000EB320000}"/>
    <cellStyle name="Comma [0] 2 164 2 2" xfId="14209" hidden="1" xr:uid="{00000000-0005-0000-0000-000084370000}"/>
    <cellStyle name="Comma [0] 2 164 2 2" xfId="14759" hidden="1" xr:uid="{00000000-0005-0000-0000-0000AA390000}"/>
    <cellStyle name="Comma [0] 2 164 2 2" xfId="14774" hidden="1" xr:uid="{00000000-0005-0000-0000-0000B9390000}"/>
    <cellStyle name="Comma [0] 2 164 2 2" xfId="14788" hidden="1" xr:uid="{00000000-0005-0000-0000-0000C7390000}"/>
    <cellStyle name="Comma [0] 2 164 2 2" xfId="15962" hidden="1" xr:uid="{00000000-0005-0000-0000-00005D3E0000}"/>
    <cellStyle name="Comma [0] 2 164 2 2" xfId="16512" hidden="1" xr:uid="{00000000-0005-0000-0000-000083400000}"/>
    <cellStyle name="Comma [0] 2 164 2 2" xfId="16527" hidden="1" xr:uid="{00000000-0005-0000-0000-000092400000}"/>
    <cellStyle name="Comma [0] 2 164 2 2" xfId="16541" hidden="1" xr:uid="{00000000-0005-0000-0000-0000A0400000}"/>
    <cellStyle name="Comma [0] 2 164 2 2" xfId="17712" hidden="1" xr:uid="{00000000-0005-0000-0000-000033450000}"/>
    <cellStyle name="Comma [0] 2 164 2 2" xfId="18262" hidden="1" xr:uid="{00000000-0005-0000-0000-000059470000}"/>
    <cellStyle name="Comma [0] 2 164 2 2" xfId="18277" hidden="1" xr:uid="{00000000-0005-0000-0000-000068470000}"/>
    <cellStyle name="Comma [0] 2 164 2 2" xfId="18291" hidden="1" xr:uid="{00000000-0005-0000-0000-000076470000}"/>
    <cellStyle name="Comma [0] 2 164 2 2" xfId="19457" hidden="1" xr:uid="{00000000-0005-0000-0000-0000044C0000}"/>
    <cellStyle name="Comma [0] 2 164 2 2" xfId="20006" hidden="1" xr:uid="{00000000-0005-0000-0000-0000294E0000}"/>
    <cellStyle name="Comma [0] 2 164 2 2" xfId="20021" hidden="1" xr:uid="{00000000-0005-0000-0000-0000384E0000}"/>
    <cellStyle name="Comma [0] 2 164 2 2" xfId="20035" hidden="1" xr:uid="{00000000-0005-0000-0000-0000464E0000}"/>
    <cellStyle name="Comma [0] 2 164 2 2" xfId="21195" hidden="1" xr:uid="{00000000-0005-0000-0000-0000CE520000}"/>
    <cellStyle name="Comma [0] 2 164 2 2" xfId="21740" hidden="1" xr:uid="{00000000-0005-0000-0000-0000EF540000}"/>
    <cellStyle name="Comma [0] 2 164 2 2" xfId="21755" hidden="1" xr:uid="{00000000-0005-0000-0000-0000FE540000}"/>
    <cellStyle name="Comma [0] 2 164 2 2" xfId="21769" hidden="1" xr:uid="{00000000-0005-0000-0000-00000C550000}"/>
    <cellStyle name="Comma [0] 2 164 2 2" xfId="22923" hidden="1" xr:uid="{00000000-0005-0000-0000-00008E590000}"/>
    <cellStyle name="Comma [0] 2 164 2 2" xfId="23464" hidden="1" xr:uid="{00000000-0005-0000-0000-0000AB5B0000}"/>
    <cellStyle name="Comma [0] 2 164 2 2" xfId="23479" hidden="1" xr:uid="{00000000-0005-0000-0000-0000BA5B0000}"/>
    <cellStyle name="Comma [0] 2 164 2 2" xfId="23493" hidden="1" xr:uid="{00000000-0005-0000-0000-0000C85B0000}"/>
    <cellStyle name="Comma [0] 2 164 2 2" xfId="24636" hidden="1" xr:uid="{00000000-0005-0000-0000-00003F600000}"/>
    <cellStyle name="Comma [0] 2 164 2 2" xfId="25171" hidden="1" xr:uid="{00000000-0005-0000-0000-000056620000}"/>
    <cellStyle name="Comma [0] 2 164 2 2" xfId="25186" hidden="1" xr:uid="{00000000-0005-0000-0000-000065620000}"/>
    <cellStyle name="Comma [0] 2 164 2 2" xfId="25200" hidden="1" xr:uid="{00000000-0005-0000-0000-000073620000}"/>
    <cellStyle name="Comma [0] 2 164 2 2" xfId="26333" hidden="1" xr:uid="{00000000-0005-0000-0000-0000E0660000}"/>
    <cellStyle name="Comma [0] 2 164 2 2" xfId="26865" hidden="1" xr:uid="{00000000-0005-0000-0000-0000F4680000}"/>
    <cellStyle name="Comma [0] 2 164 2 2" xfId="26880" hidden="1" xr:uid="{00000000-0005-0000-0000-000003690000}"/>
    <cellStyle name="Comma [0] 2 164 2 2" xfId="26894" hidden="1" xr:uid="{00000000-0005-0000-0000-000011690000}"/>
    <cellStyle name="Comma [0] 2 164 2 2" xfId="28008" hidden="1" xr:uid="{00000000-0005-0000-0000-00006B6D0000}"/>
    <cellStyle name="Comma [0] 2 164 2 2" xfId="28526" hidden="1" xr:uid="{00000000-0005-0000-0000-0000716F0000}"/>
    <cellStyle name="Comma [0] 2 164 2 2" xfId="28541" hidden="1" xr:uid="{00000000-0005-0000-0000-0000806F0000}"/>
    <cellStyle name="Comma [0] 2 164 2 2" xfId="28555" hidden="1" xr:uid="{00000000-0005-0000-0000-00008E6F0000}"/>
    <cellStyle name="Comma [0] 2 164 2 2" xfId="29654" hidden="1" xr:uid="{00000000-0005-0000-0000-0000D9730000}"/>
    <cellStyle name="Comma [0] 2 164 2 2" xfId="30161" hidden="1" xr:uid="{00000000-0005-0000-0000-0000D4750000}"/>
    <cellStyle name="Comma [0] 2 164 2 2" xfId="30176" hidden="1" xr:uid="{00000000-0005-0000-0000-0000E3750000}"/>
    <cellStyle name="Comma [0] 2 164 2 2" xfId="30190" hidden="1" xr:uid="{00000000-0005-0000-0000-0000F1750000}"/>
    <cellStyle name="Comma [0] 2 164 2 2" xfId="31231" hidden="1" xr:uid="{00000000-0005-0000-0000-0000027A0000}"/>
    <cellStyle name="Comma [0] 2 164 2 2" xfId="31682" hidden="1" xr:uid="{00000000-0005-0000-0000-0000C57B0000}"/>
    <cellStyle name="Comma [0] 2 164 2 2" xfId="31703" hidden="1" xr:uid="{00000000-0005-0000-0000-0000DA7B0000}"/>
    <cellStyle name="Comma [0] 2 164 2 2" xfId="36985" hidden="1" xr:uid="{9289CFBC-9462-4453-914D-52EAAB928760}"/>
    <cellStyle name="Comma [0] 2 164 2 2" xfId="37535" hidden="1" xr:uid="{2CED9173-C0AE-4FA4-AAE9-74B6BA7733D2}"/>
    <cellStyle name="Comma [0] 2 164 2 2" xfId="37550" hidden="1" xr:uid="{4A8AB73B-18F6-4D20-A880-9B9A7D52023E}"/>
    <cellStyle name="Comma [0] 2 164 2 2" xfId="37564" hidden="1" xr:uid="{394F237A-7450-4D5E-A55A-A5530BFD41C5}"/>
    <cellStyle name="Comma [0] 2 164 2 2" xfId="39204" hidden="1" xr:uid="{2A259354-12BA-45AA-9F8C-F533C443620E}"/>
    <cellStyle name="Comma [0] 2 164 2 2" xfId="39754" hidden="1" xr:uid="{AE910D02-8D24-4C22-9FA9-94AE60A9F8F9}"/>
    <cellStyle name="Comma [0] 2 164 2 2" xfId="39769" hidden="1" xr:uid="{E3128A4F-0062-4CB1-A4D9-51DFDFFCC563}"/>
    <cellStyle name="Comma [0] 2 164 2 2" xfId="39783" hidden="1" xr:uid="{B54E179D-DC92-42F0-8801-B3C4903CDD68}"/>
    <cellStyle name="Comma [0] 2 164 2 2" xfId="40960" hidden="1" xr:uid="{93FD74FB-2C7C-47EC-B36E-FA61F08CBC22}"/>
    <cellStyle name="Comma [0] 2 164 2 2" xfId="41510" hidden="1" xr:uid="{54ED3F41-132A-4162-A8D4-5BE15DDF433E}"/>
    <cellStyle name="Comma [0] 2 164 2 2" xfId="41525" hidden="1" xr:uid="{723DF4B3-9DAA-4C58-9352-919B3361F66F}"/>
    <cellStyle name="Comma [0] 2 164 2 2" xfId="41539" hidden="1" xr:uid="{A8D445F8-E210-40C4-B3E7-67C4ED9F0614}"/>
    <cellStyle name="Comma [0] 2 164 2 2" xfId="42716" hidden="1" xr:uid="{837ABAFB-F733-47D7-A6A6-6A986B349173}"/>
    <cellStyle name="Comma [0] 2 164 2 2" xfId="43266" hidden="1" xr:uid="{88E5141A-986B-43B2-90BC-88A3E3C9113D}"/>
    <cellStyle name="Comma [0] 2 164 2 2" xfId="43281" hidden="1" xr:uid="{A7820BA4-A9EC-4FAC-9B9A-5780DE565929}"/>
    <cellStyle name="Comma [0] 2 164 2 2" xfId="43295" hidden="1" xr:uid="{BB5359B5-7405-4338-94F3-5A25436712E6}"/>
    <cellStyle name="Comma [0] 2 164 2 2" xfId="44472" hidden="1" xr:uid="{6B3C1B6C-3EAE-42DF-B8A2-F9F124A3BE0B}"/>
    <cellStyle name="Comma [0] 2 164 2 2" xfId="45022" hidden="1" xr:uid="{AB4BE713-D541-459D-BC61-EE39AD1DEC6A}"/>
    <cellStyle name="Comma [0] 2 164 2 2" xfId="45037" hidden="1" xr:uid="{D5A5F74A-4DE3-4440-AA93-86B807C94245}"/>
    <cellStyle name="Comma [0] 2 164 2 2" xfId="45051" hidden="1" xr:uid="{1D8D4049-6B82-4DBF-AAA6-D4A59FA76CFF}"/>
    <cellStyle name="Comma [0] 2 164 2 2" xfId="46228" hidden="1" xr:uid="{79DD0D50-91B4-47B6-958D-8E058F967A5E}"/>
    <cellStyle name="Comma [0] 2 164 2 2" xfId="46778" hidden="1" xr:uid="{9807151E-4E0B-44B7-BE85-C4CC014D52A3}"/>
    <cellStyle name="Comma [0] 2 164 2 2" xfId="46793" hidden="1" xr:uid="{EC78ACEC-55E9-46A3-B299-B27E9256031D}"/>
    <cellStyle name="Comma [0] 2 164 2 2" xfId="46807" hidden="1" xr:uid="{4CE985CB-20C3-4C24-AE06-A375EEA3F64C}"/>
    <cellStyle name="Comma [0] 2 164 2 2" xfId="47981" hidden="1" xr:uid="{24321D13-96DC-4565-BD02-861216438FB7}"/>
    <cellStyle name="Comma [0] 2 164 2 2" xfId="48531" hidden="1" xr:uid="{1FB5996B-8457-4035-9884-35D6F87FDC85}"/>
    <cellStyle name="Comma [0] 2 164 2 2" xfId="48546" hidden="1" xr:uid="{4B13C7C3-D741-4F99-8EF0-1C5B085D1BB5}"/>
    <cellStyle name="Comma [0] 2 164 2 2" xfId="48560" hidden="1" xr:uid="{3B1558BA-0FA6-4CBA-9EBE-9C73500EB471}"/>
    <cellStyle name="Comma [0] 2 164 2 2" xfId="49731" hidden="1" xr:uid="{3953D9DA-8FEA-4F3E-8651-A35D6FA27AB8}"/>
    <cellStyle name="Comma [0] 2 164 2 2" xfId="50281" hidden="1" xr:uid="{54AB3D48-3426-4C3B-A3F1-570D3B671E56}"/>
    <cellStyle name="Comma [0] 2 164 2 2" xfId="50296" hidden="1" xr:uid="{15441D61-B854-4F1A-8688-FFFA21CA61B2}"/>
    <cellStyle name="Comma [0] 2 164 2 2" xfId="50310" hidden="1" xr:uid="{CA1288C3-27D2-45AF-9EE4-E7420854F716}"/>
    <cellStyle name="Comma [0] 2 164 2 2" xfId="51476" hidden="1" xr:uid="{D7A56E02-9D1F-4916-911F-3C238566DF10}"/>
    <cellStyle name="Comma [0] 2 164 2 2" xfId="52025" hidden="1" xr:uid="{B1E21E61-6638-4BF0-A0C4-3309544A05C9}"/>
    <cellStyle name="Comma [0] 2 164 2 2" xfId="52040" hidden="1" xr:uid="{1AABE32B-7878-4B5B-97B6-7BB5852A50FE}"/>
    <cellStyle name="Comma [0] 2 164 2 2" xfId="52054" hidden="1" xr:uid="{9EDA89F8-924C-4F7C-8472-6E96879B0999}"/>
    <cellStyle name="Comma [0] 2 164 2 2" xfId="53214" hidden="1" xr:uid="{8096A76A-DCAD-409A-BA32-DC2C432D3A79}"/>
    <cellStyle name="Comma [0] 2 164 2 2" xfId="53759" hidden="1" xr:uid="{BA79FEBB-D5DB-4085-9DD7-8578AAB55D11}"/>
    <cellStyle name="Comma [0] 2 164 2 2" xfId="53774" hidden="1" xr:uid="{1E578D43-3356-4555-BBBD-D6C3D5139AE5}"/>
    <cellStyle name="Comma [0] 2 164 2 2" xfId="53788" hidden="1" xr:uid="{0560654B-9B06-4FC6-A1F8-15106F06BA3A}"/>
    <cellStyle name="Comma [0] 2 164 2 2" xfId="54942" hidden="1" xr:uid="{5E077EFA-5265-4428-A595-4104D384CE90}"/>
    <cellStyle name="Comma [0] 2 164 2 2" xfId="55483" hidden="1" xr:uid="{C33CE208-E9C2-453B-A192-A90A2891E92F}"/>
    <cellStyle name="Comma [0] 2 164 2 2" xfId="55498" hidden="1" xr:uid="{1C110FAB-62FC-4A74-B84E-AE977D6BA64C}"/>
    <cellStyle name="Comma [0] 2 164 2 2" xfId="55512" hidden="1" xr:uid="{FF7F2DBA-9AEA-47DB-95DB-B84FAE5B1E38}"/>
    <cellStyle name="Comma [0] 2 164 2 2" xfId="56655" hidden="1" xr:uid="{29616195-7EF5-4A0C-8BFD-3D306BF8FA40}"/>
    <cellStyle name="Comma [0] 2 164 2 2" xfId="57190" hidden="1" xr:uid="{E2A87801-1852-480E-9D7E-CAD334FF6D65}"/>
    <cellStyle name="Comma [0] 2 164 2 2" xfId="57205" hidden="1" xr:uid="{1F721332-6CE2-44A0-9D50-1D55CB19DE8F}"/>
    <cellStyle name="Comma [0] 2 164 2 2" xfId="57219" hidden="1" xr:uid="{6EEB182A-3429-4C64-9DB2-0175B73EEB40}"/>
    <cellStyle name="Comma [0] 2 164 2 2" xfId="58352" hidden="1" xr:uid="{45FE34F7-5F4B-4C5A-9F5C-4C2B3F509039}"/>
    <cellStyle name="Comma [0] 2 164 2 2" xfId="58884" hidden="1" xr:uid="{8906C48F-511E-4A1D-AFFF-C946D4688DDE}"/>
    <cellStyle name="Comma [0] 2 164 2 2" xfId="58899" hidden="1" xr:uid="{398D4097-D9BD-47FC-BC87-E5DC2C1BEF77}"/>
    <cellStyle name="Comma [0] 2 164 2 2" xfId="58913" hidden="1" xr:uid="{47F2B56D-F66B-452F-B8A8-641F236CE44B}"/>
    <cellStyle name="Comma [0] 2 164 2 2" xfId="60027" hidden="1" xr:uid="{CA1310F7-7F2D-4175-ABF4-6F45FCD96C25}"/>
    <cellStyle name="Comma [0] 2 164 2 2" xfId="60545" hidden="1" xr:uid="{6E703A99-76F9-4011-B680-CEB83C0D07C4}"/>
    <cellStyle name="Comma [0] 2 164 2 2" xfId="60560" hidden="1" xr:uid="{56D68882-4220-4974-9355-E86E82F898FB}"/>
    <cellStyle name="Comma [0] 2 164 2 2" xfId="60574" hidden="1" xr:uid="{52519623-3A94-4557-8858-8D545E83FF66}"/>
    <cellStyle name="Comma [0] 2 164 2 2" xfId="61673" hidden="1" xr:uid="{76FAD4C4-2F54-4111-9A3F-37BECE795AD7}"/>
    <cellStyle name="Comma [0] 2 164 2 2" xfId="62180" hidden="1" xr:uid="{5EFC9B9B-55AC-4B24-8C94-BFF7EC6C8B0F}"/>
    <cellStyle name="Comma [0] 2 164 2 2" xfId="62195" hidden="1" xr:uid="{06432484-BFEF-4E7A-8AFC-45DD4B7AD8BD}"/>
    <cellStyle name="Comma [0] 2 164 2 2" xfId="62209" hidden="1" xr:uid="{0F6043D7-EBF1-48B3-A994-023B7DDF4581}"/>
    <cellStyle name="Comma [0] 2 164 2 2" xfId="63250" hidden="1" xr:uid="{54750A9A-DD50-4021-94CE-0D2D3ECEE49E}"/>
    <cellStyle name="Comma [0] 2 164 2 2" xfId="63701" hidden="1" xr:uid="{BE561DD3-CEE0-4BC2-B779-5EB0CFC6D87C}"/>
    <cellStyle name="Comma [0] 2 164 2 2" xfId="63722" hidden="1" xr:uid="{96E0F673-B065-400C-8C41-5809B2F7730F}"/>
    <cellStyle name="Comma [0] 2 164 3" xfId="4305" hidden="1" xr:uid="{00000000-0005-0000-0000-0000D4100000}"/>
    <cellStyle name="Comma [0] 2 164 3" xfId="6524" hidden="1" xr:uid="{00000000-0005-0000-0000-00007F190000}"/>
    <cellStyle name="Comma [0] 2 164 3" xfId="7509" hidden="1" xr:uid="{00000000-0005-0000-0000-0000581D0000}"/>
    <cellStyle name="Comma [0] 2 164 3" xfId="9265" hidden="1" xr:uid="{00000000-0005-0000-0000-000034240000}"/>
    <cellStyle name="Comma [0] 2 164 3" xfId="11021" hidden="1" xr:uid="{00000000-0005-0000-0000-0000102B0000}"/>
    <cellStyle name="Comma [0] 2 164 3" xfId="12777" hidden="1" xr:uid="{00000000-0005-0000-0000-0000EC310000}"/>
    <cellStyle name="Comma [0] 2 164 3" xfId="14533" hidden="1" xr:uid="{00000000-0005-0000-0000-0000C8380000}"/>
    <cellStyle name="Comma [0] 2 164 3" xfId="16286" hidden="1" xr:uid="{00000000-0005-0000-0000-0000A13F0000}"/>
    <cellStyle name="Comma [0] 2 164 3" xfId="18036" hidden="1" xr:uid="{00000000-0005-0000-0000-000077460000}"/>
    <cellStyle name="Comma [0] 2 164 3" xfId="19780" hidden="1" xr:uid="{00000000-0005-0000-0000-0000474D0000}"/>
    <cellStyle name="Comma [0] 2 164 3" xfId="21514" hidden="1" xr:uid="{00000000-0005-0000-0000-00000D540000}"/>
    <cellStyle name="Comma [0] 2 164 3" xfId="23240" hidden="1" xr:uid="{00000000-0005-0000-0000-0000CB5A0000}"/>
    <cellStyle name="Comma [0] 2 164 3" xfId="24949" hidden="1" xr:uid="{00000000-0005-0000-0000-000078610000}"/>
    <cellStyle name="Comma [0] 2 164 3" xfId="26645" hidden="1" xr:uid="{00000000-0005-0000-0000-000018680000}"/>
    <cellStyle name="Comma [0] 2 164 3" xfId="28312" hidden="1" xr:uid="{00000000-0005-0000-0000-00009B6E0000}"/>
    <cellStyle name="Comma [0] 2 164 3" xfId="29948" hidden="1" xr:uid="{00000000-0005-0000-0000-0000FF740000}"/>
    <cellStyle name="Comma [0] 2 164 3" xfId="36324" hidden="1" xr:uid="{AA30B43F-B884-49C9-BF08-2098AD1CAC6B}"/>
    <cellStyle name="Comma [0] 2 164 3" xfId="38543" hidden="1" xr:uid="{933C1E8A-172F-4581-8E52-D71307187019}"/>
    <cellStyle name="Comma [0] 2 164 3" xfId="39528" hidden="1" xr:uid="{621D6CE0-92AF-4466-8445-07F92ED14BA5}"/>
    <cellStyle name="Comma [0] 2 164 3" xfId="41284" hidden="1" xr:uid="{02A3CD1C-D5CE-4048-9CA9-F05FF98F1934}"/>
    <cellStyle name="Comma [0] 2 164 3" xfId="43040" hidden="1" xr:uid="{7B544CA7-05AE-4420-811F-5A1D4BB1E40F}"/>
    <cellStyle name="Comma [0] 2 164 3" xfId="44796" hidden="1" xr:uid="{ED703C6E-E7FA-4718-BFFC-4DC60F0941E4}"/>
    <cellStyle name="Comma [0] 2 164 3" xfId="46552" hidden="1" xr:uid="{102A206A-15AD-4339-AB1E-8A42168F4F5F}"/>
    <cellStyle name="Comma [0] 2 164 3" xfId="48305" hidden="1" xr:uid="{43B93112-C1F1-4527-92EB-7B14CE258B45}"/>
    <cellStyle name="Comma [0] 2 164 3" xfId="50055" hidden="1" xr:uid="{BB1E0F26-6036-4C03-91F1-E7B1F8D3DA67}"/>
    <cellStyle name="Comma [0] 2 164 3" xfId="51799" hidden="1" xr:uid="{50AD0FA6-6EC8-494C-829A-69704443C3E9}"/>
    <cellStyle name="Comma [0] 2 164 3" xfId="53533" hidden="1" xr:uid="{5AAF271F-EE6E-4DD2-BDF4-63EFCFDAA548}"/>
    <cellStyle name="Comma [0] 2 164 3" xfId="55259" hidden="1" xr:uid="{4809CE8E-5937-44E5-8372-2DCE3E5EE649}"/>
    <cellStyle name="Comma [0] 2 164 3" xfId="56968" hidden="1" xr:uid="{4C15C6EE-78A6-4A59-832D-CDCC020DDFF7}"/>
    <cellStyle name="Comma [0] 2 164 3" xfId="58664" hidden="1" xr:uid="{BA216FD5-B5EA-4BE4-9FA1-EFEDED14098F}"/>
    <cellStyle name="Comma [0] 2 164 3" xfId="60331" hidden="1" xr:uid="{DCB0B90E-BD7F-4F4D-9EE8-362CEF7A492F}"/>
    <cellStyle name="Comma [0] 2 164 3" xfId="61967" hidden="1" xr:uid="{6CA6F2DD-A408-4A23-98B2-72CC738FF35E}"/>
    <cellStyle name="Comma [0] 2 165" xfId="511" xr:uid="{00000000-0005-0000-0000-000002020000}"/>
    <cellStyle name="Comma [0] 2 165 2" xfId="1166" hidden="1" xr:uid="{00000000-0005-0000-0000-000091040000}"/>
    <cellStyle name="Comma [0] 2 165 2" xfId="1705" hidden="1" xr:uid="{00000000-0005-0000-0000-0000AC060000}"/>
    <cellStyle name="Comma [0] 2 165 2" xfId="1748" hidden="1" xr:uid="{00000000-0005-0000-0000-0000D7060000}"/>
    <cellStyle name="Comma [0] 2 165 2" xfId="33202" hidden="1" xr:uid="{4F62AEE0-8E87-48E6-8BA5-39D6F8F2E7E7}"/>
    <cellStyle name="Comma [0] 2 165 2" xfId="33738" hidden="1" xr:uid="{4AD390C7-A62C-418F-99F7-CB054E928C67}"/>
    <cellStyle name="Comma [0] 2 165 2" xfId="33778" hidden="1" xr:uid="{B602BE3C-C244-42E6-B9DE-A7F110587D73}"/>
    <cellStyle name="Comma [0] 2 165 2" xfId="32564" xr:uid="{1F382BEC-A2AD-4EFF-8F90-CFF15B154345}"/>
    <cellStyle name="Comma [0] 2 165 2 2" xfId="4963" hidden="1" xr:uid="{00000000-0005-0000-0000-000066130000}"/>
    <cellStyle name="Comma [0] 2 165 2 2" xfId="5502" hidden="1" xr:uid="{00000000-0005-0000-0000-000081150000}"/>
    <cellStyle name="Comma [0] 2 165 2 2" xfId="5528" hidden="1" xr:uid="{00000000-0005-0000-0000-00009B150000}"/>
    <cellStyle name="Comma [0] 2 165 2 2" xfId="5549" hidden="1" xr:uid="{00000000-0005-0000-0000-0000B0150000}"/>
    <cellStyle name="Comma [0] 2 165 2 2" xfId="7182" hidden="1" xr:uid="{00000000-0005-0000-0000-0000111C0000}"/>
    <cellStyle name="Comma [0] 2 165 2 2" xfId="7721" hidden="1" xr:uid="{00000000-0005-0000-0000-00002C1E0000}"/>
    <cellStyle name="Comma [0] 2 165 2 2" xfId="7747" hidden="1" xr:uid="{00000000-0005-0000-0000-0000461E0000}"/>
    <cellStyle name="Comma [0] 2 165 2 2" xfId="7768" hidden="1" xr:uid="{00000000-0005-0000-0000-00005B1E0000}"/>
    <cellStyle name="Comma [0] 2 165 2 2" xfId="8938" hidden="1" xr:uid="{00000000-0005-0000-0000-0000ED220000}"/>
    <cellStyle name="Comma [0] 2 165 2 2" xfId="9477" hidden="1" xr:uid="{00000000-0005-0000-0000-000008250000}"/>
    <cellStyle name="Comma [0] 2 165 2 2" xfId="9503" hidden="1" xr:uid="{00000000-0005-0000-0000-000022250000}"/>
    <cellStyle name="Comma [0] 2 165 2 2" xfId="9524" hidden="1" xr:uid="{00000000-0005-0000-0000-000037250000}"/>
    <cellStyle name="Comma [0] 2 165 2 2" xfId="10694" hidden="1" xr:uid="{00000000-0005-0000-0000-0000C9290000}"/>
    <cellStyle name="Comma [0] 2 165 2 2" xfId="11233" hidden="1" xr:uid="{00000000-0005-0000-0000-0000E42B0000}"/>
    <cellStyle name="Comma [0] 2 165 2 2" xfId="11259" hidden="1" xr:uid="{00000000-0005-0000-0000-0000FE2B0000}"/>
    <cellStyle name="Comma [0] 2 165 2 2" xfId="11280" hidden="1" xr:uid="{00000000-0005-0000-0000-0000132C0000}"/>
    <cellStyle name="Comma [0] 2 165 2 2" xfId="12450" hidden="1" xr:uid="{00000000-0005-0000-0000-0000A5300000}"/>
    <cellStyle name="Comma [0] 2 165 2 2" xfId="12989" hidden="1" xr:uid="{00000000-0005-0000-0000-0000C0320000}"/>
    <cellStyle name="Comma [0] 2 165 2 2" xfId="13015" hidden="1" xr:uid="{00000000-0005-0000-0000-0000DA320000}"/>
    <cellStyle name="Comma [0] 2 165 2 2" xfId="13036" hidden="1" xr:uid="{00000000-0005-0000-0000-0000EF320000}"/>
    <cellStyle name="Comma [0] 2 165 2 2" xfId="14206" hidden="1" xr:uid="{00000000-0005-0000-0000-000081370000}"/>
    <cellStyle name="Comma [0] 2 165 2 2" xfId="14745" hidden="1" xr:uid="{00000000-0005-0000-0000-00009C390000}"/>
    <cellStyle name="Comma [0] 2 165 2 2" xfId="14771" hidden="1" xr:uid="{00000000-0005-0000-0000-0000B6390000}"/>
    <cellStyle name="Comma [0] 2 165 2 2" xfId="14792" hidden="1" xr:uid="{00000000-0005-0000-0000-0000CB390000}"/>
    <cellStyle name="Comma [0] 2 165 2 2" xfId="15959" hidden="1" xr:uid="{00000000-0005-0000-0000-00005A3E0000}"/>
    <cellStyle name="Comma [0] 2 165 2 2" xfId="16498" hidden="1" xr:uid="{00000000-0005-0000-0000-000075400000}"/>
    <cellStyle name="Comma [0] 2 165 2 2" xfId="16524" hidden="1" xr:uid="{00000000-0005-0000-0000-00008F400000}"/>
    <cellStyle name="Comma [0] 2 165 2 2" xfId="16545" hidden="1" xr:uid="{00000000-0005-0000-0000-0000A4400000}"/>
    <cellStyle name="Comma [0] 2 165 2 2" xfId="17709" hidden="1" xr:uid="{00000000-0005-0000-0000-000030450000}"/>
    <cellStyle name="Comma [0] 2 165 2 2" xfId="18248" hidden="1" xr:uid="{00000000-0005-0000-0000-00004B470000}"/>
    <cellStyle name="Comma [0] 2 165 2 2" xfId="18274" hidden="1" xr:uid="{00000000-0005-0000-0000-000065470000}"/>
    <cellStyle name="Comma [0] 2 165 2 2" xfId="18295" hidden="1" xr:uid="{00000000-0005-0000-0000-00007A470000}"/>
    <cellStyle name="Comma [0] 2 165 2 2" xfId="19454" hidden="1" xr:uid="{00000000-0005-0000-0000-0000014C0000}"/>
    <cellStyle name="Comma [0] 2 165 2 2" xfId="19992" hidden="1" xr:uid="{00000000-0005-0000-0000-00001B4E0000}"/>
    <cellStyle name="Comma [0] 2 165 2 2" xfId="20018" hidden="1" xr:uid="{00000000-0005-0000-0000-0000354E0000}"/>
    <cellStyle name="Comma [0] 2 165 2 2" xfId="20039" hidden="1" xr:uid="{00000000-0005-0000-0000-00004A4E0000}"/>
    <cellStyle name="Comma [0] 2 165 2 2" xfId="21192" hidden="1" xr:uid="{00000000-0005-0000-0000-0000CB520000}"/>
    <cellStyle name="Comma [0] 2 165 2 2" xfId="21726" hidden="1" xr:uid="{00000000-0005-0000-0000-0000E1540000}"/>
    <cellStyle name="Comma [0] 2 165 2 2" xfId="21752" hidden="1" xr:uid="{00000000-0005-0000-0000-0000FB540000}"/>
    <cellStyle name="Comma [0] 2 165 2 2" xfId="21773" hidden="1" xr:uid="{00000000-0005-0000-0000-000010550000}"/>
    <cellStyle name="Comma [0] 2 165 2 2" xfId="22920" hidden="1" xr:uid="{00000000-0005-0000-0000-00008B590000}"/>
    <cellStyle name="Comma [0] 2 165 2 2" xfId="23450" hidden="1" xr:uid="{00000000-0005-0000-0000-00009D5B0000}"/>
    <cellStyle name="Comma [0] 2 165 2 2" xfId="23476" hidden="1" xr:uid="{00000000-0005-0000-0000-0000B75B0000}"/>
    <cellStyle name="Comma [0] 2 165 2 2" xfId="23497" hidden="1" xr:uid="{00000000-0005-0000-0000-0000CC5B0000}"/>
    <cellStyle name="Comma [0] 2 165 2 2" xfId="24633" hidden="1" xr:uid="{00000000-0005-0000-0000-00003C600000}"/>
    <cellStyle name="Comma [0] 2 165 2 2" xfId="25157" hidden="1" xr:uid="{00000000-0005-0000-0000-000048620000}"/>
    <cellStyle name="Comma [0] 2 165 2 2" xfId="25183" hidden="1" xr:uid="{00000000-0005-0000-0000-000062620000}"/>
    <cellStyle name="Comma [0] 2 165 2 2" xfId="25204" hidden="1" xr:uid="{00000000-0005-0000-0000-000077620000}"/>
    <cellStyle name="Comma [0] 2 165 2 2" xfId="26330" hidden="1" xr:uid="{00000000-0005-0000-0000-0000DD660000}"/>
    <cellStyle name="Comma [0] 2 165 2 2" xfId="26851" hidden="1" xr:uid="{00000000-0005-0000-0000-0000E6680000}"/>
    <cellStyle name="Comma [0] 2 165 2 2" xfId="26877" hidden="1" xr:uid="{00000000-0005-0000-0000-000000690000}"/>
    <cellStyle name="Comma [0] 2 165 2 2" xfId="26898" hidden="1" xr:uid="{00000000-0005-0000-0000-000015690000}"/>
    <cellStyle name="Comma [0] 2 165 2 2" xfId="28005" hidden="1" xr:uid="{00000000-0005-0000-0000-0000686D0000}"/>
    <cellStyle name="Comma [0] 2 165 2 2" xfId="28512" hidden="1" xr:uid="{00000000-0005-0000-0000-0000636F0000}"/>
    <cellStyle name="Comma [0] 2 165 2 2" xfId="28538" hidden="1" xr:uid="{00000000-0005-0000-0000-00007D6F0000}"/>
    <cellStyle name="Comma [0] 2 165 2 2" xfId="28559" hidden="1" xr:uid="{00000000-0005-0000-0000-0000926F0000}"/>
    <cellStyle name="Comma [0] 2 165 2 2" xfId="29651" hidden="1" xr:uid="{00000000-0005-0000-0000-0000D6730000}"/>
    <cellStyle name="Comma [0] 2 165 2 2" xfId="30147" hidden="1" xr:uid="{00000000-0005-0000-0000-0000C6750000}"/>
    <cellStyle name="Comma [0] 2 165 2 2" xfId="30173" hidden="1" xr:uid="{00000000-0005-0000-0000-0000E0750000}"/>
    <cellStyle name="Comma [0] 2 165 2 2" xfId="30194" hidden="1" xr:uid="{00000000-0005-0000-0000-0000F5750000}"/>
    <cellStyle name="Comma [0] 2 165 2 2" xfId="31228" hidden="1" xr:uid="{00000000-0005-0000-0000-0000FF790000}"/>
    <cellStyle name="Comma [0] 2 165 2 2" xfId="31669" hidden="1" xr:uid="{00000000-0005-0000-0000-0000B87B0000}"/>
    <cellStyle name="Comma [0] 2 165 2 2" xfId="31707" hidden="1" xr:uid="{00000000-0005-0000-0000-0000DE7B0000}"/>
    <cellStyle name="Comma [0] 2 165 2 2" xfId="36982" hidden="1" xr:uid="{811B5F20-F5A2-4BDB-9E76-1AF3ED7CFC5C}"/>
    <cellStyle name="Comma [0] 2 165 2 2" xfId="37521" hidden="1" xr:uid="{10BEF959-8A0F-4E99-98DB-C2A6195899D7}"/>
    <cellStyle name="Comma [0] 2 165 2 2" xfId="37547" hidden="1" xr:uid="{75AE6E4A-9572-4213-A62F-3F5BC0C07532}"/>
    <cellStyle name="Comma [0] 2 165 2 2" xfId="37568" hidden="1" xr:uid="{CF6BB462-AF18-4692-B517-79417BAFA782}"/>
    <cellStyle name="Comma [0] 2 165 2 2" xfId="39201" hidden="1" xr:uid="{90DC73CD-80D3-491E-943B-D8819E0B4ED5}"/>
    <cellStyle name="Comma [0] 2 165 2 2" xfId="39740" hidden="1" xr:uid="{A16E1B16-7E7C-4C16-9948-063DB798C91A}"/>
    <cellStyle name="Comma [0] 2 165 2 2" xfId="39766" hidden="1" xr:uid="{CE88E4B5-3609-4C4B-A201-12B3492AC236}"/>
    <cellStyle name="Comma [0] 2 165 2 2" xfId="39787" hidden="1" xr:uid="{D4EAE288-48D5-4217-88F8-2CFFC44F7301}"/>
    <cellStyle name="Comma [0] 2 165 2 2" xfId="40957" hidden="1" xr:uid="{12B4F94E-7FE7-419E-BA3D-0F0EB2561B71}"/>
    <cellStyle name="Comma [0] 2 165 2 2" xfId="41496" hidden="1" xr:uid="{B3827B23-13EB-4A3C-AE40-C9A51C0762AD}"/>
    <cellStyle name="Comma [0] 2 165 2 2" xfId="41522" hidden="1" xr:uid="{D640905E-972A-4D48-9C3A-AEABB9097C2A}"/>
    <cellStyle name="Comma [0] 2 165 2 2" xfId="41543" hidden="1" xr:uid="{4A7E2CAC-B46B-445A-86DF-E2D98A29DE6C}"/>
    <cellStyle name="Comma [0] 2 165 2 2" xfId="42713" hidden="1" xr:uid="{BF57DCF4-9F35-46B3-9000-6832B3F1F853}"/>
    <cellStyle name="Comma [0] 2 165 2 2" xfId="43252" hidden="1" xr:uid="{F17A4FF3-648F-423B-B1FC-A9E0DF4C25B3}"/>
    <cellStyle name="Comma [0] 2 165 2 2" xfId="43278" hidden="1" xr:uid="{FF5A0699-1365-4994-AFD7-372B02FAC7CF}"/>
    <cellStyle name="Comma [0] 2 165 2 2" xfId="43299" hidden="1" xr:uid="{5F7F1AEA-CBF3-4D9B-A04B-6578D6805CD1}"/>
    <cellStyle name="Comma [0] 2 165 2 2" xfId="44469" hidden="1" xr:uid="{255AF15A-8064-4B89-9368-36194A5C3966}"/>
    <cellStyle name="Comma [0] 2 165 2 2" xfId="45008" hidden="1" xr:uid="{1AB1360C-C4F5-4C66-8530-559A65A06214}"/>
    <cellStyle name="Comma [0] 2 165 2 2" xfId="45034" hidden="1" xr:uid="{5FA5AC63-AE65-400F-A8ED-E08F7068D9E3}"/>
    <cellStyle name="Comma [0] 2 165 2 2" xfId="45055" hidden="1" xr:uid="{51DC40FF-A3F9-432B-8F7B-0719793F2ACF}"/>
    <cellStyle name="Comma [0] 2 165 2 2" xfId="46225" hidden="1" xr:uid="{B48BF0B4-0436-4044-9686-35519BA152D6}"/>
    <cellStyle name="Comma [0] 2 165 2 2" xfId="46764" hidden="1" xr:uid="{C707D7E6-F3F0-42C4-8C9A-2A6A84DD767E}"/>
    <cellStyle name="Comma [0] 2 165 2 2" xfId="46790" hidden="1" xr:uid="{960A1BE5-BD68-4467-9946-8B9BFC98F3B6}"/>
    <cellStyle name="Comma [0] 2 165 2 2" xfId="46811" hidden="1" xr:uid="{5F2D822C-48CB-48C6-BBDF-FDA35CB73266}"/>
    <cellStyle name="Comma [0] 2 165 2 2" xfId="47978" hidden="1" xr:uid="{D0274305-1420-4CE8-A044-B926802C0746}"/>
    <cellStyle name="Comma [0] 2 165 2 2" xfId="48517" hidden="1" xr:uid="{4915EA34-24D1-40DC-80AF-0865955A1371}"/>
    <cellStyle name="Comma [0] 2 165 2 2" xfId="48543" hidden="1" xr:uid="{7427A546-C188-4B9C-BE78-5479F96B7B19}"/>
    <cellStyle name="Comma [0] 2 165 2 2" xfId="48564" hidden="1" xr:uid="{6D9A32E3-A215-4CAD-82F8-998CAAA49549}"/>
    <cellStyle name="Comma [0] 2 165 2 2" xfId="49728" hidden="1" xr:uid="{05F3A224-D918-4695-9B7F-2AEF0F2EB71D}"/>
    <cellStyle name="Comma [0] 2 165 2 2" xfId="50267" hidden="1" xr:uid="{85150A38-2EEC-4159-B7D3-E5C806C0E3FF}"/>
    <cellStyle name="Comma [0] 2 165 2 2" xfId="50293" hidden="1" xr:uid="{BF7CBC36-D910-417D-8A08-DAE90C5BA8AE}"/>
    <cellStyle name="Comma [0] 2 165 2 2" xfId="50314" hidden="1" xr:uid="{67ED0B78-97D5-46D3-A38A-C0CB31D2AA16}"/>
    <cellStyle name="Comma [0] 2 165 2 2" xfId="51473" hidden="1" xr:uid="{5EE0383F-BAC3-453E-A0CE-DB914CF49FE4}"/>
    <cellStyle name="Comma [0] 2 165 2 2" xfId="52011" hidden="1" xr:uid="{AB46847E-7349-4F00-A991-1E26A0441BE4}"/>
    <cellStyle name="Comma [0] 2 165 2 2" xfId="52037" hidden="1" xr:uid="{08ED1B00-8A93-4882-B884-F7545F6E3F32}"/>
    <cellStyle name="Comma [0] 2 165 2 2" xfId="52058" hidden="1" xr:uid="{AF939D68-4575-41FC-AFE6-1D53EFCBDF2E}"/>
    <cellStyle name="Comma [0] 2 165 2 2" xfId="53211" hidden="1" xr:uid="{857B8D99-E437-40F6-A6D5-D28DE3BD3812}"/>
    <cellStyle name="Comma [0] 2 165 2 2" xfId="53745" hidden="1" xr:uid="{44DD1288-7090-4D10-85AC-5A3913ABB672}"/>
    <cellStyle name="Comma [0] 2 165 2 2" xfId="53771" hidden="1" xr:uid="{FFA6F29F-32AF-4AFB-AB98-9833B652D065}"/>
    <cellStyle name="Comma [0] 2 165 2 2" xfId="53792" hidden="1" xr:uid="{27250071-797D-4557-848B-01F3A872B111}"/>
    <cellStyle name="Comma [0] 2 165 2 2" xfId="54939" hidden="1" xr:uid="{64E2D0E5-4D06-4E01-B7C2-A602C840E077}"/>
    <cellStyle name="Comma [0] 2 165 2 2" xfId="55469" hidden="1" xr:uid="{704676F3-8C2B-4403-BC36-6811F006C698}"/>
    <cellStyle name="Comma [0] 2 165 2 2" xfId="55495" hidden="1" xr:uid="{4373700D-6873-49F0-B699-70FDB506AAA7}"/>
    <cellStyle name="Comma [0] 2 165 2 2" xfId="55516" hidden="1" xr:uid="{C042A5CA-C4E2-4F25-80F9-7F30EE9BE733}"/>
    <cellStyle name="Comma [0] 2 165 2 2" xfId="56652" hidden="1" xr:uid="{C2F4DB50-1F7B-4597-AEC1-65FB6626EBB4}"/>
    <cellStyle name="Comma [0] 2 165 2 2" xfId="57176" hidden="1" xr:uid="{ACCE117C-F567-4B60-98DC-08EAB24CF98A}"/>
    <cellStyle name="Comma [0] 2 165 2 2" xfId="57202" hidden="1" xr:uid="{B237E290-0373-4F6C-9D64-CEB5BEBCBC09}"/>
    <cellStyle name="Comma [0] 2 165 2 2" xfId="57223" hidden="1" xr:uid="{1A98132F-3D97-4DF4-A0E6-66199DF997F5}"/>
    <cellStyle name="Comma [0] 2 165 2 2" xfId="58349" hidden="1" xr:uid="{ED2B0BB9-28D6-4439-8F1A-C493970BDD68}"/>
    <cellStyle name="Comma [0] 2 165 2 2" xfId="58870" hidden="1" xr:uid="{373467B6-1779-4363-90AE-AF1671145F36}"/>
    <cellStyle name="Comma [0] 2 165 2 2" xfId="58896" hidden="1" xr:uid="{661DC84A-B701-41AA-BAC4-BA90616F44CA}"/>
    <cellStyle name="Comma [0] 2 165 2 2" xfId="58917" hidden="1" xr:uid="{608E3671-82DD-44E8-9C0F-B54C3FF523FD}"/>
    <cellStyle name="Comma [0] 2 165 2 2" xfId="60024" hidden="1" xr:uid="{FD887F79-41AF-485F-86D6-E4DB4B740E8E}"/>
    <cellStyle name="Comma [0] 2 165 2 2" xfId="60531" hidden="1" xr:uid="{C8F0B77A-5C6E-4E7B-9BCD-0A7276D71B9A}"/>
    <cellStyle name="Comma [0] 2 165 2 2" xfId="60557" hidden="1" xr:uid="{40560E23-2E0E-4EF2-9610-58EC71D401D6}"/>
    <cellStyle name="Comma [0] 2 165 2 2" xfId="60578" hidden="1" xr:uid="{6C853138-C585-4225-AD58-664AB0A36A50}"/>
    <cellStyle name="Comma [0] 2 165 2 2" xfId="61670" hidden="1" xr:uid="{438A6B82-B8CC-4227-A132-5D7212EEAC07}"/>
    <cellStyle name="Comma [0] 2 165 2 2" xfId="62166" hidden="1" xr:uid="{6FF4A6B7-3C68-4CDD-83A3-D63271AB21EE}"/>
    <cellStyle name="Comma [0] 2 165 2 2" xfId="62192" hidden="1" xr:uid="{73AD1CE7-D634-4FB6-B109-8AAE45B6A095}"/>
    <cellStyle name="Comma [0] 2 165 2 2" xfId="62213" hidden="1" xr:uid="{1144BC26-B268-4B49-A08A-831DE44AEFB5}"/>
    <cellStyle name="Comma [0] 2 165 2 2" xfId="63247" hidden="1" xr:uid="{C6049975-90ED-4E20-A809-CFB554DC716D}"/>
    <cellStyle name="Comma [0] 2 165 2 2" xfId="63688" hidden="1" xr:uid="{035542A4-ED8C-4319-9602-004D6721AF9D}"/>
    <cellStyle name="Comma [0] 2 165 2 2" xfId="63726" hidden="1" xr:uid="{5CE5945C-9C2F-451D-81B1-597671017A20}"/>
    <cellStyle name="Comma [0] 2 165 3" xfId="4076" hidden="1" xr:uid="{00000000-0005-0000-0000-0000EF0F0000}"/>
    <cellStyle name="Comma [0] 2 165 3" xfId="4097" hidden="1" xr:uid="{00000000-0005-0000-0000-000004100000}"/>
    <cellStyle name="Comma [0] 2 165 3" xfId="4153" hidden="1" xr:uid="{00000000-0005-0000-0000-00003C100000}"/>
    <cellStyle name="Comma [0] 2 165 3" xfId="4302" hidden="1" xr:uid="{00000000-0005-0000-0000-0000D1100000}"/>
    <cellStyle name="Comma [0] 2 165 3" xfId="6521" hidden="1" xr:uid="{00000000-0005-0000-0000-00007C190000}"/>
    <cellStyle name="Comma [0] 2 165 3" xfId="6863" hidden="1" xr:uid="{00000000-0005-0000-0000-0000D21A0000}"/>
    <cellStyle name="Comma [0] 2 165 3" xfId="6966" hidden="1" xr:uid="{00000000-0005-0000-0000-0000391B0000}"/>
    <cellStyle name="Comma [0] 2 165 3" xfId="8722" hidden="1" xr:uid="{00000000-0005-0000-0000-000015220000}"/>
    <cellStyle name="Comma [0] 2 165 3" xfId="10478" hidden="1" xr:uid="{00000000-0005-0000-0000-0000F1280000}"/>
    <cellStyle name="Comma [0] 2 165 3" xfId="12234" hidden="1" xr:uid="{00000000-0005-0000-0000-0000CD2F0000}"/>
    <cellStyle name="Comma [0] 2 165 3" xfId="13990" hidden="1" xr:uid="{00000000-0005-0000-0000-0000A9360000}"/>
    <cellStyle name="Comma [0] 2 165 3" xfId="15746" hidden="1" xr:uid="{00000000-0005-0000-0000-0000853D0000}"/>
    <cellStyle name="Comma [0] 2 165 3" xfId="17498" hidden="1" xr:uid="{00000000-0005-0000-0000-00005D440000}"/>
    <cellStyle name="Comma [0] 2 165 3" xfId="19246" hidden="1" xr:uid="{00000000-0005-0000-0000-0000314B0000}"/>
    <cellStyle name="Comma [0] 2 165 3" xfId="20987" hidden="1" xr:uid="{00000000-0005-0000-0000-0000FE510000}"/>
    <cellStyle name="Comma [0] 2 165 3" xfId="22716" hidden="1" xr:uid="{00000000-0005-0000-0000-0000BF580000}"/>
    <cellStyle name="Comma [0] 2 165 3" xfId="36095" hidden="1" xr:uid="{8F81C0FC-429A-4240-89A9-293DBFE521A3}"/>
    <cellStyle name="Comma [0] 2 165 3" xfId="36116" hidden="1" xr:uid="{AC79D449-EF61-43D1-A713-6C6CA3F478BA}"/>
    <cellStyle name="Comma [0] 2 165 3" xfId="36172" hidden="1" xr:uid="{B96769B9-3897-404E-9E4C-6B3F0ACF5DB0}"/>
    <cellStyle name="Comma [0] 2 165 3" xfId="36321" hidden="1" xr:uid="{14183DBE-F551-42EB-AFBA-217B67DFF97A}"/>
    <cellStyle name="Comma [0] 2 165 3" xfId="38540" hidden="1" xr:uid="{85066CB7-4A7C-4A9F-B539-ADF5EE0BB614}"/>
    <cellStyle name="Comma [0] 2 165 3" xfId="38882" hidden="1" xr:uid="{E3B9DF19-EEA2-45AE-8D00-630116F3575D}"/>
    <cellStyle name="Comma [0] 2 165 3" xfId="38985" hidden="1" xr:uid="{8F6B48F6-C03F-4AFE-A0C3-DFDA39554DA5}"/>
    <cellStyle name="Comma [0] 2 165 3" xfId="40741" hidden="1" xr:uid="{66A4938D-9E2D-4647-8172-BEFD17275E4F}"/>
    <cellStyle name="Comma [0] 2 165 3" xfId="42497" hidden="1" xr:uid="{BCCC6BCA-443A-4EE5-8BED-2D741C4E251E}"/>
    <cellStyle name="Comma [0] 2 165 3" xfId="44253" hidden="1" xr:uid="{4E3DF103-DF31-4D80-8802-2AFD7633B43B}"/>
    <cellStyle name="Comma [0] 2 165 3" xfId="46009" hidden="1" xr:uid="{0D9C82A9-E92F-482E-B365-C78DB0313AD8}"/>
    <cellStyle name="Comma [0] 2 165 3" xfId="47765" hidden="1" xr:uid="{06D30C11-E0C7-4331-8F58-C311FCB5A14B}"/>
    <cellStyle name="Comma [0] 2 165 3" xfId="49517" hidden="1" xr:uid="{053C6611-0CDE-491A-BA35-628A117EA06E}"/>
    <cellStyle name="Comma [0] 2 165 3" xfId="51265" hidden="1" xr:uid="{16C67359-10D0-4106-BC8A-92F9D7309A00}"/>
    <cellStyle name="Comma [0] 2 165 3" xfId="53006" hidden="1" xr:uid="{ABBE7D1C-79FC-49DF-BA42-C8E725C3BEC4}"/>
    <cellStyle name="Comma [0] 2 165 3" xfId="54735" hidden="1" xr:uid="{1137D274-10F2-41CC-9365-17280EC6D14E}"/>
    <cellStyle name="Comma [0] 2 166" xfId="506" xr:uid="{00000000-0005-0000-0000-0000FD010000}"/>
    <cellStyle name="Comma [0] 2 166 2" xfId="1161" hidden="1" xr:uid="{00000000-0005-0000-0000-00008C040000}"/>
    <cellStyle name="Comma [0] 2 166 2" xfId="1657" hidden="1" xr:uid="{00000000-0005-0000-0000-00007C060000}"/>
    <cellStyle name="Comma [0] 2 166 2" xfId="1767" hidden="1" xr:uid="{00000000-0005-0000-0000-0000EA060000}"/>
    <cellStyle name="Comma [0] 2 166 2" xfId="33197" hidden="1" xr:uid="{1D8DE16B-80B5-48ED-A309-EA60C4E04B3B}"/>
    <cellStyle name="Comma [0] 2 166 2" xfId="33690" hidden="1" xr:uid="{D458F529-96BB-4BF2-B262-9883EBB1862B}"/>
    <cellStyle name="Comma [0] 2 166 2" xfId="33797" hidden="1" xr:uid="{E30D15FF-5A65-471A-AC65-B3C5745720E1}"/>
    <cellStyle name="Comma [0] 2 166 2" xfId="32559" xr:uid="{B88D12AF-550F-40EC-8CFA-EECCA324E0C6}"/>
    <cellStyle name="Comma [0] 2 166 2 2" xfId="4958" hidden="1" xr:uid="{00000000-0005-0000-0000-000061130000}"/>
    <cellStyle name="Comma [0] 2 166 2 2" xfId="5454" hidden="1" xr:uid="{00000000-0005-0000-0000-000051150000}"/>
    <cellStyle name="Comma [0] 2 166 2 2" xfId="5525" hidden="1" xr:uid="{00000000-0005-0000-0000-000098150000}"/>
    <cellStyle name="Comma [0] 2 166 2 2" xfId="5568" hidden="1" xr:uid="{00000000-0005-0000-0000-0000C3150000}"/>
    <cellStyle name="Comma [0] 2 166 2 2" xfId="7177" hidden="1" xr:uid="{00000000-0005-0000-0000-00000C1C0000}"/>
    <cellStyle name="Comma [0] 2 166 2 2" xfId="7673" hidden="1" xr:uid="{00000000-0005-0000-0000-0000FC1D0000}"/>
    <cellStyle name="Comma [0] 2 166 2 2" xfId="7744" hidden="1" xr:uid="{00000000-0005-0000-0000-0000431E0000}"/>
    <cellStyle name="Comma [0] 2 166 2 2" xfId="7787" hidden="1" xr:uid="{00000000-0005-0000-0000-00006E1E0000}"/>
    <cellStyle name="Comma [0] 2 166 2 2" xfId="8933" hidden="1" xr:uid="{00000000-0005-0000-0000-0000E8220000}"/>
    <cellStyle name="Comma [0] 2 166 2 2" xfId="9429" hidden="1" xr:uid="{00000000-0005-0000-0000-0000D8240000}"/>
    <cellStyle name="Comma [0] 2 166 2 2" xfId="9500" hidden="1" xr:uid="{00000000-0005-0000-0000-00001F250000}"/>
    <cellStyle name="Comma [0] 2 166 2 2" xfId="9543" hidden="1" xr:uid="{00000000-0005-0000-0000-00004A250000}"/>
    <cellStyle name="Comma [0] 2 166 2 2" xfId="10689" hidden="1" xr:uid="{00000000-0005-0000-0000-0000C4290000}"/>
    <cellStyle name="Comma [0] 2 166 2 2" xfId="11185" hidden="1" xr:uid="{00000000-0005-0000-0000-0000B42B0000}"/>
    <cellStyle name="Comma [0] 2 166 2 2" xfId="11256" hidden="1" xr:uid="{00000000-0005-0000-0000-0000FB2B0000}"/>
    <cellStyle name="Comma [0] 2 166 2 2" xfId="11299" hidden="1" xr:uid="{00000000-0005-0000-0000-0000262C0000}"/>
    <cellStyle name="Comma [0] 2 166 2 2" xfId="12445" hidden="1" xr:uid="{00000000-0005-0000-0000-0000A0300000}"/>
    <cellStyle name="Comma [0] 2 166 2 2" xfId="12941" hidden="1" xr:uid="{00000000-0005-0000-0000-000090320000}"/>
    <cellStyle name="Comma [0] 2 166 2 2" xfId="13012" hidden="1" xr:uid="{00000000-0005-0000-0000-0000D7320000}"/>
    <cellStyle name="Comma [0] 2 166 2 2" xfId="13055" hidden="1" xr:uid="{00000000-0005-0000-0000-000002330000}"/>
    <cellStyle name="Comma [0] 2 166 2 2" xfId="14201" hidden="1" xr:uid="{00000000-0005-0000-0000-00007C370000}"/>
    <cellStyle name="Comma [0] 2 166 2 2" xfId="14697" hidden="1" xr:uid="{00000000-0005-0000-0000-00006C390000}"/>
    <cellStyle name="Comma [0] 2 166 2 2" xfId="14768" hidden="1" xr:uid="{00000000-0005-0000-0000-0000B3390000}"/>
    <cellStyle name="Comma [0] 2 166 2 2" xfId="14811" hidden="1" xr:uid="{00000000-0005-0000-0000-0000DE390000}"/>
    <cellStyle name="Comma [0] 2 166 2 2" xfId="15954" hidden="1" xr:uid="{00000000-0005-0000-0000-0000553E0000}"/>
    <cellStyle name="Comma [0] 2 166 2 2" xfId="16450" hidden="1" xr:uid="{00000000-0005-0000-0000-000045400000}"/>
    <cellStyle name="Comma [0] 2 166 2 2" xfId="16521" hidden="1" xr:uid="{00000000-0005-0000-0000-00008C400000}"/>
    <cellStyle name="Comma [0] 2 166 2 2" xfId="16564" hidden="1" xr:uid="{00000000-0005-0000-0000-0000B7400000}"/>
    <cellStyle name="Comma [0] 2 166 2 2" xfId="17704" hidden="1" xr:uid="{00000000-0005-0000-0000-00002B450000}"/>
    <cellStyle name="Comma [0] 2 166 2 2" xfId="18200" hidden="1" xr:uid="{00000000-0005-0000-0000-00001B470000}"/>
    <cellStyle name="Comma [0] 2 166 2 2" xfId="18271" hidden="1" xr:uid="{00000000-0005-0000-0000-000062470000}"/>
    <cellStyle name="Comma [0] 2 166 2 2" xfId="18314" hidden="1" xr:uid="{00000000-0005-0000-0000-00008D470000}"/>
    <cellStyle name="Comma [0] 2 166 2 2" xfId="19449" hidden="1" xr:uid="{00000000-0005-0000-0000-0000FC4B0000}"/>
    <cellStyle name="Comma [0] 2 166 2 2" xfId="19944" hidden="1" xr:uid="{00000000-0005-0000-0000-0000EB4D0000}"/>
    <cellStyle name="Comma [0] 2 166 2 2" xfId="20015" hidden="1" xr:uid="{00000000-0005-0000-0000-0000324E0000}"/>
    <cellStyle name="Comma [0] 2 166 2 2" xfId="20058" hidden="1" xr:uid="{00000000-0005-0000-0000-00005D4E0000}"/>
    <cellStyle name="Comma [0] 2 166 2 2" xfId="21187" hidden="1" xr:uid="{00000000-0005-0000-0000-0000C6520000}"/>
    <cellStyle name="Comma [0] 2 166 2 2" xfId="21678" hidden="1" xr:uid="{00000000-0005-0000-0000-0000B1540000}"/>
    <cellStyle name="Comma [0] 2 166 2 2" xfId="21749" hidden="1" xr:uid="{00000000-0005-0000-0000-0000F8540000}"/>
    <cellStyle name="Comma [0] 2 166 2 2" xfId="21792" hidden="1" xr:uid="{00000000-0005-0000-0000-000023550000}"/>
    <cellStyle name="Comma [0] 2 166 2 2" xfId="22915" hidden="1" xr:uid="{00000000-0005-0000-0000-000086590000}"/>
    <cellStyle name="Comma [0] 2 166 2 2" xfId="23402" hidden="1" xr:uid="{00000000-0005-0000-0000-00006D5B0000}"/>
    <cellStyle name="Comma [0] 2 166 2 2" xfId="23473" hidden="1" xr:uid="{00000000-0005-0000-0000-0000B45B0000}"/>
    <cellStyle name="Comma [0] 2 166 2 2" xfId="23516" hidden="1" xr:uid="{00000000-0005-0000-0000-0000DF5B0000}"/>
    <cellStyle name="Comma [0] 2 166 2 2" xfId="24628" hidden="1" xr:uid="{00000000-0005-0000-0000-000037600000}"/>
    <cellStyle name="Comma [0] 2 166 2 2" xfId="25109" hidden="1" xr:uid="{00000000-0005-0000-0000-000018620000}"/>
    <cellStyle name="Comma [0] 2 166 2 2" xfId="25180" hidden="1" xr:uid="{00000000-0005-0000-0000-00005F620000}"/>
    <cellStyle name="Comma [0] 2 166 2 2" xfId="25223" hidden="1" xr:uid="{00000000-0005-0000-0000-00008A620000}"/>
    <cellStyle name="Comma [0] 2 166 2 2" xfId="26325" hidden="1" xr:uid="{00000000-0005-0000-0000-0000D8660000}"/>
    <cellStyle name="Comma [0] 2 166 2 2" xfId="26803" hidden="1" xr:uid="{00000000-0005-0000-0000-0000B6680000}"/>
    <cellStyle name="Comma [0] 2 166 2 2" xfId="26874" hidden="1" xr:uid="{00000000-0005-0000-0000-0000FD680000}"/>
    <cellStyle name="Comma [0] 2 166 2 2" xfId="26917" hidden="1" xr:uid="{00000000-0005-0000-0000-000028690000}"/>
    <cellStyle name="Comma [0] 2 166 2 2" xfId="28000" hidden="1" xr:uid="{00000000-0005-0000-0000-0000636D0000}"/>
    <cellStyle name="Comma [0] 2 166 2 2" xfId="28464" hidden="1" xr:uid="{00000000-0005-0000-0000-0000336F0000}"/>
    <cellStyle name="Comma [0] 2 166 2 2" xfId="28535" hidden="1" xr:uid="{00000000-0005-0000-0000-00007A6F0000}"/>
    <cellStyle name="Comma [0] 2 166 2 2" xfId="28578" hidden="1" xr:uid="{00000000-0005-0000-0000-0000A56F0000}"/>
    <cellStyle name="Comma [0] 2 166 2 2" xfId="29646" hidden="1" xr:uid="{00000000-0005-0000-0000-0000D1730000}"/>
    <cellStyle name="Comma [0] 2 166 2 2" xfId="30099" hidden="1" xr:uid="{00000000-0005-0000-0000-000096750000}"/>
    <cellStyle name="Comma [0] 2 166 2 2" xfId="30170" hidden="1" xr:uid="{00000000-0005-0000-0000-0000DD750000}"/>
    <cellStyle name="Comma [0] 2 166 2 2" xfId="30213" hidden="1" xr:uid="{00000000-0005-0000-0000-000008760000}"/>
    <cellStyle name="Comma [0] 2 166 2 2" xfId="31223" hidden="1" xr:uid="{00000000-0005-0000-0000-0000FA790000}"/>
    <cellStyle name="Comma [0] 2 166 2 2" xfId="31621" hidden="1" xr:uid="{00000000-0005-0000-0000-0000887B0000}"/>
    <cellStyle name="Comma [0] 2 166 2 2" xfId="31726" hidden="1" xr:uid="{00000000-0005-0000-0000-0000F17B0000}"/>
    <cellStyle name="Comma [0] 2 166 2 2" xfId="36977" hidden="1" xr:uid="{9A0755B0-CE3E-4A19-B38A-4DA15899472F}"/>
    <cellStyle name="Comma [0] 2 166 2 2" xfId="37473" hidden="1" xr:uid="{1FD3C9D7-74DC-4960-8F2A-CD01F12A13DB}"/>
    <cellStyle name="Comma [0] 2 166 2 2" xfId="37544" hidden="1" xr:uid="{CBDA1A95-5B9A-45CC-9CFC-5C4593A158FF}"/>
    <cellStyle name="Comma [0] 2 166 2 2" xfId="37587" hidden="1" xr:uid="{07C7A28F-1C83-430B-9EBE-42A690B8E676}"/>
    <cellStyle name="Comma [0] 2 166 2 2" xfId="39196" hidden="1" xr:uid="{AED16EED-C415-4823-919E-26DB91C71F0A}"/>
    <cellStyle name="Comma [0] 2 166 2 2" xfId="39692" hidden="1" xr:uid="{612A641D-EB18-460C-BD36-8BD7EE1111E9}"/>
    <cellStyle name="Comma [0] 2 166 2 2" xfId="39763" hidden="1" xr:uid="{14A9D475-3DC9-4D74-ADBF-5743BA105F4D}"/>
    <cellStyle name="Comma [0] 2 166 2 2" xfId="39806" hidden="1" xr:uid="{6FAF8278-E1CF-4E8F-B3CC-E7FAFE515F2F}"/>
    <cellStyle name="Comma [0] 2 166 2 2" xfId="40952" hidden="1" xr:uid="{1DDB51CA-B6A1-4D50-9A96-4B082EED4081}"/>
    <cellStyle name="Comma [0] 2 166 2 2" xfId="41448" hidden="1" xr:uid="{6AA44DFA-117C-4B5D-BFA5-1BB6AA6D42E3}"/>
    <cellStyle name="Comma [0] 2 166 2 2" xfId="41519" hidden="1" xr:uid="{4705EE98-C6F1-47F1-9D52-206CCF28D7E5}"/>
    <cellStyle name="Comma [0] 2 166 2 2" xfId="41562" hidden="1" xr:uid="{336B19DF-455A-4FF9-9256-67749358C4ED}"/>
    <cellStyle name="Comma [0] 2 166 2 2" xfId="42708" hidden="1" xr:uid="{645EC756-BB71-47F4-B03C-1919D6159AE2}"/>
    <cellStyle name="Comma [0] 2 166 2 2" xfId="43204" hidden="1" xr:uid="{3E455A49-783B-4C41-BB55-F3D90908FFEF}"/>
    <cellStyle name="Comma [0] 2 166 2 2" xfId="43275" hidden="1" xr:uid="{5E19DEA3-5CC6-488E-BA45-608425655D26}"/>
    <cellStyle name="Comma [0] 2 166 2 2" xfId="43318" hidden="1" xr:uid="{2A4A1FDA-0CBC-44B6-A053-ECBDE74F8F9C}"/>
    <cellStyle name="Comma [0] 2 166 2 2" xfId="44464" hidden="1" xr:uid="{1C4387E0-C56C-4BCC-BBF6-727E2F324818}"/>
    <cellStyle name="Comma [0] 2 166 2 2" xfId="44960" hidden="1" xr:uid="{8E27EE80-9296-4DEC-B627-01020407CE05}"/>
    <cellStyle name="Comma [0] 2 166 2 2" xfId="45031" hidden="1" xr:uid="{35C2DE45-E3A6-47C2-93B7-757A3E3F2F7F}"/>
    <cellStyle name="Comma [0] 2 166 2 2" xfId="45074" hidden="1" xr:uid="{A74D9098-D90F-4B77-91C0-BB81D943B464}"/>
    <cellStyle name="Comma [0] 2 166 2 2" xfId="46220" hidden="1" xr:uid="{455477C6-3EBF-4C32-9677-A9109393FF43}"/>
    <cellStyle name="Comma [0] 2 166 2 2" xfId="46716" hidden="1" xr:uid="{B7066BBD-6201-4813-9F1E-E7E802109A14}"/>
    <cellStyle name="Comma [0] 2 166 2 2" xfId="46787" hidden="1" xr:uid="{F205D9D5-D505-4B36-AB3C-D4F5C6C779DD}"/>
    <cellStyle name="Comma [0] 2 166 2 2" xfId="46830" hidden="1" xr:uid="{334B7E0A-599B-4FC3-819D-48D6A5340773}"/>
    <cellStyle name="Comma [0] 2 166 2 2" xfId="47973" hidden="1" xr:uid="{4759F32F-7335-4140-8C4B-3F572D72800A}"/>
    <cellStyle name="Comma [0] 2 166 2 2" xfId="48469" hidden="1" xr:uid="{E0AADFB7-AC2B-41AA-8E45-5399067CC4E6}"/>
    <cellStyle name="Comma [0] 2 166 2 2" xfId="48540" hidden="1" xr:uid="{7AC33732-3ED2-4BBB-BA01-333DB2B10282}"/>
    <cellStyle name="Comma [0] 2 166 2 2" xfId="48583" hidden="1" xr:uid="{84868B8A-A800-40EE-9A6D-1A01707B6335}"/>
    <cellStyle name="Comma [0] 2 166 2 2" xfId="49723" hidden="1" xr:uid="{789D992D-1FF6-44B2-B546-69CDD0DD93BB}"/>
    <cellStyle name="Comma [0] 2 166 2 2" xfId="50219" hidden="1" xr:uid="{023434D3-EE95-4EDA-8127-4879AE729256}"/>
    <cellStyle name="Comma [0] 2 166 2 2" xfId="50290" hidden="1" xr:uid="{D16A5D4F-10B2-42F4-87FE-987B3E909A2D}"/>
    <cellStyle name="Comma [0] 2 166 2 2" xfId="50333" hidden="1" xr:uid="{4C74946C-5F3C-4E72-9335-D27C31C87A51}"/>
    <cellStyle name="Comma [0] 2 166 2 2" xfId="51468" hidden="1" xr:uid="{A4E6267C-2116-4352-AED9-2D156D054E27}"/>
    <cellStyle name="Comma [0] 2 166 2 2" xfId="51963" hidden="1" xr:uid="{82EAD9DA-CB6C-4A7A-9ED3-F8CE14E48693}"/>
    <cellStyle name="Comma [0] 2 166 2 2" xfId="52034" hidden="1" xr:uid="{DED12E08-A5F8-4511-8193-5C61DD01BF18}"/>
    <cellStyle name="Comma [0] 2 166 2 2" xfId="52077" hidden="1" xr:uid="{7368DA3F-2E0D-4689-8F6D-AD8EA8549AA1}"/>
    <cellStyle name="Comma [0] 2 166 2 2" xfId="53206" hidden="1" xr:uid="{F08BBEFB-9656-4554-8E00-0FB683295715}"/>
    <cellStyle name="Comma [0] 2 166 2 2" xfId="53697" hidden="1" xr:uid="{70C9D5D1-BBBA-48B9-9FF8-2854D78A20E2}"/>
    <cellStyle name="Comma [0] 2 166 2 2" xfId="53768" hidden="1" xr:uid="{FB4BFA3D-186A-4809-96FE-BBD7F4C95CC8}"/>
    <cellStyle name="Comma [0] 2 166 2 2" xfId="53811" hidden="1" xr:uid="{691CA40E-DEBF-4BFB-B21B-3E37ED37E78D}"/>
    <cellStyle name="Comma [0] 2 166 2 2" xfId="54934" hidden="1" xr:uid="{A630ECB1-4FFF-42F0-80F2-CDA1E155396D}"/>
    <cellStyle name="Comma [0] 2 166 2 2" xfId="55421" hidden="1" xr:uid="{BDA0DBF6-DD2C-4409-988A-6503EBE3ADC2}"/>
    <cellStyle name="Comma [0] 2 166 2 2" xfId="55492" hidden="1" xr:uid="{69FC986F-1D1A-42BD-BAEA-6312DCC4BC5C}"/>
    <cellStyle name="Comma [0] 2 166 2 2" xfId="55535" hidden="1" xr:uid="{AFD3E993-E13B-47DF-B294-CE734F9E66D5}"/>
    <cellStyle name="Comma [0] 2 166 2 2" xfId="56647" hidden="1" xr:uid="{EFF1C74D-B52C-461D-BE93-8F63EBFAEABF}"/>
    <cellStyle name="Comma [0] 2 166 2 2" xfId="57128" hidden="1" xr:uid="{5DFCAFF8-1E60-4E9E-BACF-4EDCA25F7095}"/>
    <cellStyle name="Comma [0] 2 166 2 2" xfId="57199" hidden="1" xr:uid="{9914F836-FCED-4CF6-8AE8-36C4F3ADD268}"/>
    <cellStyle name="Comma [0] 2 166 2 2" xfId="57242" hidden="1" xr:uid="{46C29074-6EB8-42B8-8417-FE8B638547BF}"/>
    <cellStyle name="Comma [0] 2 166 2 2" xfId="58344" hidden="1" xr:uid="{DC406D1D-9289-4874-BCDB-BE56ADFD4BC3}"/>
    <cellStyle name="Comma [0] 2 166 2 2" xfId="58822" hidden="1" xr:uid="{1E573A24-1447-48CB-9D32-8185F4E6EDC3}"/>
    <cellStyle name="Comma [0] 2 166 2 2" xfId="58893" hidden="1" xr:uid="{738F8377-8C3E-47DC-9BFF-A617A042FCAB}"/>
    <cellStyle name="Comma [0] 2 166 2 2" xfId="58936" hidden="1" xr:uid="{7D6FB204-9CC1-40F2-865E-F2486742FD4A}"/>
    <cellStyle name="Comma [0] 2 166 2 2" xfId="60019" hidden="1" xr:uid="{9D154575-2EB7-463C-9CE5-67143EA28850}"/>
    <cellStyle name="Comma [0] 2 166 2 2" xfId="60483" hidden="1" xr:uid="{53E96EF6-BACA-439F-BCC4-9A84A6A38805}"/>
    <cellStyle name="Comma [0] 2 166 2 2" xfId="60554" hidden="1" xr:uid="{78260C59-9621-4B6B-AB3A-5FE8CC7B9EA5}"/>
    <cellStyle name="Comma [0] 2 166 2 2" xfId="60597" hidden="1" xr:uid="{7C8DDEDF-1B33-496D-BE65-1523BEE23262}"/>
    <cellStyle name="Comma [0] 2 166 2 2" xfId="61665" hidden="1" xr:uid="{9576EC5C-26FF-4779-861A-340057C49C4C}"/>
    <cellStyle name="Comma [0] 2 166 2 2" xfId="62118" hidden="1" xr:uid="{E1E79FA5-2381-4EDF-A474-D466F81393FA}"/>
    <cellStyle name="Comma [0] 2 166 2 2" xfId="62189" hidden="1" xr:uid="{3074327B-36AE-4C82-9F88-918059CF61EE}"/>
    <cellStyle name="Comma [0] 2 166 2 2" xfId="62232" hidden="1" xr:uid="{8844C835-B314-4D02-915B-B6371097545B}"/>
    <cellStyle name="Comma [0] 2 166 2 2" xfId="63242" hidden="1" xr:uid="{20EE28D8-AE9F-4EEB-8C71-0339869C5ADF}"/>
    <cellStyle name="Comma [0] 2 166 2 2" xfId="63640" hidden="1" xr:uid="{D0CB9A9C-1BE5-468C-8ECB-BC263F7ED164}"/>
    <cellStyle name="Comma [0] 2 166 2 2" xfId="63745" hidden="1" xr:uid="{8F0484A2-2ECA-4148-876E-8FD45408E929}"/>
    <cellStyle name="Comma [0] 2 166 3" xfId="4297" hidden="1" xr:uid="{00000000-0005-0000-0000-0000CC100000}"/>
    <cellStyle name="Comma [0] 2 166 3" xfId="6516" hidden="1" xr:uid="{00000000-0005-0000-0000-000077190000}"/>
    <cellStyle name="Comma [0] 2 166 3" xfId="7499" hidden="1" xr:uid="{00000000-0005-0000-0000-00004E1D0000}"/>
    <cellStyle name="Comma [0] 2 166 3" xfId="9255" hidden="1" xr:uid="{00000000-0005-0000-0000-00002A240000}"/>
    <cellStyle name="Comma [0] 2 166 3" xfId="11011" hidden="1" xr:uid="{00000000-0005-0000-0000-0000062B0000}"/>
    <cellStyle name="Comma [0] 2 166 3" xfId="12767" hidden="1" xr:uid="{00000000-0005-0000-0000-0000E2310000}"/>
    <cellStyle name="Comma [0] 2 166 3" xfId="14523" hidden="1" xr:uid="{00000000-0005-0000-0000-0000BE380000}"/>
    <cellStyle name="Comma [0] 2 166 3" xfId="16276" hidden="1" xr:uid="{00000000-0005-0000-0000-0000973F0000}"/>
    <cellStyle name="Comma [0] 2 166 3" xfId="18026" hidden="1" xr:uid="{00000000-0005-0000-0000-00006D460000}"/>
    <cellStyle name="Comma [0] 2 166 3" xfId="19770" hidden="1" xr:uid="{00000000-0005-0000-0000-00003D4D0000}"/>
    <cellStyle name="Comma [0] 2 166 3" xfId="21505" hidden="1" xr:uid="{00000000-0005-0000-0000-000004540000}"/>
    <cellStyle name="Comma [0] 2 166 3" xfId="23231" hidden="1" xr:uid="{00000000-0005-0000-0000-0000C25A0000}"/>
    <cellStyle name="Comma [0] 2 166 3" xfId="24940" hidden="1" xr:uid="{00000000-0005-0000-0000-00006F610000}"/>
    <cellStyle name="Comma [0] 2 166 3" xfId="26636" hidden="1" xr:uid="{00000000-0005-0000-0000-00000F680000}"/>
    <cellStyle name="Comma [0] 2 166 3" xfId="28303" hidden="1" xr:uid="{00000000-0005-0000-0000-0000926E0000}"/>
    <cellStyle name="Comma [0] 2 166 3" xfId="29939" hidden="1" xr:uid="{00000000-0005-0000-0000-0000F6740000}"/>
    <cellStyle name="Comma [0] 2 166 3" xfId="36316" hidden="1" xr:uid="{4B82C7A0-1D13-4DB7-9FE5-0AE25C74F1D5}"/>
    <cellStyle name="Comma [0] 2 166 3" xfId="38535" hidden="1" xr:uid="{E1D2C8EC-5A28-49D2-9B80-9A2FBF28E023}"/>
    <cellStyle name="Comma [0] 2 166 3" xfId="39518" hidden="1" xr:uid="{CB406B7B-8971-4799-ABFE-26CC28C8360C}"/>
    <cellStyle name="Comma [0] 2 166 3" xfId="41274" hidden="1" xr:uid="{10377A5D-482A-4928-B51D-22DCF41624F6}"/>
    <cellStyle name="Comma [0] 2 166 3" xfId="43030" hidden="1" xr:uid="{CD2DA6B0-55BD-4295-AB4D-6523F4098E77}"/>
    <cellStyle name="Comma [0] 2 166 3" xfId="44786" hidden="1" xr:uid="{6018067F-C15E-44DA-A959-E5B2FCEE667E}"/>
    <cellStyle name="Comma [0] 2 166 3" xfId="46542" hidden="1" xr:uid="{EE5A831D-038B-4017-8C48-A9F86E3DC966}"/>
    <cellStyle name="Comma [0] 2 166 3" xfId="48295" hidden="1" xr:uid="{20F89A46-1382-4CE8-8B3A-084D8429B2E6}"/>
    <cellStyle name="Comma [0] 2 166 3" xfId="50045" hidden="1" xr:uid="{DD5AA507-B65A-4DB4-80A1-14100D69E510}"/>
    <cellStyle name="Comma [0] 2 166 3" xfId="51789" hidden="1" xr:uid="{C75C96CE-F304-4C87-9A95-D9C8DFFF3EA7}"/>
    <cellStyle name="Comma [0] 2 166 3" xfId="53524" hidden="1" xr:uid="{6AF94619-4619-40FA-BD0E-88A23F1C4D7D}"/>
    <cellStyle name="Comma [0] 2 166 3" xfId="55250" hidden="1" xr:uid="{F69391D0-FC21-430B-AC51-E157F3D4B989}"/>
    <cellStyle name="Comma [0] 2 166 3" xfId="56959" hidden="1" xr:uid="{98826F8A-B41D-4ED3-89EE-F86160DFC5D4}"/>
    <cellStyle name="Comma [0] 2 166 3" xfId="58655" hidden="1" xr:uid="{B76A2EC8-B65C-43A4-BE71-7CDE330F261E}"/>
    <cellStyle name="Comma [0] 2 166 3" xfId="60322" hidden="1" xr:uid="{B702D1CD-6105-4851-8CE4-CFABEDA29F0F}"/>
    <cellStyle name="Comma [0] 2 166 3" xfId="61958" hidden="1" xr:uid="{07038F65-8844-41B5-9F4A-27884AA28E0C}"/>
    <cellStyle name="Comma [0] 2 167" xfId="504" xr:uid="{00000000-0005-0000-0000-0000FB010000}"/>
    <cellStyle name="Comma [0] 2 167 2" xfId="1159" hidden="1" xr:uid="{00000000-0005-0000-0000-00008A040000}"/>
    <cellStyle name="Comma [0] 2 167 2" xfId="1638" hidden="1" xr:uid="{00000000-0005-0000-0000-000069060000}"/>
    <cellStyle name="Comma [0] 2 167 2" xfId="1774" hidden="1" xr:uid="{00000000-0005-0000-0000-0000F1060000}"/>
    <cellStyle name="Comma [0] 2 167 2" xfId="33195" hidden="1" xr:uid="{4842176A-7F6F-4005-A7DC-31D92D8788FD}"/>
    <cellStyle name="Comma [0] 2 167 2" xfId="33671" hidden="1" xr:uid="{9F06BD08-5447-48C0-A58F-5804B7CFC6E5}"/>
    <cellStyle name="Comma [0] 2 167 2" xfId="33804" hidden="1" xr:uid="{1BDCCDB3-4251-4A17-8434-CF1FEB18C8F5}"/>
    <cellStyle name="Comma [0] 2 167 2" xfId="32557" xr:uid="{2B25ED03-F7ED-4161-B096-BF51A5E10F51}"/>
    <cellStyle name="Comma [0] 2 167 2 2" xfId="4956" hidden="1" xr:uid="{00000000-0005-0000-0000-00005F130000}"/>
    <cellStyle name="Comma [0] 2 167 2 2" xfId="5435" hidden="1" xr:uid="{00000000-0005-0000-0000-00003E150000}"/>
    <cellStyle name="Comma [0] 2 167 2 2" xfId="5523" hidden="1" xr:uid="{00000000-0005-0000-0000-000096150000}"/>
    <cellStyle name="Comma [0] 2 167 2 2" xfId="5575" hidden="1" xr:uid="{00000000-0005-0000-0000-0000CA150000}"/>
    <cellStyle name="Comma [0] 2 167 2 2" xfId="7175" hidden="1" xr:uid="{00000000-0005-0000-0000-00000A1C0000}"/>
    <cellStyle name="Comma [0] 2 167 2 2" xfId="7654" hidden="1" xr:uid="{00000000-0005-0000-0000-0000E91D0000}"/>
    <cellStyle name="Comma [0] 2 167 2 2" xfId="7742" hidden="1" xr:uid="{00000000-0005-0000-0000-0000411E0000}"/>
    <cellStyle name="Comma [0] 2 167 2 2" xfId="7794" hidden="1" xr:uid="{00000000-0005-0000-0000-0000751E0000}"/>
    <cellStyle name="Comma [0] 2 167 2 2" xfId="8931" hidden="1" xr:uid="{00000000-0005-0000-0000-0000E6220000}"/>
    <cellStyle name="Comma [0] 2 167 2 2" xfId="9410" hidden="1" xr:uid="{00000000-0005-0000-0000-0000C5240000}"/>
    <cellStyle name="Comma [0] 2 167 2 2" xfId="9498" hidden="1" xr:uid="{00000000-0005-0000-0000-00001D250000}"/>
    <cellStyle name="Comma [0] 2 167 2 2" xfId="9550" hidden="1" xr:uid="{00000000-0005-0000-0000-000051250000}"/>
    <cellStyle name="Comma [0] 2 167 2 2" xfId="10687" hidden="1" xr:uid="{00000000-0005-0000-0000-0000C2290000}"/>
    <cellStyle name="Comma [0] 2 167 2 2" xfId="11166" hidden="1" xr:uid="{00000000-0005-0000-0000-0000A12B0000}"/>
    <cellStyle name="Comma [0] 2 167 2 2" xfId="11254" hidden="1" xr:uid="{00000000-0005-0000-0000-0000F92B0000}"/>
    <cellStyle name="Comma [0] 2 167 2 2" xfId="11306" hidden="1" xr:uid="{00000000-0005-0000-0000-00002D2C0000}"/>
    <cellStyle name="Comma [0] 2 167 2 2" xfId="12443" hidden="1" xr:uid="{00000000-0005-0000-0000-00009E300000}"/>
    <cellStyle name="Comma [0] 2 167 2 2" xfId="12922" hidden="1" xr:uid="{00000000-0005-0000-0000-00007D320000}"/>
    <cellStyle name="Comma [0] 2 167 2 2" xfId="13010" hidden="1" xr:uid="{00000000-0005-0000-0000-0000D5320000}"/>
    <cellStyle name="Comma [0] 2 167 2 2" xfId="13062" hidden="1" xr:uid="{00000000-0005-0000-0000-000009330000}"/>
    <cellStyle name="Comma [0] 2 167 2 2" xfId="14199" hidden="1" xr:uid="{00000000-0005-0000-0000-00007A370000}"/>
    <cellStyle name="Comma [0] 2 167 2 2" xfId="14678" hidden="1" xr:uid="{00000000-0005-0000-0000-000059390000}"/>
    <cellStyle name="Comma [0] 2 167 2 2" xfId="14766" hidden="1" xr:uid="{00000000-0005-0000-0000-0000B1390000}"/>
    <cellStyle name="Comma [0] 2 167 2 2" xfId="14818" hidden="1" xr:uid="{00000000-0005-0000-0000-0000E5390000}"/>
    <cellStyle name="Comma [0] 2 167 2 2" xfId="15952" hidden="1" xr:uid="{00000000-0005-0000-0000-0000533E0000}"/>
    <cellStyle name="Comma [0] 2 167 2 2" xfId="16431" hidden="1" xr:uid="{00000000-0005-0000-0000-000032400000}"/>
    <cellStyle name="Comma [0] 2 167 2 2" xfId="16519" hidden="1" xr:uid="{00000000-0005-0000-0000-00008A400000}"/>
    <cellStyle name="Comma [0] 2 167 2 2" xfId="16571" hidden="1" xr:uid="{00000000-0005-0000-0000-0000BE400000}"/>
    <cellStyle name="Comma [0] 2 167 2 2" xfId="17702" hidden="1" xr:uid="{00000000-0005-0000-0000-000029450000}"/>
    <cellStyle name="Comma [0] 2 167 2 2" xfId="18181" hidden="1" xr:uid="{00000000-0005-0000-0000-000008470000}"/>
    <cellStyle name="Comma [0] 2 167 2 2" xfId="18269" hidden="1" xr:uid="{00000000-0005-0000-0000-000060470000}"/>
    <cellStyle name="Comma [0] 2 167 2 2" xfId="18321" hidden="1" xr:uid="{00000000-0005-0000-0000-000094470000}"/>
    <cellStyle name="Comma [0] 2 167 2 2" xfId="19447" hidden="1" xr:uid="{00000000-0005-0000-0000-0000FA4B0000}"/>
    <cellStyle name="Comma [0] 2 167 2 2" xfId="19925" hidden="1" xr:uid="{00000000-0005-0000-0000-0000D84D0000}"/>
    <cellStyle name="Comma [0] 2 167 2 2" xfId="20013" hidden="1" xr:uid="{00000000-0005-0000-0000-0000304E0000}"/>
    <cellStyle name="Comma [0] 2 167 2 2" xfId="20065" hidden="1" xr:uid="{00000000-0005-0000-0000-0000644E0000}"/>
    <cellStyle name="Comma [0] 2 167 2 2" xfId="21185" hidden="1" xr:uid="{00000000-0005-0000-0000-0000C4520000}"/>
    <cellStyle name="Comma [0] 2 167 2 2" xfId="21659" hidden="1" xr:uid="{00000000-0005-0000-0000-00009E540000}"/>
    <cellStyle name="Comma [0] 2 167 2 2" xfId="21747" hidden="1" xr:uid="{00000000-0005-0000-0000-0000F6540000}"/>
    <cellStyle name="Comma [0] 2 167 2 2" xfId="21799" hidden="1" xr:uid="{00000000-0005-0000-0000-00002A550000}"/>
    <cellStyle name="Comma [0] 2 167 2 2" xfId="22913" hidden="1" xr:uid="{00000000-0005-0000-0000-000084590000}"/>
    <cellStyle name="Comma [0] 2 167 2 2" xfId="23383" hidden="1" xr:uid="{00000000-0005-0000-0000-00005A5B0000}"/>
    <cellStyle name="Comma [0] 2 167 2 2" xfId="23471" hidden="1" xr:uid="{00000000-0005-0000-0000-0000B25B0000}"/>
    <cellStyle name="Comma [0] 2 167 2 2" xfId="23523" hidden="1" xr:uid="{00000000-0005-0000-0000-0000E65B0000}"/>
    <cellStyle name="Comma [0] 2 167 2 2" xfId="24626" hidden="1" xr:uid="{00000000-0005-0000-0000-000035600000}"/>
    <cellStyle name="Comma [0] 2 167 2 2" xfId="25090" hidden="1" xr:uid="{00000000-0005-0000-0000-000005620000}"/>
    <cellStyle name="Comma [0] 2 167 2 2" xfId="25178" hidden="1" xr:uid="{00000000-0005-0000-0000-00005D620000}"/>
    <cellStyle name="Comma [0] 2 167 2 2" xfId="25230" hidden="1" xr:uid="{00000000-0005-0000-0000-000091620000}"/>
    <cellStyle name="Comma [0] 2 167 2 2" xfId="26323" hidden="1" xr:uid="{00000000-0005-0000-0000-0000D6660000}"/>
    <cellStyle name="Comma [0] 2 167 2 2" xfId="26784" hidden="1" xr:uid="{00000000-0005-0000-0000-0000A3680000}"/>
    <cellStyle name="Comma [0] 2 167 2 2" xfId="26872" hidden="1" xr:uid="{00000000-0005-0000-0000-0000FB680000}"/>
    <cellStyle name="Comma [0] 2 167 2 2" xfId="26924" hidden="1" xr:uid="{00000000-0005-0000-0000-00002F690000}"/>
    <cellStyle name="Comma [0] 2 167 2 2" xfId="27998" hidden="1" xr:uid="{00000000-0005-0000-0000-0000616D0000}"/>
    <cellStyle name="Comma [0] 2 167 2 2" xfId="28445" hidden="1" xr:uid="{00000000-0005-0000-0000-0000206F0000}"/>
    <cellStyle name="Comma [0] 2 167 2 2" xfId="28533" hidden="1" xr:uid="{00000000-0005-0000-0000-0000786F0000}"/>
    <cellStyle name="Comma [0] 2 167 2 2" xfId="28585" hidden="1" xr:uid="{00000000-0005-0000-0000-0000AC6F0000}"/>
    <cellStyle name="Comma [0] 2 167 2 2" xfId="29644" hidden="1" xr:uid="{00000000-0005-0000-0000-0000CF730000}"/>
    <cellStyle name="Comma [0] 2 167 2 2" xfId="30080" hidden="1" xr:uid="{00000000-0005-0000-0000-000083750000}"/>
    <cellStyle name="Comma [0] 2 167 2 2" xfId="30168" hidden="1" xr:uid="{00000000-0005-0000-0000-0000DB750000}"/>
    <cellStyle name="Comma [0] 2 167 2 2" xfId="30220" hidden="1" xr:uid="{00000000-0005-0000-0000-00000F760000}"/>
    <cellStyle name="Comma [0] 2 167 2 2" xfId="31221" hidden="1" xr:uid="{00000000-0005-0000-0000-0000F8790000}"/>
    <cellStyle name="Comma [0] 2 167 2 2" xfId="31602" hidden="1" xr:uid="{00000000-0005-0000-0000-0000757B0000}"/>
    <cellStyle name="Comma [0] 2 167 2 2" xfId="31733" hidden="1" xr:uid="{00000000-0005-0000-0000-0000F87B0000}"/>
    <cellStyle name="Comma [0] 2 167 2 2" xfId="36975" hidden="1" xr:uid="{E3448C55-EE18-4F52-8F7E-F1D85D8D936D}"/>
    <cellStyle name="Comma [0] 2 167 2 2" xfId="37454" hidden="1" xr:uid="{8AADF07F-4BA8-4820-9F30-EB070E381E9A}"/>
    <cellStyle name="Comma [0] 2 167 2 2" xfId="37542" hidden="1" xr:uid="{E382DD9B-9102-4989-8AEB-E9B06F62FA02}"/>
    <cellStyle name="Comma [0] 2 167 2 2" xfId="37594" hidden="1" xr:uid="{8B2EE03C-6762-4227-A4FA-42FB046C412C}"/>
    <cellStyle name="Comma [0] 2 167 2 2" xfId="39194" hidden="1" xr:uid="{98A58799-834F-47EE-92A5-DAA16C7BEF4A}"/>
    <cellStyle name="Comma [0] 2 167 2 2" xfId="39673" hidden="1" xr:uid="{BDBE25D4-A2B0-4C95-8F3D-1C6B1DEB18DD}"/>
    <cellStyle name="Comma [0] 2 167 2 2" xfId="39761" hidden="1" xr:uid="{056F425F-7526-43BC-AC31-20C7FE71277E}"/>
    <cellStyle name="Comma [0] 2 167 2 2" xfId="39813" hidden="1" xr:uid="{66F1FB11-199D-4D81-8330-1484E165A4CF}"/>
    <cellStyle name="Comma [0] 2 167 2 2" xfId="40950" hidden="1" xr:uid="{C27D6647-90B1-4CC7-833B-0BE26A45AB76}"/>
    <cellStyle name="Comma [0] 2 167 2 2" xfId="41429" hidden="1" xr:uid="{B2197D04-C9CD-4CF3-A79D-A735998AB278}"/>
    <cellStyle name="Comma [0] 2 167 2 2" xfId="41517" hidden="1" xr:uid="{B86D1A5F-D218-40F4-8C61-E618AB8AC081}"/>
    <cellStyle name="Comma [0] 2 167 2 2" xfId="41569" hidden="1" xr:uid="{36BD9A7F-A1EE-4D26-9306-B684C7CB2AF1}"/>
    <cellStyle name="Comma [0] 2 167 2 2" xfId="42706" hidden="1" xr:uid="{40C16FF3-AD48-40FE-9F51-716423E54F3E}"/>
    <cellStyle name="Comma [0] 2 167 2 2" xfId="43185" hidden="1" xr:uid="{347123E4-3B76-4B93-A9B1-AF90D6C1256F}"/>
    <cellStyle name="Comma [0] 2 167 2 2" xfId="43273" hidden="1" xr:uid="{0A20FA20-66C0-4B28-8B96-E24CCC982D65}"/>
    <cellStyle name="Comma [0] 2 167 2 2" xfId="43325" hidden="1" xr:uid="{DEC724BD-643F-4CCB-AFAE-AC239F53D084}"/>
    <cellStyle name="Comma [0] 2 167 2 2" xfId="44462" hidden="1" xr:uid="{8DE48840-5F55-4B5C-A156-04E00C1A4119}"/>
    <cellStyle name="Comma [0] 2 167 2 2" xfId="44941" hidden="1" xr:uid="{E9F8B457-B816-49BE-877E-6E92FFC9AE4F}"/>
    <cellStyle name="Comma [0] 2 167 2 2" xfId="45029" hidden="1" xr:uid="{DA92AEE1-2399-41DF-8A1D-45D5F38648CF}"/>
    <cellStyle name="Comma [0] 2 167 2 2" xfId="45081" hidden="1" xr:uid="{D922B9B3-E9D3-4F4A-9C3C-2DD087514CC9}"/>
    <cellStyle name="Comma [0] 2 167 2 2" xfId="46218" hidden="1" xr:uid="{10B958CB-B211-48CE-9BEC-407760A72FC0}"/>
    <cellStyle name="Comma [0] 2 167 2 2" xfId="46697" hidden="1" xr:uid="{744C5E5B-85B4-4185-9F5E-9F92C095078C}"/>
    <cellStyle name="Comma [0] 2 167 2 2" xfId="46785" hidden="1" xr:uid="{FF803C11-32A2-45D6-9690-290E80D4ED7A}"/>
    <cellStyle name="Comma [0] 2 167 2 2" xfId="46837" hidden="1" xr:uid="{4DD5657D-C844-4773-8194-6C0C2462D49E}"/>
    <cellStyle name="Comma [0] 2 167 2 2" xfId="47971" hidden="1" xr:uid="{192A89D2-1FBC-4C57-908D-DF8600D9AB92}"/>
    <cellStyle name="Comma [0] 2 167 2 2" xfId="48450" hidden="1" xr:uid="{3DE2CE54-F2DE-450E-A57B-C1045AF3BAB4}"/>
    <cellStyle name="Comma [0] 2 167 2 2" xfId="48538" hidden="1" xr:uid="{674CDEC2-38F0-4634-B534-EAE902E0AE1E}"/>
    <cellStyle name="Comma [0] 2 167 2 2" xfId="48590" hidden="1" xr:uid="{693CE2BE-DF2F-4A1C-B721-CBBE3FAFF6A8}"/>
    <cellStyle name="Comma [0] 2 167 2 2" xfId="49721" hidden="1" xr:uid="{D862C9F4-C38D-454B-B9BA-29ACE35D6A05}"/>
    <cellStyle name="Comma [0] 2 167 2 2" xfId="50200" hidden="1" xr:uid="{D5E3BFA6-6DE0-431B-B7D9-B51CF79A5DD5}"/>
    <cellStyle name="Comma [0] 2 167 2 2" xfId="50288" hidden="1" xr:uid="{C963AEE9-CDA7-4E51-B236-928377FC3696}"/>
    <cellStyle name="Comma [0] 2 167 2 2" xfId="50340" hidden="1" xr:uid="{81FAB4ED-69F9-437D-81DF-F64A32D1DDB1}"/>
    <cellStyle name="Comma [0] 2 167 2 2" xfId="51466" hidden="1" xr:uid="{95A043C1-BFF5-4DAB-A126-92E4A65E33F0}"/>
    <cellStyle name="Comma [0] 2 167 2 2" xfId="51944" hidden="1" xr:uid="{DD7CDC2D-873E-4766-86EC-9B479BC415EE}"/>
    <cellStyle name="Comma [0] 2 167 2 2" xfId="52032" hidden="1" xr:uid="{7EADF950-7FA5-487A-B221-AB156D19DBDA}"/>
    <cellStyle name="Comma [0] 2 167 2 2" xfId="52084" hidden="1" xr:uid="{55A718B8-18C0-4F3A-B76D-181B86D25777}"/>
    <cellStyle name="Comma [0] 2 167 2 2" xfId="53204" hidden="1" xr:uid="{5DEE0920-DFA7-4190-9BCF-2F66E5220126}"/>
    <cellStyle name="Comma [0] 2 167 2 2" xfId="53678" hidden="1" xr:uid="{1D4E19C7-8E5C-41A4-B1FE-BF90A529391E}"/>
    <cellStyle name="Comma [0] 2 167 2 2" xfId="53766" hidden="1" xr:uid="{6784AECF-3970-443E-9958-8D285BD73D57}"/>
    <cellStyle name="Comma [0] 2 167 2 2" xfId="53818" hidden="1" xr:uid="{60D1D1E8-87F0-4FC1-8EB6-2C58AC767784}"/>
    <cellStyle name="Comma [0] 2 167 2 2" xfId="54932" hidden="1" xr:uid="{D0AFBAC5-CD15-4C02-9C03-175A3A3DBDD4}"/>
    <cellStyle name="Comma [0] 2 167 2 2" xfId="55402" hidden="1" xr:uid="{F8E82BAE-D12A-4352-8B11-81AF01A5962D}"/>
    <cellStyle name="Comma [0] 2 167 2 2" xfId="55490" hidden="1" xr:uid="{F664B22E-6F94-42BA-AB5E-6725BCB1C86B}"/>
    <cellStyle name="Comma [0] 2 167 2 2" xfId="55542" hidden="1" xr:uid="{AB725738-85CC-4DEA-AC85-5FD12DC33E54}"/>
    <cellStyle name="Comma [0] 2 167 2 2" xfId="56645" hidden="1" xr:uid="{7FE19085-4BAB-4A59-BEFC-6A3601424C9E}"/>
    <cellStyle name="Comma [0] 2 167 2 2" xfId="57109" hidden="1" xr:uid="{E55BEA5C-C1FE-41E7-9196-4F26AD035F62}"/>
    <cellStyle name="Comma [0] 2 167 2 2" xfId="57197" hidden="1" xr:uid="{342AA462-E20B-41E6-A6D4-55F2CBF5A6E2}"/>
    <cellStyle name="Comma [0] 2 167 2 2" xfId="57249" hidden="1" xr:uid="{70CB32B2-0862-409C-AAAC-69039B24E737}"/>
    <cellStyle name="Comma [0] 2 167 2 2" xfId="58342" hidden="1" xr:uid="{7918BAA1-34D1-48A4-8CE8-72042548EED2}"/>
    <cellStyle name="Comma [0] 2 167 2 2" xfId="58803" hidden="1" xr:uid="{76A6A84D-D464-4DA0-B6BD-A6BCCA913277}"/>
    <cellStyle name="Comma [0] 2 167 2 2" xfId="58891" hidden="1" xr:uid="{BA2C488F-2827-46DE-B5DA-0C25C07E55EB}"/>
    <cellStyle name="Comma [0] 2 167 2 2" xfId="58943" hidden="1" xr:uid="{8DB57800-627D-411F-B8C9-BE8F6653C02E}"/>
    <cellStyle name="Comma [0] 2 167 2 2" xfId="60017" hidden="1" xr:uid="{6E85BBDE-7D1C-4C4C-BA3F-373AFA4B0FF6}"/>
    <cellStyle name="Comma [0] 2 167 2 2" xfId="60464" hidden="1" xr:uid="{3BA6DD94-0310-4161-A1D5-5596165BCCC6}"/>
    <cellStyle name="Comma [0] 2 167 2 2" xfId="60552" hidden="1" xr:uid="{43C8F27A-A9C7-4DB7-BE92-0BB6E1613DCE}"/>
    <cellStyle name="Comma [0] 2 167 2 2" xfId="60604" hidden="1" xr:uid="{3CC3C712-2AC8-481C-B8D5-AFD5106A3A99}"/>
    <cellStyle name="Comma [0] 2 167 2 2" xfId="61663" hidden="1" xr:uid="{B8E53A0F-6AA5-4AD5-BDCD-8AAF39E2284E}"/>
    <cellStyle name="Comma [0] 2 167 2 2" xfId="62099" hidden="1" xr:uid="{C5D957CA-4B56-43B4-A002-F66EFE37C1C0}"/>
    <cellStyle name="Comma [0] 2 167 2 2" xfId="62187" hidden="1" xr:uid="{AC98E851-7122-4A6B-AA1A-D9A965727CB3}"/>
    <cellStyle name="Comma [0] 2 167 2 2" xfId="62239" hidden="1" xr:uid="{FAA5F660-21E7-41C7-9626-E37FEC85A75B}"/>
    <cellStyle name="Comma [0] 2 167 2 2" xfId="63240" hidden="1" xr:uid="{344E90B1-9411-4FC0-82D5-8A7917F771BE}"/>
    <cellStyle name="Comma [0] 2 167 2 2" xfId="63621" hidden="1" xr:uid="{76FEDFD5-831C-4797-A9A8-C23CBC83BE3B}"/>
    <cellStyle name="Comma [0] 2 167 2 2" xfId="63752" hidden="1" xr:uid="{43D6F10E-A786-4855-9104-F0A6C4C1D7FA}"/>
    <cellStyle name="Comma [0] 2 167 3" xfId="4295" hidden="1" xr:uid="{00000000-0005-0000-0000-0000CA100000}"/>
    <cellStyle name="Comma [0] 2 167 3" xfId="6514" hidden="1" xr:uid="{00000000-0005-0000-0000-000075190000}"/>
    <cellStyle name="Comma [0] 2 167 3" xfId="7494" hidden="1" xr:uid="{00000000-0005-0000-0000-0000491D0000}"/>
    <cellStyle name="Comma [0] 2 167 3" xfId="9250" hidden="1" xr:uid="{00000000-0005-0000-0000-000025240000}"/>
    <cellStyle name="Comma [0] 2 167 3" xfId="11006" hidden="1" xr:uid="{00000000-0005-0000-0000-0000012B0000}"/>
    <cellStyle name="Comma [0] 2 167 3" xfId="12762" hidden="1" xr:uid="{00000000-0005-0000-0000-0000DD310000}"/>
    <cellStyle name="Comma [0] 2 167 3" xfId="14518" hidden="1" xr:uid="{00000000-0005-0000-0000-0000B9380000}"/>
    <cellStyle name="Comma [0] 2 167 3" xfId="16271" hidden="1" xr:uid="{00000000-0005-0000-0000-0000923F0000}"/>
    <cellStyle name="Comma [0] 2 167 3" xfId="18021" hidden="1" xr:uid="{00000000-0005-0000-0000-000068460000}"/>
    <cellStyle name="Comma [0] 2 167 3" xfId="19765" hidden="1" xr:uid="{00000000-0005-0000-0000-0000384D0000}"/>
    <cellStyle name="Comma [0] 2 167 3" xfId="21500" hidden="1" xr:uid="{00000000-0005-0000-0000-0000FF530000}"/>
    <cellStyle name="Comma [0] 2 167 3" xfId="23226" hidden="1" xr:uid="{00000000-0005-0000-0000-0000BD5A0000}"/>
    <cellStyle name="Comma [0] 2 167 3" xfId="24935" hidden="1" xr:uid="{00000000-0005-0000-0000-00006A610000}"/>
    <cellStyle name="Comma [0] 2 167 3" xfId="26631" hidden="1" xr:uid="{00000000-0005-0000-0000-00000A680000}"/>
    <cellStyle name="Comma [0] 2 167 3" xfId="28298" hidden="1" xr:uid="{00000000-0005-0000-0000-00008D6E0000}"/>
    <cellStyle name="Comma [0] 2 167 3" xfId="29934" hidden="1" xr:uid="{00000000-0005-0000-0000-0000F1740000}"/>
    <cellStyle name="Comma [0] 2 167 3" xfId="36314" hidden="1" xr:uid="{6FEECD4B-9B57-45EE-B0E6-52E6DD328CFE}"/>
    <cellStyle name="Comma [0] 2 167 3" xfId="38533" hidden="1" xr:uid="{537CDB4D-2B8B-4DEB-861B-E8CCF2C21473}"/>
    <cellStyle name="Comma [0] 2 167 3" xfId="39513" hidden="1" xr:uid="{45F00048-CBC1-4991-9808-1FA36E8B459A}"/>
    <cellStyle name="Comma [0] 2 167 3" xfId="41269" hidden="1" xr:uid="{7286BBFF-19A2-4F20-A1C5-3B7E4EA97AD1}"/>
    <cellStyle name="Comma [0] 2 167 3" xfId="43025" hidden="1" xr:uid="{5B841D97-17E5-456B-8460-6F2D02999712}"/>
    <cellStyle name="Comma [0] 2 167 3" xfId="44781" hidden="1" xr:uid="{01FCA89C-B4B0-4184-833C-27E9AA916E9F}"/>
    <cellStyle name="Comma [0] 2 167 3" xfId="46537" hidden="1" xr:uid="{ED3843FB-BF89-463E-BEE2-28D03CF46FBB}"/>
    <cellStyle name="Comma [0] 2 167 3" xfId="48290" hidden="1" xr:uid="{FADC3614-010E-41AE-A19F-74B892ED27D5}"/>
    <cellStyle name="Comma [0] 2 167 3" xfId="50040" hidden="1" xr:uid="{CEB171E7-1770-40B3-9C20-80E334C4E489}"/>
    <cellStyle name="Comma [0] 2 167 3" xfId="51784" hidden="1" xr:uid="{DC512321-E6BD-4772-938A-201C42A189A8}"/>
    <cellStyle name="Comma [0] 2 167 3" xfId="53519" hidden="1" xr:uid="{AAB7892A-990C-471D-89E5-FB05C756FE9E}"/>
    <cellStyle name="Comma [0] 2 167 3" xfId="55245" hidden="1" xr:uid="{BFA2C651-1841-437D-BB33-388DB61673ED}"/>
    <cellStyle name="Comma [0] 2 167 3" xfId="56954" hidden="1" xr:uid="{91EA6C97-545C-4247-94A0-BC04FFEE497C}"/>
    <cellStyle name="Comma [0] 2 167 3" xfId="58650" hidden="1" xr:uid="{BEA5565B-F046-4E2E-8F97-1D6A8EBD3A81}"/>
    <cellStyle name="Comma [0] 2 167 3" xfId="60317" hidden="1" xr:uid="{381FDAE1-4C28-4D02-A9E3-A923979C9C3B}"/>
    <cellStyle name="Comma [0] 2 167 3" xfId="61953" hidden="1" xr:uid="{8F0C2AB8-92E8-46BC-9A76-DFE2D89A72F4}"/>
    <cellStyle name="Comma [0] 2 168" xfId="507" xr:uid="{00000000-0005-0000-0000-0000FE010000}"/>
    <cellStyle name="Comma [0] 2 168 2" xfId="1162" hidden="1" xr:uid="{00000000-0005-0000-0000-00008D040000}"/>
    <cellStyle name="Comma [0] 2 168 2" xfId="1668" hidden="1" xr:uid="{00000000-0005-0000-0000-000087060000}"/>
    <cellStyle name="Comma [0] 2 168 2" xfId="1761" hidden="1" xr:uid="{00000000-0005-0000-0000-0000E4060000}"/>
    <cellStyle name="Comma [0] 2 168 2" xfId="33198" hidden="1" xr:uid="{867ED44F-CED2-4524-A1FD-6CA6A5A2E286}"/>
    <cellStyle name="Comma [0] 2 168 2" xfId="33701" hidden="1" xr:uid="{8711881D-0495-4C28-85C7-60F15D555B09}"/>
    <cellStyle name="Comma [0] 2 168 2" xfId="33791" hidden="1" xr:uid="{B2218914-CFF4-409F-93B0-CD495C642601}"/>
    <cellStyle name="Comma [0] 2 168 2" xfId="32560" xr:uid="{2DB542A1-79C8-4119-BC49-6C280459E4C7}"/>
    <cellStyle name="Comma [0] 2 168 2 2" xfId="4959" hidden="1" xr:uid="{00000000-0005-0000-0000-000062130000}"/>
    <cellStyle name="Comma [0] 2 168 2 2" xfId="5465" hidden="1" xr:uid="{00000000-0005-0000-0000-00005C150000}"/>
    <cellStyle name="Comma [0] 2 168 2 2" xfId="5526" hidden="1" xr:uid="{00000000-0005-0000-0000-000099150000}"/>
    <cellStyle name="Comma [0] 2 168 2 2" xfId="5562" hidden="1" xr:uid="{00000000-0005-0000-0000-0000BD150000}"/>
    <cellStyle name="Comma [0] 2 168 2 2" xfId="7178" hidden="1" xr:uid="{00000000-0005-0000-0000-00000D1C0000}"/>
    <cellStyle name="Comma [0] 2 168 2 2" xfId="7684" hidden="1" xr:uid="{00000000-0005-0000-0000-0000071E0000}"/>
    <cellStyle name="Comma [0] 2 168 2 2" xfId="7745" hidden="1" xr:uid="{00000000-0005-0000-0000-0000441E0000}"/>
    <cellStyle name="Comma [0] 2 168 2 2" xfId="7781" hidden="1" xr:uid="{00000000-0005-0000-0000-0000681E0000}"/>
    <cellStyle name="Comma [0] 2 168 2 2" xfId="8934" hidden="1" xr:uid="{00000000-0005-0000-0000-0000E9220000}"/>
    <cellStyle name="Comma [0] 2 168 2 2" xfId="9440" hidden="1" xr:uid="{00000000-0005-0000-0000-0000E3240000}"/>
    <cellStyle name="Comma [0] 2 168 2 2" xfId="9501" hidden="1" xr:uid="{00000000-0005-0000-0000-000020250000}"/>
    <cellStyle name="Comma [0] 2 168 2 2" xfId="9537" hidden="1" xr:uid="{00000000-0005-0000-0000-000044250000}"/>
    <cellStyle name="Comma [0] 2 168 2 2" xfId="10690" hidden="1" xr:uid="{00000000-0005-0000-0000-0000C5290000}"/>
    <cellStyle name="Comma [0] 2 168 2 2" xfId="11196" hidden="1" xr:uid="{00000000-0005-0000-0000-0000BF2B0000}"/>
    <cellStyle name="Comma [0] 2 168 2 2" xfId="11257" hidden="1" xr:uid="{00000000-0005-0000-0000-0000FC2B0000}"/>
    <cellStyle name="Comma [0] 2 168 2 2" xfId="11293" hidden="1" xr:uid="{00000000-0005-0000-0000-0000202C0000}"/>
    <cellStyle name="Comma [0] 2 168 2 2" xfId="12446" hidden="1" xr:uid="{00000000-0005-0000-0000-0000A1300000}"/>
    <cellStyle name="Comma [0] 2 168 2 2" xfId="12952" hidden="1" xr:uid="{00000000-0005-0000-0000-00009B320000}"/>
    <cellStyle name="Comma [0] 2 168 2 2" xfId="13013" hidden="1" xr:uid="{00000000-0005-0000-0000-0000D8320000}"/>
    <cellStyle name="Comma [0] 2 168 2 2" xfId="13049" hidden="1" xr:uid="{00000000-0005-0000-0000-0000FC320000}"/>
    <cellStyle name="Comma [0] 2 168 2 2" xfId="14202" hidden="1" xr:uid="{00000000-0005-0000-0000-00007D370000}"/>
    <cellStyle name="Comma [0] 2 168 2 2" xfId="14708" hidden="1" xr:uid="{00000000-0005-0000-0000-000077390000}"/>
    <cellStyle name="Comma [0] 2 168 2 2" xfId="14769" hidden="1" xr:uid="{00000000-0005-0000-0000-0000B4390000}"/>
    <cellStyle name="Comma [0] 2 168 2 2" xfId="14805" hidden="1" xr:uid="{00000000-0005-0000-0000-0000D8390000}"/>
    <cellStyle name="Comma [0] 2 168 2 2" xfId="15955" hidden="1" xr:uid="{00000000-0005-0000-0000-0000563E0000}"/>
    <cellStyle name="Comma [0] 2 168 2 2" xfId="16461" hidden="1" xr:uid="{00000000-0005-0000-0000-000050400000}"/>
    <cellStyle name="Comma [0] 2 168 2 2" xfId="16522" hidden="1" xr:uid="{00000000-0005-0000-0000-00008D400000}"/>
    <cellStyle name="Comma [0] 2 168 2 2" xfId="16558" hidden="1" xr:uid="{00000000-0005-0000-0000-0000B1400000}"/>
    <cellStyle name="Comma [0] 2 168 2 2" xfId="17705" hidden="1" xr:uid="{00000000-0005-0000-0000-00002C450000}"/>
    <cellStyle name="Comma [0] 2 168 2 2" xfId="18211" hidden="1" xr:uid="{00000000-0005-0000-0000-000026470000}"/>
    <cellStyle name="Comma [0] 2 168 2 2" xfId="18272" hidden="1" xr:uid="{00000000-0005-0000-0000-000063470000}"/>
    <cellStyle name="Comma [0] 2 168 2 2" xfId="18308" hidden="1" xr:uid="{00000000-0005-0000-0000-000087470000}"/>
    <cellStyle name="Comma [0] 2 168 2 2" xfId="19450" hidden="1" xr:uid="{00000000-0005-0000-0000-0000FD4B0000}"/>
    <cellStyle name="Comma [0] 2 168 2 2" xfId="19955" hidden="1" xr:uid="{00000000-0005-0000-0000-0000F64D0000}"/>
    <cellStyle name="Comma [0] 2 168 2 2" xfId="20016" hidden="1" xr:uid="{00000000-0005-0000-0000-0000334E0000}"/>
    <cellStyle name="Comma [0] 2 168 2 2" xfId="20052" hidden="1" xr:uid="{00000000-0005-0000-0000-0000574E0000}"/>
    <cellStyle name="Comma [0] 2 168 2 2" xfId="21188" hidden="1" xr:uid="{00000000-0005-0000-0000-0000C7520000}"/>
    <cellStyle name="Comma [0] 2 168 2 2" xfId="21689" hidden="1" xr:uid="{00000000-0005-0000-0000-0000BC540000}"/>
    <cellStyle name="Comma [0] 2 168 2 2" xfId="21750" hidden="1" xr:uid="{00000000-0005-0000-0000-0000F9540000}"/>
    <cellStyle name="Comma [0] 2 168 2 2" xfId="21786" hidden="1" xr:uid="{00000000-0005-0000-0000-00001D550000}"/>
    <cellStyle name="Comma [0] 2 168 2 2" xfId="22916" hidden="1" xr:uid="{00000000-0005-0000-0000-000087590000}"/>
    <cellStyle name="Comma [0] 2 168 2 2" xfId="23413" hidden="1" xr:uid="{00000000-0005-0000-0000-0000785B0000}"/>
    <cellStyle name="Comma [0] 2 168 2 2" xfId="23474" hidden="1" xr:uid="{00000000-0005-0000-0000-0000B55B0000}"/>
    <cellStyle name="Comma [0] 2 168 2 2" xfId="23510" hidden="1" xr:uid="{00000000-0005-0000-0000-0000D95B0000}"/>
    <cellStyle name="Comma [0] 2 168 2 2" xfId="24629" hidden="1" xr:uid="{00000000-0005-0000-0000-000038600000}"/>
    <cellStyle name="Comma [0] 2 168 2 2" xfId="25120" hidden="1" xr:uid="{00000000-0005-0000-0000-000023620000}"/>
    <cellStyle name="Comma [0] 2 168 2 2" xfId="25181" hidden="1" xr:uid="{00000000-0005-0000-0000-000060620000}"/>
    <cellStyle name="Comma [0] 2 168 2 2" xfId="25217" hidden="1" xr:uid="{00000000-0005-0000-0000-000084620000}"/>
    <cellStyle name="Comma [0] 2 168 2 2" xfId="26326" hidden="1" xr:uid="{00000000-0005-0000-0000-0000D9660000}"/>
    <cellStyle name="Comma [0] 2 168 2 2" xfId="26814" hidden="1" xr:uid="{00000000-0005-0000-0000-0000C1680000}"/>
    <cellStyle name="Comma [0] 2 168 2 2" xfId="26875" hidden="1" xr:uid="{00000000-0005-0000-0000-0000FE680000}"/>
    <cellStyle name="Comma [0] 2 168 2 2" xfId="26911" hidden="1" xr:uid="{00000000-0005-0000-0000-000022690000}"/>
    <cellStyle name="Comma [0] 2 168 2 2" xfId="28001" hidden="1" xr:uid="{00000000-0005-0000-0000-0000646D0000}"/>
    <cellStyle name="Comma [0] 2 168 2 2" xfId="28475" hidden="1" xr:uid="{00000000-0005-0000-0000-00003E6F0000}"/>
    <cellStyle name="Comma [0] 2 168 2 2" xfId="28536" hidden="1" xr:uid="{00000000-0005-0000-0000-00007B6F0000}"/>
    <cellStyle name="Comma [0] 2 168 2 2" xfId="28572" hidden="1" xr:uid="{00000000-0005-0000-0000-00009F6F0000}"/>
    <cellStyle name="Comma [0] 2 168 2 2" xfId="29647" hidden="1" xr:uid="{00000000-0005-0000-0000-0000D2730000}"/>
    <cellStyle name="Comma [0] 2 168 2 2" xfId="30110" hidden="1" xr:uid="{00000000-0005-0000-0000-0000A1750000}"/>
    <cellStyle name="Comma [0] 2 168 2 2" xfId="30171" hidden="1" xr:uid="{00000000-0005-0000-0000-0000DE750000}"/>
    <cellStyle name="Comma [0] 2 168 2 2" xfId="30207" hidden="1" xr:uid="{00000000-0005-0000-0000-000002760000}"/>
    <cellStyle name="Comma [0] 2 168 2 2" xfId="31224" hidden="1" xr:uid="{00000000-0005-0000-0000-0000FB790000}"/>
    <cellStyle name="Comma [0] 2 168 2 2" xfId="31632" hidden="1" xr:uid="{00000000-0005-0000-0000-0000937B0000}"/>
    <cellStyle name="Comma [0] 2 168 2 2" xfId="31720" hidden="1" xr:uid="{00000000-0005-0000-0000-0000EB7B0000}"/>
    <cellStyle name="Comma [0] 2 168 2 2" xfId="36978" hidden="1" xr:uid="{29D06F39-2967-45AD-A51B-592B357B2318}"/>
    <cellStyle name="Comma [0] 2 168 2 2" xfId="37484" hidden="1" xr:uid="{FC082941-026C-4F31-B431-B2D111C0441C}"/>
    <cellStyle name="Comma [0] 2 168 2 2" xfId="37545" hidden="1" xr:uid="{53E3B05B-FE67-4D0B-AF75-2385E544F113}"/>
    <cellStyle name="Comma [0] 2 168 2 2" xfId="37581" hidden="1" xr:uid="{6E428675-2F20-4F5B-9457-A19B61925A1C}"/>
    <cellStyle name="Comma [0] 2 168 2 2" xfId="39197" hidden="1" xr:uid="{1CA13B96-F502-468A-A685-F5C42A6CA31A}"/>
    <cellStyle name="Comma [0] 2 168 2 2" xfId="39703" hidden="1" xr:uid="{DE4FB230-EABD-4C8D-8351-BFAF0D082CD1}"/>
    <cellStyle name="Comma [0] 2 168 2 2" xfId="39764" hidden="1" xr:uid="{3C1C0915-2E50-4B20-95EF-4C852813B80A}"/>
    <cellStyle name="Comma [0] 2 168 2 2" xfId="39800" hidden="1" xr:uid="{D25831E9-A5A5-44CD-A218-5630CFEE2144}"/>
    <cellStyle name="Comma [0] 2 168 2 2" xfId="40953" hidden="1" xr:uid="{F46E56B6-C398-46DE-991B-76AECDC9DF8D}"/>
    <cellStyle name="Comma [0] 2 168 2 2" xfId="41459" hidden="1" xr:uid="{00FB6EC5-C055-44CB-A6F8-3098E84ECB17}"/>
    <cellStyle name="Comma [0] 2 168 2 2" xfId="41520" hidden="1" xr:uid="{AAE1EF45-D912-4BE8-BBB9-4C4AADFEA904}"/>
    <cellStyle name="Comma [0] 2 168 2 2" xfId="41556" hidden="1" xr:uid="{3E013CDA-0880-4568-8B65-896B36A039E2}"/>
    <cellStyle name="Comma [0] 2 168 2 2" xfId="42709" hidden="1" xr:uid="{66811370-8FAF-42A1-8151-FA08349A17A1}"/>
    <cellStyle name="Comma [0] 2 168 2 2" xfId="43215" hidden="1" xr:uid="{5C59C469-DA15-4E05-A573-D2BDFC81A2A0}"/>
    <cellStyle name="Comma [0] 2 168 2 2" xfId="43276" hidden="1" xr:uid="{9AB40C3B-F348-4B07-9C64-D58F8DE2AB48}"/>
    <cellStyle name="Comma [0] 2 168 2 2" xfId="43312" hidden="1" xr:uid="{9E35041E-CC82-442B-87F8-2C906DBEE934}"/>
    <cellStyle name="Comma [0] 2 168 2 2" xfId="44465" hidden="1" xr:uid="{6315F963-D179-4244-BE8D-8E36DC6B8568}"/>
    <cellStyle name="Comma [0] 2 168 2 2" xfId="44971" hidden="1" xr:uid="{651F4CB1-3847-4A2F-960C-9EBC007FCC4C}"/>
    <cellStyle name="Comma [0] 2 168 2 2" xfId="45032" hidden="1" xr:uid="{B1FA8634-DA3D-4C81-96A8-3D39C4592F2D}"/>
    <cellStyle name="Comma [0] 2 168 2 2" xfId="45068" hidden="1" xr:uid="{0389729D-579B-44AE-819E-031754AA59AB}"/>
    <cellStyle name="Comma [0] 2 168 2 2" xfId="46221" hidden="1" xr:uid="{84B5F816-FF2A-4570-BCBB-21DC2F3CA73E}"/>
    <cellStyle name="Comma [0] 2 168 2 2" xfId="46727" hidden="1" xr:uid="{6AB016A4-E625-4121-98CC-907B0FD7016A}"/>
    <cellStyle name="Comma [0] 2 168 2 2" xfId="46788" hidden="1" xr:uid="{4A63B2D1-5C0F-4A14-8219-FF9681159371}"/>
    <cellStyle name="Comma [0] 2 168 2 2" xfId="46824" hidden="1" xr:uid="{7DC4432B-249B-4A21-A43E-D41A65CCB479}"/>
    <cellStyle name="Comma [0] 2 168 2 2" xfId="47974" hidden="1" xr:uid="{1A475116-0740-4255-86F0-F6D6B9D04EE3}"/>
    <cellStyle name="Comma [0] 2 168 2 2" xfId="48480" hidden="1" xr:uid="{03CE7C2A-18EA-423E-B682-7C7CA86ED64D}"/>
    <cellStyle name="Comma [0] 2 168 2 2" xfId="48541" hidden="1" xr:uid="{91423DE0-4B4D-459B-9813-B4C65A9CBB55}"/>
    <cellStyle name="Comma [0] 2 168 2 2" xfId="48577" hidden="1" xr:uid="{45E19A43-5B06-462F-A16E-14D300CB09F5}"/>
    <cellStyle name="Comma [0] 2 168 2 2" xfId="49724" hidden="1" xr:uid="{75945576-FF2B-4A87-BF10-C84D343314FA}"/>
    <cellStyle name="Comma [0] 2 168 2 2" xfId="50230" hidden="1" xr:uid="{2162E9CB-3F77-4529-BDD1-9B9E354C8C29}"/>
    <cellStyle name="Comma [0] 2 168 2 2" xfId="50291" hidden="1" xr:uid="{C03A756F-5B92-48C3-AB01-512717E82A71}"/>
    <cellStyle name="Comma [0] 2 168 2 2" xfId="50327" hidden="1" xr:uid="{F0761158-B51C-4FBC-B618-CE924AEC7C76}"/>
    <cellStyle name="Comma [0] 2 168 2 2" xfId="51469" hidden="1" xr:uid="{EBF16C8B-A9B2-47F0-AD0D-AC164A495F23}"/>
    <cellStyle name="Comma [0] 2 168 2 2" xfId="51974" hidden="1" xr:uid="{59E4E0E9-BF65-4097-ADDD-F3266FCB739D}"/>
    <cellStyle name="Comma [0] 2 168 2 2" xfId="52035" hidden="1" xr:uid="{3DA21573-395C-40A1-8BC2-29E274BEBACF}"/>
    <cellStyle name="Comma [0] 2 168 2 2" xfId="52071" hidden="1" xr:uid="{57A61C2C-D727-4415-8F1C-7FFB03529807}"/>
    <cellStyle name="Comma [0] 2 168 2 2" xfId="53207" hidden="1" xr:uid="{11E2448E-7B94-45B4-A3F1-1930495F0EDB}"/>
    <cellStyle name="Comma [0] 2 168 2 2" xfId="53708" hidden="1" xr:uid="{177D89E4-0660-4E8B-8CDF-0B9578BD83C9}"/>
    <cellStyle name="Comma [0] 2 168 2 2" xfId="53769" hidden="1" xr:uid="{4F7E4174-BBB3-4844-AFEB-CBD3AEDA5A78}"/>
    <cellStyle name="Comma [0] 2 168 2 2" xfId="53805" hidden="1" xr:uid="{70B85B98-5C4C-4DDF-9367-E8BB8F169CC3}"/>
    <cellStyle name="Comma [0] 2 168 2 2" xfId="54935" hidden="1" xr:uid="{D681596D-7805-42BE-BD44-BEB63A9C063A}"/>
    <cellStyle name="Comma [0] 2 168 2 2" xfId="55432" hidden="1" xr:uid="{E2FDC107-0708-40FA-944C-2E64EC362E7B}"/>
    <cellStyle name="Comma [0] 2 168 2 2" xfId="55493" hidden="1" xr:uid="{26C974E2-8E66-4EC1-96D5-9319F8D3D404}"/>
    <cellStyle name="Comma [0] 2 168 2 2" xfId="55529" hidden="1" xr:uid="{B0718127-9905-43A2-82A7-0FEC90947F6D}"/>
    <cellStyle name="Comma [0] 2 168 2 2" xfId="56648" hidden="1" xr:uid="{C47AC272-30E9-41C6-A1F9-FD5A7027CB2B}"/>
    <cellStyle name="Comma [0] 2 168 2 2" xfId="57139" hidden="1" xr:uid="{04BC8D0D-584B-4C85-8D09-F127C5503A0C}"/>
    <cellStyle name="Comma [0] 2 168 2 2" xfId="57200" hidden="1" xr:uid="{6B842B30-4121-4D1C-82EF-87DA08956DDF}"/>
    <cellStyle name="Comma [0] 2 168 2 2" xfId="57236" hidden="1" xr:uid="{6A3BF269-36FA-4703-94C5-22736B2A1D17}"/>
    <cellStyle name="Comma [0] 2 168 2 2" xfId="58345" hidden="1" xr:uid="{AA1E0B49-CB35-401B-A4F5-D44F27FAF4AD}"/>
    <cellStyle name="Comma [0] 2 168 2 2" xfId="58833" hidden="1" xr:uid="{751A326C-4D67-4D4C-8592-AC22D00D7E5E}"/>
    <cellStyle name="Comma [0] 2 168 2 2" xfId="58894" hidden="1" xr:uid="{5EF1335D-CE9E-43E2-995D-C40F9ABB3224}"/>
    <cellStyle name="Comma [0] 2 168 2 2" xfId="58930" hidden="1" xr:uid="{8F9138A9-4CA3-48DD-8D0F-8B29E08D5BDA}"/>
    <cellStyle name="Comma [0] 2 168 2 2" xfId="60020" hidden="1" xr:uid="{D6463B1F-67D2-422F-B6BE-4406896B9582}"/>
    <cellStyle name="Comma [0] 2 168 2 2" xfId="60494" hidden="1" xr:uid="{7D0B9BFD-6C28-408C-9688-90C7C5A2BFFE}"/>
    <cellStyle name="Comma [0] 2 168 2 2" xfId="60555" hidden="1" xr:uid="{3CB22621-72FC-48A2-AB0A-DB3117552A3F}"/>
    <cellStyle name="Comma [0] 2 168 2 2" xfId="60591" hidden="1" xr:uid="{C3788525-B667-4716-B33E-42F17B6F7EA3}"/>
    <cellStyle name="Comma [0] 2 168 2 2" xfId="61666" hidden="1" xr:uid="{64278BEB-FCDC-4EE1-93CC-21B5F706EB2F}"/>
    <cellStyle name="Comma [0] 2 168 2 2" xfId="62129" hidden="1" xr:uid="{41609409-2E3E-47A1-A6E9-93BB08E8D9AD}"/>
    <cellStyle name="Comma [0] 2 168 2 2" xfId="62190" hidden="1" xr:uid="{2AAC277F-74B5-4D4B-AD13-7605BA01A8CA}"/>
    <cellStyle name="Comma [0] 2 168 2 2" xfId="62226" hidden="1" xr:uid="{36CC8719-62FA-4418-B27B-764263C664CB}"/>
    <cellStyle name="Comma [0] 2 168 2 2" xfId="63243" hidden="1" xr:uid="{AE10A88B-4F77-433D-9B7D-F95994ADEA99}"/>
    <cellStyle name="Comma [0] 2 168 2 2" xfId="63651" hidden="1" xr:uid="{A6FCE0BE-3631-4DC9-978A-388963A8B652}"/>
    <cellStyle name="Comma [0] 2 168 2 2" xfId="63739" hidden="1" xr:uid="{F65E7873-CCAA-4A8C-909A-728512987156}"/>
    <cellStyle name="Comma [0] 2 168 3" xfId="4061" hidden="1" xr:uid="{00000000-0005-0000-0000-0000E00F0000}"/>
    <cellStyle name="Comma [0] 2 168 3" xfId="4166" hidden="1" xr:uid="{00000000-0005-0000-0000-000049100000}"/>
    <cellStyle name="Comma [0] 2 168 3" xfId="4298" hidden="1" xr:uid="{00000000-0005-0000-0000-0000CD100000}"/>
    <cellStyle name="Comma [0] 2 168 3" xfId="6517" hidden="1" xr:uid="{00000000-0005-0000-0000-000078190000}"/>
    <cellStyle name="Comma [0] 2 168 3" xfId="6838" hidden="1" xr:uid="{00000000-0005-0000-0000-0000B91A0000}"/>
    <cellStyle name="Comma [0] 2 168 3" xfId="8618" hidden="1" xr:uid="{00000000-0005-0000-0000-0000AD210000}"/>
    <cellStyle name="Comma [0] 2 168 3" xfId="10374" hidden="1" xr:uid="{00000000-0005-0000-0000-000089280000}"/>
    <cellStyle name="Comma [0] 2 168 3" xfId="12130" hidden="1" xr:uid="{00000000-0005-0000-0000-0000652F0000}"/>
    <cellStyle name="Comma [0] 2 168 3" xfId="13886" hidden="1" xr:uid="{00000000-0005-0000-0000-000041360000}"/>
    <cellStyle name="Comma [0] 2 168 3" xfId="15642" hidden="1" xr:uid="{00000000-0005-0000-0000-00001D3D0000}"/>
    <cellStyle name="Comma [0] 2 168 3" xfId="17395" hidden="1" xr:uid="{00000000-0005-0000-0000-0000F6430000}"/>
    <cellStyle name="Comma [0] 2 168 3" xfId="19145" hidden="1" xr:uid="{00000000-0005-0000-0000-0000CC4A0000}"/>
    <cellStyle name="Comma [0] 2 168 3" xfId="20888" hidden="1" xr:uid="{00000000-0005-0000-0000-00009B510000}"/>
    <cellStyle name="Comma [0] 2 168 3" xfId="22622" hidden="1" xr:uid="{00000000-0005-0000-0000-000061580000}"/>
    <cellStyle name="Comma [0] 2 168 3" xfId="24346" hidden="1" xr:uid="{00000000-0005-0000-0000-00001D5F0000}"/>
    <cellStyle name="Comma [0] 2 168 3" xfId="26053" hidden="1" xr:uid="{00000000-0005-0000-0000-0000C8650000}"/>
    <cellStyle name="Comma [0] 2 168 3" xfId="36080" hidden="1" xr:uid="{6DF4E51A-2A9E-476D-900A-1DABD513BD9A}"/>
    <cellStyle name="Comma [0] 2 168 3" xfId="36185" hidden="1" xr:uid="{5F0FBEBF-0D8F-41E9-B9A4-7AFCB607E512}"/>
    <cellStyle name="Comma [0] 2 168 3" xfId="36317" hidden="1" xr:uid="{86A068AC-A452-4EFD-8FCD-E5F99B93F360}"/>
    <cellStyle name="Comma [0] 2 168 3" xfId="38536" hidden="1" xr:uid="{00F33728-7494-4953-9143-5ADF575FB4B5}"/>
    <cellStyle name="Comma [0] 2 168 3" xfId="38857" hidden="1" xr:uid="{BF41B64F-7A67-40BA-BFA1-04EE5834A68A}"/>
    <cellStyle name="Comma [0] 2 168 3" xfId="40637" hidden="1" xr:uid="{87F1640C-5C41-4F3D-8DED-DF3518E5C1A8}"/>
    <cellStyle name="Comma [0] 2 168 3" xfId="42393" hidden="1" xr:uid="{D3260663-5254-4CB2-AEBA-5A933A55ED25}"/>
    <cellStyle name="Comma [0] 2 168 3" xfId="44149" hidden="1" xr:uid="{9D3E86D4-8C3E-44D1-94F9-477C5AB352E3}"/>
    <cellStyle name="Comma [0] 2 168 3" xfId="45905" hidden="1" xr:uid="{AF450F50-5F1F-44F2-8394-53B0B165C4C9}"/>
    <cellStyle name="Comma [0] 2 168 3" xfId="47661" hidden="1" xr:uid="{20DE87DF-D9A9-4420-BD39-5A4BB7B6D2A9}"/>
    <cellStyle name="Comma [0] 2 168 3" xfId="49414" hidden="1" xr:uid="{64C86C35-DE35-401D-A4A0-77666C591E3B}"/>
    <cellStyle name="Comma [0] 2 168 3" xfId="51164" hidden="1" xr:uid="{851182E1-0501-4CEB-9953-91C1281DA8ED}"/>
    <cellStyle name="Comma [0] 2 168 3" xfId="52907" hidden="1" xr:uid="{58CD9DB8-BA13-4281-B49C-82D82E50247B}"/>
    <cellStyle name="Comma [0] 2 168 3" xfId="54641" hidden="1" xr:uid="{D1EB98C0-5AB1-46CF-B9C9-34B370FE7365}"/>
    <cellStyle name="Comma [0] 2 168 3" xfId="56365" hidden="1" xr:uid="{D5DCF921-E10F-4EE6-8FB1-46E8A55E8A9E}"/>
    <cellStyle name="Comma [0] 2 168 3" xfId="58072" hidden="1" xr:uid="{944BBFA6-A623-471F-B543-7159AA3A7530}"/>
    <cellStyle name="Comma [0] 2 169" xfId="501" xr:uid="{00000000-0005-0000-0000-0000F8010000}"/>
    <cellStyle name="Comma [0] 2 169 2" xfId="1156" hidden="1" xr:uid="{00000000-0005-0000-0000-000087040000}"/>
    <cellStyle name="Comma [0] 2 169 2" xfId="1626" hidden="1" xr:uid="{00000000-0005-0000-0000-00005D060000}"/>
    <cellStyle name="Comma [0] 2 169 2" xfId="1779" hidden="1" xr:uid="{00000000-0005-0000-0000-0000F6060000}"/>
    <cellStyle name="Comma [0] 2 169 2" xfId="33192" hidden="1" xr:uid="{FA15B050-E965-4C6E-A82A-12B9D1F57AE2}"/>
    <cellStyle name="Comma [0] 2 169 2" xfId="33659" hidden="1" xr:uid="{02260B33-473E-4C36-BA17-D6553804C0B3}"/>
    <cellStyle name="Comma [0] 2 169 2" xfId="33809" hidden="1" xr:uid="{9887B78B-8FC4-4F74-BC45-CFB0D8F12984}"/>
    <cellStyle name="Comma [0] 2 169 2" xfId="32554" xr:uid="{DBB1BEB1-F5D9-44D5-814D-C9E627278CA2}"/>
    <cellStyle name="Comma [0] 2 169 2 2" xfId="4953" hidden="1" xr:uid="{00000000-0005-0000-0000-00005C130000}"/>
    <cellStyle name="Comma [0] 2 169 2 2" xfId="5423" hidden="1" xr:uid="{00000000-0005-0000-0000-000032150000}"/>
    <cellStyle name="Comma [0] 2 169 2 2" xfId="5520" hidden="1" xr:uid="{00000000-0005-0000-0000-000093150000}"/>
    <cellStyle name="Comma [0] 2 169 2 2" xfId="5580" hidden="1" xr:uid="{00000000-0005-0000-0000-0000CF150000}"/>
    <cellStyle name="Comma [0] 2 169 2 2" xfId="7172" hidden="1" xr:uid="{00000000-0005-0000-0000-0000071C0000}"/>
    <cellStyle name="Comma [0] 2 169 2 2" xfId="7642" hidden="1" xr:uid="{00000000-0005-0000-0000-0000DD1D0000}"/>
    <cellStyle name="Comma [0] 2 169 2 2" xfId="7739" hidden="1" xr:uid="{00000000-0005-0000-0000-00003E1E0000}"/>
    <cellStyle name="Comma [0] 2 169 2 2" xfId="7799" hidden="1" xr:uid="{00000000-0005-0000-0000-00007A1E0000}"/>
    <cellStyle name="Comma [0] 2 169 2 2" xfId="8928" hidden="1" xr:uid="{00000000-0005-0000-0000-0000E3220000}"/>
    <cellStyle name="Comma [0] 2 169 2 2" xfId="9398" hidden="1" xr:uid="{00000000-0005-0000-0000-0000B9240000}"/>
    <cellStyle name="Comma [0] 2 169 2 2" xfId="9495" hidden="1" xr:uid="{00000000-0005-0000-0000-00001A250000}"/>
    <cellStyle name="Comma [0] 2 169 2 2" xfId="9555" hidden="1" xr:uid="{00000000-0005-0000-0000-000056250000}"/>
    <cellStyle name="Comma [0] 2 169 2 2" xfId="10684" hidden="1" xr:uid="{00000000-0005-0000-0000-0000BF290000}"/>
    <cellStyle name="Comma [0] 2 169 2 2" xfId="11154" hidden="1" xr:uid="{00000000-0005-0000-0000-0000952B0000}"/>
    <cellStyle name="Comma [0] 2 169 2 2" xfId="11251" hidden="1" xr:uid="{00000000-0005-0000-0000-0000F62B0000}"/>
    <cellStyle name="Comma [0] 2 169 2 2" xfId="11311" hidden="1" xr:uid="{00000000-0005-0000-0000-0000322C0000}"/>
    <cellStyle name="Comma [0] 2 169 2 2" xfId="12440" hidden="1" xr:uid="{00000000-0005-0000-0000-00009B300000}"/>
    <cellStyle name="Comma [0] 2 169 2 2" xfId="12910" hidden="1" xr:uid="{00000000-0005-0000-0000-000071320000}"/>
    <cellStyle name="Comma [0] 2 169 2 2" xfId="13007" hidden="1" xr:uid="{00000000-0005-0000-0000-0000D2320000}"/>
    <cellStyle name="Comma [0] 2 169 2 2" xfId="13067" hidden="1" xr:uid="{00000000-0005-0000-0000-00000E330000}"/>
    <cellStyle name="Comma [0] 2 169 2 2" xfId="14196" hidden="1" xr:uid="{00000000-0005-0000-0000-000077370000}"/>
    <cellStyle name="Comma [0] 2 169 2 2" xfId="14666" hidden="1" xr:uid="{00000000-0005-0000-0000-00004D390000}"/>
    <cellStyle name="Comma [0] 2 169 2 2" xfId="14763" hidden="1" xr:uid="{00000000-0005-0000-0000-0000AE390000}"/>
    <cellStyle name="Comma [0] 2 169 2 2" xfId="14823" hidden="1" xr:uid="{00000000-0005-0000-0000-0000EA390000}"/>
    <cellStyle name="Comma [0] 2 169 2 2" xfId="15949" hidden="1" xr:uid="{00000000-0005-0000-0000-0000503E0000}"/>
    <cellStyle name="Comma [0] 2 169 2 2" xfId="16419" hidden="1" xr:uid="{00000000-0005-0000-0000-000026400000}"/>
    <cellStyle name="Comma [0] 2 169 2 2" xfId="16516" hidden="1" xr:uid="{00000000-0005-0000-0000-000087400000}"/>
    <cellStyle name="Comma [0] 2 169 2 2" xfId="16576" hidden="1" xr:uid="{00000000-0005-0000-0000-0000C3400000}"/>
    <cellStyle name="Comma [0] 2 169 2 2" xfId="17699" hidden="1" xr:uid="{00000000-0005-0000-0000-000026450000}"/>
    <cellStyle name="Comma [0] 2 169 2 2" xfId="18169" hidden="1" xr:uid="{00000000-0005-0000-0000-0000FC460000}"/>
    <cellStyle name="Comma [0] 2 169 2 2" xfId="18266" hidden="1" xr:uid="{00000000-0005-0000-0000-00005D470000}"/>
    <cellStyle name="Comma [0] 2 169 2 2" xfId="18326" hidden="1" xr:uid="{00000000-0005-0000-0000-000099470000}"/>
    <cellStyle name="Comma [0] 2 169 2 2" xfId="19444" hidden="1" xr:uid="{00000000-0005-0000-0000-0000F74B0000}"/>
    <cellStyle name="Comma [0] 2 169 2 2" xfId="19913" hidden="1" xr:uid="{00000000-0005-0000-0000-0000CC4D0000}"/>
    <cellStyle name="Comma [0] 2 169 2 2" xfId="20010" hidden="1" xr:uid="{00000000-0005-0000-0000-00002D4E0000}"/>
    <cellStyle name="Comma [0] 2 169 2 2" xfId="20070" hidden="1" xr:uid="{00000000-0005-0000-0000-0000694E0000}"/>
    <cellStyle name="Comma [0] 2 169 2 2" xfId="21182" hidden="1" xr:uid="{00000000-0005-0000-0000-0000C1520000}"/>
    <cellStyle name="Comma [0] 2 169 2 2" xfId="21647" hidden="1" xr:uid="{00000000-0005-0000-0000-000092540000}"/>
    <cellStyle name="Comma [0] 2 169 2 2" xfId="21744" hidden="1" xr:uid="{00000000-0005-0000-0000-0000F3540000}"/>
    <cellStyle name="Comma [0] 2 169 2 2" xfId="21804" hidden="1" xr:uid="{00000000-0005-0000-0000-00002F550000}"/>
    <cellStyle name="Comma [0] 2 169 2 2" xfId="22910" hidden="1" xr:uid="{00000000-0005-0000-0000-000081590000}"/>
    <cellStyle name="Comma [0] 2 169 2 2" xfId="23371" hidden="1" xr:uid="{00000000-0005-0000-0000-00004E5B0000}"/>
    <cellStyle name="Comma [0] 2 169 2 2" xfId="23468" hidden="1" xr:uid="{00000000-0005-0000-0000-0000AF5B0000}"/>
    <cellStyle name="Comma [0] 2 169 2 2" xfId="23528" hidden="1" xr:uid="{00000000-0005-0000-0000-0000EB5B0000}"/>
    <cellStyle name="Comma [0] 2 169 2 2" xfId="24623" hidden="1" xr:uid="{00000000-0005-0000-0000-000032600000}"/>
    <cellStyle name="Comma [0] 2 169 2 2" xfId="25078" hidden="1" xr:uid="{00000000-0005-0000-0000-0000F9610000}"/>
    <cellStyle name="Comma [0] 2 169 2 2" xfId="25175" hidden="1" xr:uid="{00000000-0005-0000-0000-00005A620000}"/>
    <cellStyle name="Comma [0] 2 169 2 2" xfId="25235" hidden="1" xr:uid="{00000000-0005-0000-0000-000096620000}"/>
    <cellStyle name="Comma [0] 2 169 2 2" xfId="26320" hidden="1" xr:uid="{00000000-0005-0000-0000-0000D3660000}"/>
    <cellStyle name="Comma [0] 2 169 2 2" xfId="26772" hidden="1" xr:uid="{00000000-0005-0000-0000-000097680000}"/>
    <cellStyle name="Comma [0] 2 169 2 2" xfId="26869" hidden="1" xr:uid="{00000000-0005-0000-0000-0000F8680000}"/>
    <cellStyle name="Comma [0] 2 169 2 2" xfId="26929" hidden="1" xr:uid="{00000000-0005-0000-0000-000034690000}"/>
    <cellStyle name="Comma [0] 2 169 2 2" xfId="27995" hidden="1" xr:uid="{00000000-0005-0000-0000-00005E6D0000}"/>
    <cellStyle name="Comma [0] 2 169 2 2" xfId="28433" hidden="1" xr:uid="{00000000-0005-0000-0000-0000146F0000}"/>
    <cellStyle name="Comma [0] 2 169 2 2" xfId="28530" hidden="1" xr:uid="{00000000-0005-0000-0000-0000756F0000}"/>
    <cellStyle name="Comma [0] 2 169 2 2" xfId="28590" hidden="1" xr:uid="{00000000-0005-0000-0000-0000B16F0000}"/>
    <cellStyle name="Comma [0] 2 169 2 2" xfId="29641" hidden="1" xr:uid="{00000000-0005-0000-0000-0000CC730000}"/>
    <cellStyle name="Comma [0] 2 169 2 2" xfId="30068" hidden="1" xr:uid="{00000000-0005-0000-0000-000077750000}"/>
    <cellStyle name="Comma [0] 2 169 2 2" xfId="30165" hidden="1" xr:uid="{00000000-0005-0000-0000-0000D8750000}"/>
    <cellStyle name="Comma [0] 2 169 2 2" xfId="30225" hidden="1" xr:uid="{00000000-0005-0000-0000-000014760000}"/>
    <cellStyle name="Comma [0] 2 169 2 2" xfId="31218" hidden="1" xr:uid="{00000000-0005-0000-0000-0000F5790000}"/>
    <cellStyle name="Comma [0] 2 169 2 2" xfId="31590" hidden="1" xr:uid="{00000000-0005-0000-0000-0000697B0000}"/>
    <cellStyle name="Comma [0] 2 169 2 2" xfId="31738" hidden="1" xr:uid="{00000000-0005-0000-0000-0000FD7B0000}"/>
    <cellStyle name="Comma [0] 2 169 2 2" xfId="36972" hidden="1" xr:uid="{A0DE2D22-5743-4CE0-B337-6E20F768991C}"/>
    <cellStyle name="Comma [0] 2 169 2 2" xfId="37442" hidden="1" xr:uid="{7325499D-608D-4ACA-BB11-4F7B118AB93D}"/>
    <cellStyle name="Comma [0] 2 169 2 2" xfId="37539" hidden="1" xr:uid="{47203D65-A40C-41E1-A800-75159357C137}"/>
    <cellStyle name="Comma [0] 2 169 2 2" xfId="37599" hidden="1" xr:uid="{D5ECB751-E079-4C74-9C3B-457E5063C51D}"/>
    <cellStyle name="Comma [0] 2 169 2 2" xfId="39191" hidden="1" xr:uid="{39C275C4-C056-497A-97C3-5AC697ED8E80}"/>
    <cellStyle name="Comma [0] 2 169 2 2" xfId="39661" hidden="1" xr:uid="{A0904473-E6A4-4CDC-862C-4B8C553D51F0}"/>
    <cellStyle name="Comma [0] 2 169 2 2" xfId="39758" hidden="1" xr:uid="{59220D91-9181-4F83-97D8-0088B29840F9}"/>
    <cellStyle name="Comma [0] 2 169 2 2" xfId="39818" hidden="1" xr:uid="{F9D50237-7E34-461C-A27F-1F421B255A50}"/>
    <cellStyle name="Comma [0] 2 169 2 2" xfId="40947" hidden="1" xr:uid="{D5192E09-13A7-4039-B5BC-82ACA36E9F16}"/>
    <cellStyle name="Comma [0] 2 169 2 2" xfId="41417" hidden="1" xr:uid="{522A4BDD-2B2A-4EBC-9587-F2E7E894E0FF}"/>
    <cellStyle name="Comma [0] 2 169 2 2" xfId="41514" hidden="1" xr:uid="{E8B940DE-27B8-47AB-BB96-A46AF0E8918E}"/>
    <cellStyle name="Comma [0] 2 169 2 2" xfId="41574" hidden="1" xr:uid="{C7FF3D4E-A604-4642-B21E-A30B3FBECF4F}"/>
    <cellStyle name="Comma [0] 2 169 2 2" xfId="42703" hidden="1" xr:uid="{83286B88-B6BF-4A16-8B7D-005E4B73E871}"/>
    <cellStyle name="Comma [0] 2 169 2 2" xfId="43173" hidden="1" xr:uid="{94BBEF91-21D4-4A58-A299-30F1F551A273}"/>
    <cellStyle name="Comma [0] 2 169 2 2" xfId="43270" hidden="1" xr:uid="{A15D6265-AAD1-44DF-BE7B-916E0EAB2551}"/>
    <cellStyle name="Comma [0] 2 169 2 2" xfId="43330" hidden="1" xr:uid="{6DFD9D58-F2DE-4226-ABF3-C1004693F206}"/>
    <cellStyle name="Comma [0] 2 169 2 2" xfId="44459" hidden="1" xr:uid="{2623BA96-4687-460B-BFE0-F04F5B4AF89B}"/>
    <cellStyle name="Comma [0] 2 169 2 2" xfId="44929" hidden="1" xr:uid="{B50FBE38-6CF5-4B7A-BBB1-3C6343EE3768}"/>
    <cellStyle name="Comma [0] 2 169 2 2" xfId="45026" hidden="1" xr:uid="{03A28796-7DD8-4074-8DA8-E239A5B7E9E6}"/>
    <cellStyle name="Comma [0] 2 169 2 2" xfId="45086" hidden="1" xr:uid="{B1A8A651-E6D4-4AD4-9564-20C2DAE3A094}"/>
    <cellStyle name="Comma [0] 2 169 2 2" xfId="46215" hidden="1" xr:uid="{43B8EF28-58D6-43D9-B50E-055378E6B538}"/>
    <cellStyle name="Comma [0] 2 169 2 2" xfId="46685" hidden="1" xr:uid="{620433D6-C821-4AB6-B82D-4B6C7181AEAA}"/>
    <cellStyle name="Comma [0] 2 169 2 2" xfId="46782" hidden="1" xr:uid="{D7758175-9720-4F91-BDC1-CFF4737A9728}"/>
    <cellStyle name="Comma [0] 2 169 2 2" xfId="46842" hidden="1" xr:uid="{5DB54416-456E-44EC-ACAE-88202A5F018E}"/>
    <cellStyle name="Comma [0] 2 169 2 2" xfId="47968" hidden="1" xr:uid="{E35A8768-7ECF-48AF-9175-314ECDD0B1EB}"/>
    <cellStyle name="Comma [0] 2 169 2 2" xfId="48438" hidden="1" xr:uid="{A2CE0885-717A-4721-BF4B-18D08E3E6F5E}"/>
    <cellStyle name="Comma [0] 2 169 2 2" xfId="48535" hidden="1" xr:uid="{7B8BF4F4-CF00-456E-96EA-3C2EFFDBA0F9}"/>
    <cellStyle name="Comma [0] 2 169 2 2" xfId="48595" hidden="1" xr:uid="{D91883E6-9602-403F-81E9-AA315CB377EA}"/>
    <cellStyle name="Comma [0] 2 169 2 2" xfId="49718" hidden="1" xr:uid="{17B22EEF-5606-48CF-B848-4BE4AAAF4332}"/>
    <cellStyle name="Comma [0] 2 169 2 2" xfId="50188" hidden="1" xr:uid="{4E6A687F-7877-44CB-9098-71F05AA276D4}"/>
    <cellStyle name="Comma [0] 2 169 2 2" xfId="50285" hidden="1" xr:uid="{348173A6-CAEE-42B8-8FCF-39481F04B887}"/>
    <cellStyle name="Comma [0] 2 169 2 2" xfId="50345" hidden="1" xr:uid="{EBE641EF-96FC-4027-8EFB-4AA26C5583DA}"/>
    <cellStyle name="Comma [0] 2 169 2 2" xfId="51463" hidden="1" xr:uid="{B3AD2687-7D31-45B9-8AA1-75742519DAB0}"/>
    <cellStyle name="Comma [0] 2 169 2 2" xfId="51932" hidden="1" xr:uid="{0C349909-3067-4828-9EFA-0CD8CC672B18}"/>
    <cellStyle name="Comma [0] 2 169 2 2" xfId="52029" hidden="1" xr:uid="{FC1AD680-75F6-4BC9-9C75-A2916761040F}"/>
    <cellStyle name="Comma [0] 2 169 2 2" xfId="52089" hidden="1" xr:uid="{36E1C749-2AE6-412F-8199-DDD51103252B}"/>
    <cellStyle name="Comma [0] 2 169 2 2" xfId="53201" hidden="1" xr:uid="{198C08AC-30DF-48AD-89DB-AF7EBF585D16}"/>
    <cellStyle name="Comma [0] 2 169 2 2" xfId="53666" hidden="1" xr:uid="{C28483B1-3654-4BB0-A704-0D1D5FAEEA8E}"/>
    <cellStyle name="Comma [0] 2 169 2 2" xfId="53763" hidden="1" xr:uid="{989416B0-3712-4A35-945A-F227165051CA}"/>
    <cellStyle name="Comma [0] 2 169 2 2" xfId="53823" hidden="1" xr:uid="{356A4A67-B46A-4830-B2C4-5DCBF339AC4B}"/>
    <cellStyle name="Comma [0] 2 169 2 2" xfId="54929" hidden="1" xr:uid="{2D6B0555-23F4-4911-A3FD-ECF0051CCCDD}"/>
    <cellStyle name="Comma [0] 2 169 2 2" xfId="55390" hidden="1" xr:uid="{B25AB4E7-D0C0-46FB-AD7A-FABC3F0E1005}"/>
    <cellStyle name="Comma [0] 2 169 2 2" xfId="55487" hidden="1" xr:uid="{73606E2F-643B-4B2E-97BD-170382889C19}"/>
    <cellStyle name="Comma [0] 2 169 2 2" xfId="55547" hidden="1" xr:uid="{CE1A25D7-3DF4-48E6-928A-A7577E6039B3}"/>
    <cellStyle name="Comma [0] 2 169 2 2" xfId="56642" hidden="1" xr:uid="{B80FF4C4-0773-4F55-B0B8-C995E832E6C8}"/>
    <cellStyle name="Comma [0] 2 169 2 2" xfId="57097" hidden="1" xr:uid="{051564AA-BCA4-4DA3-8A6A-9CE730C5C6BD}"/>
    <cellStyle name="Comma [0] 2 169 2 2" xfId="57194" hidden="1" xr:uid="{DC2C54DE-3674-45EB-A728-98306D4D789F}"/>
    <cellStyle name="Comma [0] 2 169 2 2" xfId="57254" hidden="1" xr:uid="{4C7044AE-7C2E-4760-B71D-77E2C5D3691A}"/>
    <cellStyle name="Comma [0] 2 169 2 2" xfId="58339" hidden="1" xr:uid="{E114323C-5A4D-446E-8B58-1D181839A64B}"/>
    <cellStyle name="Comma [0] 2 169 2 2" xfId="58791" hidden="1" xr:uid="{19504B30-2EB0-45C8-86B2-971A5646CC9B}"/>
    <cellStyle name="Comma [0] 2 169 2 2" xfId="58888" hidden="1" xr:uid="{45CBBFCF-FBDD-4B65-A869-2EEE9AD7D2DB}"/>
    <cellStyle name="Comma [0] 2 169 2 2" xfId="58948" hidden="1" xr:uid="{D5025733-7712-4DD1-BDAA-C0F9470D42C1}"/>
    <cellStyle name="Comma [0] 2 169 2 2" xfId="60014" hidden="1" xr:uid="{91D94AF1-4B3C-4206-A9E3-37A763C24087}"/>
    <cellStyle name="Comma [0] 2 169 2 2" xfId="60452" hidden="1" xr:uid="{349C7707-2415-4BF1-BD72-EE4D433495C0}"/>
    <cellStyle name="Comma [0] 2 169 2 2" xfId="60549" hidden="1" xr:uid="{D019BEDB-FB73-4BA2-A791-D1B6997F89FC}"/>
    <cellStyle name="Comma [0] 2 169 2 2" xfId="60609" hidden="1" xr:uid="{C9709C75-BBE0-432A-83E2-10319B15255A}"/>
    <cellStyle name="Comma [0] 2 169 2 2" xfId="61660" hidden="1" xr:uid="{15A9FFA5-6CE9-4E8F-98AF-9C5A1AF95C58}"/>
    <cellStyle name="Comma [0] 2 169 2 2" xfId="62087" hidden="1" xr:uid="{372EF191-59BA-4A64-AC0A-03D93026102C}"/>
    <cellStyle name="Comma [0] 2 169 2 2" xfId="62184" hidden="1" xr:uid="{9E9A564C-3846-426B-888C-F42A75745D7D}"/>
    <cellStyle name="Comma [0] 2 169 2 2" xfId="62244" hidden="1" xr:uid="{A3014ED6-132B-4FC5-A3BC-BDF72223E413}"/>
    <cellStyle name="Comma [0] 2 169 2 2" xfId="63237" hidden="1" xr:uid="{3B84C75D-E79A-4B09-B3F2-0F6C9201EC58}"/>
    <cellStyle name="Comma [0] 2 169 2 2" xfId="63609" hidden="1" xr:uid="{6F1A537C-88D0-4F73-88FA-3F5C1CA1114D}"/>
    <cellStyle name="Comma [0] 2 169 2 2" xfId="63757" hidden="1" xr:uid="{9365E540-BE6D-4534-9777-52AC32DE6B38}"/>
    <cellStyle name="Comma [0] 2 169 3" xfId="4292" hidden="1" xr:uid="{00000000-0005-0000-0000-0000C7100000}"/>
    <cellStyle name="Comma [0] 2 169 3" xfId="6511" hidden="1" xr:uid="{00000000-0005-0000-0000-000072190000}"/>
    <cellStyle name="Comma [0] 2 169 3" xfId="6835" hidden="1" xr:uid="{00000000-0005-0000-0000-0000B61A0000}"/>
    <cellStyle name="Comma [0] 2 169 3" xfId="7031" hidden="1" xr:uid="{00000000-0005-0000-0000-00007A1B0000}"/>
    <cellStyle name="Comma [0] 2 169 3" xfId="8787" hidden="1" xr:uid="{00000000-0005-0000-0000-000056220000}"/>
    <cellStyle name="Comma [0] 2 169 3" xfId="10543" hidden="1" xr:uid="{00000000-0005-0000-0000-000032290000}"/>
    <cellStyle name="Comma [0] 2 169 3" xfId="12299" hidden="1" xr:uid="{00000000-0005-0000-0000-00000E300000}"/>
    <cellStyle name="Comma [0] 2 169 3" xfId="14055" hidden="1" xr:uid="{00000000-0005-0000-0000-0000EA360000}"/>
    <cellStyle name="Comma [0] 2 169 3" xfId="15808" hidden="1" xr:uid="{00000000-0005-0000-0000-0000C33D0000}"/>
    <cellStyle name="Comma [0] 2 169 3" xfId="17558" hidden="1" xr:uid="{00000000-0005-0000-0000-000099440000}"/>
    <cellStyle name="Comma [0] 2 169 3" xfId="19304" hidden="1" xr:uid="{00000000-0005-0000-0000-00006B4B0000}"/>
    <cellStyle name="Comma [0] 2 169 3" xfId="21042" hidden="1" xr:uid="{00000000-0005-0000-0000-000035520000}"/>
    <cellStyle name="Comma [0] 2 169 3" xfId="22770" hidden="1" xr:uid="{00000000-0005-0000-0000-0000F5580000}"/>
    <cellStyle name="Comma [0] 2 169 3" xfId="24486" hidden="1" xr:uid="{00000000-0005-0000-0000-0000A95F0000}"/>
    <cellStyle name="Comma [0] 2 169 3" xfId="26183" hidden="1" xr:uid="{00000000-0005-0000-0000-00004A660000}"/>
    <cellStyle name="Comma [0] 2 169 3" xfId="27863" hidden="1" xr:uid="{00000000-0005-0000-0000-0000DA6C0000}"/>
    <cellStyle name="Comma [0] 2 169 3" xfId="36311" hidden="1" xr:uid="{F04074C8-6C4F-4105-8B5F-929689128C43}"/>
    <cellStyle name="Comma [0] 2 169 3" xfId="38530" hidden="1" xr:uid="{C3538D08-1F72-4B61-B202-B4B26BFFB540}"/>
    <cellStyle name="Comma [0] 2 169 3" xfId="38854" hidden="1" xr:uid="{CC36DA15-31F7-4528-8577-C1F64C05E900}"/>
    <cellStyle name="Comma [0] 2 169 3" xfId="39050" hidden="1" xr:uid="{60E3A598-0468-49FC-B9BC-4A936041B792}"/>
    <cellStyle name="Comma [0] 2 169 3" xfId="40806" hidden="1" xr:uid="{EAA0A5E5-4C22-4612-A40E-8CD2FFDAEF10}"/>
    <cellStyle name="Comma [0] 2 169 3" xfId="42562" hidden="1" xr:uid="{1AF6090F-418C-47B2-80C1-3C319BAFBE12}"/>
    <cellStyle name="Comma [0] 2 169 3" xfId="44318" hidden="1" xr:uid="{4392A3A8-76AB-432A-AC06-1F58EF028CCB}"/>
    <cellStyle name="Comma [0] 2 169 3" xfId="46074" hidden="1" xr:uid="{24D42603-060F-4220-8428-CF673536B8D4}"/>
    <cellStyle name="Comma [0] 2 169 3" xfId="47827" hidden="1" xr:uid="{22C09F77-B5CE-42D6-8FEF-AAE6632D2C3B}"/>
    <cellStyle name="Comma [0] 2 169 3" xfId="49577" hidden="1" xr:uid="{B02C98CA-C20E-4C91-BFDF-6EBB3FE7391A}"/>
    <cellStyle name="Comma [0] 2 169 3" xfId="51323" hidden="1" xr:uid="{9079A6C5-53B4-4CE2-9709-5DA4C610C5CC}"/>
    <cellStyle name="Comma [0] 2 169 3" xfId="53061" hidden="1" xr:uid="{315CD84A-9553-4EFC-8D07-BE00467BC468}"/>
    <cellStyle name="Comma [0] 2 169 3" xfId="54789" hidden="1" xr:uid="{7ADAA095-4EA3-4325-8266-AAB1CB09F7A8}"/>
    <cellStyle name="Comma [0] 2 169 3" xfId="56505" hidden="1" xr:uid="{4D27BEF5-F8CA-48C5-8747-728A49E88CE7}"/>
    <cellStyle name="Comma [0] 2 169 3" xfId="58202" hidden="1" xr:uid="{DD2EF2EF-8EA8-4526-9468-43EFBCA930ED}"/>
    <cellStyle name="Comma [0] 2 169 3" xfId="59882" hidden="1" xr:uid="{B16FB70D-D16E-400F-83FF-065AEB6E58A4}"/>
    <cellStyle name="Comma [0] 2 17" xfId="902" xr:uid="{00000000-0005-0000-0000-000089030000}"/>
    <cellStyle name="Comma [0] 2 17 2" xfId="1557" hidden="1" xr:uid="{00000000-0005-0000-0000-000018060000}"/>
    <cellStyle name="Comma [0] 2 17 2" xfId="2091" hidden="1" xr:uid="{00000000-0005-0000-0000-00002E080000}"/>
    <cellStyle name="Comma [0] 2 17 2" xfId="2364" hidden="1" xr:uid="{00000000-0005-0000-0000-00003F090000}"/>
    <cellStyle name="Comma [0] 2 17 2" xfId="2569" hidden="1" xr:uid="{00000000-0005-0000-0000-00000C0A0000}"/>
    <cellStyle name="Comma [0] 2 17 2" xfId="33590" hidden="1" xr:uid="{E4FD79D2-36DC-4235-A3CB-E903ACB7B928}"/>
    <cellStyle name="Comma [0] 2 17 2" xfId="34121" hidden="1" xr:uid="{8D31BF49-1F5B-4126-85E8-EDB81AE8193C}"/>
    <cellStyle name="Comma [0] 2 17 2" xfId="34394" hidden="1" xr:uid="{8E927B79-FD16-467D-9C35-BF4963DEF272}"/>
    <cellStyle name="Comma [0] 2 17 2" xfId="34599" hidden="1" xr:uid="{E6063BEB-7831-4BC6-BCAC-8E0590493B88}"/>
    <cellStyle name="Comma [0] 2 17 2" xfId="32955" xr:uid="{1C540038-7E34-44B9-B2FC-EE47134079B4}"/>
    <cellStyle name="Comma [0] 2 17 2 2" xfId="5354" hidden="1" xr:uid="{00000000-0005-0000-0000-0000ED140000}"/>
    <cellStyle name="Comma [0] 2 17 2 2" xfId="5893" hidden="1" xr:uid="{00000000-0005-0000-0000-000008170000}"/>
    <cellStyle name="Comma [0] 2 17 2 2" xfId="6166" hidden="1" xr:uid="{00000000-0005-0000-0000-000019180000}"/>
    <cellStyle name="Comma [0] 2 17 2 2" xfId="6371" hidden="1" xr:uid="{00000000-0005-0000-0000-0000E6180000}"/>
    <cellStyle name="Comma [0] 2 17 2 2" xfId="7573" hidden="1" xr:uid="{00000000-0005-0000-0000-0000981D0000}"/>
    <cellStyle name="Comma [0] 2 17 2 2" xfId="8112" hidden="1" xr:uid="{00000000-0005-0000-0000-0000B31F0000}"/>
    <cellStyle name="Comma [0] 2 17 2 2" xfId="8385" hidden="1" xr:uid="{00000000-0005-0000-0000-0000C4200000}"/>
    <cellStyle name="Comma [0] 2 17 2 2" xfId="8590" hidden="1" xr:uid="{00000000-0005-0000-0000-000091210000}"/>
    <cellStyle name="Comma [0] 2 17 2 2" xfId="9329" hidden="1" xr:uid="{00000000-0005-0000-0000-000074240000}"/>
    <cellStyle name="Comma [0] 2 17 2 2" xfId="9868" hidden="1" xr:uid="{00000000-0005-0000-0000-00008F260000}"/>
    <cellStyle name="Comma [0] 2 17 2 2" xfId="10141" hidden="1" xr:uid="{00000000-0005-0000-0000-0000A0270000}"/>
    <cellStyle name="Comma [0] 2 17 2 2" xfId="10346" hidden="1" xr:uid="{00000000-0005-0000-0000-00006D280000}"/>
    <cellStyle name="Comma [0] 2 17 2 2" xfId="11085" hidden="1" xr:uid="{00000000-0005-0000-0000-0000502B0000}"/>
    <cellStyle name="Comma [0] 2 17 2 2" xfId="11624" hidden="1" xr:uid="{00000000-0005-0000-0000-00006B2D0000}"/>
    <cellStyle name="Comma [0] 2 17 2 2" xfId="11897" hidden="1" xr:uid="{00000000-0005-0000-0000-00007C2E0000}"/>
    <cellStyle name="Comma [0] 2 17 2 2" xfId="12102" hidden="1" xr:uid="{00000000-0005-0000-0000-0000492F0000}"/>
    <cellStyle name="Comma [0] 2 17 2 2" xfId="12841" hidden="1" xr:uid="{00000000-0005-0000-0000-00002C320000}"/>
    <cellStyle name="Comma [0] 2 17 2 2" xfId="13380" hidden="1" xr:uid="{00000000-0005-0000-0000-000047340000}"/>
    <cellStyle name="Comma [0] 2 17 2 2" xfId="13653" hidden="1" xr:uid="{00000000-0005-0000-0000-000058350000}"/>
    <cellStyle name="Comma [0] 2 17 2 2" xfId="13858" hidden="1" xr:uid="{00000000-0005-0000-0000-000025360000}"/>
    <cellStyle name="Comma [0] 2 17 2 2" xfId="14597" hidden="1" xr:uid="{00000000-0005-0000-0000-000008390000}"/>
    <cellStyle name="Comma [0] 2 17 2 2" xfId="15136" hidden="1" xr:uid="{00000000-0005-0000-0000-0000233B0000}"/>
    <cellStyle name="Comma [0] 2 17 2 2" xfId="15409" hidden="1" xr:uid="{00000000-0005-0000-0000-0000343C0000}"/>
    <cellStyle name="Comma [0] 2 17 2 2" xfId="15614" hidden="1" xr:uid="{00000000-0005-0000-0000-0000013D0000}"/>
    <cellStyle name="Comma [0] 2 17 2 2" xfId="16350" hidden="1" xr:uid="{00000000-0005-0000-0000-0000E13F0000}"/>
    <cellStyle name="Comma [0] 2 17 2 2" xfId="16889" hidden="1" xr:uid="{00000000-0005-0000-0000-0000FC410000}"/>
    <cellStyle name="Comma [0] 2 17 2 2" xfId="17162" hidden="1" xr:uid="{00000000-0005-0000-0000-00000D430000}"/>
    <cellStyle name="Comma [0] 2 17 2 2" xfId="17367" hidden="1" xr:uid="{00000000-0005-0000-0000-0000DA430000}"/>
    <cellStyle name="Comma [0] 2 17 2 2" xfId="18100" hidden="1" xr:uid="{00000000-0005-0000-0000-0000B7460000}"/>
    <cellStyle name="Comma [0] 2 17 2 2" xfId="18639" hidden="1" xr:uid="{00000000-0005-0000-0000-0000D2480000}"/>
    <cellStyle name="Comma [0] 2 17 2 2" xfId="18912" hidden="1" xr:uid="{00000000-0005-0000-0000-0000E3490000}"/>
    <cellStyle name="Comma [0] 2 17 2 2" xfId="19117" hidden="1" xr:uid="{00000000-0005-0000-0000-0000B04A0000}"/>
    <cellStyle name="Comma [0] 2 17 2 2" xfId="19844" hidden="1" xr:uid="{00000000-0005-0000-0000-0000874D0000}"/>
    <cellStyle name="Comma [0] 2 17 2 2" xfId="20383" hidden="1" xr:uid="{00000000-0005-0000-0000-0000A24F0000}"/>
    <cellStyle name="Comma [0] 2 17 2 2" xfId="20656" hidden="1" xr:uid="{00000000-0005-0000-0000-0000B3500000}"/>
    <cellStyle name="Comma [0] 2 17 2 2" xfId="20861" hidden="1" xr:uid="{00000000-0005-0000-0000-000080510000}"/>
    <cellStyle name="Comma [0] 2 17 2 2" xfId="21578" hidden="1" xr:uid="{00000000-0005-0000-0000-00004D540000}"/>
    <cellStyle name="Comma [0] 2 17 2 2" xfId="22117" hidden="1" xr:uid="{00000000-0005-0000-0000-000068560000}"/>
    <cellStyle name="Comma [0] 2 17 2 2" xfId="22390" hidden="1" xr:uid="{00000000-0005-0000-0000-000079570000}"/>
    <cellStyle name="Comma [0] 2 17 2 2" xfId="22595" hidden="1" xr:uid="{00000000-0005-0000-0000-000046580000}"/>
    <cellStyle name="Comma [0] 2 17 2 2" xfId="23304" hidden="1" xr:uid="{00000000-0005-0000-0000-00000B5B0000}"/>
    <cellStyle name="Comma [0] 2 17 2 2" xfId="23841" hidden="1" xr:uid="{00000000-0005-0000-0000-0000245D0000}"/>
    <cellStyle name="Comma [0] 2 17 2 2" xfId="24114" hidden="1" xr:uid="{00000000-0005-0000-0000-0000355E0000}"/>
    <cellStyle name="Comma [0] 2 17 2 2" xfId="24319" hidden="1" xr:uid="{00000000-0005-0000-0000-0000025F0000}"/>
    <cellStyle name="Comma [0] 2 17 2 2" xfId="25012" hidden="1" xr:uid="{00000000-0005-0000-0000-0000B7610000}"/>
    <cellStyle name="Comma [0] 2 17 2 2" xfId="25548" hidden="1" xr:uid="{00000000-0005-0000-0000-0000CF630000}"/>
    <cellStyle name="Comma [0] 2 17 2 2" xfId="25821" hidden="1" xr:uid="{00000000-0005-0000-0000-0000E0640000}"/>
    <cellStyle name="Comma [0] 2 17 2 2" xfId="26026" hidden="1" xr:uid="{00000000-0005-0000-0000-0000AD650000}"/>
    <cellStyle name="Comma [0] 2 17 2 2" xfId="26707" hidden="1" xr:uid="{00000000-0005-0000-0000-000056680000}"/>
    <cellStyle name="Comma [0] 2 17 2 2" xfId="27242" hidden="1" xr:uid="{00000000-0005-0000-0000-00006D6A0000}"/>
    <cellStyle name="Comma [0] 2 17 2 2" xfId="27515" hidden="1" xr:uid="{00000000-0005-0000-0000-00007E6B0000}"/>
    <cellStyle name="Comma [0] 2 17 2 2" xfId="27720" hidden="1" xr:uid="{00000000-0005-0000-0000-00004B6C0000}"/>
    <cellStyle name="Comma [0] 2 17 2 2" xfId="28371" hidden="1" xr:uid="{00000000-0005-0000-0000-0000D66E0000}"/>
    <cellStyle name="Comma [0] 2 17 2 2" xfId="28903" hidden="1" xr:uid="{00000000-0005-0000-0000-0000EA700000}"/>
    <cellStyle name="Comma [0] 2 17 2 2" xfId="29176" hidden="1" xr:uid="{00000000-0005-0000-0000-0000FB710000}"/>
    <cellStyle name="Comma [0] 2 17 2 2" xfId="29381" hidden="1" xr:uid="{00000000-0005-0000-0000-0000C8720000}"/>
    <cellStyle name="Comma [0] 2 17 2 2" xfId="30006" hidden="1" xr:uid="{00000000-0005-0000-0000-000039750000}"/>
    <cellStyle name="Comma [0] 2 17 2 2" xfId="30538" hidden="1" xr:uid="{00000000-0005-0000-0000-00004D770000}"/>
    <cellStyle name="Comma [0] 2 17 2 2" xfId="30811" hidden="1" xr:uid="{00000000-0005-0000-0000-00005E780000}"/>
    <cellStyle name="Comma [0] 2 17 2 2" xfId="31016" hidden="1" xr:uid="{00000000-0005-0000-0000-00002B790000}"/>
    <cellStyle name="Comma [0] 2 17 2 2" xfId="31533" hidden="1" xr:uid="{00000000-0005-0000-0000-0000307B0000}"/>
    <cellStyle name="Comma [0] 2 17 2 2" xfId="37373" hidden="1" xr:uid="{67F8823A-654C-4DE8-B03A-B478117F9425}"/>
    <cellStyle name="Comma [0] 2 17 2 2" xfId="37912" hidden="1" xr:uid="{B18A91CB-592A-4899-97D4-1C3D01E8FB7F}"/>
    <cellStyle name="Comma [0] 2 17 2 2" xfId="38185" hidden="1" xr:uid="{23089988-7859-47D8-B0F4-27258EA9DB0F}"/>
    <cellStyle name="Comma [0] 2 17 2 2" xfId="38390" hidden="1" xr:uid="{BEAE7C3E-2A7B-4B37-9FE4-2D030A5C4706}"/>
    <cellStyle name="Comma [0] 2 17 2 2" xfId="39592" hidden="1" xr:uid="{EB6C1710-613B-444C-AE0D-3C72DF4255D3}"/>
    <cellStyle name="Comma [0] 2 17 2 2" xfId="40131" hidden="1" xr:uid="{C71C0653-2E42-4780-8392-48F3F2B97D7D}"/>
    <cellStyle name="Comma [0] 2 17 2 2" xfId="40404" hidden="1" xr:uid="{B5E4ED57-C4CD-4516-9C5D-500F16F719B1}"/>
    <cellStyle name="Comma [0] 2 17 2 2" xfId="40609" hidden="1" xr:uid="{747332C6-B098-47AC-9D63-2A88638669A5}"/>
    <cellStyle name="Comma [0] 2 17 2 2" xfId="41348" hidden="1" xr:uid="{76753B76-57E4-4B10-AE3C-51C3D7E10232}"/>
    <cellStyle name="Comma [0] 2 17 2 2" xfId="41887" hidden="1" xr:uid="{B14BDBFF-4963-4761-AD08-B58FD884633F}"/>
    <cellStyle name="Comma [0] 2 17 2 2" xfId="42160" hidden="1" xr:uid="{CB94FA8E-16C0-41E0-98E8-580E28BCBC7B}"/>
    <cellStyle name="Comma [0] 2 17 2 2" xfId="42365" hidden="1" xr:uid="{7B14B97F-E9EA-4184-9D9C-E26717A11071}"/>
    <cellStyle name="Comma [0] 2 17 2 2" xfId="43104" hidden="1" xr:uid="{574CA709-B56F-4592-8D6D-AB03C766A889}"/>
    <cellStyle name="Comma [0] 2 17 2 2" xfId="43643" hidden="1" xr:uid="{AC9A9FE0-DC7E-44A0-BD8A-CE43C23BAAB5}"/>
    <cellStyle name="Comma [0] 2 17 2 2" xfId="43916" hidden="1" xr:uid="{205F4AA8-5D62-4805-A9E1-21336B70B0D9}"/>
    <cellStyle name="Comma [0] 2 17 2 2" xfId="44121" hidden="1" xr:uid="{88221695-54C9-4EA9-B11D-1BDFE86C2188}"/>
    <cellStyle name="Comma [0] 2 17 2 2" xfId="44860" hidden="1" xr:uid="{43826B15-AF5B-430C-AB6F-1EB466575524}"/>
    <cellStyle name="Comma [0] 2 17 2 2" xfId="45399" hidden="1" xr:uid="{976CB268-370D-4FAD-BBC4-1C1DB34BC430}"/>
    <cellStyle name="Comma [0] 2 17 2 2" xfId="45672" hidden="1" xr:uid="{EBA907D2-D807-4BB0-9762-3AF542F30996}"/>
    <cellStyle name="Comma [0] 2 17 2 2" xfId="45877" hidden="1" xr:uid="{80C0C2BE-70C9-4D4F-9CDA-B1E56875A8C2}"/>
    <cellStyle name="Comma [0] 2 17 2 2" xfId="46616" hidden="1" xr:uid="{77D617E5-86B6-4BF5-B85D-933F4F55E8C9}"/>
    <cellStyle name="Comma [0] 2 17 2 2" xfId="47155" hidden="1" xr:uid="{484E5E7B-21AD-4519-A6DD-02E87FF4B331}"/>
    <cellStyle name="Comma [0] 2 17 2 2" xfId="47428" hidden="1" xr:uid="{901B5126-49BF-4C1B-A6B6-CC355AB177FB}"/>
    <cellStyle name="Comma [0] 2 17 2 2" xfId="47633" hidden="1" xr:uid="{F90E41B8-BB87-42B8-994D-E30C852B796A}"/>
    <cellStyle name="Comma [0] 2 17 2 2" xfId="48369" hidden="1" xr:uid="{1AB0F653-1463-41E1-87CF-2C407CF24071}"/>
    <cellStyle name="Comma [0] 2 17 2 2" xfId="48908" hidden="1" xr:uid="{D6C56716-198F-482A-B87D-8CA7FCADFE0F}"/>
    <cellStyle name="Comma [0] 2 17 2 2" xfId="49181" hidden="1" xr:uid="{9DEA2E6F-581F-457A-A506-C9C8DE4B5FED}"/>
    <cellStyle name="Comma [0] 2 17 2 2" xfId="49386" hidden="1" xr:uid="{E9AFB91A-7ADA-4C4B-B69C-CBE4C0671EFE}"/>
    <cellStyle name="Comma [0] 2 17 2 2" xfId="50119" hidden="1" xr:uid="{0231288D-E84F-4166-9917-CE566DC210C4}"/>
    <cellStyle name="Comma [0] 2 17 2 2" xfId="50658" hidden="1" xr:uid="{9D4C8230-4002-4E28-80BC-E279683893A0}"/>
    <cellStyle name="Comma [0] 2 17 2 2" xfId="50931" hidden="1" xr:uid="{3A6EBDC2-B713-4EB5-8B77-60464892C9D2}"/>
    <cellStyle name="Comma [0] 2 17 2 2" xfId="51136" hidden="1" xr:uid="{3BEDD040-DDE1-423B-A7E6-3FA29319DE00}"/>
    <cellStyle name="Comma [0] 2 17 2 2" xfId="51863" hidden="1" xr:uid="{65F57261-6724-449D-A995-770C003FEC0D}"/>
    <cellStyle name="Comma [0] 2 17 2 2" xfId="52402" hidden="1" xr:uid="{9C6F9764-25DF-4772-A86B-651BE8FD683B}"/>
    <cellStyle name="Comma [0] 2 17 2 2" xfId="52675" hidden="1" xr:uid="{61DF71A3-3956-445D-8520-92BE6D1FEEE8}"/>
    <cellStyle name="Comma [0] 2 17 2 2" xfId="52880" hidden="1" xr:uid="{01BAA9E1-6497-422A-A3BD-BEEA91371F89}"/>
    <cellStyle name="Comma [0] 2 17 2 2" xfId="53597" hidden="1" xr:uid="{70EC3EF0-AD3C-4C50-AC38-BB6EE3D5F15F}"/>
    <cellStyle name="Comma [0] 2 17 2 2" xfId="54136" hidden="1" xr:uid="{96D1C8AF-934F-4524-8BED-B70CE3BCC20A}"/>
    <cellStyle name="Comma [0] 2 17 2 2" xfId="54409" hidden="1" xr:uid="{3BA9FDA4-E00E-432E-B1AA-AD9B837DF84A}"/>
    <cellStyle name="Comma [0] 2 17 2 2" xfId="54614" hidden="1" xr:uid="{CE667E55-71E3-4683-BA75-7243EA1FEA16}"/>
    <cellStyle name="Comma [0] 2 17 2 2" xfId="55323" hidden="1" xr:uid="{DD1F6BAD-3A3E-4B1D-A379-14FFEFC9BC98}"/>
    <cellStyle name="Comma [0] 2 17 2 2" xfId="55860" hidden="1" xr:uid="{48197650-B7AD-443F-8E73-34F9E5EAA5C7}"/>
    <cellStyle name="Comma [0] 2 17 2 2" xfId="56133" hidden="1" xr:uid="{E8441F77-A27C-42C3-9BB6-DD770F8D7E78}"/>
    <cellStyle name="Comma [0] 2 17 2 2" xfId="56338" hidden="1" xr:uid="{7DEABEEE-F360-4841-B79C-501F9AC9947F}"/>
    <cellStyle name="Comma [0] 2 17 2 2" xfId="57031" hidden="1" xr:uid="{3D0EB54C-DEAA-4890-9AD5-F709145C3CC7}"/>
    <cellStyle name="Comma [0] 2 17 2 2" xfId="57567" hidden="1" xr:uid="{4C136DDA-E16D-48BA-85DF-E4432DEAC1C7}"/>
    <cellStyle name="Comma [0] 2 17 2 2" xfId="57840" hidden="1" xr:uid="{DB7325DA-8682-438D-9D4D-8BCE7D523631}"/>
    <cellStyle name="Comma [0] 2 17 2 2" xfId="58045" hidden="1" xr:uid="{24272741-7EB3-4DB4-A589-F045C9D81918}"/>
    <cellStyle name="Comma [0] 2 17 2 2" xfId="58726" hidden="1" xr:uid="{7BCC4808-B106-4C45-9170-AC00D7D7F132}"/>
    <cellStyle name="Comma [0] 2 17 2 2" xfId="59261" hidden="1" xr:uid="{2DDEC3C4-0B88-41F2-B710-1824A9C1E6FE}"/>
    <cellStyle name="Comma [0] 2 17 2 2" xfId="59534" hidden="1" xr:uid="{3189B0B8-9588-43A9-BF2C-B1533B836EBC}"/>
    <cellStyle name="Comma [0] 2 17 2 2" xfId="59739" hidden="1" xr:uid="{D639A253-C1E4-4405-8976-0F41703DB864}"/>
    <cellStyle name="Comma [0] 2 17 2 2" xfId="60390" hidden="1" xr:uid="{E50BB510-E8E8-407B-A843-FB48BEA36EE2}"/>
    <cellStyle name="Comma [0] 2 17 2 2" xfId="60922" hidden="1" xr:uid="{E997D091-C67C-40AF-85AD-B561BD55AD0E}"/>
    <cellStyle name="Comma [0] 2 17 2 2" xfId="61195" hidden="1" xr:uid="{E14C35B1-0684-4E8D-8190-1487B93D6DE7}"/>
    <cellStyle name="Comma [0] 2 17 2 2" xfId="61400" hidden="1" xr:uid="{2CF561ED-A409-4EFB-9429-A6198E96E7BC}"/>
    <cellStyle name="Comma [0] 2 17 2 2" xfId="62025" hidden="1" xr:uid="{2FC7E307-AAD1-4DC2-AD13-F86472EBC232}"/>
    <cellStyle name="Comma [0] 2 17 2 2" xfId="62557" hidden="1" xr:uid="{639B5018-7CEB-40CF-ABF5-EB4D06A84652}"/>
    <cellStyle name="Comma [0] 2 17 2 2" xfId="62830" hidden="1" xr:uid="{9E8EFCE5-FDA1-4745-B7D4-D7B3ED6BB412}"/>
    <cellStyle name="Comma [0] 2 17 2 2" xfId="63035" hidden="1" xr:uid="{0BC04E66-E219-47BB-8708-2DF6FA41FEBE}"/>
    <cellStyle name="Comma [0] 2 17 2 2" xfId="63552" hidden="1" xr:uid="{E617C540-D430-42F7-B570-743C42BF8496}"/>
    <cellStyle name="Comma [0] 2 17 3" xfId="4693" hidden="1" xr:uid="{00000000-0005-0000-0000-000058120000}"/>
    <cellStyle name="Comma [0] 2 17 3" xfId="6912" hidden="1" xr:uid="{00000000-0005-0000-0000-0000031B0000}"/>
    <cellStyle name="Comma [0] 2 17 3" xfId="8668" hidden="1" xr:uid="{00000000-0005-0000-0000-0000DF210000}"/>
    <cellStyle name="Comma [0] 2 17 3" xfId="10424" hidden="1" xr:uid="{00000000-0005-0000-0000-0000BB280000}"/>
    <cellStyle name="Comma [0] 2 17 3" xfId="12180" hidden="1" xr:uid="{00000000-0005-0000-0000-0000972F0000}"/>
    <cellStyle name="Comma [0] 2 17 3" xfId="13936" hidden="1" xr:uid="{00000000-0005-0000-0000-000073360000}"/>
    <cellStyle name="Comma [0] 2 17 3" xfId="15692" hidden="1" xr:uid="{00000000-0005-0000-0000-00004F3D0000}"/>
    <cellStyle name="Comma [0] 2 17 3" xfId="17444" hidden="1" xr:uid="{00000000-0005-0000-0000-000027440000}"/>
    <cellStyle name="Comma [0] 2 17 3" xfId="19193" hidden="1" xr:uid="{00000000-0005-0000-0000-0000FC4A0000}"/>
    <cellStyle name="Comma [0] 2 17 3" xfId="20936" hidden="1" xr:uid="{00000000-0005-0000-0000-0000CB510000}"/>
    <cellStyle name="Comma [0] 2 17 3" xfId="22666" hidden="1" xr:uid="{00000000-0005-0000-0000-00008D580000}"/>
    <cellStyle name="Comma [0] 2 17 3" xfId="24389" hidden="1" xr:uid="{00000000-0005-0000-0000-0000485F0000}"/>
    <cellStyle name="Comma [0] 2 17 3" xfId="26092" hidden="1" xr:uid="{00000000-0005-0000-0000-0000EF650000}"/>
    <cellStyle name="Comma [0] 2 17 3" xfId="27781" hidden="1" xr:uid="{00000000-0005-0000-0000-0000886C0000}"/>
    <cellStyle name="Comma [0] 2 17 3" xfId="29436" hidden="1" xr:uid="{00000000-0005-0000-0000-0000FF720000}"/>
    <cellStyle name="Comma [0] 2 17 3" xfId="31055" hidden="1" xr:uid="{00000000-0005-0000-0000-000052790000}"/>
    <cellStyle name="Comma [0] 2 17 3" xfId="36712" hidden="1" xr:uid="{76DF1B9C-D009-4105-9CE2-C2EA3E1532AD}"/>
    <cellStyle name="Comma [0] 2 17 3" xfId="38931" hidden="1" xr:uid="{41698C51-C38F-4AA0-9D4A-A8B9CC672393}"/>
    <cellStyle name="Comma [0] 2 17 3" xfId="40687" hidden="1" xr:uid="{E99723F2-593E-4B2B-8A70-322271DCCAA0}"/>
    <cellStyle name="Comma [0] 2 17 3" xfId="42443" hidden="1" xr:uid="{4D5437F7-56EE-4AFC-B4B0-9B5CFB0E54C0}"/>
    <cellStyle name="Comma [0] 2 17 3" xfId="44199" hidden="1" xr:uid="{FBFF4511-611E-42AA-914F-E6B5C74E1F80}"/>
    <cellStyle name="Comma [0] 2 17 3" xfId="45955" hidden="1" xr:uid="{90AA58F3-7F24-48FC-B8C5-E14CA61FA98D}"/>
    <cellStyle name="Comma [0] 2 17 3" xfId="47711" hidden="1" xr:uid="{55CAD2B4-5950-487D-8796-01C81D2F1E1B}"/>
    <cellStyle name="Comma [0] 2 17 3" xfId="49463" hidden="1" xr:uid="{AC7A0F52-3AFB-4619-B0AE-43D877ED56AB}"/>
    <cellStyle name="Comma [0] 2 17 3" xfId="51212" hidden="1" xr:uid="{A0AB6222-A4C4-4D3F-B918-C98606A1743D}"/>
    <cellStyle name="Comma [0] 2 17 3" xfId="52955" hidden="1" xr:uid="{BAE972E0-835C-4BCE-9D57-0FE5DA7D9E66}"/>
    <cellStyle name="Comma [0] 2 17 3" xfId="54685" hidden="1" xr:uid="{62501948-83A0-43AD-8E45-238167E9E39D}"/>
    <cellStyle name="Comma [0] 2 17 3" xfId="56408" hidden="1" xr:uid="{9DF6BF8A-352B-4CE9-91B7-85246FD335AB}"/>
    <cellStyle name="Comma [0] 2 17 3" xfId="58111" hidden="1" xr:uid="{8B7B15EB-8600-4AF1-B274-44933AF341CA}"/>
    <cellStyle name="Comma [0] 2 17 3" xfId="59800" hidden="1" xr:uid="{C0A042B1-CD9F-4206-9997-63E58D6F44C9}"/>
    <cellStyle name="Comma [0] 2 17 3" xfId="61455" hidden="1" xr:uid="{1BB5D4F6-383E-4414-8F72-9AA10A550ECE}"/>
    <cellStyle name="Comma [0] 2 17 3" xfId="63074" hidden="1" xr:uid="{F8E93C0B-E89F-4327-A6CF-62BA73294374}"/>
    <cellStyle name="Comma [0] 2 170" xfId="499" xr:uid="{00000000-0005-0000-0000-0000F6010000}"/>
    <cellStyle name="Comma [0] 2 170 2" xfId="1154" hidden="1" xr:uid="{00000000-0005-0000-0000-000085040000}"/>
    <cellStyle name="Comma [0] 2 170 2" xfId="1654" hidden="1" xr:uid="{00000000-0005-0000-0000-000079060000}"/>
    <cellStyle name="Comma [0] 2 170 2" xfId="1765" hidden="1" xr:uid="{00000000-0005-0000-0000-0000E8060000}"/>
    <cellStyle name="Comma [0] 2 170 2" xfId="33190" hidden="1" xr:uid="{076F64D5-16BA-42BC-B8AC-4482D982F512}"/>
    <cellStyle name="Comma [0] 2 170 2" xfId="33687" hidden="1" xr:uid="{D9EA8A8A-0CB9-4F48-877B-3E45F8316D19}"/>
    <cellStyle name="Comma [0] 2 170 2" xfId="33795" hidden="1" xr:uid="{57DB91E2-AFB6-407D-84CE-380252AA1F94}"/>
    <cellStyle name="Comma [0] 2 170 2" xfId="32552" xr:uid="{5CF1491A-AB99-4FD8-BB1F-E86A5C01F913}"/>
    <cellStyle name="Comma [0] 2 170 2 2" xfId="4951" hidden="1" xr:uid="{00000000-0005-0000-0000-00005A130000}"/>
    <cellStyle name="Comma [0] 2 170 2 2" xfId="5451" hidden="1" xr:uid="{00000000-0005-0000-0000-00004E150000}"/>
    <cellStyle name="Comma [0] 2 170 2 2" xfId="5518" hidden="1" xr:uid="{00000000-0005-0000-0000-000091150000}"/>
    <cellStyle name="Comma [0] 2 170 2 2" xfId="5566" hidden="1" xr:uid="{00000000-0005-0000-0000-0000C1150000}"/>
    <cellStyle name="Comma [0] 2 170 2 2" xfId="7170" hidden="1" xr:uid="{00000000-0005-0000-0000-0000051C0000}"/>
    <cellStyle name="Comma [0] 2 170 2 2" xfId="7670" hidden="1" xr:uid="{00000000-0005-0000-0000-0000F91D0000}"/>
    <cellStyle name="Comma [0] 2 170 2 2" xfId="7737" hidden="1" xr:uid="{00000000-0005-0000-0000-00003C1E0000}"/>
    <cellStyle name="Comma [0] 2 170 2 2" xfId="7785" hidden="1" xr:uid="{00000000-0005-0000-0000-00006C1E0000}"/>
    <cellStyle name="Comma [0] 2 170 2 2" xfId="8926" hidden="1" xr:uid="{00000000-0005-0000-0000-0000E1220000}"/>
    <cellStyle name="Comma [0] 2 170 2 2" xfId="9426" hidden="1" xr:uid="{00000000-0005-0000-0000-0000D5240000}"/>
    <cellStyle name="Comma [0] 2 170 2 2" xfId="9493" hidden="1" xr:uid="{00000000-0005-0000-0000-000018250000}"/>
    <cellStyle name="Comma [0] 2 170 2 2" xfId="9541" hidden="1" xr:uid="{00000000-0005-0000-0000-000048250000}"/>
    <cellStyle name="Comma [0] 2 170 2 2" xfId="10682" hidden="1" xr:uid="{00000000-0005-0000-0000-0000BD290000}"/>
    <cellStyle name="Comma [0] 2 170 2 2" xfId="11182" hidden="1" xr:uid="{00000000-0005-0000-0000-0000B12B0000}"/>
    <cellStyle name="Comma [0] 2 170 2 2" xfId="11249" hidden="1" xr:uid="{00000000-0005-0000-0000-0000F42B0000}"/>
    <cellStyle name="Comma [0] 2 170 2 2" xfId="11297" hidden="1" xr:uid="{00000000-0005-0000-0000-0000242C0000}"/>
    <cellStyle name="Comma [0] 2 170 2 2" xfId="12438" hidden="1" xr:uid="{00000000-0005-0000-0000-000099300000}"/>
    <cellStyle name="Comma [0] 2 170 2 2" xfId="12938" hidden="1" xr:uid="{00000000-0005-0000-0000-00008D320000}"/>
    <cellStyle name="Comma [0] 2 170 2 2" xfId="13005" hidden="1" xr:uid="{00000000-0005-0000-0000-0000D0320000}"/>
    <cellStyle name="Comma [0] 2 170 2 2" xfId="13053" hidden="1" xr:uid="{00000000-0005-0000-0000-000000330000}"/>
    <cellStyle name="Comma [0] 2 170 2 2" xfId="14194" hidden="1" xr:uid="{00000000-0005-0000-0000-000075370000}"/>
    <cellStyle name="Comma [0] 2 170 2 2" xfId="14694" hidden="1" xr:uid="{00000000-0005-0000-0000-000069390000}"/>
    <cellStyle name="Comma [0] 2 170 2 2" xfId="14761" hidden="1" xr:uid="{00000000-0005-0000-0000-0000AC390000}"/>
    <cellStyle name="Comma [0] 2 170 2 2" xfId="14809" hidden="1" xr:uid="{00000000-0005-0000-0000-0000DC390000}"/>
    <cellStyle name="Comma [0] 2 170 2 2" xfId="15947" hidden="1" xr:uid="{00000000-0005-0000-0000-00004E3E0000}"/>
    <cellStyle name="Comma [0] 2 170 2 2" xfId="16447" hidden="1" xr:uid="{00000000-0005-0000-0000-000042400000}"/>
    <cellStyle name="Comma [0] 2 170 2 2" xfId="16514" hidden="1" xr:uid="{00000000-0005-0000-0000-000085400000}"/>
    <cellStyle name="Comma [0] 2 170 2 2" xfId="16562" hidden="1" xr:uid="{00000000-0005-0000-0000-0000B5400000}"/>
    <cellStyle name="Comma [0] 2 170 2 2" xfId="17697" hidden="1" xr:uid="{00000000-0005-0000-0000-000024450000}"/>
    <cellStyle name="Comma [0] 2 170 2 2" xfId="18197" hidden="1" xr:uid="{00000000-0005-0000-0000-000018470000}"/>
    <cellStyle name="Comma [0] 2 170 2 2" xfId="18264" hidden="1" xr:uid="{00000000-0005-0000-0000-00005B470000}"/>
    <cellStyle name="Comma [0] 2 170 2 2" xfId="18312" hidden="1" xr:uid="{00000000-0005-0000-0000-00008B470000}"/>
    <cellStyle name="Comma [0] 2 170 2 2" xfId="19442" hidden="1" xr:uid="{00000000-0005-0000-0000-0000F54B0000}"/>
    <cellStyle name="Comma [0] 2 170 2 2" xfId="19941" hidden="1" xr:uid="{00000000-0005-0000-0000-0000E84D0000}"/>
    <cellStyle name="Comma [0] 2 170 2 2" xfId="20008" hidden="1" xr:uid="{00000000-0005-0000-0000-00002B4E0000}"/>
    <cellStyle name="Comma [0] 2 170 2 2" xfId="20056" hidden="1" xr:uid="{00000000-0005-0000-0000-00005B4E0000}"/>
    <cellStyle name="Comma [0] 2 170 2 2" xfId="21180" hidden="1" xr:uid="{00000000-0005-0000-0000-0000BF520000}"/>
    <cellStyle name="Comma [0] 2 170 2 2" xfId="21675" hidden="1" xr:uid="{00000000-0005-0000-0000-0000AE540000}"/>
    <cellStyle name="Comma [0] 2 170 2 2" xfId="21742" hidden="1" xr:uid="{00000000-0005-0000-0000-0000F1540000}"/>
    <cellStyle name="Comma [0] 2 170 2 2" xfId="21790" hidden="1" xr:uid="{00000000-0005-0000-0000-000021550000}"/>
    <cellStyle name="Comma [0] 2 170 2 2" xfId="22908" hidden="1" xr:uid="{00000000-0005-0000-0000-00007F590000}"/>
    <cellStyle name="Comma [0] 2 170 2 2" xfId="23399" hidden="1" xr:uid="{00000000-0005-0000-0000-00006A5B0000}"/>
    <cellStyle name="Comma [0] 2 170 2 2" xfId="23466" hidden="1" xr:uid="{00000000-0005-0000-0000-0000AD5B0000}"/>
    <cellStyle name="Comma [0] 2 170 2 2" xfId="23514" hidden="1" xr:uid="{00000000-0005-0000-0000-0000DD5B0000}"/>
    <cellStyle name="Comma [0] 2 170 2 2" xfId="24621" hidden="1" xr:uid="{00000000-0005-0000-0000-000030600000}"/>
    <cellStyle name="Comma [0] 2 170 2 2" xfId="25106" hidden="1" xr:uid="{00000000-0005-0000-0000-000015620000}"/>
    <cellStyle name="Comma [0] 2 170 2 2" xfId="25173" hidden="1" xr:uid="{00000000-0005-0000-0000-000058620000}"/>
    <cellStyle name="Comma [0] 2 170 2 2" xfId="25221" hidden="1" xr:uid="{00000000-0005-0000-0000-000088620000}"/>
    <cellStyle name="Comma [0] 2 170 2 2" xfId="26318" hidden="1" xr:uid="{00000000-0005-0000-0000-0000D1660000}"/>
    <cellStyle name="Comma [0] 2 170 2 2" xfId="26800" hidden="1" xr:uid="{00000000-0005-0000-0000-0000B3680000}"/>
    <cellStyle name="Comma [0] 2 170 2 2" xfId="26867" hidden="1" xr:uid="{00000000-0005-0000-0000-0000F6680000}"/>
    <cellStyle name="Comma [0] 2 170 2 2" xfId="26915" hidden="1" xr:uid="{00000000-0005-0000-0000-000026690000}"/>
    <cellStyle name="Comma [0] 2 170 2 2" xfId="27993" hidden="1" xr:uid="{00000000-0005-0000-0000-00005C6D0000}"/>
    <cellStyle name="Comma [0] 2 170 2 2" xfId="28461" hidden="1" xr:uid="{00000000-0005-0000-0000-0000306F0000}"/>
    <cellStyle name="Comma [0] 2 170 2 2" xfId="28528" hidden="1" xr:uid="{00000000-0005-0000-0000-0000736F0000}"/>
    <cellStyle name="Comma [0] 2 170 2 2" xfId="28576" hidden="1" xr:uid="{00000000-0005-0000-0000-0000A36F0000}"/>
    <cellStyle name="Comma [0] 2 170 2 2" xfId="29639" hidden="1" xr:uid="{00000000-0005-0000-0000-0000CA730000}"/>
    <cellStyle name="Comma [0] 2 170 2 2" xfId="30096" hidden="1" xr:uid="{00000000-0005-0000-0000-000093750000}"/>
    <cellStyle name="Comma [0] 2 170 2 2" xfId="30163" hidden="1" xr:uid="{00000000-0005-0000-0000-0000D6750000}"/>
    <cellStyle name="Comma [0] 2 170 2 2" xfId="30211" hidden="1" xr:uid="{00000000-0005-0000-0000-000006760000}"/>
    <cellStyle name="Comma [0] 2 170 2 2" xfId="31216" hidden="1" xr:uid="{00000000-0005-0000-0000-0000F3790000}"/>
    <cellStyle name="Comma [0] 2 170 2 2" xfId="31618" hidden="1" xr:uid="{00000000-0005-0000-0000-0000857B0000}"/>
    <cellStyle name="Comma [0] 2 170 2 2" xfId="31724" hidden="1" xr:uid="{00000000-0005-0000-0000-0000EF7B0000}"/>
    <cellStyle name="Comma [0] 2 170 2 2" xfId="36970" hidden="1" xr:uid="{190681FF-2AA1-4E44-B42B-7FFCAD132675}"/>
    <cellStyle name="Comma [0] 2 170 2 2" xfId="37470" hidden="1" xr:uid="{442F1B7B-C5A8-4672-962E-4E6ECAB359AC}"/>
    <cellStyle name="Comma [0] 2 170 2 2" xfId="37537" hidden="1" xr:uid="{31DB27CB-E736-4AE4-A273-288EF92F5107}"/>
    <cellStyle name="Comma [0] 2 170 2 2" xfId="37585" hidden="1" xr:uid="{196740E2-0C54-4E16-8F98-D0E6BCEB2396}"/>
    <cellStyle name="Comma [0] 2 170 2 2" xfId="39189" hidden="1" xr:uid="{A50F229E-E62E-49CD-8CB9-B00BB555F96C}"/>
    <cellStyle name="Comma [0] 2 170 2 2" xfId="39689" hidden="1" xr:uid="{03209EC4-500B-46B6-9FE7-F76B4DBB7647}"/>
    <cellStyle name="Comma [0] 2 170 2 2" xfId="39756" hidden="1" xr:uid="{23327CD8-1316-4F95-AD68-782D6DEA1ECA}"/>
    <cellStyle name="Comma [0] 2 170 2 2" xfId="39804" hidden="1" xr:uid="{CC69311F-C804-49D1-BC07-3CD0CABA4E13}"/>
    <cellStyle name="Comma [0] 2 170 2 2" xfId="40945" hidden="1" xr:uid="{D7EE8507-1568-44D0-94A8-4551075218F8}"/>
    <cellStyle name="Comma [0] 2 170 2 2" xfId="41445" hidden="1" xr:uid="{32B0E8D8-C1E9-48F3-964A-BC07C9ED7F13}"/>
    <cellStyle name="Comma [0] 2 170 2 2" xfId="41512" hidden="1" xr:uid="{C3DD713B-1D60-4A5E-81EF-ADE181CBCE37}"/>
    <cellStyle name="Comma [0] 2 170 2 2" xfId="41560" hidden="1" xr:uid="{29D746CE-2387-4BFA-9A3B-FA36700C7AE0}"/>
    <cellStyle name="Comma [0] 2 170 2 2" xfId="42701" hidden="1" xr:uid="{0B4C1DA8-8DAB-462C-A406-11EB29C03F89}"/>
    <cellStyle name="Comma [0] 2 170 2 2" xfId="43201" hidden="1" xr:uid="{7B54325B-5890-40A2-996D-C5519AC00D4F}"/>
    <cellStyle name="Comma [0] 2 170 2 2" xfId="43268" hidden="1" xr:uid="{1D8E57A0-FD82-45B1-A8F9-5BB0B1AA31D5}"/>
    <cellStyle name="Comma [0] 2 170 2 2" xfId="43316" hidden="1" xr:uid="{7B4D656F-F8BE-4F15-9061-2483E77FC6A1}"/>
    <cellStyle name="Comma [0] 2 170 2 2" xfId="44457" hidden="1" xr:uid="{D55F5139-61D2-4674-ADF4-8B4100974637}"/>
    <cellStyle name="Comma [0] 2 170 2 2" xfId="44957" hidden="1" xr:uid="{DDCFC4E4-55AA-42D6-89F7-2E038EC48BA1}"/>
    <cellStyle name="Comma [0] 2 170 2 2" xfId="45024" hidden="1" xr:uid="{6711F11B-FE7D-4E95-9134-22F1D980865C}"/>
    <cellStyle name="Comma [0] 2 170 2 2" xfId="45072" hidden="1" xr:uid="{08691FAB-D17A-464A-ABD5-9C50BE7CC76F}"/>
    <cellStyle name="Comma [0] 2 170 2 2" xfId="46213" hidden="1" xr:uid="{BB40B073-AB9D-48F2-8250-03FC2CA50C3B}"/>
    <cellStyle name="Comma [0] 2 170 2 2" xfId="46713" hidden="1" xr:uid="{18F9E968-6059-4904-9793-15C54D697EEB}"/>
    <cellStyle name="Comma [0] 2 170 2 2" xfId="46780" hidden="1" xr:uid="{4AA0452F-635F-4D2B-996E-2B10E3D2C836}"/>
    <cellStyle name="Comma [0] 2 170 2 2" xfId="46828" hidden="1" xr:uid="{1F6E7643-289C-4ABF-A4BF-BA62B5D629B6}"/>
    <cellStyle name="Comma [0] 2 170 2 2" xfId="47966" hidden="1" xr:uid="{D9D646B2-D130-4CC0-A6D9-FDC6A46DC14C}"/>
    <cellStyle name="Comma [0] 2 170 2 2" xfId="48466" hidden="1" xr:uid="{9203C070-28A8-4E09-8037-FD39AB6A3467}"/>
    <cellStyle name="Comma [0] 2 170 2 2" xfId="48533" hidden="1" xr:uid="{51810DF7-3759-491D-BE35-07BD1D6967E6}"/>
    <cellStyle name="Comma [0] 2 170 2 2" xfId="48581" hidden="1" xr:uid="{0FADAF24-2BFC-41EB-B46E-44B33CF77A38}"/>
    <cellStyle name="Comma [0] 2 170 2 2" xfId="49716" hidden="1" xr:uid="{5DBCA5FB-BC65-4BAE-96E1-D8A07EA0B5C5}"/>
    <cellStyle name="Comma [0] 2 170 2 2" xfId="50216" hidden="1" xr:uid="{339A90CB-35B8-49FC-88A1-D1E71F950123}"/>
    <cellStyle name="Comma [0] 2 170 2 2" xfId="50283" hidden="1" xr:uid="{EAB60FB9-130D-4A63-BFEE-21A6BAD13220}"/>
    <cellStyle name="Comma [0] 2 170 2 2" xfId="50331" hidden="1" xr:uid="{991EF4F0-329A-44A6-830C-68BD3C960268}"/>
    <cellStyle name="Comma [0] 2 170 2 2" xfId="51461" hidden="1" xr:uid="{807C7A98-CCBD-476C-959D-DA7B00D3B600}"/>
    <cellStyle name="Comma [0] 2 170 2 2" xfId="51960" hidden="1" xr:uid="{7488DB6A-00ED-41F7-A2C3-5A5202382B1E}"/>
    <cellStyle name="Comma [0] 2 170 2 2" xfId="52027" hidden="1" xr:uid="{A8CAA389-07AD-4C37-9225-BE6E1B8D891D}"/>
    <cellStyle name="Comma [0] 2 170 2 2" xfId="52075" hidden="1" xr:uid="{FD844FBF-51DF-4A36-BCDD-893A037EBA22}"/>
    <cellStyle name="Comma [0] 2 170 2 2" xfId="53199" hidden="1" xr:uid="{27092A86-82D7-4319-8C5F-DAC1687E1F13}"/>
    <cellStyle name="Comma [0] 2 170 2 2" xfId="53694" hidden="1" xr:uid="{9B276FAB-2C78-430C-99DA-2DF33186438C}"/>
    <cellStyle name="Comma [0] 2 170 2 2" xfId="53761" hidden="1" xr:uid="{DBEDCCCE-CEDB-4956-9431-687E39E339A6}"/>
    <cellStyle name="Comma [0] 2 170 2 2" xfId="53809" hidden="1" xr:uid="{B7DB09DA-DC30-4F6D-A0D7-266BC9BF6783}"/>
    <cellStyle name="Comma [0] 2 170 2 2" xfId="54927" hidden="1" xr:uid="{C3DE5B35-29CD-411D-8357-989B6107EA65}"/>
    <cellStyle name="Comma [0] 2 170 2 2" xfId="55418" hidden="1" xr:uid="{6B9A02EA-D535-483D-9B32-1F0A8DEA4618}"/>
    <cellStyle name="Comma [0] 2 170 2 2" xfId="55485" hidden="1" xr:uid="{1C06750C-4436-4F96-BFB2-1097C08F5FC1}"/>
    <cellStyle name="Comma [0] 2 170 2 2" xfId="55533" hidden="1" xr:uid="{12376DEC-7706-4B3A-85B6-7175FDFAAC49}"/>
    <cellStyle name="Comma [0] 2 170 2 2" xfId="56640" hidden="1" xr:uid="{04E11A5B-C268-4443-AC0C-A715CAA52400}"/>
    <cellStyle name="Comma [0] 2 170 2 2" xfId="57125" hidden="1" xr:uid="{CCFF8656-ABAB-4B92-B0B2-556CBDA9E5A9}"/>
    <cellStyle name="Comma [0] 2 170 2 2" xfId="57192" hidden="1" xr:uid="{CE882C80-0819-49D0-A2A3-7804B3AFFF47}"/>
    <cellStyle name="Comma [0] 2 170 2 2" xfId="57240" hidden="1" xr:uid="{05DE9909-30CA-4525-8F46-3492FCA3930E}"/>
    <cellStyle name="Comma [0] 2 170 2 2" xfId="58337" hidden="1" xr:uid="{0ACBFF47-DB3D-4655-B244-7E8A816022F1}"/>
    <cellStyle name="Comma [0] 2 170 2 2" xfId="58819" hidden="1" xr:uid="{B0B71419-ADFA-4C11-9621-095AD4B281D3}"/>
    <cellStyle name="Comma [0] 2 170 2 2" xfId="58886" hidden="1" xr:uid="{FDF183C5-9BD5-4793-B92A-BF316884A6F0}"/>
    <cellStyle name="Comma [0] 2 170 2 2" xfId="58934" hidden="1" xr:uid="{598A98B7-6FC1-4DAE-8D4F-03AA880FE42E}"/>
    <cellStyle name="Comma [0] 2 170 2 2" xfId="60012" hidden="1" xr:uid="{6FC167AD-9D95-4DD2-A963-C1BF01049716}"/>
    <cellStyle name="Comma [0] 2 170 2 2" xfId="60480" hidden="1" xr:uid="{2CFAF301-60E4-4F46-87D6-CC5C02B09245}"/>
    <cellStyle name="Comma [0] 2 170 2 2" xfId="60547" hidden="1" xr:uid="{FFEAD266-780C-45D9-9CC1-CC28B5DC3F20}"/>
    <cellStyle name="Comma [0] 2 170 2 2" xfId="60595" hidden="1" xr:uid="{D9E1B93D-217C-4B56-85EF-8025D2A73349}"/>
    <cellStyle name="Comma [0] 2 170 2 2" xfId="61658" hidden="1" xr:uid="{ECB6251B-6222-4638-967B-0CAAD9F6C663}"/>
    <cellStyle name="Comma [0] 2 170 2 2" xfId="62115" hidden="1" xr:uid="{44C02308-076E-491C-BB9A-20F834612D5F}"/>
    <cellStyle name="Comma [0] 2 170 2 2" xfId="62182" hidden="1" xr:uid="{C495CC4A-1B88-458F-B352-6D77CCD955C1}"/>
    <cellStyle name="Comma [0] 2 170 2 2" xfId="62230" hidden="1" xr:uid="{EE532416-292C-4238-B616-A1B6C6C11A54}"/>
    <cellStyle name="Comma [0] 2 170 2 2" xfId="63235" hidden="1" xr:uid="{7D2CD57C-FBF0-4BDA-8875-7E2CB7773435}"/>
    <cellStyle name="Comma [0] 2 170 2 2" xfId="63637" hidden="1" xr:uid="{94149DFF-50FE-48A0-8EFF-6238EA7DBC44}"/>
    <cellStyle name="Comma [0] 2 170 2 2" xfId="63743" hidden="1" xr:uid="{D208B740-E763-4DD9-B99E-8999BF616C3D}"/>
    <cellStyle name="Comma [0] 2 170 3" xfId="4034" hidden="1" xr:uid="{00000000-0005-0000-0000-0000C50F0000}"/>
    <cellStyle name="Comma [0] 2 170 3" xfId="4043" hidden="1" xr:uid="{00000000-0005-0000-0000-0000CE0F0000}"/>
    <cellStyle name="Comma [0] 2 170 3" xfId="4072" hidden="1" xr:uid="{00000000-0005-0000-0000-0000EB0F0000}"/>
    <cellStyle name="Comma [0] 2 170 3" xfId="4110" hidden="1" xr:uid="{00000000-0005-0000-0000-000011100000}"/>
    <cellStyle name="Comma [0] 2 170 3" xfId="4139" hidden="1" xr:uid="{00000000-0005-0000-0000-00002E100000}"/>
    <cellStyle name="Comma [0] 2 170 3" xfId="4150" hidden="1" xr:uid="{00000000-0005-0000-0000-000039100000}"/>
    <cellStyle name="Comma [0] 2 170 3" xfId="4290" hidden="1" xr:uid="{00000000-0005-0000-0000-0000C5100000}"/>
    <cellStyle name="Comma [0] 2 170 3" xfId="4747" hidden="1" xr:uid="{00000000-0005-0000-0000-00008E120000}"/>
    <cellStyle name="Comma [0] 2 170 3" xfId="6509" hidden="1" xr:uid="{00000000-0005-0000-0000-000070190000}"/>
    <cellStyle name="Comma [0] 2 170 3" xfId="6828" hidden="1" xr:uid="{00000000-0005-0000-0000-0000AF1A0000}"/>
    <cellStyle name="Comma [0] 2 170 3" xfId="7019" hidden="1" xr:uid="{00000000-0005-0000-0000-00006E1B0000}"/>
    <cellStyle name="Comma [0] 2 170 3" xfId="8775" hidden="1" xr:uid="{00000000-0005-0000-0000-00004A220000}"/>
    <cellStyle name="Comma [0] 2 170 3" xfId="10531" hidden="1" xr:uid="{00000000-0005-0000-0000-000026290000}"/>
    <cellStyle name="Comma [0] 2 170 3" xfId="12287" hidden="1" xr:uid="{00000000-0005-0000-0000-000002300000}"/>
    <cellStyle name="Comma [0] 2 170 3" xfId="14043" hidden="1" xr:uid="{00000000-0005-0000-0000-0000DE360000}"/>
    <cellStyle name="Comma [0] 2 170 3" xfId="15797" hidden="1" xr:uid="{00000000-0005-0000-0000-0000B83D0000}"/>
    <cellStyle name="Comma [0] 2 170 3" xfId="36053" hidden="1" xr:uid="{46CD8B9F-D61B-4B38-84CC-927A75A4404F}"/>
    <cellStyle name="Comma [0] 2 170 3" xfId="36062" hidden="1" xr:uid="{0AC4F87F-9323-43FA-AE04-8AB3CC61C5A8}"/>
    <cellStyle name="Comma [0] 2 170 3" xfId="36091" hidden="1" xr:uid="{83672157-5901-4EBA-BF81-CCDD93E5B55A}"/>
    <cellStyle name="Comma [0] 2 170 3" xfId="36129" hidden="1" xr:uid="{FF267769-564E-48DA-9778-27A73035C684}"/>
    <cellStyle name="Comma [0] 2 170 3" xfId="36158" hidden="1" xr:uid="{DAAA0E4C-65E4-4FA5-9FB3-D5139BD7CBD8}"/>
    <cellStyle name="Comma [0] 2 170 3" xfId="36169" hidden="1" xr:uid="{D9B07FC3-38A5-47D2-8A43-5D50073246FA}"/>
    <cellStyle name="Comma [0] 2 170 3" xfId="36309" hidden="1" xr:uid="{845AD9E6-12EA-41D5-9154-AB3358E6BA12}"/>
    <cellStyle name="Comma [0] 2 170 3" xfId="36766" hidden="1" xr:uid="{67474672-1E6E-4AF5-803D-07438F65BF02}"/>
    <cellStyle name="Comma [0] 2 170 3" xfId="38528" hidden="1" xr:uid="{5FD30BA5-BBCB-47D6-9631-F3CBE89EA4B0}"/>
    <cellStyle name="Comma [0] 2 170 3" xfId="38847" hidden="1" xr:uid="{2653388A-2C87-4345-87A6-F8C002027DF0}"/>
    <cellStyle name="Comma [0] 2 170 3" xfId="39038" hidden="1" xr:uid="{4E32C28D-74D6-4ED5-890C-445AA678602E}"/>
    <cellStyle name="Comma [0] 2 170 3" xfId="40794" hidden="1" xr:uid="{2C66AE5A-53DF-42C8-A666-5ABA8A25CE7C}"/>
    <cellStyle name="Comma [0] 2 170 3" xfId="42550" hidden="1" xr:uid="{4C9359DA-95EA-4718-862B-C8FB73248302}"/>
    <cellStyle name="Comma [0] 2 170 3" xfId="44306" hidden="1" xr:uid="{59358641-C137-4CBD-AE5E-E13C6A8AA1D7}"/>
    <cellStyle name="Comma [0] 2 170 3" xfId="46062" hidden="1" xr:uid="{80514D92-2242-4D44-8CFB-5C248CE410CA}"/>
    <cellStyle name="Comma [0] 2 170 3" xfId="47816" hidden="1" xr:uid="{DF94FF19-A024-4302-A422-EF328CE5D520}"/>
    <cellStyle name="Comma [0] 2 171" xfId="515" xr:uid="{00000000-0005-0000-0000-000006020000}"/>
    <cellStyle name="Comma [0] 2 171 2" xfId="1170" hidden="1" xr:uid="{00000000-0005-0000-0000-000095040000}"/>
    <cellStyle name="Comma [0] 2 171 2" xfId="1719" hidden="1" xr:uid="{00000000-0005-0000-0000-0000BA060000}"/>
    <cellStyle name="Comma [0] 2 171 2" xfId="1743" hidden="1" xr:uid="{00000000-0005-0000-0000-0000D2060000}"/>
    <cellStyle name="Comma [0] 2 171 2" xfId="33206" hidden="1" xr:uid="{1B905555-2E68-4BC7-AFE9-16EC7408235A}"/>
    <cellStyle name="Comma [0] 2 171 2" xfId="33752" hidden="1" xr:uid="{47CA35F9-B385-47CC-A7B3-6422AB1B4B04}"/>
    <cellStyle name="Comma [0] 2 171 2" xfId="33773" hidden="1" xr:uid="{2D1DD335-27B5-4548-930B-78991761592D}"/>
    <cellStyle name="Comma [0] 2 171 2" xfId="32568" xr:uid="{6E761CFE-CCB4-4A52-94C3-22DA06310958}"/>
    <cellStyle name="Comma [0] 2 171 2 2" xfId="4967" hidden="1" xr:uid="{00000000-0005-0000-0000-00006A130000}"/>
    <cellStyle name="Comma [0] 2 171 2 2" xfId="5517" hidden="1" xr:uid="{00000000-0005-0000-0000-000090150000}"/>
    <cellStyle name="Comma [0] 2 171 2 2" xfId="5532" hidden="1" xr:uid="{00000000-0005-0000-0000-00009F150000}"/>
    <cellStyle name="Comma [0] 2 171 2 2" xfId="5544" hidden="1" xr:uid="{00000000-0005-0000-0000-0000AB150000}"/>
    <cellStyle name="Comma [0] 2 171 2 2" xfId="7186" hidden="1" xr:uid="{00000000-0005-0000-0000-0000151C0000}"/>
    <cellStyle name="Comma [0] 2 171 2 2" xfId="7736" hidden="1" xr:uid="{00000000-0005-0000-0000-00003B1E0000}"/>
    <cellStyle name="Comma [0] 2 171 2 2" xfId="7751" hidden="1" xr:uid="{00000000-0005-0000-0000-00004A1E0000}"/>
    <cellStyle name="Comma [0] 2 171 2 2" xfId="7763" hidden="1" xr:uid="{00000000-0005-0000-0000-0000561E0000}"/>
    <cellStyle name="Comma [0] 2 171 2 2" xfId="8942" hidden="1" xr:uid="{00000000-0005-0000-0000-0000F1220000}"/>
    <cellStyle name="Comma [0] 2 171 2 2" xfId="9492" hidden="1" xr:uid="{00000000-0005-0000-0000-000017250000}"/>
    <cellStyle name="Comma [0] 2 171 2 2" xfId="9507" hidden="1" xr:uid="{00000000-0005-0000-0000-000026250000}"/>
    <cellStyle name="Comma [0] 2 171 2 2" xfId="9519" hidden="1" xr:uid="{00000000-0005-0000-0000-000032250000}"/>
    <cellStyle name="Comma [0] 2 171 2 2" xfId="10698" hidden="1" xr:uid="{00000000-0005-0000-0000-0000CD290000}"/>
    <cellStyle name="Comma [0] 2 171 2 2" xfId="11248" hidden="1" xr:uid="{00000000-0005-0000-0000-0000F32B0000}"/>
    <cellStyle name="Comma [0] 2 171 2 2" xfId="11263" hidden="1" xr:uid="{00000000-0005-0000-0000-0000022C0000}"/>
    <cellStyle name="Comma [0] 2 171 2 2" xfId="11275" hidden="1" xr:uid="{00000000-0005-0000-0000-00000E2C0000}"/>
    <cellStyle name="Comma [0] 2 171 2 2" xfId="12454" hidden="1" xr:uid="{00000000-0005-0000-0000-0000A9300000}"/>
    <cellStyle name="Comma [0] 2 171 2 2" xfId="13004" hidden="1" xr:uid="{00000000-0005-0000-0000-0000CF320000}"/>
    <cellStyle name="Comma [0] 2 171 2 2" xfId="13019" hidden="1" xr:uid="{00000000-0005-0000-0000-0000DE320000}"/>
    <cellStyle name="Comma [0] 2 171 2 2" xfId="13031" hidden="1" xr:uid="{00000000-0005-0000-0000-0000EA320000}"/>
    <cellStyle name="Comma [0] 2 171 2 2" xfId="14210" hidden="1" xr:uid="{00000000-0005-0000-0000-000085370000}"/>
    <cellStyle name="Comma [0] 2 171 2 2" xfId="14760" hidden="1" xr:uid="{00000000-0005-0000-0000-0000AB390000}"/>
    <cellStyle name="Comma [0] 2 171 2 2" xfId="14775" hidden="1" xr:uid="{00000000-0005-0000-0000-0000BA390000}"/>
    <cellStyle name="Comma [0] 2 171 2 2" xfId="14787" hidden="1" xr:uid="{00000000-0005-0000-0000-0000C6390000}"/>
    <cellStyle name="Comma [0] 2 171 2 2" xfId="15963" hidden="1" xr:uid="{00000000-0005-0000-0000-00005E3E0000}"/>
    <cellStyle name="Comma [0] 2 171 2 2" xfId="16513" hidden="1" xr:uid="{00000000-0005-0000-0000-000084400000}"/>
    <cellStyle name="Comma [0] 2 171 2 2" xfId="16528" hidden="1" xr:uid="{00000000-0005-0000-0000-000093400000}"/>
    <cellStyle name="Comma [0] 2 171 2 2" xfId="16540" hidden="1" xr:uid="{00000000-0005-0000-0000-00009F400000}"/>
    <cellStyle name="Comma [0] 2 171 2 2" xfId="17713" hidden="1" xr:uid="{00000000-0005-0000-0000-000034450000}"/>
    <cellStyle name="Comma [0] 2 171 2 2" xfId="18263" hidden="1" xr:uid="{00000000-0005-0000-0000-00005A470000}"/>
    <cellStyle name="Comma [0] 2 171 2 2" xfId="18278" hidden="1" xr:uid="{00000000-0005-0000-0000-000069470000}"/>
    <cellStyle name="Comma [0] 2 171 2 2" xfId="18290" hidden="1" xr:uid="{00000000-0005-0000-0000-000075470000}"/>
    <cellStyle name="Comma [0] 2 171 2 2" xfId="19458" hidden="1" xr:uid="{00000000-0005-0000-0000-0000054C0000}"/>
    <cellStyle name="Comma [0] 2 171 2 2" xfId="20007" hidden="1" xr:uid="{00000000-0005-0000-0000-00002A4E0000}"/>
    <cellStyle name="Comma [0] 2 171 2 2" xfId="20022" hidden="1" xr:uid="{00000000-0005-0000-0000-0000394E0000}"/>
    <cellStyle name="Comma [0] 2 171 2 2" xfId="20034" hidden="1" xr:uid="{00000000-0005-0000-0000-0000454E0000}"/>
    <cellStyle name="Comma [0] 2 171 2 2" xfId="21196" hidden="1" xr:uid="{00000000-0005-0000-0000-0000CF520000}"/>
    <cellStyle name="Comma [0] 2 171 2 2" xfId="21741" hidden="1" xr:uid="{00000000-0005-0000-0000-0000F0540000}"/>
    <cellStyle name="Comma [0] 2 171 2 2" xfId="21756" hidden="1" xr:uid="{00000000-0005-0000-0000-0000FF540000}"/>
    <cellStyle name="Comma [0] 2 171 2 2" xfId="21768" hidden="1" xr:uid="{00000000-0005-0000-0000-00000B550000}"/>
    <cellStyle name="Comma [0] 2 171 2 2" xfId="22924" hidden="1" xr:uid="{00000000-0005-0000-0000-00008F590000}"/>
    <cellStyle name="Comma [0] 2 171 2 2" xfId="23465" hidden="1" xr:uid="{00000000-0005-0000-0000-0000AC5B0000}"/>
    <cellStyle name="Comma [0] 2 171 2 2" xfId="23480" hidden="1" xr:uid="{00000000-0005-0000-0000-0000BB5B0000}"/>
    <cellStyle name="Comma [0] 2 171 2 2" xfId="23492" hidden="1" xr:uid="{00000000-0005-0000-0000-0000C75B0000}"/>
    <cellStyle name="Comma [0] 2 171 2 2" xfId="24637" hidden="1" xr:uid="{00000000-0005-0000-0000-000040600000}"/>
    <cellStyle name="Comma [0] 2 171 2 2" xfId="25172" hidden="1" xr:uid="{00000000-0005-0000-0000-000057620000}"/>
    <cellStyle name="Comma [0] 2 171 2 2" xfId="25187" hidden="1" xr:uid="{00000000-0005-0000-0000-000066620000}"/>
    <cellStyle name="Comma [0] 2 171 2 2" xfId="25199" hidden="1" xr:uid="{00000000-0005-0000-0000-000072620000}"/>
    <cellStyle name="Comma [0] 2 171 2 2" xfId="26334" hidden="1" xr:uid="{00000000-0005-0000-0000-0000E1660000}"/>
    <cellStyle name="Comma [0] 2 171 2 2" xfId="26866" hidden="1" xr:uid="{00000000-0005-0000-0000-0000F5680000}"/>
    <cellStyle name="Comma [0] 2 171 2 2" xfId="26881" hidden="1" xr:uid="{00000000-0005-0000-0000-000004690000}"/>
    <cellStyle name="Comma [0] 2 171 2 2" xfId="26893" hidden="1" xr:uid="{00000000-0005-0000-0000-000010690000}"/>
    <cellStyle name="Comma [0] 2 171 2 2" xfId="28009" hidden="1" xr:uid="{00000000-0005-0000-0000-00006C6D0000}"/>
    <cellStyle name="Comma [0] 2 171 2 2" xfId="28527" hidden="1" xr:uid="{00000000-0005-0000-0000-0000726F0000}"/>
    <cellStyle name="Comma [0] 2 171 2 2" xfId="28542" hidden="1" xr:uid="{00000000-0005-0000-0000-0000816F0000}"/>
    <cellStyle name="Comma [0] 2 171 2 2" xfId="28554" hidden="1" xr:uid="{00000000-0005-0000-0000-00008D6F0000}"/>
    <cellStyle name="Comma [0] 2 171 2 2" xfId="29655" hidden="1" xr:uid="{00000000-0005-0000-0000-0000DA730000}"/>
    <cellStyle name="Comma [0] 2 171 2 2" xfId="30162" hidden="1" xr:uid="{00000000-0005-0000-0000-0000D5750000}"/>
    <cellStyle name="Comma [0] 2 171 2 2" xfId="30177" hidden="1" xr:uid="{00000000-0005-0000-0000-0000E4750000}"/>
    <cellStyle name="Comma [0] 2 171 2 2" xfId="30189" hidden="1" xr:uid="{00000000-0005-0000-0000-0000F0750000}"/>
    <cellStyle name="Comma [0] 2 171 2 2" xfId="31232" hidden="1" xr:uid="{00000000-0005-0000-0000-0000037A0000}"/>
    <cellStyle name="Comma [0] 2 171 2 2" xfId="31683" hidden="1" xr:uid="{00000000-0005-0000-0000-0000C67B0000}"/>
    <cellStyle name="Comma [0] 2 171 2 2" xfId="31702" hidden="1" xr:uid="{00000000-0005-0000-0000-0000D97B0000}"/>
    <cellStyle name="Comma [0] 2 171 2 2" xfId="36986" hidden="1" xr:uid="{7A7C68B9-00B5-42D5-B59B-DF546DE4F13F}"/>
    <cellStyle name="Comma [0] 2 171 2 2" xfId="37536" hidden="1" xr:uid="{183E877A-FC63-4F33-9F1C-93D140B3BEBD}"/>
    <cellStyle name="Comma [0] 2 171 2 2" xfId="37551" hidden="1" xr:uid="{0B2523B6-3932-4D9B-BB3F-EA5B6FD64885}"/>
    <cellStyle name="Comma [0] 2 171 2 2" xfId="37563" hidden="1" xr:uid="{83220F67-F699-4F80-9DBD-94B52A514226}"/>
    <cellStyle name="Comma [0] 2 171 2 2" xfId="39205" hidden="1" xr:uid="{5B6C9584-3A0C-4012-B8BB-7E98FA4BB375}"/>
    <cellStyle name="Comma [0] 2 171 2 2" xfId="39755" hidden="1" xr:uid="{FDCC235C-634B-490A-BA5E-400AB63186DF}"/>
    <cellStyle name="Comma [0] 2 171 2 2" xfId="39770" hidden="1" xr:uid="{7C8FC8B5-599D-4C3B-94A8-BFDEA1EC80B4}"/>
    <cellStyle name="Comma [0] 2 171 2 2" xfId="39782" hidden="1" xr:uid="{8744DE86-84EA-43D2-AAA4-2EE36433918A}"/>
    <cellStyle name="Comma [0] 2 171 2 2" xfId="40961" hidden="1" xr:uid="{D279E3C2-6187-49B9-A821-035FAC1C341C}"/>
    <cellStyle name="Comma [0] 2 171 2 2" xfId="41511" hidden="1" xr:uid="{7C9198E8-578F-43CC-A174-1A4045270124}"/>
    <cellStyle name="Comma [0] 2 171 2 2" xfId="41526" hidden="1" xr:uid="{D049D466-1BC6-4B83-920D-685A8BFA53FF}"/>
    <cellStyle name="Comma [0] 2 171 2 2" xfId="41538" hidden="1" xr:uid="{508E0C97-F346-40DD-8258-2A024CE9327A}"/>
    <cellStyle name="Comma [0] 2 171 2 2" xfId="42717" hidden="1" xr:uid="{71D6BB91-ECD6-40F4-B5B4-B8167AE9E58A}"/>
    <cellStyle name="Comma [0] 2 171 2 2" xfId="43267" hidden="1" xr:uid="{EC6CD3D3-037D-450A-9A1B-12D5BAE01F8F}"/>
    <cellStyle name="Comma [0] 2 171 2 2" xfId="43282" hidden="1" xr:uid="{E0265884-93B8-4359-8E90-2BD58C46E1EE}"/>
    <cellStyle name="Comma [0] 2 171 2 2" xfId="43294" hidden="1" xr:uid="{0BFD1E3C-CDD1-4F90-AE25-83A9E5F9D534}"/>
    <cellStyle name="Comma [0] 2 171 2 2" xfId="44473" hidden="1" xr:uid="{D2C98527-CBA2-42FA-8CDC-7FEAC3C20ED2}"/>
    <cellStyle name="Comma [0] 2 171 2 2" xfId="45023" hidden="1" xr:uid="{ACF446D0-77A2-4308-9A78-A63A8B9AD640}"/>
    <cellStyle name="Comma [0] 2 171 2 2" xfId="45038" hidden="1" xr:uid="{654F239D-B146-4240-88AA-F768F64C027C}"/>
    <cellStyle name="Comma [0] 2 171 2 2" xfId="45050" hidden="1" xr:uid="{A3445C5A-6E9C-4B63-8843-01B28D4DB087}"/>
    <cellStyle name="Comma [0] 2 171 2 2" xfId="46229" hidden="1" xr:uid="{37732B6F-05E3-4696-905F-3F04BE8FA350}"/>
    <cellStyle name="Comma [0] 2 171 2 2" xfId="46779" hidden="1" xr:uid="{8EEB94C8-F1B1-4ED7-8C5B-EA901C8FB299}"/>
    <cellStyle name="Comma [0] 2 171 2 2" xfId="46794" hidden="1" xr:uid="{D7DC6B35-8BFF-4C15-A069-8EEC7D33118E}"/>
    <cellStyle name="Comma [0] 2 171 2 2" xfId="46806" hidden="1" xr:uid="{D3AC02F3-CD46-4646-8EBA-2DFB25E85AA7}"/>
    <cellStyle name="Comma [0] 2 171 2 2" xfId="47982" hidden="1" xr:uid="{0CE61B0E-B596-4469-ADAA-1DBA90FE06C4}"/>
    <cellStyle name="Comma [0] 2 171 2 2" xfId="48532" hidden="1" xr:uid="{FB8B1488-6DF6-490B-B005-2CA0441ED0FC}"/>
    <cellStyle name="Comma [0] 2 171 2 2" xfId="48547" hidden="1" xr:uid="{A5BD726A-35EA-4CBF-8D7C-193F4646B911}"/>
    <cellStyle name="Comma [0] 2 171 2 2" xfId="48559" hidden="1" xr:uid="{87AAC7AC-4EB2-4E16-AED3-757F9307E1C9}"/>
    <cellStyle name="Comma [0] 2 171 2 2" xfId="49732" hidden="1" xr:uid="{19D7FB8A-2F20-4EE4-AEEE-611F36368899}"/>
    <cellStyle name="Comma [0] 2 171 2 2" xfId="50282" hidden="1" xr:uid="{262727F7-6CF8-40F4-9E56-61E1A63ABFB9}"/>
    <cellStyle name="Comma [0] 2 171 2 2" xfId="50297" hidden="1" xr:uid="{A1187960-BF93-42CE-8422-ED6AF8FEC2F6}"/>
    <cellStyle name="Comma [0] 2 171 2 2" xfId="50309" hidden="1" xr:uid="{7BD4514C-945F-4DBC-B2AB-C68B32B76EC6}"/>
    <cellStyle name="Comma [0] 2 171 2 2" xfId="51477" hidden="1" xr:uid="{C1BBB300-0426-4227-813F-3E9F316242D2}"/>
    <cellStyle name="Comma [0] 2 171 2 2" xfId="52026" hidden="1" xr:uid="{AB9B86EC-924C-4EB0-BDF8-EDD9265D39AA}"/>
    <cellStyle name="Comma [0] 2 171 2 2" xfId="52041" hidden="1" xr:uid="{C39F66C1-9851-4CFA-8E70-11D453D02FF0}"/>
    <cellStyle name="Comma [0] 2 171 2 2" xfId="52053" hidden="1" xr:uid="{A65147E5-94E7-41D0-A59D-E87C59FD56C0}"/>
    <cellStyle name="Comma [0] 2 171 2 2" xfId="53215" hidden="1" xr:uid="{C9D1AF78-0A0E-477F-8CB7-832BA9489303}"/>
    <cellStyle name="Comma [0] 2 171 2 2" xfId="53760" hidden="1" xr:uid="{8C63862E-5DD9-4A76-B2A4-9132363BD5E0}"/>
    <cellStyle name="Comma [0] 2 171 2 2" xfId="53775" hidden="1" xr:uid="{08F8DDBC-B3E0-4429-A67E-89540C46F315}"/>
    <cellStyle name="Comma [0] 2 171 2 2" xfId="53787" hidden="1" xr:uid="{C4071538-A7D7-4D01-ABF6-AFF0C4F1CCD7}"/>
    <cellStyle name="Comma [0] 2 171 2 2" xfId="54943" hidden="1" xr:uid="{68824CFC-10AF-4C04-9C7B-D35AEEB21100}"/>
    <cellStyle name="Comma [0] 2 171 2 2" xfId="55484" hidden="1" xr:uid="{77D6B17C-FE89-4290-9B8F-A1294010862F}"/>
    <cellStyle name="Comma [0] 2 171 2 2" xfId="55499" hidden="1" xr:uid="{43E949AD-B07E-4E6A-ABE0-95200826D6D4}"/>
    <cellStyle name="Comma [0] 2 171 2 2" xfId="55511" hidden="1" xr:uid="{198C30EB-AE04-49AF-9F23-E2951BFBF1DF}"/>
    <cellStyle name="Comma [0] 2 171 2 2" xfId="56656" hidden="1" xr:uid="{3DAAD0B4-2A17-4A1B-98B9-C0EB0FA5732A}"/>
    <cellStyle name="Comma [0] 2 171 2 2" xfId="57191" hidden="1" xr:uid="{64049C6B-0AEF-4735-89F4-4CC29735DE31}"/>
    <cellStyle name="Comma [0] 2 171 2 2" xfId="57206" hidden="1" xr:uid="{8B95A35C-3323-49D5-BBA1-8B01BE460F0C}"/>
    <cellStyle name="Comma [0] 2 171 2 2" xfId="57218" hidden="1" xr:uid="{577C1E98-7C1B-4128-BBF1-96EF1A4FBCCD}"/>
    <cellStyle name="Comma [0] 2 171 2 2" xfId="58353" hidden="1" xr:uid="{EBA00F59-A7FD-48B2-AD95-67DE7B1B618C}"/>
    <cellStyle name="Comma [0] 2 171 2 2" xfId="58885" hidden="1" xr:uid="{F5D0609C-785A-4ADE-A879-A3E2F677A0D5}"/>
    <cellStyle name="Comma [0] 2 171 2 2" xfId="58900" hidden="1" xr:uid="{11BDCEFF-41E5-48D8-9E2D-7CFBCE14E075}"/>
    <cellStyle name="Comma [0] 2 171 2 2" xfId="58912" hidden="1" xr:uid="{2C129565-9151-4568-BDB0-8B6FCA0B7502}"/>
    <cellStyle name="Comma [0] 2 171 2 2" xfId="60028" hidden="1" xr:uid="{949EF941-23BE-4143-859C-0688B136BBCA}"/>
    <cellStyle name="Comma [0] 2 171 2 2" xfId="60546" hidden="1" xr:uid="{41D33D16-6EE7-4FAC-A228-15A95EF2816D}"/>
    <cellStyle name="Comma [0] 2 171 2 2" xfId="60561" hidden="1" xr:uid="{196632F9-CFFE-4AC4-A63C-2833CE634808}"/>
    <cellStyle name="Comma [0] 2 171 2 2" xfId="60573" hidden="1" xr:uid="{2B36C169-A18C-460C-9928-D4676CF8BE04}"/>
    <cellStyle name="Comma [0] 2 171 2 2" xfId="61674" hidden="1" xr:uid="{E71BD98F-D072-482A-B485-15E47A202B31}"/>
    <cellStyle name="Comma [0] 2 171 2 2" xfId="62181" hidden="1" xr:uid="{6E5CE3C8-DE15-44CF-886D-C73AB67DD25E}"/>
    <cellStyle name="Comma [0] 2 171 2 2" xfId="62196" hidden="1" xr:uid="{BF0EE6B2-9437-40C9-A560-5464F1E435FF}"/>
    <cellStyle name="Comma [0] 2 171 2 2" xfId="62208" hidden="1" xr:uid="{7439372F-306D-401B-9459-DBC5381CF992}"/>
    <cellStyle name="Comma [0] 2 171 2 2" xfId="63251" hidden="1" xr:uid="{E931C72C-9798-4091-B030-F5923DF03D82}"/>
    <cellStyle name="Comma [0] 2 171 2 2" xfId="63702" hidden="1" xr:uid="{92AFC1CF-6274-4622-B34B-42B05D4BDDA6}"/>
    <cellStyle name="Comma [0] 2 171 2 2" xfId="63721" hidden="1" xr:uid="{DC37425A-9F10-4402-9FA3-0E03CD14C7B2}"/>
    <cellStyle name="Comma [0] 2 171 3" xfId="4100" hidden="1" xr:uid="{00000000-0005-0000-0000-000007100000}"/>
    <cellStyle name="Comma [0] 2 171 3" xfId="4137" hidden="1" xr:uid="{00000000-0005-0000-0000-00002C100000}"/>
    <cellStyle name="Comma [0] 2 171 3" xfId="4306" hidden="1" xr:uid="{00000000-0005-0000-0000-0000D5100000}"/>
    <cellStyle name="Comma [0] 2 171 3" xfId="4748" hidden="1" xr:uid="{00000000-0005-0000-0000-00008F120000}"/>
    <cellStyle name="Comma [0] 2 171 3" xfId="6525" hidden="1" xr:uid="{00000000-0005-0000-0000-000080190000}"/>
    <cellStyle name="Comma [0] 2 171 3" xfId="6848" hidden="1" xr:uid="{00000000-0005-0000-0000-0000C31A0000}"/>
    <cellStyle name="Comma [0] 2 171 3" xfId="6967" hidden="1" xr:uid="{00000000-0005-0000-0000-00003A1B0000}"/>
    <cellStyle name="Comma [0] 2 171 3" xfId="8723" hidden="1" xr:uid="{00000000-0005-0000-0000-000016220000}"/>
    <cellStyle name="Comma [0] 2 171 3" xfId="10479" hidden="1" xr:uid="{00000000-0005-0000-0000-0000F2280000}"/>
    <cellStyle name="Comma [0] 2 171 3" xfId="12235" hidden="1" xr:uid="{00000000-0005-0000-0000-0000CE2F0000}"/>
    <cellStyle name="Comma [0] 2 171 3" xfId="13991" hidden="1" xr:uid="{00000000-0005-0000-0000-0000AA360000}"/>
    <cellStyle name="Comma [0] 2 171 3" xfId="15747" hidden="1" xr:uid="{00000000-0005-0000-0000-0000863D0000}"/>
    <cellStyle name="Comma [0] 2 171 3" xfId="17499" hidden="1" xr:uid="{00000000-0005-0000-0000-00005E440000}"/>
    <cellStyle name="Comma [0] 2 171 3" xfId="19247" hidden="1" xr:uid="{00000000-0005-0000-0000-0000324B0000}"/>
    <cellStyle name="Comma [0] 2 171 3" xfId="20988" hidden="1" xr:uid="{00000000-0005-0000-0000-0000FF510000}"/>
    <cellStyle name="Comma [0] 2 171 3" xfId="22717" hidden="1" xr:uid="{00000000-0005-0000-0000-0000C0580000}"/>
    <cellStyle name="Comma [0] 2 171 3" xfId="36119" hidden="1" xr:uid="{A4BE90D7-875F-455E-8912-586A629E5FC7}"/>
    <cellStyle name="Comma [0] 2 171 3" xfId="36156" hidden="1" xr:uid="{5AE2C380-21E1-48C7-A628-E25A032FC7FD}"/>
    <cellStyle name="Comma [0] 2 171 3" xfId="36325" hidden="1" xr:uid="{C8DB570B-A156-47F1-B89A-56A8E38CEA02}"/>
    <cellStyle name="Comma [0] 2 171 3" xfId="36767" hidden="1" xr:uid="{F3F7E6D9-C9A2-41F3-8762-8181392CB8BF}"/>
    <cellStyle name="Comma [0] 2 171 3" xfId="38544" hidden="1" xr:uid="{04DF7496-DF92-4864-9257-70A2B8421AE0}"/>
    <cellStyle name="Comma [0] 2 171 3" xfId="38867" hidden="1" xr:uid="{0E6F2D2B-0B1C-4633-AFD2-B8F4C521163A}"/>
    <cellStyle name="Comma [0] 2 171 3" xfId="38986" hidden="1" xr:uid="{C0EA7E3C-5F46-41EA-9AAA-194B5F1BB314}"/>
    <cellStyle name="Comma [0] 2 171 3" xfId="40742" hidden="1" xr:uid="{AFB5A28C-B027-48A5-8A3B-5B9256070B1C}"/>
    <cellStyle name="Comma [0] 2 171 3" xfId="42498" hidden="1" xr:uid="{04CB206C-F86E-4F9D-BD4E-74D7CDCE166C}"/>
    <cellStyle name="Comma [0] 2 171 3" xfId="44254" hidden="1" xr:uid="{CCFA279C-8858-41B7-A180-7C2D2FA4039A}"/>
    <cellStyle name="Comma [0] 2 171 3" xfId="46010" hidden="1" xr:uid="{3766B941-24A7-494F-AF30-939E21DF0AA1}"/>
    <cellStyle name="Comma [0] 2 171 3" xfId="47766" hidden="1" xr:uid="{58C3F2CF-0258-4235-85EE-697C842F14E5}"/>
    <cellStyle name="Comma [0] 2 171 3" xfId="49518" hidden="1" xr:uid="{62E54CA7-D638-4B77-B0AE-0F1AB34555DE}"/>
    <cellStyle name="Comma [0] 2 171 3" xfId="51266" hidden="1" xr:uid="{EF3C9414-E2C4-4EDC-86BF-8860F9F271AF}"/>
    <cellStyle name="Comma [0] 2 171 3" xfId="53007" hidden="1" xr:uid="{50AA7809-2357-46B1-A994-CB45E3F836C4}"/>
    <cellStyle name="Comma [0] 2 171 3" xfId="54736" hidden="1" xr:uid="{F85F9A71-014F-417F-B0C4-85FAB8D3CD23}"/>
    <cellStyle name="Comma [0] 2 172" xfId="493" xr:uid="{00000000-0005-0000-0000-0000F0010000}"/>
    <cellStyle name="Comma [0] 2 172 2" xfId="1149" hidden="1" xr:uid="{00000000-0005-0000-0000-000080040000}"/>
    <cellStyle name="Comma [0] 2 172 2" xfId="1604" hidden="1" xr:uid="{00000000-0005-0000-0000-000047060000}"/>
    <cellStyle name="Comma [0] 2 172 2" xfId="1797" hidden="1" xr:uid="{00000000-0005-0000-0000-000008070000}"/>
    <cellStyle name="Comma [0] 2 172 2" xfId="33185" hidden="1" xr:uid="{A8F48A89-3609-4C6E-8824-866E91C63F18}"/>
    <cellStyle name="Comma [0] 2 172 2" xfId="33637" hidden="1" xr:uid="{1B7EA67F-9FB8-49FD-B2E9-25A0B98792BC}"/>
    <cellStyle name="Comma [0] 2 172 2" xfId="33827" hidden="1" xr:uid="{16AF7712-B720-410F-9455-481933DEBAAD}"/>
    <cellStyle name="Comma [0] 2 172 2" xfId="32546" xr:uid="{BE4428BA-9E58-455E-934A-FE36A8861D80}"/>
    <cellStyle name="Comma [0] 2 172 2 2" xfId="4945" hidden="1" xr:uid="{00000000-0005-0000-0000-000054130000}"/>
    <cellStyle name="Comma [0] 2 172 2 2" xfId="5401" hidden="1" xr:uid="{00000000-0005-0000-0000-00001C150000}"/>
    <cellStyle name="Comma [0] 2 172 2 2" xfId="5512" hidden="1" xr:uid="{00000000-0005-0000-0000-00008B150000}"/>
    <cellStyle name="Comma [0] 2 172 2 2" xfId="5598" hidden="1" xr:uid="{00000000-0005-0000-0000-0000E1150000}"/>
    <cellStyle name="Comma [0] 2 172 2 2" xfId="7164" hidden="1" xr:uid="{00000000-0005-0000-0000-0000FF1B0000}"/>
    <cellStyle name="Comma [0] 2 172 2 2" xfId="7620" hidden="1" xr:uid="{00000000-0005-0000-0000-0000C71D0000}"/>
    <cellStyle name="Comma [0] 2 172 2 2" xfId="7731" hidden="1" xr:uid="{00000000-0005-0000-0000-0000361E0000}"/>
    <cellStyle name="Comma [0] 2 172 2 2" xfId="7817" hidden="1" xr:uid="{00000000-0005-0000-0000-00008C1E0000}"/>
    <cellStyle name="Comma [0] 2 172 2 2" xfId="8920" hidden="1" xr:uid="{00000000-0005-0000-0000-0000DB220000}"/>
    <cellStyle name="Comma [0] 2 172 2 2" xfId="9376" hidden="1" xr:uid="{00000000-0005-0000-0000-0000A3240000}"/>
    <cellStyle name="Comma [0] 2 172 2 2" xfId="9487" hidden="1" xr:uid="{00000000-0005-0000-0000-000012250000}"/>
    <cellStyle name="Comma [0] 2 172 2 2" xfId="9573" hidden="1" xr:uid="{00000000-0005-0000-0000-000068250000}"/>
    <cellStyle name="Comma [0] 2 172 2 2" xfId="10676" hidden="1" xr:uid="{00000000-0005-0000-0000-0000B7290000}"/>
    <cellStyle name="Comma [0] 2 172 2 2" xfId="11132" hidden="1" xr:uid="{00000000-0005-0000-0000-00007F2B0000}"/>
    <cellStyle name="Comma [0] 2 172 2 2" xfId="11243" hidden="1" xr:uid="{00000000-0005-0000-0000-0000EE2B0000}"/>
    <cellStyle name="Comma [0] 2 172 2 2" xfId="11329" hidden="1" xr:uid="{00000000-0005-0000-0000-0000442C0000}"/>
    <cellStyle name="Comma [0] 2 172 2 2" xfId="12432" hidden="1" xr:uid="{00000000-0005-0000-0000-000093300000}"/>
    <cellStyle name="Comma [0] 2 172 2 2" xfId="12888" hidden="1" xr:uid="{00000000-0005-0000-0000-00005B320000}"/>
    <cellStyle name="Comma [0] 2 172 2 2" xfId="12999" hidden="1" xr:uid="{00000000-0005-0000-0000-0000CA320000}"/>
    <cellStyle name="Comma [0] 2 172 2 2" xfId="13085" hidden="1" xr:uid="{00000000-0005-0000-0000-000020330000}"/>
    <cellStyle name="Comma [0] 2 172 2 2" xfId="14188" hidden="1" xr:uid="{00000000-0005-0000-0000-00006F370000}"/>
    <cellStyle name="Comma [0] 2 172 2 2" xfId="14644" hidden="1" xr:uid="{00000000-0005-0000-0000-000037390000}"/>
    <cellStyle name="Comma [0] 2 172 2 2" xfId="14755" hidden="1" xr:uid="{00000000-0005-0000-0000-0000A6390000}"/>
    <cellStyle name="Comma [0] 2 172 2 2" xfId="14841" hidden="1" xr:uid="{00000000-0005-0000-0000-0000FC390000}"/>
    <cellStyle name="Comma [0] 2 172 2 2" xfId="15941" hidden="1" xr:uid="{00000000-0005-0000-0000-0000483E0000}"/>
    <cellStyle name="Comma [0] 2 172 2 2" xfId="16397" hidden="1" xr:uid="{00000000-0005-0000-0000-000010400000}"/>
    <cellStyle name="Comma [0] 2 172 2 2" xfId="16508" hidden="1" xr:uid="{00000000-0005-0000-0000-00007F400000}"/>
    <cellStyle name="Comma [0] 2 172 2 2" xfId="16594" hidden="1" xr:uid="{00000000-0005-0000-0000-0000D5400000}"/>
    <cellStyle name="Comma [0] 2 172 2 2" xfId="17691" hidden="1" xr:uid="{00000000-0005-0000-0000-00001E450000}"/>
    <cellStyle name="Comma [0] 2 172 2 2" xfId="18147" hidden="1" xr:uid="{00000000-0005-0000-0000-0000E6460000}"/>
    <cellStyle name="Comma [0] 2 172 2 2" xfId="18258" hidden="1" xr:uid="{00000000-0005-0000-0000-000055470000}"/>
    <cellStyle name="Comma [0] 2 172 2 2" xfId="18344" hidden="1" xr:uid="{00000000-0005-0000-0000-0000AB470000}"/>
    <cellStyle name="Comma [0] 2 172 2 2" xfId="19436" hidden="1" xr:uid="{00000000-0005-0000-0000-0000EF4B0000}"/>
    <cellStyle name="Comma [0] 2 172 2 2" xfId="19891" hidden="1" xr:uid="{00000000-0005-0000-0000-0000B64D0000}"/>
    <cellStyle name="Comma [0] 2 172 2 2" xfId="20002" hidden="1" xr:uid="{00000000-0005-0000-0000-0000254E0000}"/>
    <cellStyle name="Comma [0] 2 172 2 2" xfId="20088" hidden="1" xr:uid="{00000000-0005-0000-0000-00007B4E0000}"/>
    <cellStyle name="Comma [0] 2 172 2 2" xfId="21174" hidden="1" xr:uid="{00000000-0005-0000-0000-0000B9520000}"/>
    <cellStyle name="Comma [0] 2 172 2 2" xfId="21625" hidden="1" xr:uid="{00000000-0005-0000-0000-00007C540000}"/>
    <cellStyle name="Comma [0] 2 172 2 2" xfId="21736" hidden="1" xr:uid="{00000000-0005-0000-0000-0000EB540000}"/>
    <cellStyle name="Comma [0] 2 172 2 2" xfId="21822" hidden="1" xr:uid="{00000000-0005-0000-0000-000041550000}"/>
    <cellStyle name="Comma [0] 2 172 2 2" xfId="22902" hidden="1" xr:uid="{00000000-0005-0000-0000-000079590000}"/>
    <cellStyle name="Comma [0] 2 172 2 2" xfId="23349" hidden="1" xr:uid="{00000000-0005-0000-0000-0000385B0000}"/>
    <cellStyle name="Comma [0] 2 172 2 2" xfId="23460" hidden="1" xr:uid="{00000000-0005-0000-0000-0000A75B0000}"/>
    <cellStyle name="Comma [0] 2 172 2 2" xfId="23546" hidden="1" xr:uid="{00000000-0005-0000-0000-0000FD5B0000}"/>
    <cellStyle name="Comma [0] 2 172 2 2" xfId="24615" hidden="1" xr:uid="{00000000-0005-0000-0000-00002A600000}"/>
    <cellStyle name="Comma [0] 2 172 2 2" xfId="25057" hidden="1" xr:uid="{00000000-0005-0000-0000-0000E4610000}"/>
    <cellStyle name="Comma [0] 2 172 2 2" xfId="25167" hidden="1" xr:uid="{00000000-0005-0000-0000-000052620000}"/>
    <cellStyle name="Comma [0] 2 172 2 2" xfId="25253" hidden="1" xr:uid="{00000000-0005-0000-0000-0000A8620000}"/>
    <cellStyle name="Comma [0] 2 172 2 2" xfId="26312" hidden="1" xr:uid="{00000000-0005-0000-0000-0000CB660000}"/>
    <cellStyle name="Comma [0] 2 172 2 2" xfId="26751" hidden="1" xr:uid="{00000000-0005-0000-0000-000082680000}"/>
    <cellStyle name="Comma [0] 2 172 2 2" xfId="26861" hidden="1" xr:uid="{00000000-0005-0000-0000-0000F0680000}"/>
    <cellStyle name="Comma [0] 2 172 2 2" xfId="26947" hidden="1" xr:uid="{00000000-0005-0000-0000-000046690000}"/>
    <cellStyle name="Comma [0] 2 172 2 2" xfId="27987" hidden="1" xr:uid="{00000000-0005-0000-0000-0000566D0000}"/>
    <cellStyle name="Comma [0] 2 172 2 2" xfId="28413" hidden="1" xr:uid="{00000000-0005-0000-0000-0000006F0000}"/>
    <cellStyle name="Comma [0] 2 172 2 2" xfId="28522" hidden="1" xr:uid="{00000000-0005-0000-0000-00006D6F0000}"/>
    <cellStyle name="Comma [0] 2 172 2 2" xfId="28608" hidden="1" xr:uid="{00000000-0005-0000-0000-0000C36F0000}"/>
    <cellStyle name="Comma [0] 2 172 2 2" xfId="29633" hidden="1" xr:uid="{00000000-0005-0000-0000-0000C4730000}"/>
    <cellStyle name="Comma [0] 2 172 2 2" xfId="30048" hidden="1" xr:uid="{00000000-0005-0000-0000-000063750000}"/>
    <cellStyle name="Comma [0] 2 172 2 2" xfId="30157" hidden="1" xr:uid="{00000000-0005-0000-0000-0000D0750000}"/>
    <cellStyle name="Comma [0] 2 172 2 2" xfId="30243" hidden="1" xr:uid="{00000000-0005-0000-0000-000026760000}"/>
    <cellStyle name="Comma [0] 2 172 2 2" xfId="31211" hidden="1" xr:uid="{00000000-0005-0000-0000-0000EE790000}"/>
    <cellStyle name="Comma [0] 2 172 2 2" xfId="31570" hidden="1" xr:uid="{00000000-0005-0000-0000-0000557B0000}"/>
    <cellStyle name="Comma [0] 2 172 2 2" xfId="31756" hidden="1" xr:uid="{00000000-0005-0000-0000-00000F7C0000}"/>
    <cellStyle name="Comma [0] 2 172 2 2" xfId="36964" hidden="1" xr:uid="{7347D821-53A8-448F-A5D5-9AE2602C3E3D}"/>
    <cellStyle name="Comma [0] 2 172 2 2" xfId="37420" hidden="1" xr:uid="{E735A318-6B61-4310-8ED2-3012D176E85D}"/>
    <cellStyle name="Comma [0] 2 172 2 2" xfId="37531" hidden="1" xr:uid="{FF892FC1-7A13-4971-AE97-1FA3698839D8}"/>
    <cellStyle name="Comma [0] 2 172 2 2" xfId="37617" hidden="1" xr:uid="{97C17ABB-5104-41EE-9CC7-CB09E603E0E4}"/>
    <cellStyle name="Comma [0] 2 172 2 2" xfId="39183" hidden="1" xr:uid="{E7A2D7D9-643A-4EFB-B213-792428DAFAB3}"/>
    <cellStyle name="Comma [0] 2 172 2 2" xfId="39639" hidden="1" xr:uid="{85893C47-4E2B-4594-9015-E8F4D5BF8C7F}"/>
    <cellStyle name="Comma [0] 2 172 2 2" xfId="39750" hidden="1" xr:uid="{D4A2127D-9409-4806-BA3F-27500BB9A9BC}"/>
    <cellStyle name="Comma [0] 2 172 2 2" xfId="39836" hidden="1" xr:uid="{A76E1890-4EED-438F-A261-A11B5B71CDF2}"/>
    <cellStyle name="Comma [0] 2 172 2 2" xfId="40939" hidden="1" xr:uid="{C9F76C4A-5720-4BCE-8F06-1CED4493153E}"/>
    <cellStyle name="Comma [0] 2 172 2 2" xfId="41395" hidden="1" xr:uid="{BC8FEA0E-88AE-4E21-BAA6-420BCDFF608E}"/>
    <cellStyle name="Comma [0] 2 172 2 2" xfId="41506" hidden="1" xr:uid="{82BEBBD8-6525-45DD-BF74-92E11F1DDF5F}"/>
    <cellStyle name="Comma [0] 2 172 2 2" xfId="41592" hidden="1" xr:uid="{1CAD936E-8429-493C-8020-3C890DB942AD}"/>
    <cellStyle name="Comma [0] 2 172 2 2" xfId="42695" hidden="1" xr:uid="{03E84E0B-5C4A-487E-9BE3-761EF50A72ED}"/>
    <cellStyle name="Comma [0] 2 172 2 2" xfId="43151" hidden="1" xr:uid="{838FE113-A00F-46D1-A560-F2B9E49739A2}"/>
    <cellStyle name="Comma [0] 2 172 2 2" xfId="43262" hidden="1" xr:uid="{4149CA3A-7826-42AD-B549-52329B1F0D20}"/>
    <cellStyle name="Comma [0] 2 172 2 2" xfId="43348" hidden="1" xr:uid="{97455696-E719-474E-B88D-C5C1E37A0E0D}"/>
    <cellStyle name="Comma [0] 2 172 2 2" xfId="44451" hidden="1" xr:uid="{92A2631C-2E0D-4F66-BC39-410C13B0B2C6}"/>
    <cellStyle name="Comma [0] 2 172 2 2" xfId="44907" hidden="1" xr:uid="{E6E45FA6-D34E-4701-838D-334D7769DA97}"/>
    <cellStyle name="Comma [0] 2 172 2 2" xfId="45018" hidden="1" xr:uid="{22CEF0AC-D77C-4EC4-9950-41E058843EA9}"/>
    <cellStyle name="Comma [0] 2 172 2 2" xfId="45104" hidden="1" xr:uid="{410A731D-9713-45D8-BBE1-2689780949C1}"/>
    <cellStyle name="Comma [0] 2 172 2 2" xfId="46207" hidden="1" xr:uid="{59B44B20-1913-4752-9D90-C6DDA8A8289A}"/>
    <cellStyle name="Comma [0] 2 172 2 2" xfId="46663" hidden="1" xr:uid="{6ADD4D9D-4DA3-4721-B7DE-80CF4A419A6B}"/>
    <cellStyle name="Comma [0] 2 172 2 2" xfId="46774" hidden="1" xr:uid="{A03F021C-4B44-46F2-9C32-61710DED6065}"/>
    <cellStyle name="Comma [0] 2 172 2 2" xfId="46860" hidden="1" xr:uid="{2C740D18-EF8D-4EFF-AD9C-932B8BDB3B98}"/>
    <cellStyle name="Comma [0] 2 172 2 2" xfId="47960" hidden="1" xr:uid="{C8C4C136-0F11-4778-86C0-3F9BB7D21204}"/>
    <cellStyle name="Comma [0] 2 172 2 2" xfId="48416" hidden="1" xr:uid="{C8D8C2D5-B7B3-4D53-9557-4B012CAF20AA}"/>
    <cellStyle name="Comma [0] 2 172 2 2" xfId="48527" hidden="1" xr:uid="{5340F2AD-C2A1-403A-A07F-18E9F328D5C1}"/>
    <cellStyle name="Comma [0] 2 172 2 2" xfId="48613" hidden="1" xr:uid="{F5677357-99C3-4ACF-9433-05B02660C40E}"/>
    <cellStyle name="Comma [0] 2 172 2 2" xfId="49710" hidden="1" xr:uid="{ED5EB752-0297-4918-8959-62C30DBB1649}"/>
    <cellStyle name="Comma [0] 2 172 2 2" xfId="50166" hidden="1" xr:uid="{0324CB2A-6C25-4B84-8FC7-207C1220321B}"/>
    <cellStyle name="Comma [0] 2 172 2 2" xfId="50277" hidden="1" xr:uid="{2D436D3C-C052-4A44-BAF7-D756EE06DE8E}"/>
    <cellStyle name="Comma [0] 2 172 2 2" xfId="50363" hidden="1" xr:uid="{7CDBF94C-C340-48C7-942A-E7990361A143}"/>
    <cellStyle name="Comma [0] 2 172 2 2" xfId="51455" hidden="1" xr:uid="{9520B53A-A9A4-47A8-8AFF-F05E56F323F1}"/>
    <cellStyle name="Comma [0] 2 172 2 2" xfId="51910" hidden="1" xr:uid="{9668CC72-393A-4015-80EF-C86B9D2C5A75}"/>
    <cellStyle name="Comma [0] 2 172 2 2" xfId="52021" hidden="1" xr:uid="{FB8FF6AC-4DD9-42FC-B5C8-A5BAED50A6C0}"/>
    <cellStyle name="Comma [0] 2 172 2 2" xfId="52107" hidden="1" xr:uid="{99B9227F-27E3-40D3-A542-24B1AEEE8F4D}"/>
    <cellStyle name="Comma [0] 2 172 2 2" xfId="53193" hidden="1" xr:uid="{CB67A5E5-2044-4A4D-AD70-7E6CBF3E35D8}"/>
    <cellStyle name="Comma [0] 2 172 2 2" xfId="53644" hidden="1" xr:uid="{268246BF-20AB-4C13-BA7F-2992429524A8}"/>
    <cellStyle name="Comma [0] 2 172 2 2" xfId="53755" hidden="1" xr:uid="{2E2655CE-BEE2-4993-8523-6FD79D2A07D1}"/>
    <cellStyle name="Comma [0] 2 172 2 2" xfId="53841" hidden="1" xr:uid="{AAAD5507-4231-4EC4-A1D3-A935E404E19B}"/>
    <cellStyle name="Comma [0] 2 172 2 2" xfId="54921" hidden="1" xr:uid="{CDE8D130-9273-43D5-9D2E-AFEB9985EFDD}"/>
    <cellStyle name="Comma [0] 2 172 2 2" xfId="55368" hidden="1" xr:uid="{0FC6E8CE-C652-45F7-A3D9-C814EF8BAD22}"/>
    <cellStyle name="Comma [0] 2 172 2 2" xfId="55479" hidden="1" xr:uid="{17060183-CE19-4A36-8B40-4D302E8D98E7}"/>
    <cellStyle name="Comma [0] 2 172 2 2" xfId="55565" hidden="1" xr:uid="{A474BA3F-DE16-4015-B37A-E96E3F8B5127}"/>
    <cellStyle name="Comma [0] 2 172 2 2" xfId="56634" hidden="1" xr:uid="{4622E69B-6156-4BB3-A006-4EF30CBFD342}"/>
    <cellStyle name="Comma [0] 2 172 2 2" xfId="57076" hidden="1" xr:uid="{69E5C88F-4B0E-49DF-83F7-455B03DF1140}"/>
    <cellStyle name="Comma [0] 2 172 2 2" xfId="57186" hidden="1" xr:uid="{C63255E5-C865-436D-984E-B41EFCE92869}"/>
    <cellStyle name="Comma [0] 2 172 2 2" xfId="57272" hidden="1" xr:uid="{6E231694-52A4-4DDE-BD37-0EB7233089D7}"/>
    <cellStyle name="Comma [0] 2 172 2 2" xfId="58331" hidden="1" xr:uid="{B3EDA84B-C6C4-401F-A18C-A0DBF990F2E7}"/>
    <cellStyle name="Comma [0] 2 172 2 2" xfId="58770" hidden="1" xr:uid="{061E0129-36A6-4391-942F-2D1D616BF566}"/>
    <cellStyle name="Comma [0] 2 172 2 2" xfId="58880" hidden="1" xr:uid="{D30DBD0D-3A5C-4087-89D5-1D1C270C4C21}"/>
    <cellStyle name="Comma [0] 2 172 2 2" xfId="58966" hidden="1" xr:uid="{80292CB4-FABC-42B6-B9B2-977E5E791C30}"/>
    <cellStyle name="Comma [0] 2 172 2 2" xfId="60006" hidden="1" xr:uid="{24ED9C37-75DF-40AC-AAE5-293626627BA9}"/>
    <cellStyle name="Comma [0] 2 172 2 2" xfId="60432" hidden="1" xr:uid="{4C91BF84-3E06-49CC-AFFE-EABEBC4E1CA1}"/>
    <cellStyle name="Comma [0] 2 172 2 2" xfId="60541" hidden="1" xr:uid="{25A6C587-EA8A-4FD8-8699-B6E0C06828EA}"/>
    <cellStyle name="Comma [0] 2 172 2 2" xfId="60627" hidden="1" xr:uid="{376D86CC-2103-40B6-8FEC-FF5B9D808EE0}"/>
    <cellStyle name="Comma [0] 2 172 2 2" xfId="61652" hidden="1" xr:uid="{167EE4CA-3A79-4FB3-9EC3-DB8DC851F29E}"/>
    <cellStyle name="Comma [0] 2 172 2 2" xfId="62067" hidden="1" xr:uid="{D61C7B0D-1550-4F11-8CD5-07A31E5F68BA}"/>
    <cellStyle name="Comma [0] 2 172 2 2" xfId="62176" hidden="1" xr:uid="{7478FF73-117A-44AF-8FBB-8605C94D757D}"/>
    <cellStyle name="Comma [0] 2 172 2 2" xfId="62262" hidden="1" xr:uid="{ECCACFEC-911A-4EF6-89A1-182A896721C6}"/>
    <cellStyle name="Comma [0] 2 172 2 2" xfId="63230" hidden="1" xr:uid="{46987105-77AB-4F07-B341-3B4E39A8534C}"/>
    <cellStyle name="Comma [0] 2 172 2 2" xfId="63589" hidden="1" xr:uid="{C7278468-AC94-419E-A207-E976CDF0C5A0}"/>
    <cellStyle name="Comma [0] 2 172 2 2" xfId="63775" hidden="1" xr:uid="{BC650E0C-2942-4D26-A0B4-0C540DB2F089}"/>
    <cellStyle name="Comma [0] 2 172 3" xfId="4284" hidden="1" xr:uid="{00000000-0005-0000-0000-0000BF100000}"/>
    <cellStyle name="Comma [0] 2 172 3" xfId="6409" hidden="1" xr:uid="{00000000-0005-0000-0000-00000C190000}"/>
    <cellStyle name="Comma [0] 2 172 3" xfId="6503" hidden="1" xr:uid="{00000000-0005-0000-0000-00006A190000}"/>
    <cellStyle name="Comma [0] 2 172 3" xfId="6588" hidden="1" xr:uid="{00000000-0005-0000-0000-0000BF190000}"/>
    <cellStyle name="Comma [0] 2 172 3" xfId="6692" hidden="1" xr:uid="{00000000-0005-0000-0000-0000271A0000}"/>
    <cellStyle name="Comma [0] 2 172 3" xfId="6707" hidden="1" xr:uid="{00000000-0005-0000-0000-0000361A0000}"/>
    <cellStyle name="Comma [0] 2 172 3" xfId="6713" hidden="1" xr:uid="{00000000-0005-0000-0000-00003C1A0000}"/>
    <cellStyle name="Comma [0] 2 172 3" xfId="6752" hidden="1" xr:uid="{00000000-0005-0000-0000-0000631A0000}"/>
    <cellStyle name="Comma [0] 2 172 3" xfId="6823" hidden="1" xr:uid="{00000000-0005-0000-0000-0000AA1A0000}"/>
    <cellStyle name="Comma [0] 2 172 3" xfId="7076" hidden="1" xr:uid="{00000000-0005-0000-0000-0000A71B0000}"/>
    <cellStyle name="Comma [0] 2 172 3" xfId="8832" hidden="1" xr:uid="{00000000-0005-0000-0000-000083220000}"/>
    <cellStyle name="Comma [0] 2 172 3" xfId="10588" hidden="1" xr:uid="{00000000-0005-0000-0000-00005F290000}"/>
    <cellStyle name="Comma [0] 2 172 3" xfId="12344" hidden="1" xr:uid="{00000000-0005-0000-0000-00003B300000}"/>
    <cellStyle name="Comma [0] 2 172 3" xfId="14100" hidden="1" xr:uid="{00000000-0005-0000-0000-000017370000}"/>
    <cellStyle name="Comma [0] 2 172 3" xfId="15853" hidden="1" xr:uid="{00000000-0005-0000-0000-0000F03D0000}"/>
    <cellStyle name="Comma [0] 2 172 3" xfId="17603" hidden="1" xr:uid="{00000000-0005-0000-0000-0000C6440000}"/>
    <cellStyle name="Comma [0] 2 172 3" xfId="36303" hidden="1" xr:uid="{CEE19820-B6C8-47FC-829A-0938E30ABF29}"/>
    <cellStyle name="Comma [0] 2 172 3" xfId="38428" hidden="1" xr:uid="{7ACB80B5-76C3-46B9-9208-35F09A8784E6}"/>
    <cellStyle name="Comma [0] 2 172 3" xfId="38522" hidden="1" xr:uid="{B8FFAF5D-69ED-455C-A7C5-1D775BFA61B2}"/>
    <cellStyle name="Comma [0] 2 172 3" xfId="38607" hidden="1" xr:uid="{D5578D96-F51D-45CD-983E-BC502AFB677F}"/>
    <cellStyle name="Comma [0] 2 172 3" xfId="38711" hidden="1" xr:uid="{1D876A9C-BC55-4F6B-A8AF-A23EF2E7F836}"/>
    <cellStyle name="Comma [0] 2 172 3" xfId="38726" hidden="1" xr:uid="{C6AB8305-475B-44D3-BC47-A23B3BDCA7EC}"/>
    <cellStyle name="Comma [0] 2 172 3" xfId="38732" hidden="1" xr:uid="{EC6DD25B-4352-4508-A069-65E733CDF06D}"/>
    <cellStyle name="Comma [0] 2 172 3" xfId="38771" hidden="1" xr:uid="{ED871613-1B70-43D3-A0B6-C590BE45F917}"/>
    <cellStyle name="Comma [0] 2 172 3" xfId="38842" hidden="1" xr:uid="{03974AC3-A696-4291-A419-62BCC548DC38}"/>
    <cellStyle name="Comma [0] 2 172 3" xfId="39095" hidden="1" xr:uid="{1BDF35E0-77DE-4372-9F82-FCA95C4C7B34}"/>
    <cellStyle name="Comma [0] 2 172 3" xfId="40851" hidden="1" xr:uid="{E2615E3B-1C31-4736-A940-FAF38F6B7ED9}"/>
    <cellStyle name="Comma [0] 2 172 3" xfId="42607" hidden="1" xr:uid="{6CE1AD19-4FF0-4EB8-A1B1-9BFC1AD1F488}"/>
    <cellStyle name="Comma [0] 2 172 3" xfId="44363" hidden="1" xr:uid="{0CEFA31C-CFDE-473A-9066-B9E46F431846}"/>
    <cellStyle name="Comma [0] 2 172 3" xfId="46119" hidden="1" xr:uid="{DB52820F-E6A4-4D1E-8B84-3B87A6F242E6}"/>
    <cellStyle name="Comma [0] 2 172 3" xfId="47872" hidden="1" xr:uid="{309689B5-021D-40B4-A0DF-AE3E7F7FD12C}"/>
    <cellStyle name="Comma [0] 2 172 3" xfId="49622" hidden="1" xr:uid="{C79DE052-8E5C-428B-9CA2-0F7CDCAD6F28}"/>
    <cellStyle name="Comma [0] 2 173" xfId="491" xr:uid="{00000000-0005-0000-0000-0000EE010000}"/>
    <cellStyle name="Comma [0] 2 173 2" xfId="1012" hidden="1" xr:uid="{00000000-0005-0000-0000-0000F7030000}"/>
    <cellStyle name="Comma [0] 2 173 2" xfId="1713" hidden="1" xr:uid="{00000000-0005-0000-0000-0000B4060000}"/>
    <cellStyle name="Comma [0] 2 173 2" xfId="1804" hidden="1" xr:uid="{00000000-0005-0000-0000-00000F070000}"/>
    <cellStyle name="Comma [0] 2 173 2" xfId="33049" hidden="1" xr:uid="{443838D0-C63F-4F4E-B1E7-5763EFBB1E71}"/>
    <cellStyle name="Comma [0] 2 173 2" xfId="33746" hidden="1" xr:uid="{D7335383-37D7-49C3-AC09-95700A372895}"/>
    <cellStyle name="Comma [0] 2 173 2" xfId="33834" hidden="1" xr:uid="{FA4D278B-55EE-4EF2-A38E-35E742DE8368}"/>
    <cellStyle name="Comma [0] 2 173 2" xfId="32544" xr:uid="{4B091C94-6930-46F4-86D1-2B531FE67CFA}"/>
    <cellStyle name="Comma [0] 2 173 2 2" xfId="4804" hidden="1" xr:uid="{00000000-0005-0000-0000-0000C7120000}"/>
    <cellStyle name="Comma [0] 2 173 2 2" xfId="4943" hidden="1" xr:uid="{00000000-0005-0000-0000-000052130000}"/>
    <cellStyle name="Comma [0] 2 173 2 2" xfId="5510" hidden="1" xr:uid="{00000000-0005-0000-0000-000089150000}"/>
    <cellStyle name="Comma [0] 2 173 2 2" xfId="5605" hidden="1" xr:uid="{00000000-0005-0000-0000-0000E8150000}"/>
    <cellStyle name="Comma [0] 2 173 2 2" xfId="7023" hidden="1" xr:uid="{00000000-0005-0000-0000-0000721B0000}"/>
    <cellStyle name="Comma [0] 2 173 2 2" xfId="7162" hidden="1" xr:uid="{00000000-0005-0000-0000-0000FD1B0000}"/>
    <cellStyle name="Comma [0] 2 173 2 2" xfId="7729" hidden="1" xr:uid="{00000000-0005-0000-0000-0000341E0000}"/>
    <cellStyle name="Comma [0] 2 173 2 2" xfId="7824" hidden="1" xr:uid="{00000000-0005-0000-0000-0000931E0000}"/>
    <cellStyle name="Comma [0] 2 173 2 2" xfId="8779" hidden="1" xr:uid="{00000000-0005-0000-0000-00004E220000}"/>
    <cellStyle name="Comma [0] 2 173 2 2" xfId="8918" hidden="1" xr:uid="{00000000-0005-0000-0000-0000D9220000}"/>
    <cellStyle name="Comma [0] 2 173 2 2" xfId="9485" hidden="1" xr:uid="{00000000-0005-0000-0000-000010250000}"/>
    <cellStyle name="Comma [0] 2 173 2 2" xfId="9580" hidden="1" xr:uid="{00000000-0005-0000-0000-00006F250000}"/>
    <cellStyle name="Comma [0] 2 173 2 2" xfId="10535" hidden="1" xr:uid="{00000000-0005-0000-0000-00002A290000}"/>
    <cellStyle name="Comma [0] 2 173 2 2" xfId="10674" hidden="1" xr:uid="{00000000-0005-0000-0000-0000B5290000}"/>
    <cellStyle name="Comma [0] 2 173 2 2" xfId="11241" hidden="1" xr:uid="{00000000-0005-0000-0000-0000EC2B0000}"/>
    <cellStyle name="Comma [0] 2 173 2 2" xfId="11336" hidden="1" xr:uid="{00000000-0005-0000-0000-00004B2C0000}"/>
    <cellStyle name="Comma [0] 2 173 2 2" xfId="12291" hidden="1" xr:uid="{00000000-0005-0000-0000-000006300000}"/>
    <cellStyle name="Comma [0] 2 173 2 2" xfId="12430" hidden="1" xr:uid="{00000000-0005-0000-0000-000091300000}"/>
    <cellStyle name="Comma [0] 2 173 2 2" xfId="12997" hidden="1" xr:uid="{00000000-0005-0000-0000-0000C8320000}"/>
    <cellStyle name="Comma [0] 2 173 2 2" xfId="13092" hidden="1" xr:uid="{00000000-0005-0000-0000-000027330000}"/>
    <cellStyle name="Comma [0] 2 173 2 2" xfId="14047" hidden="1" xr:uid="{00000000-0005-0000-0000-0000E2360000}"/>
    <cellStyle name="Comma [0] 2 173 2 2" xfId="14186" hidden="1" xr:uid="{00000000-0005-0000-0000-00006D370000}"/>
    <cellStyle name="Comma [0] 2 173 2 2" xfId="14753" hidden="1" xr:uid="{00000000-0005-0000-0000-0000A4390000}"/>
    <cellStyle name="Comma [0] 2 173 2 2" xfId="14848" hidden="1" xr:uid="{00000000-0005-0000-0000-0000033A0000}"/>
    <cellStyle name="Comma [0] 2 173 2 2" xfId="15800" hidden="1" xr:uid="{00000000-0005-0000-0000-0000BB3D0000}"/>
    <cellStyle name="Comma [0] 2 173 2 2" xfId="15939" hidden="1" xr:uid="{00000000-0005-0000-0000-0000463E0000}"/>
    <cellStyle name="Comma [0] 2 173 2 2" xfId="16506" hidden="1" xr:uid="{00000000-0005-0000-0000-00007D400000}"/>
    <cellStyle name="Comma [0] 2 173 2 2" xfId="16601" hidden="1" xr:uid="{00000000-0005-0000-0000-0000DC400000}"/>
    <cellStyle name="Comma [0] 2 173 2 2" xfId="17550" hidden="1" xr:uid="{00000000-0005-0000-0000-000091440000}"/>
    <cellStyle name="Comma [0] 2 173 2 2" xfId="17689" hidden="1" xr:uid="{00000000-0005-0000-0000-00001C450000}"/>
    <cellStyle name="Comma [0] 2 173 2 2" xfId="18256" hidden="1" xr:uid="{00000000-0005-0000-0000-000053470000}"/>
    <cellStyle name="Comma [0] 2 173 2 2" xfId="18351" hidden="1" xr:uid="{00000000-0005-0000-0000-0000B2470000}"/>
    <cellStyle name="Comma [0] 2 173 2 2" xfId="19296" hidden="1" xr:uid="{00000000-0005-0000-0000-0000634B0000}"/>
    <cellStyle name="Comma [0] 2 173 2 2" xfId="19434" hidden="1" xr:uid="{00000000-0005-0000-0000-0000ED4B0000}"/>
    <cellStyle name="Comma [0] 2 173 2 2" xfId="20000" hidden="1" xr:uid="{00000000-0005-0000-0000-0000234E0000}"/>
    <cellStyle name="Comma [0] 2 173 2 2" xfId="20095" hidden="1" xr:uid="{00000000-0005-0000-0000-0000824E0000}"/>
    <cellStyle name="Comma [0] 2 173 2 2" xfId="21034" hidden="1" xr:uid="{00000000-0005-0000-0000-00002D520000}"/>
    <cellStyle name="Comma [0] 2 173 2 2" xfId="21172" hidden="1" xr:uid="{00000000-0005-0000-0000-0000B7520000}"/>
    <cellStyle name="Comma [0] 2 173 2 2" xfId="21734" hidden="1" xr:uid="{00000000-0005-0000-0000-0000E9540000}"/>
    <cellStyle name="Comma [0] 2 173 2 2" xfId="21829" hidden="1" xr:uid="{00000000-0005-0000-0000-000048550000}"/>
    <cellStyle name="Comma [0] 2 173 2 2" xfId="22762" hidden="1" xr:uid="{00000000-0005-0000-0000-0000ED580000}"/>
    <cellStyle name="Comma [0] 2 173 2 2" xfId="22900" hidden="1" xr:uid="{00000000-0005-0000-0000-000077590000}"/>
    <cellStyle name="Comma [0] 2 173 2 2" xfId="23458" hidden="1" xr:uid="{00000000-0005-0000-0000-0000A55B0000}"/>
    <cellStyle name="Comma [0] 2 173 2 2" xfId="23553" hidden="1" xr:uid="{00000000-0005-0000-0000-0000045C0000}"/>
    <cellStyle name="Comma [0] 2 173 2 2" xfId="24478" hidden="1" xr:uid="{00000000-0005-0000-0000-0000A15F0000}"/>
    <cellStyle name="Comma [0] 2 173 2 2" xfId="24613" hidden="1" xr:uid="{00000000-0005-0000-0000-000028600000}"/>
    <cellStyle name="Comma [0] 2 173 2 2" xfId="25165" hidden="1" xr:uid="{00000000-0005-0000-0000-000050620000}"/>
    <cellStyle name="Comma [0] 2 173 2 2" xfId="25260" hidden="1" xr:uid="{00000000-0005-0000-0000-0000AF620000}"/>
    <cellStyle name="Comma [0] 2 173 2 2" xfId="26176" hidden="1" xr:uid="{00000000-0005-0000-0000-000043660000}"/>
    <cellStyle name="Comma [0] 2 173 2 2" xfId="26310" hidden="1" xr:uid="{00000000-0005-0000-0000-0000C9660000}"/>
    <cellStyle name="Comma [0] 2 173 2 2" xfId="26859" hidden="1" xr:uid="{00000000-0005-0000-0000-0000EE680000}"/>
    <cellStyle name="Comma [0] 2 173 2 2" xfId="26954" hidden="1" xr:uid="{00000000-0005-0000-0000-00004D690000}"/>
    <cellStyle name="Comma [0] 2 173 2 2" xfId="27856" hidden="1" xr:uid="{00000000-0005-0000-0000-0000D36C0000}"/>
    <cellStyle name="Comma [0] 2 173 2 2" xfId="27985" hidden="1" xr:uid="{00000000-0005-0000-0000-0000546D0000}"/>
    <cellStyle name="Comma [0] 2 173 2 2" xfId="28520" hidden="1" xr:uid="{00000000-0005-0000-0000-00006B6F0000}"/>
    <cellStyle name="Comma [0] 2 173 2 2" xfId="28615" hidden="1" xr:uid="{00000000-0005-0000-0000-0000CA6F0000}"/>
    <cellStyle name="Comma [0] 2 173 2 2" xfId="29504" hidden="1" xr:uid="{00000000-0005-0000-0000-000043730000}"/>
    <cellStyle name="Comma [0] 2 173 2 2" xfId="29631" hidden="1" xr:uid="{00000000-0005-0000-0000-0000C2730000}"/>
    <cellStyle name="Comma [0] 2 173 2 2" xfId="30155" hidden="1" xr:uid="{00000000-0005-0000-0000-0000CE750000}"/>
    <cellStyle name="Comma [0] 2 173 2 2" xfId="30250" hidden="1" xr:uid="{00000000-0005-0000-0000-00002D760000}"/>
    <cellStyle name="Comma [0] 2 173 2 2" xfId="31100" hidden="1" xr:uid="{00000000-0005-0000-0000-00007F790000}"/>
    <cellStyle name="Comma [0] 2 173 2 2" xfId="31677" hidden="1" xr:uid="{00000000-0005-0000-0000-0000C07B0000}"/>
    <cellStyle name="Comma [0] 2 173 2 2" xfId="31763" hidden="1" xr:uid="{00000000-0005-0000-0000-0000167C0000}"/>
    <cellStyle name="Comma [0] 2 173 2 2" xfId="36823" hidden="1" xr:uid="{90DDD82A-DF57-4996-A7C9-0B2C88BF9DE9}"/>
    <cellStyle name="Comma [0] 2 173 2 2" xfId="36962" hidden="1" xr:uid="{3ED512E0-E973-4C91-9864-F7143D1F96B5}"/>
    <cellStyle name="Comma [0] 2 173 2 2" xfId="37529" hidden="1" xr:uid="{62646668-A305-45B8-B000-52DBEB6A081A}"/>
    <cellStyle name="Comma [0] 2 173 2 2" xfId="37624" hidden="1" xr:uid="{DCA5CD78-7EA9-412C-ABBE-E32E611E935B}"/>
    <cellStyle name="Comma [0] 2 173 2 2" xfId="39042" hidden="1" xr:uid="{61EC6727-F93F-4711-A9E7-04FEDE8AAD95}"/>
    <cellStyle name="Comma [0] 2 173 2 2" xfId="39181" hidden="1" xr:uid="{1838D59E-179C-47C7-A628-40ECE88DF20A}"/>
    <cellStyle name="Comma [0] 2 173 2 2" xfId="39748" hidden="1" xr:uid="{1B827A7D-FF4B-4464-8405-F1F57E7D8060}"/>
    <cellStyle name="Comma [0] 2 173 2 2" xfId="39843" hidden="1" xr:uid="{CCE85322-09E4-464B-AD7C-9E2A871EFDB4}"/>
    <cellStyle name="Comma [0] 2 173 2 2" xfId="40798" hidden="1" xr:uid="{CC927A51-DC08-4CC6-84F2-B7C3313BE471}"/>
    <cellStyle name="Comma [0] 2 173 2 2" xfId="40937" hidden="1" xr:uid="{461F69A9-EBEF-43BF-BFB3-2DEC02B29396}"/>
    <cellStyle name="Comma [0] 2 173 2 2" xfId="41504" hidden="1" xr:uid="{648AF0A0-8DF8-44C4-BB29-080F549A9C83}"/>
    <cellStyle name="Comma [0] 2 173 2 2" xfId="41599" hidden="1" xr:uid="{BC0ED0AA-8AA5-4AF2-8C64-94D689A077D1}"/>
    <cellStyle name="Comma [0] 2 173 2 2" xfId="42554" hidden="1" xr:uid="{6317855F-DC04-4A5B-8423-234442E2850B}"/>
    <cellStyle name="Comma [0] 2 173 2 2" xfId="42693" hidden="1" xr:uid="{74CA93FE-C196-4644-AC25-E54295D283DE}"/>
    <cellStyle name="Comma [0] 2 173 2 2" xfId="43260" hidden="1" xr:uid="{E70764CA-97B0-4B3B-A3E6-B6272E2F021C}"/>
    <cellStyle name="Comma [0] 2 173 2 2" xfId="43355" hidden="1" xr:uid="{7121A385-A52B-4E36-AC1D-CAEF1652A657}"/>
    <cellStyle name="Comma [0] 2 173 2 2" xfId="44310" hidden="1" xr:uid="{DFC0F51F-51B1-43C0-917D-43BDF7E45DCD}"/>
    <cellStyle name="Comma [0] 2 173 2 2" xfId="44449" hidden="1" xr:uid="{B1F14E55-0178-4DDD-BEE5-331515DF3576}"/>
    <cellStyle name="Comma [0] 2 173 2 2" xfId="45016" hidden="1" xr:uid="{BF5EF7AC-D3EF-4D29-B005-425AEEB1E172}"/>
    <cellStyle name="Comma [0] 2 173 2 2" xfId="45111" hidden="1" xr:uid="{5AD46FC7-33FE-4D19-9423-D4644DAF4340}"/>
    <cellStyle name="Comma [0] 2 173 2 2" xfId="46066" hidden="1" xr:uid="{B39B2D8C-9274-4B7C-90B9-5922A85A016E}"/>
    <cellStyle name="Comma [0] 2 173 2 2" xfId="46205" hidden="1" xr:uid="{4615F495-897C-4486-8A36-468371BABE3C}"/>
    <cellStyle name="Comma [0] 2 173 2 2" xfId="46772" hidden="1" xr:uid="{D7AF4327-CD4D-44E9-A15E-651F10DF1D85}"/>
    <cellStyle name="Comma [0] 2 173 2 2" xfId="46867" hidden="1" xr:uid="{CFEA9E0F-C981-4920-8BEF-12A6D6DBFEB9}"/>
    <cellStyle name="Comma [0] 2 173 2 2" xfId="47819" hidden="1" xr:uid="{DF5AF68F-9838-40B0-B36D-87BDEC56DC0E}"/>
    <cellStyle name="Comma [0] 2 173 2 2" xfId="47958" hidden="1" xr:uid="{DE6488A5-74E2-4B66-AB4A-D093D76864D9}"/>
    <cellStyle name="Comma [0] 2 173 2 2" xfId="48525" hidden="1" xr:uid="{233FEBBC-6AB4-4CA3-8A7B-DC5BE28AA03D}"/>
    <cellStyle name="Comma [0] 2 173 2 2" xfId="48620" hidden="1" xr:uid="{A286507E-EA8E-4FC7-AE2F-AD3CAB65EBDF}"/>
    <cellStyle name="Comma [0] 2 173 2 2" xfId="49569" hidden="1" xr:uid="{8E0E377A-980E-4E69-80BC-6D863FD5036A}"/>
    <cellStyle name="Comma [0] 2 173 2 2" xfId="49708" hidden="1" xr:uid="{54C55754-3FFD-41A8-9039-97A067E433B5}"/>
    <cellStyle name="Comma [0] 2 173 2 2" xfId="50275" hidden="1" xr:uid="{3CBAAB21-1693-4FF8-9F75-4C41F427F59E}"/>
    <cellStyle name="Comma [0] 2 173 2 2" xfId="50370" hidden="1" xr:uid="{6909C2BB-9F05-4E44-9E52-843D9D3A3426}"/>
    <cellStyle name="Comma [0] 2 173 2 2" xfId="51315" hidden="1" xr:uid="{27405961-E2AC-45ED-A6EF-9A87FE42EC27}"/>
    <cellStyle name="Comma [0] 2 173 2 2" xfId="51453" hidden="1" xr:uid="{51043785-2898-452A-82A1-194DA904B626}"/>
    <cellStyle name="Comma [0] 2 173 2 2" xfId="52019" hidden="1" xr:uid="{62501578-B253-46EF-96DD-77CBFD699CE1}"/>
    <cellStyle name="Comma [0] 2 173 2 2" xfId="52114" hidden="1" xr:uid="{67255335-C3E7-453E-87B3-AC1FA715F44F}"/>
    <cellStyle name="Comma [0] 2 173 2 2" xfId="53053" hidden="1" xr:uid="{C46654AA-9D1A-4590-AC1E-2F092572429B}"/>
    <cellStyle name="Comma [0] 2 173 2 2" xfId="53191" hidden="1" xr:uid="{43072E4F-F517-41F8-BC1C-962CE61C7A6C}"/>
    <cellStyle name="Comma [0] 2 173 2 2" xfId="53753" hidden="1" xr:uid="{9B66E178-D15F-4995-9ACA-2AE27838D1B0}"/>
    <cellStyle name="Comma [0] 2 173 2 2" xfId="53848" hidden="1" xr:uid="{5940752A-A9D3-4D4F-BD56-5AB9451375EE}"/>
    <cellStyle name="Comma [0] 2 173 2 2" xfId="54781" hidden="1" xr:uid="{C29CB3BD-9119-4E23-B640-B860DABE9C76}"/>
    <cellStyle name="Comma [0] 2 173 2 2" xfId="54919" hidden="1" xr:uid="{69C56A27-4810-4FF1-B04D-E339E900AABE}"/>
    <cellStyle name="Comma [0] 2 173 2 2" xfId="55477" hidden="1" xr:uid="{43A87D12-3B40-4D20-9DAD-EE164F745B76}"/>
    <cellStyle name="Comma [0] 2 173 2 2" xfId="55572" hidden="1" xr:uid="{74E95E8B-ABC3-411F-B80F-E6864F13C43D}"/>
    <cellStyle name="Comma [0] 2 173 2 2" xfId="56497" hidden="1" xr:uid="{2ED3DFAF-9BE6-4005-8F4D-881FA24FFA94}"/>
    <cellStyle name="Comma [0] 2 173 2 2" xfId="56632" hidden="1" xr:uid="{F1798FAE-4A8A-4079-994E-57F8383ECBB9}"/>
    <cellStyle name="Comma [0] 2 173 2 2" xfId="57184" hidden="1" xr:uid="{8D4AC614-8795-45AC-8E51-34D69EEDE384}"/>
    <cellStyle name="Comma [0] 2 173 2 2" xfId="57279" hidden="1" xr:uid="{6DAFB605-7775-40EF-AF5B-DD8156C5B080}"/>
    <cellStyle name="Comma [0] 2 173 2 2" xfId="58195" hidden="1" xr:uid="{B0ED7DBB-6F3B-42BC-8369-5046400DBB3D}"/>
    <cellStyle name="Comma [0] 2 173 2 2" xfId="58329" hidden="1" xr:uid="{1D04FEAF-7A37-4F7B-B695-82A0E9173B27}"/>
    <cellStyle name="Comma [0] 2 173 2 2" xfId="58878" hidden="1" xr:uid="{7E73CA0B-9051-4957-BA9C-FD1298194EB8}"/>
    <cellStyle name="Comma [0] 2 173 2 2" xfId="58973" hidden="1" xr:uid="{9AA33383-C870-4BEC-9772-898795F4BF89}"/>
    <cellStyle name="Comma [0] 2 173 2 2" xfId="59875" hidden="1" xr:uid="{348E8823-68AE-47EC-A13A-C697915B6D21}"/>
    <cellStyle name="Comma [0] 2 173 2 2" xfId="60004" hidden="1" xr:uid="{38A4ED93-E314-416B-9DCD-143A0AC38D3A}"/>
    <cellStyle name="Comma [0] 2 173 2 2" xfId="60539" hidden="1" xr:uid="{327C93B5-4BB9-439D-B69F-D9DA543FB67E}"/>
    <cellStyle name="Comma [0] 2 173 2 2" xfId="60634" hidden="1" xr:uid="{6F24D994-6D99-4F0D-A803-5FD332D416C3}"/>
    <cellStyle name="Comma [0] 2 173 2 2" xfId="61523" hidden="1" xr:uid="{AB70EAEE-2C79-4EA7-BDBD-631B4E0B4CAC}"/>
    <cellStyle name="Comma [0] 2 173 2 2" xfId="61650" hidden="1" xr:uid="{78F73E46-F5B8-43AA-86B7-E6F11739A755}"/>
    <cellStyle name="Comma [0] 2 173 2 2" xfId="62174" hidden="1" xr:uid="{572758E7-3C37-4536-B586-BEBE1C5CA570}"/>
    <cellStyle name="Comma [0] 2 173 2 2" xfId="62269" hidden="1" xr:uid="{6025F2EE-F4D2-4EFF-9CDB-25B1C196781C}"/>
    <cellStyle name="Comma [0] 2 173 2 2" xfId="63119" hidden="1" xr:uid="{15FB7997-E840-47E5-A3AD-370298D915F1}"/>
    <cellStyle name="Comma [0] 2 173 2 2" xfId="63696" hidden="1" xr:uid="{57C1C63C-B4D3-45BE-ACCC-4DA770069341}"/>
    <cellStyle name="Comma [0] 2 173 2 2" xfId="63782" hidden="1" xr:uid="{38473B4C-931D-4B32-B3A5-5198F847AF1E}"/>
    <cellStyle name="Comma [0] 2 173 3" xfId="4282" hidden="1" xr:uid="{00000000-0005-0000-0000-0000BD100000}"/>
    <cellStyle name="Comma [0] 2 173 3" xfId="6417" hidden="1" xr:uid="{00000000-0005-0000-0000-000014190000}"/>
    <cellStyle name="Comma [0] 2 173 3" xfId="6501" hidden="1" xr:uid="{00000000-0005-0000-0000-000068190000}"/>
    <cellStyle name="Comma [0] 2 173 3" xfId="6561" hidden="1" xr:uid="{00000000-0005-0000-0000-0000A4190000}"/>
    <cellStyle name="Comma [0] 2 173 3" xfId="6757" hidden="1" xr:uid="{00000000-0005-0000-0000-0000681A0000}"/>
    <cellStyle name="Comma [0] 2 173 3" xfId="6819" hidden="1" xr:uid="{00000000-0005-0000-0000-0000A61A0000}"/>
    <cellStyle name="Comma [0] 2 173 3" xfId="6891" hidden="1" xr:uid="{00000000-0005-0000-0000-0000EE1A0000}"/>
    <cellStyle name="Comma [0] 2 173 3" xfId="8647" hidden="1" xr:uid="{00000000-0005-0000-0000-0000CA210000}"/>
    <cellStyle name="Comma [0] 2 173 3" xfId="10403" hidden="1" xr:uid="{00000000-0005-0000-0000-0000A6280000}"/>
    <cellStyle name="Comma [0] 2 173 3" xfId="12159" hidden="1" xr:uid="{00000000-0005-0000-0000-0000822F0000}"/>
    <cellStyle name="Comma [0] 2 173 3" xfId="13915" hidden="1" xr:uid="{00000000-0005-0000-0000-00005E360000}"/>
    <cellStyle name="Comma [0] 2 173 3" xfId="15671" hidden="1" xr:uid="{00000000-0005-0000-0000-00003A3D0000}"/>
    <cellStyle name="Comma [0] 2 173 3" xfId="17423" hidden="1" xr:uid="{00000000-0005-0000-0000-000012440000}"/>
    <cellStyle name="Comma [0] 2 173 3" xfId="19172" hidden="1" xr:uid="{00000000-0005-0000-0000-0000E74A0000}"/>
    <cellStyle name="Comma [0] 2 173 3" xfId="20915" hidden="1" xr:uid="{00000000-0005-0000-0000-0000B6510000}"/>
    <cellStyle name="Comma [0] 2 173 3" xfId="22645" hidden="1" xr:uid="{00000000-0005-0000-0000-000078580000}"/>
    <cellStyle name="Comma [0] 2 173 3" xfId="36301" hidden="1" xr:uid="{5725A9D4-7297-4A28-9817-8E3940C2ECB9}"/>
    <cellStyle name="Comma [0] 2 173 3" xfId="38436" hidden="1" xr:uid="{D4BD51A3-FAB8-4179-9188-68EB18428063}"/>
    <cellStyle name="Comma [0] 2 173 3" xfId="38520" hidden="1" xr:uid="{1E7CFEC0-3ED9-4117-BCDE-BF81D8CAF21B}"/>
    <cellStyle name="Comma [0] 2 173 3" xfId="38580" hidden="1" xr:uid="{A962538E-94C9-4B3B-AE55-01B8BE3E00F7}"/>
    <cellStyle name="Comma [0] 2 173 3" xfId="38776" hidden="1" xr:uid="{6C961F67-8B89-40E5-B5EB-25AFC32FD093}"/>
    <cellStyle name="Comma [0] 2 173 3" xfId="38838" hidden="1" xr:uid="{8F76A111-32E9-458A-B5DB-6E32BED3C627}"/>
    <cellStyle name="Comma [0] 2 173 3" xfId="38910" hidden="1" xr:uid="{2C02B256-090D-4DAB-B37C-455C7BA291B2}"/>
    <cellStyle name="Comma [0] 2 173 3" xfId="40666" hidden="1" xr:uid="{EBE8DC5B-2A79-4400-A1BC-CA8D1E6FE329}"/>
    <cellStyle name="Comma [0] 2 173 3" xfId="42422" hidden="1" xr:uid="{171F8F07-0565-4026-A21C-A6EBF4224421}"/>
    <cellStyle name="Comma [0] 2 173 3" xfId="44178" hidden="1" xr:uid="{021935A7-434F-4E4A-9B7C-8F046C3A5C8D}"/>
    <cellStyle name="Comma [0] 2 173 3" xfId="45934" hidden="1" xr:uid="{B721CCA1-4D4D-4B1A-AF3D-709C1B975DB0}"/>
    <cellStyle name="Comma [0] 2 173 3" xfId="47690" hidden="1" xr:uid="{0371A759-5957-4866-ABDA-11B01EBA092C}"/>
    <cellStyle name="Comma [0] 2 173 3" xfId="49442" hidden="1" xr:uid="{013FCFCF-35C5-4B18-8506-D75816CD831E}"/>
    <cellStyle name="Comma [0] 2 173 3" xfId="51191" hidden="1" xr:uid="{A6EDDAF1-D14A-4BF6-8D94-C47AF8F533BC}"/>
    <cellStyle name="Comma [0] 2 173 3" xfId="52934" hidden="1" xr:uid="{6EEAFB95-7772-4E32-9B40-78AB73B8EB21}"/>
    <cellStyle name="Comma [0] 2 173 3" xfId="54664" hidden="1" xr:uid="{996DC3E6-B869-4ECD-BD4F-8D017920EBC8}"/>
    <cellStyle name="Comma [0] 2 174" xfId="486" xr:uid="{00000000-0005-0000-0000-0000E9010000}"/>
    <cellStyle name="Comma [0] 2 174 2" xfId="1014" hidden="1" xr:uid="{00000000-0005-0000-0000-0000F9030000}"/>
    <cellStyle name="Comma [0] 2 174 2" xfId="1708" hidden="1" xr:uid="{00000000-0005-0000-0000-0000AF060000}"/>
    <cellStyle name="Comma [0] 2 174 2" xfId="1818" hidden="1" xr:uid="{00000000-0005-0000-0000-00001D070000}"/>
    <cellStyle name="Comma [0] 2 174 2" xfId="33051" hidden="1" xr:uid="{A200455D-9813-461A-B1B0-9998D2E35812}"/>
    <cellStyle name="Comma [0] 2 174 2" xfId="33741" hidden="1" xr:uid="{6B8ED363-C9AA-4FB6-9AFA-3DD843F5273F}"/>
    <cellStyle name="Comma [0] 2 174 2" xfId="33848" hidden="1" xr:uid="{D88C5A05-4CB7-48CB-8F8E-8EBCF1C24F4C}"/>
    <cellStyle name="Comma [0] 2 174 2" xfId="32539" xr:uid="{F3DF84A8-09D2-4E72-89B8-30A17ED0901B}"/>
    <cellStyle name="Comma [0] 2 174 2 2" xfId="4806" hidden="1" xr:uid="{00000000-0005-0000-0000-0000C9120000}"/>
    <cellStyle name="Comma [0] 2 174 2 2" xfId="4938" hidden="1" xr:uid="{00000000-0005-0000-0000-00004D130000}"/>
    <cellStyle name="Comma [0] 2 174 2 2" xfId="5505" hidden="1" xr:uid="{00000000-0005-0000-0000-000084150000}"/>
    <cellStyle name="Comma [0] 2 174 2 2" xfId="5619" hidden="1" xr:uid="{00000000-0005-0000-0000-0000F6150000}"/>
    <cellStyle name="Comma [0] 2 174 2 2" xfId="7025" hidden="1" xr:uid="{00000000-0005-0000-0000-0000741B0000}"/>
    <cellStyle name="Comma [0] 2 174 2 2" xfId="7157" hidden="1" xr:uid="{00000000-0005-0000-0000-0000F81B0000}"/>
    <cellStyle name="Comma [0] 2 174 2 2" xfId="7724" hidden="1" xr:uid="{00000000-0005-0000-0000-00002F1E0000}"/>
    <cellStyle name="Comma [0] 2 174 2 2" xfId="7838" hidden="1" xr:uid="{00000000-0005-0000-0000-0000A11E0000}"/>
    <cellStyle name="Comma [0] 2 174 2 2" xfId="8781" hidden="1" xr:uid="{00000000-0005-0000-0000-000050220000}"/>
    <cellStyle name="Comma [0] 2 174 2 2" xfId="8913" hidden="1" xr:uid="{00000000-0005-0000-0000-0000D4220000}"/>
    <cellStyle name="Comma [0] 2 174 2 2" xfId="9480" hidden="1" xr:uid="{00000000-0005-0000-0000-00000B250000}"/>
    <cellStyle name="Comma [0] 2 174 2 2" xfId="9594" hidden="1" xr:uid="{00000000-0005-0000-0000-00007D250000}"/>
    <cellStyle name="Comma [0] 2 174 2 2" xfId="10537" hidden="1" xr:uid="{00000000-0005-0000-0000-00002C290000}"/>
    <cellStyle name="Comma [0] 2 174 2 2" xfId="10669" hidden="1" xr:uid="{00000000-0005-0000-0000-0000B0290000}"/>
    <cellStyle name="Comma [0] 2 174 2 2" xfId="11236" hidden="1" xr:uid="{00000000-0005-0000-0000-0000E72B0000}"/>
    <cellStyle name="Comma [0] 2 174 2 2" xfId="11350" hidden="1" xr:uid="{00000000-0005-0000-0000-0000592C0000}"/>
    <cellStyle name="Comma [0] 2 174 2 2" xfId="12293" hidden="1" xr:uid="{00000000-0005-0000-0000-000008300000}"/>
    <cellStyle name="Comma [0] 2 174 2 2" xfId="12425" hidden="1" xr:uid="{00000000-0005-0000-0000-00008C300000}"/>
    <cellStyle name="Comma [0] 2 174 2 2" xfId="12992" hidden="1" xr:uid="{00000000-0005-0000-0000-0000C3320000}"/>
    <cellStyle name="Comma [0] 2 174 2 2" xfId="13106" hidden="1" xr:uid="{00000000-0005-0000-0000-000035330000}"/>
    <cellStyle name="Comma [0] 2 174 2 2" xfId="14049" hidden="1" xr:uid="{00000000-0005-0000-0000-0000E4360000}"/>
    <cellStyle name="Comma [0] 2 174 2 2" xfId="14181" hidden="1" xr:uid="{00000000-0005-0000-0000-000068370000}"/>
    <cellStyle name="Comma [0] 2 174 2 2" xfId="14748" hidden="1" xr:uid="{00000000-0005-0000-0000-00009F390000}"/>
    <cellStyle name="Comma [0] 2 174 2 2" xfId="14862" hidden="1" xr:uid="{00000000-0005-0000-0000-0000113A0000}"/>
    <cellStyle name="Comma [0] 2 174 2 2" xfId="15802" hidden="1" xr:uid="{00000000-0005-0000-0000-0000BD3D0000}"/>
    <cellStyle name="Comma [0] 2 174 2 2" xfId="15934" hidden="1" xr:uid="{00000000-0005-0000-0000-0000413E0000}"/>
    <cellStyle name="Comma [0] 2 174 2 2" xfId="16501" hidden="1" xr:uid="{00000000-0005-0000-0000-000078400000}"/>
    <cellStyle name="Comma [0] 2 174 2 2" xfId="16615" hidden="1" xr:uid="{00000000-0005-0000-0000-0000EA400000}"/>
    <cellStyle name="Comma [0] 2 174 2 2" xfId="17552" hidden="1" xr:uid="{00000000-0005-0000-0000-000093440000}"/>
    <cellStyle name="Comma [0] 2 174 2 2" xfId="17684" hidden="1" xr:uid="{00000000-0005-0000-0000-000017450000}"/>
    <cellStyle name="Comma [0] 2 174 2 2" xfId="18251" hidden="1" xr:uid="{00000000-0005-0000-0000-00004E470000}"/>
    <cellStyle name="Comma [0] 2 174 2 2" xfId="18365" hidden="1" xr:uid="{00000000-0005-0000-0000-0000C0470000}"/>
    <cellStyle name="Comma [0] 2 174 2 2" xfId="19298" hidden="1" xr:uid="{00000000-0005-0000-0000-0000654B0000}"/>
    <cellStyle name="Comma [0] 2 174 2 2" xfId="19429" hidden="1" xr:uid="{00000000-0005-0000-0000-0000E84B0000}"/>
    <cellStyle name="Comma [0] 2 174 2 2" xfId="19995" hidden="1" xr:uid="{00000000-0005-0000-0000-00001E4E0000}"/>
    <cellStyle name="Comma [0] 2 174 2 2" xfId="20109" hidden="1" xr:uid="{00000000-0005-0000-0000-0000904E0000}"/>
    <cellStyle name="Comma [0] 2 174 2 2" xfId="21036" hidden="1" xr:uid="{00000000-0005-0000-0000-00002F520000}"/>
    <cellStyle name="Comma [0] 2 174 2 2" xfId="21167" hidden="1" xr:uid="{00000000-0005-0000-0000-0000B2520000}"/>
    <cellStyle name="Comma [0] 2 174 2 2" xfId="21729" hidden="1" xr:uid="{00000000-0005-0000-0000-0000E4540000}"/>
    <cellStyle name="Comma [0] 2 174 2 2" xfId="21843" hidden="1" xr:uid="{00000000-0005-0000-0000-000056550000}"/>
    <cellStyle name="Comma [0] 2 174 2 2" xfId="22764" hidden="1" xr:uid="{00000000-0005-0000-0000-0000EF580000}"/>
    <cellStyle name="Comma [0] 2 174 2 2" xfId="22895" hidden="1" xr:uid="{00000000-0005-0000-0000-000072590000}"/>
    <cellStyle name="Comma [0] 2 174 2 2" xfId="23453" hidden="1" xr:uid="{00000000-0005-0000-0000-0000A05B0000}"/>
    <cellStyle name="Comma [0] 2 174 2 2" xfId="23567" hidden="1" xr:uid="{00000000-0005-0000-0000-0000125C0000}"/>
    <cellStyle name="Comma [0] 2 174 2 2" xfId="24480" hidden="1" xr:uid="{00000000-0005-0000-0000-0000A35F0000}"/>
    <cellStyle name="Comma [0] 2 174 2 2" xfId="24608" hidden="1" xr:uid="{00000000-0005-0000-0000-000023600000}"/>
    <cellStyle name="Comma [0] 2 174 2 2" xfId="25160" hidden="1" xr:uid="{00000000-0005-0000-0000-00004B620000}"/>
    <cellStyle name="Comma [0] 2 174 2 2" xfId="25274" hidden="1" xr:uid="{00000000-0005-0000-0000-0000BD620000}"/>
    <cellStyle name="Comma [0] 2 174 2 2" xfId="26178" hidden="1" xr:uid="{00000000-0005-0000-0000-000045660000}"/>
    <cellStyle name="Comma [0] 2 174 2 2" xfId="26305" hidden="1" xr:uid="{00000000-0005-0000-0000-0000C4660000}"/>
    <cellStyle name="Comma [0] 2 174 2 2" xfId="26854" hidden="1" xr:uid="{00000000-0005-0000-0000-0000E9680000}"/>
    <cellStyle name="Comma [0] 2 174 2 2" xfId="26968" hidden="1" xr:uid="{00000000-0005-0000-0000-00005B690000}"/>
    <cellStyle name="Comma [0] 2 174 2 2" xfId="27858" hidden="1" xr:uid="{00000000-0005-0000-0000-0000D56C0000}"/>
    <cellStyle name="Comma [0] 2 174 2 2" xfId="27980" hidden="1" xr:uid="{00000000-0005-0000-0000-00004F6D0000}"/>
    <cellStyle name="Comma [0] 2 174 2 2" xfId="28515" hidden="1" xr:uid="{00000000-0005-0000-0000-0000666F0000}"/>
    <cellStyle name="Comma [0] 2 174 2 2" xfId="28629" hidden="1" xr:uid="{00000000-0005-0000-0000-0000D86F0000}"/>
    <cellStyle name="Comma [0] 2 174 2 2" xfId="29506" hidden="1" xr:uid="{00000000-0005-0000-0000-000045730000}"/>
    <cellStyle name="Comma [0] 2 174 2 2" xfId="29626" hidden="1" xr:uid="{00000000-0005-0000-0000-0000BD730000}"/>
    <cellStyle name="Comma [0] 2 174 2 2" xfId="30150" hidden="1" xr:uid="{00000000-0005-0000-0000-0000C9750000}"/>
    <cellStyle name="Comma [0] 2 174 2 2" xfId="30264" hidden="1" xr:uid="{00000000-0005-0000-0000-00003B760000}"/>
    <cellStyle name="Comma [0] 2 174 2 2" xfId="31102" hidden="1" xr:uid="{00000000-0005-0000-0000-000081790000}"/>
    <cellStyle name="Comma [0] 2 174 2 2" xfId="31672" hidden="1" xr:uid="{00000000-0005-0000-0000-0000BB7B0000}"/>
    <cellStyle name="Comma [0] 2 174 2 2" xfId="31776" hidden="1" xr:uid="{00000000-0005-0000-0000-0000237C0000}"/>
    <cellStyle name="Comma [0] 2 174 2 2" xfId="36825" hidden="1" xr:uid="{6340C92D-D880-40EA-AC4F-4716F0234564}"/>
    <cellStyle name="Comma [0] 2 174 2 2" xfId="36957" hidden="1" xr:uid="{4752B3EC-E05A-4B2C-A55D-1968766C5EC3}"/>
    <cellStyle name="Comma [0] 2 174 2 2" xfId="37524" hidden="1" xr:uid="{FC10C581-B1F7-47FF-9572-519D944E2C13}"/>
    <cellStyle name="Comma [0] 2 174 2 2" xfId="37638" hidden="1" xr:uid="{C8485482-9D7D-423F-812A-F3A2844BF898}"/>
    <cellStyle name="Comma [0] 2 174 2 2" xfId="39044" hidden="1" xr:uid="{8A01AA2B-C0B0-43B6-8AD0-F100E14DCAE9}"/>
    <cellStyle name="Comma [0] 2 174 2 2" xfId="39176" hidden="1" xr:uid="{12E5FD5F-2996-4392-A982-A2F290E4791F}"/>
    <cellStyle name="Comma [0] 2 174 2 2" xfId="39743" hidden="1" xr:uid="{DBD90929-EB26-4D6F-820A-98AF96D99771}"/>
    <cellStyle name="Comma [0] 2 174 2 2" xfId="39857" hidden="1" xr:uid="{2859608E-9241-4521-8E3E-26C48E62F1D7}"/>
    <cellStyle name="Comma [0] 2 174 2 2" xfId="40800" hidden="1" xr:uid="{D43DE278-9856-4812-93D1-476537473DD9}"/>
    <cellStyle name="Comma [0] 2 174 2 2" xfId="40932" hidden="1" xr:uid="{C809EDCB-08E9-4B0F-9B6B-2AF60EB288A1}"/>
    <cellStyle name="Comma [0] 2 174 2 2" xfId="41499" hidden="1" xr:uid="{098F1600-03EE-49B0-AE0E-170F2CB85B0C}"/>
    <cellStyle name="Comma [0] 2 174 2 2" xfId="41613" hidden="1" xr:uid="{24B74F06-62AF-494F-9688-E59ECDEAB6D0}"/>
    <cellStyle name="Comma [0] 2 174 2 2" xfId="42556" hidden="1" xr:uid="{7EAB11B5-48F3-4D4B-89DC-2282370AF9CC}"/>
    <cellStyle name="Comma [0] 2 174 2 2" xfId="42688" hidden="1" xr:uid="{4865423B-B3AA-4316-AB4A-EFC25754BA31}"/>
    <cellStyle name="Comma [0] 2 174 2 2" xfId="43255" hidden="1" xr:uid="{76A8E8C0-07B8-4651-9D58-8EDFE2D80F05}"/>
    <cellStyle name="Comma [0] 2 174 2 2" xfId="43369" hidden="1" xr:uid="{BEC5842E-8649-4704-B1C3-C9135A26E7B0}"/>
    <cellStyle name="Comma [0] 2 174 2 2" xfId="44312" hidden="1" xr:uid="{38A07892-C1A0-4489-8600-AE68DEDFC6B6}"/>
    <cellStyle name="Comma [0] 2 174 2 2" xfId="44444" hidden="1" xr:uid="{F67C6C3E-AE3C-45F1-B662-5D718C81BB5F}"/>
    <cellStyle name="Comma [0] 2 174 2 2" xfId="45011" hidden="1" xr:uid="{92371C8A-B74D-4894-A347-E405A2113EF3}"/>
    <cellStyle name="Comma [0] 2 174 2 2" xfId="45125" hidden="1" xr:uid="{BE00A7EE-1696-4B67-AFA1-06477D6EAAF0}"/>
    <cellStyle name="Comma [0] 2 174 2 2" xfId="46068" hidden="1" xr:uid="{79F85B6F-967E-4687-9C1E-A7B26AFBB3B2}"/>
    <cellStyle name="Comma [0] 2 174 2 2" xfId="46200" hidden="1" xr:uid="{F5E55E57-805F-48F9-80A6-012BD35F567F}"/>
    <cellStyle name="Comma [0] 2 174 2 2" xfId="46767" hidden="1" xr:uid="{5B367BA0-04BE-4E98-95DD-9B4B287A6741}"/>
    <cellStyle name="Comma [0] 2 174 2 2" xfId="46881" hidden="1" xr:uid="{39B26CC6-5744-4EEE-84CF-631B968A9BE0}"/>
    <cellStyle name="Comma [0] 2 174 2 2" xfId="47821" hidden="1" xr:uid="{0058B2D7-61D2-48D1-B560-F98C2C04A43A}"/>
    <cellStyle name="Comma [0] 2 174 2 2" xfId="47953" hidden="1" xr:uid="{5ABBD477-CFE8-432C-A969-FF3E07E8FF64}"/>
    <cellStyle name="Comma [0] 2 174 2 2" xfId="48520" hidden="1" xr:uid="{87200071-E16E-420E-B868-BB375EDCBD80}"/>
    <cellStyle name="Comma [0] 2 174 2 2" xfId="48634" hidden="1" xr:uid="{52E548A3-99F5-4636-9D64-83B6B1485AFB}"/>
    <cellStyle name="Comma [0] 2 174 2 2" xfId="49571" hidden="1" xr:uid="{383C5D73-9FF4-4383-AFE5-82B9A3DEB56F}"/>
    <cellStyle name="Comma [0] 2 174 2 2" xfId="49703" hidden="1" xr:uid="{1059E6A6-E1FB-445E-8DDE-7AD092A4E510}"/>
    <cellStyle name="Comma [0] 2 174 2 2" xfId="50270" hidden="1" xr:uid="{580146B2-5279-49E8-8B47-FD43ED113960}"/>
    <cellStyle name="Comma [0] 2 174 2 2" xfId="50384" hidden="1" xr:uid="{E6611DAF-4B95-4E9E-8489-F353E1F9F994}"/>
    <cellStyle name="Comma [0] 2 174 2 2" xfId="51317" hidden="1" xr:uid="{AEFDAAAF-7F7A-44AB-ABD1-75C22434A025}"/>
    <cellStyle name="Comma [0] 2 174 2 2" xfId="51448" hidden="1" xr:uid="{D2AC813C-FBAA-4F36-A461-2407AB3BFAF7}"/>
    <cellStyle name="Comma [0] 2 174 2 2" xfId="52014" hidden="1" xr:uid="{10E316F4-CA9A-45C9-AE89-92C8F7424D1D}"/>
    <cellStyle name="Comma [0] 2 174 2 2" xfId="52128" hidden="1" xr:uid="{C148E5B3-B0F0-4337-BF73-23687EBA3E5B}"/>
    <cellStyle name="Comma [0] 2 174 2 2" xfId="53055" hidden="1" xr:uid="{09999F8B-A9CF-4400-ACEC-6CF2646F0D00}"/>
    <cellStyle name="Comma [0] 2 174 2 2" xfId="53186" hidden="1" xr:uid="{70D28798-CBAE-4DD6-AD24-FE7ADF1DE87A}"/>
    <cellStyle name="Comma [0] 2 174 2 2" xfId="53748" hidden="1" xr:uid="{F764A52D-4DE2-4630-B6D6-4B19BD4FF11D}"/>
    <cellStyle name="Comma [0] 2 174 2 2" xfId="53862" hidden="1" xr:uid="{56EB8ADC-8A2B-42DF-A770-0418E88C8809}"/>
    <cellStyle name="Comma [0] 2 174 2 2" xfId="54783" hidden="1" xr:uid="{C947A53B-B330-433C-981F-A448D771F79C}"/>
    <cellStyle name="Comma [0] 2 174 2 2" xfId="54914" hidden="1" xr:uid="{FD948DEC-40CA-445E-B78A-D0BD392BF860}"/>
    <cellStyle name="Comma [0] 2 174 2 2" xfId="55472" hidden="1" xr:uid="{B11A09B8-8707-4A30-A662-20E37D90D726}"/>
    <cellStyle name="Comma [0] 2 174 2 2" xfId="55586" hidden="1" xr:uid="{ADBB9022-DB45-4689-9973-8A63980B2FB3}"/>
    <cellStyle name="Comma [0] 2 174 2 2" xfId="56499" hidden="1" xr:uid="{DF294A41-DF2E-4E4B-B135-73CCDC572E25}"/>
    <cellStyle name="Comma [0] 2 174 2 2" xfId="56627" hidden="1" xr:uid="{64EF595C-E092-458D-8F3E-0090F32172BE}"/>
    <cellStyle name="Comma [0] 2 174 2 2" xfId="57179" hidden="1" xr:uid="{AC6093F6-7512-4B2D-8ABA-BEDABB642F62}"/>
    <cellStyle name="Comma [0] 2 174 2 2" xfId="57293" hidden="1" xr:uid="{F4BD01DD-8980-4C1C-A9AB-712C6183267E}"/>
    <cellStyle name="Comma [0] 2 174 2 2" xfId="58197" hidden="1" xr:uid="{E7008CEB-DDC6-4CB1-9869-5E26BF3ABAA5}"/>
    <cellStyle name="Comma [0] 2 174 2 2" xfId="58324" hidden="1" xr:uid="{6A0C1FC9-D6D9-4674-8D4F-46BB5C024A13}"/>
    <cellStyle name="Comma [0] 2 174 2 2" xfId="58873" hidden="1" xr:uid="{1499CCD9-B65F-4142-BAB3-0A4F7690728F}"/>
    <cellStyle name="Comma [0] 2 174 2 2" xfId="58987" hidden="1" xr:uid="{29972674-F04F-4ADA-A316-DB2C8E4EB91C}"/>
    <cellStyle name="Comma [0] 2 174 2 2" xfId="59877" hidden="1" xr:uid="{13DFBDFD-2BE5-420C-A644-6A289EE11FDC}"/>
    <cellStyle name="Comma [0] 2 174 2 2" xfId="59999" hidden="1" xr:uid="{21BD8355-7CB2-4CC1-8F00-1D86D5178FC1}"/>
    <cellStyle name="Comma [0] 2 174 2 2" xfId="60534" hidden="1" xr:uid="{D8031C64-A0C5-4DF5-97F0-7247181AE84D}"/>
    <cellStyle name="Comma [0] 2 174 2 2" xfId="60648" hidden="1" xr:uid="{A663A122-7A3F-475E-8185-EA70AB1ED30C}"/>
    <cellStyle name="Comma [0] 2 174 2 2" xfId="61525" hidden="1" xr:uid="{C7B63012-77EC-45E1-AA4F-2997AB04F074}"/>
    <cellStyle name="Comma [0] 2 174 2 2" xfId="61645" hidden="1" xr:uid="{5B807E6C-0347-495A-975F-4828A506F15C}"/>
    <cellStyle name="Comma [0] 2 174 2 2" xfId="62169" hidden="1" xr:uid="{2D07EEA2-C4AD-41E0-9AFD-9934B421AD64}"/>
    <cellStyle name="Comma [0] 2 174 2 2" xfId="62283" hidden="1" xr:uid="{81851692-E6C9-420C-B391-40048425269D}"/>
    <cellStyle name="Comma [0] 2 174 2 2" xfId="63121" hidden="1" xr:uid="{3AB65D88-6CCD-43E0-844F-E583A26FCF14}"/>
    <cellStyle name="Comma [0] 2 174 2 2" xfId="63691" hidden="1" xr:uid="{DA72DD42-1FE0-4EA1-BB9D-624E5F84BED6}"/>
    <cellStyle name="Comma [0] 2 174 2 2" xfId="63795" hidden="1" xr:uid="{13B5501E-1772-413D-8235-15B7CB915EDD}"/>
    <cellStyle name="Comma [0] 2 174 3" xfId="4277" hidden="1" xr:uid="{00000000-0005-0000-0000-0000B8100000}"/>
    <cellStyle name="Comma [0] 2 174 3" xfId="6496" hidden="1" xr:uid="{00000000-0005-0000-0000-000063190000}"/>
    <cellStyle name="Comma [0] 2 174 3" xfId="7472" hidden="1" xr:uid="{00000000-0005-0000-0000-0000331D0000}"/>
    <cellStyle name="Comma [0] 2 174 3" xfId="9228" hidden="1" xr:uid="{00000000-0005-0000-0000-00000F240000}"/>
    <cellStyle name="Comma [0] 2 174 3" xfId="10984" hidden="1" xr:uid="{00000000-0005-0000-0000-0000EB2A0000}"/>
    <cellStyle name="Comma [0] 2 174 3" xfId="12740" hidden="1" xr:uid="{00000000-0005-0000-0000-0000C7310000}"/>
    <cellStyle name="Comma [0] 2 174 3" xfId="14496" hidden="1" xr:uid="{00000000-0005-0000-0000-0000A3380000}"/>
    <cellStyle name="Comma [0] 2 174 3" xfId="16249" hidden="1" xr:uid="{00000000-0005-0000-0000-00007C3F0000}"/>
    <cellStyle name="Comma [0] 2 174 3" xfId="17999" hidden="1" xr:uid="{00000000-0005-0000-0000-000052460000}"/>
    <cellStyle name="Comma [0] 2 174 3" xfId="19743" hidden="1" xr:uid="{00000000-0005-0000-0000-0000224D0000}"/>
    <cellStyle name="Comma [0] 2 174 3" xfId="21479" hidden="1" xr:uid="{00000000-0005-0000-0000-0000EA530000}"/>
    <cellStyle name="Comma [0] 2 174 3" xfId="23205" hidden="1" xr:uid="{00000000-0005-0000-0000-0000A85A0000}"/>
    <cellStyle name="Comma [0] 2 174 3" xfId="24915" hidden="1" xr:uid="{00000000-0005-0000-0000-000056610000}"/>
    <cellStyle name="Comma [0] 2 174 3" xfId="26611" hidden="1" xr:uid="{00000000-0005-0000-0000-0000F6670000}"/>
    <cellStyle name="Comma [0] 2 174 3" xfId="28279" hidden="1" xr:uid="{00000000-0005-0000-0000-00007A6E0000}"/>
    <cellStyle name="Comma [0] 2 174 3" xfId="29916" hidden="1" xr:uid="{00000000-0005-0000-0000-0000DF740000}"/>
    <cellStyle name="Comma [0] 2 174 3" xfId="36296" hidden="1" xr:uid="{941DED48-043D-4BE4-B649-DB7A23CF463E}"/>
    <cellStyle name="Comma [0] 2 174 3" xfId="38515" hidden="1" xr:uid="{5051C468-7E6A-47A9-8493-E0B74A01478C}"/>
    <cellStyle name="Comma [0] 2 174 3" xfId="39491" hidden="1" xr:uid="{3553D779-FED4-453A-90D2-4F2900D21679}"/>
    <cellStyle name="Comma [0] 2 174 3" xfId="41247" hidden="1" xr:uid="{AB2D0E0B-803F-4FFA-9CD0-EE86145F4AC9}"/>
    <cellStyle name="Comma [0] 2 174 3" xfId="43003" hidden="1" xr:uid="{151DAFEB-F1A4-43C9-955A-78748A71511B}"/>
    <cellStyle name="Comma [0] 2 174 3" xfId="44759" hidden="1" xr:uid="{1C855C8D-653A-47C8-8769-55B713F63BEE}"/>
    <cellStyle name="Comma [0] 2 174 3" xfId="46515" hidden="1" xr:uid="{863AB0D0-4819-41E0-A96E-F0E23667A674}"/>
    <cellStyle name="Comma [0] 2 174 3" xfId="48268" hidden="1" xr:uid="{5275FA3A-A020-45A3-A119-EE93CDAEC0CA}"/>
    <cellStyle name="Comma [0] 2 174 3" xfId="50018" hidden="1" xr:uid="{A12920C4-CFE8-4B34-90CE-688B0C8C1D8A}"/>
    <cellStyle name="Comma [0] 2 174 3" xfId="51762" hidden="1" xr:uid="{E77856F6-C4F8-4FA4-8B1A-B777D4E53CF7}"/>
    <cellStyle name="Comma [0] 2 174 3" xfId="53498" hidden="1" xr:uid="{AF3A6820-5581-4C1E-A253-F402442F5D97}"/>
    <cellStyle name="Comma [0] 2 174 3" xfId="55224" hidden="1" xr:uid="{6CE64EC5-E93A-4B7D-86C4-1CA58BE18D77}"/>
    <cellStyle name="Comma [0] 2 174 3" xfId="56934" hidden="1" xr:uid="{E88CE704-B75C-43DE-BFD5-6E2DD799200D}"/>
    <cellStyle name="Comma [0] 2 174 3" xfId="58630" hidden="1" xr:uid="{F5F18469-8AB2-46BF-930A-61B202FEE549}"/>
    <cellStyle name="Comma [0] 2 174 3" xfId="60298" hidden="1" xr:uid="{C0D27545-C1BE-4055-BC17-CFAD570DC10E}"/>
    <cellStyle name="Comma [0] 2 174 3" xfId="61935" hidden="1" xr:uid="{D6A63576-ACC8-4477-BCCD-E05E4FD375A2}"/>
    <cellStyle name="Comma [0] 2 175" xfId="484" xr:uid="{00000000-0005-0000-0000-0000E7010000}"/>
    <cellStyle name="Comma [0] 2 175 2" xfId="982" hidden="1" xr:uid="{00000000-0005-0000-0000-0000D9030000}"/>
    <cellStyle name="Comma [0] 2 175 2" xfId="1706" hidden="1" xr:uid="{00000000-0005-0000-0000-0000AD060000}"/>
    <cellStyle name="Comma [0] 2 175 2" xfId="1785" hidden="1" xr:uid="{00000000-0005-0000-0000-0000FC060000}"/>
    <cellStyle name="Comma [0] 2 175 2" xfId="33019" hidden="1" xr:uid="{1AD1E067-5FC3-43E1-97BD-55460548FAA8}"/>
    <cellStyle name="Comma [0] 2 175 2" xfId="33739" hidden="1" xr:uid="{C6F2AAAE-4305-405D-9132-3AA2C30AAE28}"/>
    <cellStyle name="Comma [0] 2 175 2" xfId="33815" hidden="1" xr:uid="{DCCFC954-7996-4739-8369-9510B65E9FEA}"/>
    <cellStyle name="Comma [0] 2 175 2" xfId="32537" xr:uid="{1A53282D-900F-4A8F-BFFD-B79BDCF5D6E3}"/>
    <cellStyle name="Comma [0] 2 175 2 2" xfId="4773" hidden="1" xr:uid="{00000000-0005-0000-0000-0000A8120000}"/>
    <cellStyle name="Comma [0] 2 175 2 2" xfId="4936" hidden="1" xr:uid="{00000000-0005-0000-0000-00004B130000}"/>
    <cellStyle name="Comma [0] 2 175 2 2" xfId="5503" hidden="1" xr:uid="{00000000-0005-0000-0000-000082150000}"/>
    <cellStyle name="Comma [0] 2 175 2 2" xfId="5586" hidden="1" xr:uid="{00000000-0005-0000-0000-0000D5150000}"/>
    <cellStyle name="Comma [0] 2 175 2 2" xfId="6992" hidden="1" xr:uid="{00000000-0005-0000-0000-0000531B0000}"/>
    <cellStyle name="Comma [0] 2 175 2 2" xfId="7155" hidden="1" xr:uid="{00000000-0005-0000-0000-0000F61B0000}"/>
    <cellStyle name="Comma [0] 2 175 2 2" xfId="7722" hidden="1" xr:uid="{00000000-0005-0000-0000-00002D1E0000}"/>
    <cellStyle name="Comma [0] 2 175 2 2" xfId="7805" hidden="1" xr:uid="{00000000-0005-0000-0000-0000801E0000}"/>
    <cellStyle name="Comma [0] 2 175 2 2" xfId="8748" hidden="1" xr:uid="{00000000-0005-0000-0000-00002F220000}"/>
    <cellStyle name="Comma [0] 2 175 2 2" xfId="8911" hidden="1" xr:uid="{00000000-0005-0000-0000-0000D2220000}"/>
    <cellStyle name="Comma [0] 2 175 2 2" xfId="9478" hidden="1" xr:uid="{00000000-0005-0000-0000-000009250000}"/>
    <cellStyle name="Comma [0] 2 175 2 2" xfId="9561" hidden="1" xr:uid="{00000000-0005-0000-0000-00005C250000}"/>
    <cellStyle name="Comma [0] 2 175 2 2" xfId="10504" hidden="1" xr:uid="{00000000-0005-0000-0000-00000B290000}"/>
    <cellStyle name="Comma [0] 2 175 2 2" xfId="10667" hidden="1" xr:uid="{00000000-0005-0000-0000-0000AE290000}"/>
    <cellStyle name="Comma [0] 2 175 2 2" xfId="11234" hidden="1" xr:uid="{00000000-0005-0000-0000-0000E52B0000}"/>
    <cellStyle name="Comma [0] 2 175 2 2" xfId="11317" hidden="1" xr:uid="{00000000-0005-0000-0000-0000382C0000}"/>
    <cellStyle name="Comma [0] 2 175 2 2" xfId="12260" hidden="1" xr:uid="{00000000-0005-0000-0000-0000E72F0000}"/>
    <cellStyle name="Comma [0] 2 175 2 2" xfId="12423" hidden="1" xr:uid="{00000000-0005-0000-0000-00008A300000}"/>
    <cellStyle name="Comma [0] 2 175 2 2" xfId="12990" hidden="1" xr:uid="{00000000-0005-0000-0000-0000C1320000}"/>
    <cellStyle name="Comma [0] 2 175 2 2" xfId="13073" hidden="1" xr:uid="{00000000-0005-0000-0000-000014330000}"/>
    <cellStyle name="Comma [0] 2 175 2 2" xfId="14016" hidden="1" xr:uid="{00000000-0005-0000-0000-0000C3360000}"/>
    <cellStyle name="Comma [0] 2 175 2 2" xfId="14179" hidden="1" xr:uid="{00000000-0005-0000-0000-000066370000}"/>
    <cellStyle name="Comma [0] 2 175 2 2" xfId="14746" hidden="1" xr:uid="{00000000-0005-0000-0000-00009D390000}"/>
    <cellStyle name="Comma [0] 2 175 2 2" xfId="14829" hidden="1" xr:uid="{00000000-0005-0000-0000-0000F0390000}"/>
    <cellStyle name="Comma [0] 2 175 2 2" xfId="15770" hidden="1" xr:uid="{00000000-0005-0000-0000-00009D3D0000}"/>
    <cellStyle name="Comma [0] 2 175 2 2" xfId="15932" hidden="1" xr:uid="{00000000-0005-0000-0000-00003F3E0000}"/>
    <cellStyle name="Comma [0] 2 175 2 2" xfId="16499" hidden="1" xr:uid="{00000000-0005-0000-0000-000076400000}"/>
    <cellStyle name="Comma [0] 2 175 2 2" xfId="16582" hidden="1" xr:uid="{00000000-0005-0000-0000-0000C9400000}"/>
    <cellStyle name="Comma [0] 2 175 2 2" xfId="17521" hidden="1" xr:uid="{00000000-0005-0000-0000-000074440000}"/>
    <cellStyle name="Comma [0] 2 175 2 2" xfId="17682" hidden="1" xr:uid="{00000000-0005-0000-0000-000015450000}"/>
    <cellStyle name="Comma [0] 2 175 2 2" xfId="18249" hidden="1" xr:uid="{00000000-0005-0000-0000-00004C470000}"/>
    <cellStyle name="Comma [0] 2 175 2 2" xfId="18332" hidden="1" xr:uid="{00000000-0005-0000-0000-00009F470000}"/>
    <cellStyle name="Comma [0] 2 175 2 2" xfId="19267" hidden="1" xr:uid="{00000000-0005-0000-0000-0000464B0000}"/>
    <cellStyle name="Comma [0] 2 175 2 2" xfId="19427" hidden="1" xr:uid="{00000000-0005-0000-0000-0000E64B0000}"/>
    <cellStyle name="Comma [0] 2 175 2 2" xfId="19993" hidden="1" xr:uid="{00000000-0005-0000-0000-00001C4E0000}"/>
    <cellStyle name="Comma [0] 2 175 2 2" xfId="20076" hidden="1" xr:uid="{00000000-0005-0000-0000-00006F4E0000}"/>
    <cellStyle name="Comma [0] 2 175 2 2" xfId="21006" hidden="1" xr:uid="{00000000-0005-0000-0000-000011520000}"/>
    <cellStyle name="Comma [0] 2 175 2 2" xfId="21165" hidden="1" xr:uid="{00000000-0005-0000-0000-0000B0520000}"/>
    <cellStyle name="Comma [0] 2 175 2 2" xfId="21727" hidden="1" xr:uid="{00000000-0005-0000-0000-0000E2540000}"/>
    <cellStyle name="Comma [0] 2 175 2 2" xfId="21810" hidden="1" xr:uid="{00000000-0005-0000-0000-000035550000}"/>
    <cellStyle name="Comma [0] 2 175 2 2" xfId="22734" hidden="1" xr:uid="{00000000-0005-0000-0000-0000D1580000}"/>
    <cellStyle name="Comma [0] 2 175 2 2" xfId="22893" hidden="1" xr:uid="{00000000-0005-0000-0000-000070590000}"/>
    <cellStyle name="Comma [0] 2 175 2 2" xfId="23451" hidden="1" xr:uid="{00000000-0005-0000-0000-00009E5B0000}"/>
    <cellStyle name="Comma [0] 2 175 2 2" xfId="23534" hidden="1" xr:uid="{00000000-0005-0000-0000-0000F15B0000}"/>
    <cellStyle name="Comma [0] 2 175 2 2" xfId="24451" hidden="1" xr:uid="{00000000-0005-0000-0000-0000865F0000}"/>
    <cellStyle name="Comma [0] 2 175 2 2" xfId="24606" hidden="1" xr:uid="{00000000-0005-0000-0000-000021600000}"/>
    <cellStyle name="Comma [0] 2 175 2 2" xfId="25158" hidden="1" xr:uid="{00000000-0005-0000-0000-000049620000}"/>
    <cellStyle name="Comma [0] 2 175 2 2" xfId="25241" hidden="1" xr:uid="{00000000-0005-0000-0000-00009C620000}"/>
    <cellStyle name="Comma [0] 2 175 2 2" xfId="26149" hidden="1" xr:uid="{00000000-0005-0000-0000-000028660000}"/>
    <cellStyle name="Comma [0] 2 175 2 2" xfId="26303" hidden="1" xr:uid="{00000000-0005-0000-0000-0000C2660000}"/>
    <cellStyle name="Comma [0] 2 175 2 2" xfId="26852" hidden="1" xr:uid="{00000000-0005-0000-0000-0000E7680000}"/>
    <cellStyle name="Comma [0] 2 175 2 2" xfId="26935" hidden="1" xr:uid="{00000000-0005-0000-0000-00003A690000}"/>
    <cellStyle name="Comma [0] 2 175 2 2" xfId="27829" hidden="1" xr:uid="{00000000-0005-0000-0000-0000B86C0000}"/>
    <cellStyle name="Comma [0] 2 175 2 2" xfId="27978" hidden="1" xr:uid="{00000000-0005-0000-0000-00004D6D0000}"/>
    <cellStyle name="Comma [0] 2 175 2 2" xfId="28513" hidden="1" xr:uid="{00000000-0005-0000-0000-0000646F0000}"/>
    <cellStyle name="Comma [0] 2 175 2 2" xfId="28596" hidden="1" xr:uid="{00000000-0005-0000-0000-0000B76F0000}"/>
    <cellStyle name="Comma [0] 2 175 2 2" xfId="29480" hidden="1" xr:uid="{00000000-0005-0000-0000-00002B730000}"/>
    <cellStyle name="Comma [0] 2 175 2 2" xfId="29624" hidden="1" xr:uid="{00000000-0005-0000-0000-0000BB730000}"/>
    <cellStyle name="Comma [0] 2 175 2 2" xfId="30148" hidden="1" xr:uid="{00000000-0005-0000-0000-0000C7750000}"/>
    <cellStyle name="Comma [0] 2 175 2 2" xfId="30231" hidden="1" xr:uid="{00000000-0005-0000-0000-00001A760000}"/>
    <cellStyle name="Comma [0] 2 175 2 2" xfId="31080" hidden="1" xr:uid="{00000000-0005-0000-0000-00006B790000}"/>
    <cellStyle name="Comma [0] 2 175 2 2" xfId="31670" hidden="1" xr:uid="{00000000-0005-0000-0000-0000B97B0000}"/>
    <cellStyle name="Comma [0] 2 175 2 2" xfId="31744" hidden="1" xr:uid="{00000000-0005-0000-0000-0000037C0000}"/>
    <cellStyle name="Comma [0] 2 175 2 2" xfId="36792" hidden="1" xr:uid="{829A9298-1762-4351-BE58-211D4754289F}"/>
    <cellStyle name="Comma [0] 2 175 2 2" xfId="36955" hidden="1" xr:uid="{B4315A8A-5B66-4133-A916-AB59A8AADD6A}"/>
    <cellStyle name="Comma [0] 2 175 2 2" xfId="37522" hidden="1" xr:uid="{8A8C3A38-0554-41AE-87CF-70DD55CB9B7E}"/>
    <cellStyle name="Comma [0] 2 175 2 2" xfId="37605" hidden="1" xr:uid="{0F47D804-11D3-41FA-AB6B-7B50655434B9}"/>
    <cellStyle name="Comma [0] 2 175 2 2" xfId="39011" hidden="1" xr:uid="{F26F9D85-C5B5-4B2E-A746-6CF5634C90B5}"/>
    <cellStyle name="Comma [0] 2 175 2 2" xfId="39174" hidden="1" xr:uid="{253B413A-5BBE-4B28-8A14-4EA2C01E194B}"/>
    <cellStyle name="Comma [0] 2 175 2 2" xfId="39741" hidden="1" xr:uid="{958FE008-A4F5-49AA-87F7-1E8FAA8BA59A}"/>
    <cellStyle name="Comma [0] 2 175 2 2" xfId="39824" hidden="1" xr:uid="{13172902-A903-41F7-88BF-906471878F8E}"/>
    <cellStyle name="Comma [0] 2 175 2 2" xfId="40767" hidden="1" xr:uid="{6BD817E3-A743-4C09-9B39-4F9DC5BD8ECD}"/>
    <cellStyle name="Comma [0] 2 175 2 2" xfId="40930" hidden="1" xr:uid="{0CDC90DF-D2F0-48F4-8098-F779A88176E0}"/>
    <cellStyle name="Comma [0] 2 175 2 2" xfId="41497" hidden="1" xr:uid="{E76EC06E-1E29-4246-ABD1-E6D7328B8F89}"/>
    <cellStyle name="Comma [0] 2 175 2 2" xfId="41580" hidden="1" xr:uid="{5B31D8E2-7DA0-43FA-B225-EB846034157B}"/>
    <cellStyle name="Comma [0] 2 175 2 2" xfId="42523" hidden="1" xr:uid="{03632225-33AD-47D6-A7F1-1601FA6971FF}"/>
    <cellStyle name="Comma [0] 2 175 2 2" xfId="42686" hidden="1" xr:uid="{9D1A7B7E-49DB-4E85-ACCB-B0112BAC5A9C}"/>
    <cellStyle name="Comma [0] 2 175 2 2" xfId="43253" hidden="1" xr:uid="{7E4E2D6F-A838-4955-8B36-DC36B7CBFC39}"/>
    <cellStyle name="Comma [0] 2 175 2 2" xfId="43336" hidden="1" xr:uid="{6402F9DA-EE63-4F06-997B-125EEE2A2EDE}"/>
    <cellStyle name="Comma [0] 2 175 2 2" xfId="44279" hidden="1" xr:uid="{5F900BD0-1837-4E19-B4B7-90FCBD254DA1}"/>
    <cellStyle name="Comma [0] 2 175 2 2" xfId="44442" hidden="1" xr:uid="{E6D476A7-080C-4555-AF8A-C5FEE2244BE7}"/>
    <cellStyle name="Comma [0] 2 175 2 2" xfId="45009" hidden="1" xr:uid="{C1CC3723-6AC7-4241-9C1C-EB9CA1A4A48B}"/>
    <cellStyle name="Comma [0] 2 175 2 2" xfId="45092" hidden="1" xr:uid="{9BEE7F4C-3275-4415-8EED-BC8F18C1B8DE}"/>
    <cellStyle name="Comma [0] 2 175 2 2" xfId="46035" hidden="1" xr:uid="{76996698-FD0D-4D7D-82C3-13A197B5F314}"/>
    <cellStyle name="Comma [0] 2 175 2 2" xfId="46198" hidden="1" xr:uid="{48E0D417-6F70-498E-BC13-C06D6E4B0A9F}"/>
    <cellStyle name="Comma [0] 2 175 2 2" xfId="46765" hidden="1" xr:uid="{BC029FE7-2B03-4773-B783-1FF72938B814}"/>
    <cellStyle name="Comma [0] 2 175 2 2" xfId="46848" hidden="1" xr:uid="{4F3EC952-654C-4BB4-8790-6418C44B67A1}"/>
    <cellStyle name="Comma [0] 2 175 2 2" xfId="47789" hidden="1" xr:uid="{AEF0AFCE-4BFC-4E35-9A05-9B3FA7E45F43}"/>
    <cellStyle name="Comma [0] 2 175 2 2" xfId="47951" hidden="1" xr:uid="{2F92193F-B542-4F85-8D3E-35DFC7EE4679}"/>
    <cellStyle name="Comma [0] 2 175 2 2" xfId="48518" hidden="1" xr:uid="{F7A79F8E-3E1C-4E12-8618-E8502B463E34}"/>
    <cellStyle name="Comma [0] 2 175 2 2" xfId="48601" hidden="1" xr:uid="{063170F4-7CC8-4EAF-8CED-78711B05EA6E}"/>
    <cellStyle name="Comma [0] 2 175 2 2" xfId="49540" hidden="1" xr:uid="{912F7796-A52B-49DD-AD67-F870126A2B14}"/>
    <cellStyle name="Comma [0] 2 175 2 2" xfId="49701" hidden="1" xr:uid="{AA9028B8-5CBE-465B-9B71-FA8684A1E62A}"/>
    <cellStyle name="Comma [0] 2 175 2 2" xfId="50268" hidden="1" xr:uid="{D4126D42-9A95-44C6-8E95-115DE982A85E}"/>
    <cellStyle name="Comma [0] 2 175 2 2" xfId="50351" hidden="1" xr:uid="{476B5C9E-E728-4CC1-B7BD-7B592E4B8E17}"/>
    <cellStyle name="Comma [0] 2 175 2 2" xfId="51286" hidden="1" xr:uid="{F7F357D2-E0CF-467A-9380-CA761E004A56}"/>
    <cellStyle name="Comma [0] 2 175 2 2" xfId="51446" hidden="1" xr:uid="{5B46B7D4-EE90-4529-9D91-A5E323BC8A9B}"/>
    <cellStyle name="Comma [0] 2 175 2 2" xfId="52012" hidden="1" xr:uid="{CF928912-4214-48A1-BD65-015DF2F95365}"/>
    <cellStyle name="Comma [0] 2 175 2 2" xfId="52095" hidden="1" xr:uid="{229B6DED-9CF9-4B72-BA0B-33844268E5B7}"/>
    <cellStyle name="Comma [0] 2 175 2 2" xfId="53025" hidden="1" xr:uid="{6859CA6D-6C48-4938-B51E-8D76ABF526F5}"/>
    <cellStyle name="Comma [0] 2 175 2 2" xfId="53184" hidden="1" xr:uid="{C5848D94-08EB-43D9-A329-3A0D011FBC05}"/>
    <cellStyle name="Comma [0] 2 175 2 2" xfId="53746" hidden="1" xr:uid="{C540631E-C811-4A53-B515-FB2239EAD9B0}"/>
    <cellStyle name="Comma [0] 2 175 2 2" xfId="53829" hidden="1" xr:uid="{CAF4F7A7-EBF2-4CB2-887B-CD9714943B53}"/>
    <cellStyle name="Comma [0] 2 175 2 2" xfId="54753" hidden="1" xr:uid="{90B4A262-31CD-4F40-BBF3-46CD44AAE9C0}"/>
    <cellStyle name="Comma [0] 2 175 2 2" xfId="54912" hidden="1" xr:uid="{106BE700-EC93-4A34-B5A6-4076E31B84BB}"/>
    <cellStyle name="Comma [0] 2 175 2 2" xfId="55470" hidden="1" xr:uid="{7FC94171-179E-4C5D-94D1-CE3A92C2FB1E}"/>
    <cellStyle name="Comma [0] 2 175 2 2" xfId="55553" hidden="1" xr:uid="{A98FDAE7-D6DC-472A-9285-50B938648595}"/>
    <cellStyle name="Comma [0] 2 175 2 2" xfId="56470" hidden="1" xr:uid="{A184B955-59E2-4194-B561-D6B09529F594}"/>
    <cellStyle name="Comma [0] 2 175 2 2" xfId="56625" hidden="1" xr:uid="{AB22FEE7-FF5C-4839-90BA-8D33FB219198}"/>
    <cellStyle name="Comma [0] 2 175 2 2" xfId="57177" hidden="1" xr:uid="{4D303717-B65A-437D-8739-E9205111CBBC}"/>
    <cellStyle name="Comma [0] 2 175 2 2" xfId="57260" hidden="1" xr:uid="{8C8ED177-CCA4-4953-A9A4-0922C13D6D90}"/>
    <cellStyle name="Comma [0] 2 175 2 2" xfId="58168" hidden="1" xr:uid="{560234F2-C74A-4FE0-A1E9-0EC04013032F}"/>
    <cellStyle name="Comma [0] 2 175 2 2" xfId="58322" hidden="1" xr:uid="{12B64FE0-5B32-48AC-9532-F265A8C8EBFE}"/>
    <cellStyle name="Comma [0] 2 175 2 2" xfId="58871" hidden="1" xr:uid="{71377370-A327-45D2-A5A7-A6DC16458F2B}"/>
    <cellStyle name="Comma [0] 2 175 2 2" xfId="58954" hidden="1" xr:uid="{A2608404-C872-4088-B5AF-BD9BA06326E3}"/>
    <cellStyle name="Comma [0] 2 175 2 2" xfId="59848" hidden="1" xr:uid="{46D9C527-0DFD-4D6A-BCC5-C08877C2BD7F}"/>
    <cellStyle name="Comma [0] 2 175 2 2" xfId="59997" hidden="1" xr:uid="{CABA6FFC-510A-4A55-93FE-393EF5353394}"/>
    <cellStyle name="Comma [0] 2 175 2 2" xfId="60532" hidden="1" xr:uid="{877A17F0-98D6-4888-AB28-BD5FE640C579}"/>
    <cellStyle name="Comma [0] 2 175 2 2" xfId="60615" hidden="1" xr:uid="{0A4AB1C7-5B11-4EFF-AEC0-A642140CE32C}"/>
    <cellStyle name="Comma [0] 2 175 2 2" xfId="61499" hidden="1" xr:uid="{BCCD3643-01F4-4537-A54F-89504F85F71D}"/>
    <cellStyle name="Comma [0] 2 175 2 2" xfId="61643" hidden="1" xr:uid="{ACCA790C-1A06-42ED-B3CF-DE8EFF0BCEFD}"/>
    <cellStyle name="Comma [0] 2 175 2 2" xfId="62167" hidden="1" xr:uid="{6DF5ED63-B9EC-4BEF-BD8A-D6BC68626FBF}"/>
    <cellStyle name="Comma [0] 2 175 2 2" xfId="62250" hidden="1" xr:uid="{2A448D9A-5D63-46C9-A575-7219280523EF}"/>
    <cellStyle name="Comma [0] 2 175 2 2" xfId="63099" hidden="1" xr:uid="{78705380-F3D4-4B20-9627-F13DF6817213}"/>
    <cellStyle name="Comma [0] 2 175 2 2" xfId="63689" hidden="1" xr:uid="{07FB9249-54FF-4770-A19B-80854BC34F5D}"/>
    <cellStyle name="Comma [0] 2 175 2 2" xfId="63763" hidden="1" xr:uid="{9B890E00-61A4-4940-A7D6-6D7BEA26ED20}"/>
    <cellStyle name="Comma [0] 2 175 3" xfId="4275" hidden="1" xr:uid="{00000000-0005-0000-0000-0000B6100000}"/>
    <cellStyle name="Comma [0] 2 175 3" xfId="6494" hidden="1" xr:uid="{00000000-0005-0000-0000-000061190000}"/>
    <cellStyle name="Comma [0] 2 175 3" xfId="7477" hidden="1" xr:uid="{00000000-0005-0000-0000-0000381D0000}"/>
    <cellStyle name="Comma [0] 2 175 3" xfId="9233" hidden="1" xr:uid="{00000000-0005-0000-0000-000014240000}"/>
    <cellStyle name="Comma [0] 2 175 3" xfId="10989" hidden="1" xr:uid="{00000000-0005-0000-0000-0000F02A0000}"/>
    <cellStyle name="Comma [0] 2 175 3" xfId="12745" hidden="1" xr:uid="{00000000-0005-0000-0000-0000CC310000}"/>
    <cellStyle name="Comma [0] 2 175 3" xfId="14501" hidden="1" xr:uid="{00000000-0005-0000-0000-0000A8380000}"/>
    <cellStyle name="Comma [0] 2 175 3" xfId="16254" hidden="1" xr:uid="{00000000-0005-0000-0000-0000813F0000}"/>
    <cellStyle name="Comma [0] 2 175 3" xfId="18004" hidden="1" xr:uid="{00000000-0005-0000-0000-000057460000}"/>
    <cellStyle name="Comma [0] 2 175 3" xfId="19748" hidden="1" xr:uid="{00000000-0005-0000-0000-0000274D0000}"/>
    <cellStyle name="Comma [0] 2 175 3" xfId="21484" hidden="1" xr:uid="{00000000-0005-0000-0000-0000EF530000}"/>
    <cellStyle name="Comma [0] 2 175 3" xfId="23210" hidden="1" xr:uid="{00000000-0005-0000-0000-0000AD5A0000}"/>
    <cellStyle name="Comma [0] 2 175 3" xfId="24920" hidden="1" xr:uid="{00000000-0005-0000-0000-00005B610000}"/>
    <cellStyle name="Comma [0] 2 175 3" xfId="26616" hidden="1" xr:uid="{00000000-0005-0000-0000-0000FB670000}"/>
    <cellStyle name="Comma [0] 2 175 3" xfId="28284" hidden="1" xr:uid="{00000000-0005-0000-0000-00007F6E0000}"/>
    <cellStyle name="Comma [0] 2 175 3" xfId="29921" hidden="1" xr:uid="{00000000-0005-0000-0000-0000E4740000}"/>
    <cellStyle name="Comma [0] 2 175 3" xfId="36294" hidden="1" xr:uid="{9F9421E1-FE75-4B23-B530-649FB685EC07}"/>
    <cellStyle name="Comma [0] 2 175 3" xfId="38513" hidden="1" xr:uid="{5F2A87CD-915B-40F4-9AE3-B46633F73555}"/>
    <cellStyle name="Comma [0] 2 175 3" xfId="39496" hidden="1" xr:uid="{6B9B149D-B134-4A15-A9B4-077F1D88F640}"/>
    <cellStyle name="Comma [0] 2 175 3" xfId="41252" hidden="1" xr:uid="{5DE82E20-5C5A-4006-8DF5-3C8A6151AC58}"/>
    <cellStyle name="Comma [0] 2 175 3" xfId="43008" hidden="1" xr:uid="{7AF8B8BA-9790-4883-BCCE-0F9EF992C1DE}"/>
    <cellStyle name="Comma [0] 2 175 3" xfId="44764" hidden="1" xr:uid="{5C3CF2CD-104A-48E0-AF4F-540F1E33A402}"/>
    <cellStyle name="Comma [0] 2 175 3" xfId="46520" hidden="1" xr:uid="{1B952539-16F6-446D-9D8A-F62A27493B36}"/>
    <cellStyle name="Comma [0] 2 175 3" xfId="48273" hidden="1" xr:uid="{E3EE9CFC-F325-4AB7-9521-2102619A0F4E}"/>
    <cellStyle name="Comma [0] 2 175 3" xfId="50023" hidden="1" xr:uid="{24AE208B-1355-4619-9801-5994348512E9}"/>
    <cellStyle name="Comma [0] 2 175 3" xfId="51767" hidden="1" xr:uid="{F3D557E6-C53C-4E03-A119-8498C5632549}"/>
    <cellStyle name="Comma [0] 2 175 3" xfId="53503" hidden="1" xr:uid="{47571FD3-9ACF-4BE2-8583-55EA45DBD953}"/>
    <cellStyle name="Comma [0] 2 175 3" xfId="55229" hidden="1" xr:uid="{9415619A-CE5D-4126-A75D-98C6FEEAD5F1}"/>
    <cellStyle name="Comma [0] 2 175 3" xfId="56939" hidden="1" xr:uid="{CF74F2FB-45FC-412D-B1EF-92AF8B811790}"/>
    <cellStyle name="Comma [0] 2 175 3" xfId="58635" hidden="1" xr:uid="{99EF26FD-40A5-44FE-A0D9-29BBFE3E0D62}"/>
    <cellStyle name="Comma [0] 2 175 3" xfId="60303" hidden="1" xr:uid="{8B471B89-0427-4E56-B0D0-7BAEDE8ED637}"/>
    <cellStyle name="Comma [0] 2 175 3" xfId="61940" hidden="1" xr:uid="{8581CED4-98CF-4306-8FBB-18F646E3B6A3}"/>
    <cellStyle name="Comma [0] 2 176" xfId="488" xr:uid="{00000000-0005-0000-0000-0000EB010000}"/>
    <cellStyle name="Comma [0] 2 176 2" xfId="1029" hidden="1" xr:uid="{00000000-0005-0000-0000-000008040000}"/>
    <cellStyle name="Comma [0] 2 176 2" xfId="1710" hidden="1" xr:uid="{00000000-0005-0000-0000-0000B1060000}"/>
    <cellStyle name="Comma [0] 2 176 2" xfId="1815" hidden="1" xr:uid="{00000000-0005-0000-0000-00001A070000}"/>
    <cellStyle name="Comma [0] 2 176 2" xfId="33065" hidden="1" xr:uid="{5C22D981-04E9-4BB2-94E1-F29D6DC3E7BE}"/>
    <cellStyle name="Comma [0] 2 176 2" xfId="33743" hidden="1" xr:uid="{45903205-547A-449E-B329-9754E06699BF}"/>
    <cellStyle name="Comma [0] 2 176 2" xfId="33845" hidden="1" xr:uid="{794017E4-C535-45AC-9136-7B3B3B961994}"/>
    <cellStyle name="Comma [0] 2 176 2" xfId="32541" xr:uid="{7FC2BF22-5D0F-4BB1-B3FD-47277DC567E8}"/>
    <cellStyle name="Comma [0] 2 176 2 2" xfId="4822" hidden="1" xr:uid="{00000000-0005-0000-0000-0000D9120000}"/>
    <cellStyle name="Comma [0] 2 176 2 2" xfId="4940" hidden="1" xr:uid="{00000000-0005-0000-0000-00004F130000}"/>
    <cellStyle name="Comma [0] 2 176 2 2" xfId="5507" hidden="1" xr:uid="{00000000-0005-0000-0000-000086150000}"/>
    <cellStyle name="Comma [0] 2 176 2 2" xfId="5616" hidden="1" xr:uid="{00000000-0005-0000-0000-0000F3150000}"/>
    <cellStyle name="Comma [0] 2 176 2 2" xfId="7041" hidden="1" xr:uid="{00000000-0005-0000-0000-0000841B0000}"/>
    <cellStyle name="Comma [0] 2 176 2 2" xfId="7159" hidden="1" xr:uid="{00000000-0005-0000-0000-0000FA1B0000}"/>
    <cellStyle name="Comma [0] 2 176 2 2" xfId="7726" hidden="1" xr:uid="{00000000-0005-0000-0000-0000311E0000}"/>
    <cellStyle name="Comma [0] 2 176 2 2" xfId="7835" hidden="1" xr:uid="{00000000-0005-0000-0000-00009E1E0000}"/>
    <cellStyle name="Comma [0] 2 176 2 2" xfId="8797" hidden="1" xr:uid="{00000000-0005-0000-0000-000060220000}"/>
    <cellStyle name="Comma [0] 2 176 2 2" xfId="8915" hidden="1" xr:uid="{00000000-0005-0000-0000-0000D6220000}"/>
    <cellStyle name="Comma [0] 2 176 2 2" xfId="9482" hidden="1" xr:uid="{00000000-0005-0000-0000-00000D250000}"/>
    <cellStyle name="Comma [0] 2 176 2 2" xfId="9591" hidden="1" xr:uid="{00000000-0005-0000-0000-00007A250000}"/>
    <cellStyle name="Comma [0] 2 176 2 2" xfId="10553" hidden="1" xr:uid="{00000000-0005-0000-0000-00003C290000}"/>
    <cellStyle name="Comma [0] 2 176 2 2" xfId="10671" hidden="1" xr:uid="{00000000-0005-0000-0000-0000B2290000}"/>
    <cellStyle name="Comma [0] 2 176 2 2" xfId="11238" hidden="1" xr:uid="{00000000-0005-0000-0000-0000E92B0000}"/>
    <cellStyle name="Comma [0] 2 176 2 2" xfId="11347" hidden="1" xr:uid="{00000000-0005-0000-0000-0000562C0000}"/>
    <cellStyle name="Comma [0] 2 176 2 2" xfId="12309" hidden="1" xr:uid="{00000000-0005-0000-0000-000018300000}"/>
    <cellStyle name="Comma [0] 2 176 2 2" xfId="12427" hidden="1" xr:uid="{00000000-0005-0000-0000-00008E300000}"/>
    <cellStyle name="Comma [0] 2 176 2 2" xfId="12994" hidden="1" xr:uid="{00000000-0005-0000-0000-0000C5320000}"/>
    <cellStyle name="Comma [0] 2 176 2 2" xfId="13103" hidden="1" xr:uid="{00000000-0005-0000-0000-000032330000}"/>
    <cellStyle name="Comma [0] 2 176 2 2" xfId="14065" hidden="1" xr:uid="{00000000-0005-0000-0000-0000F4360000}"/>
    <cellStyle name="Comma [0] 2 176 2 2" xfId="14183" hidden="1" xr:uid="{00000000-0005-0000-0000-00006A370000}"/>
    <cellStyle name="Comma [0] 2 176 2 2" xfId="14750" hidden="1" xr:uid="{00000000-0005-0000-0000-0000A1390000}"/>
    <cellStyle name="Comma [0] 2 176 2 2" xfId="14859" hidden="1" xr:uid="{00000000-0005-0000-0000-00000E3A0000}"/>
    <cellStyle name="Comma [0] 2 176 2 2" xfId="15818" hidden="1" xr:uid="{00000000-0005-0000-0000-0000CD3D0000}"/>
    <cellStyle name="Comma [0] 2 176 2 2" xfId="15936" hidden="1" xr:uid="{00000000-0005-0000-0000-0000433E0000}"/>
    <cellStyle name="Comma [0] 2 176 2 2" xfId="16503" hidden="1" xr:uid="{00000000-0005-0000-0000-00007A400000}"/>
    <cellStyle name="Comma [0] 2 176 2 2" xfId="16612" hidden="1" xr:uid="{00000000-0005-0000-0000-0000E7400000}"/>
    <cellStyle name="Comma [0] 2 176 2 2" xfId="17568" hidden="1" xr:uid="{00000000-0005-0000-0000-0000A3440000}"/>
    <cellStyle name="Comma [0] 2 176 2 2" xfId="17686" hidden="1" xr:uid="{00000000-0005-0000-0000-000019450000}"/>
    <cellStyle name="Comma [0] 2 176 2 2" xfId="18253" hidden="1" xr:uid="{00000000-0005-0000-0000-000050470000}"/>
    <cellStyle name="Comma [0] 2 176 2 2" xfId="18362" hidden="1" xr:uid="{00000000-0005-0000-0000-0000BD470000}"/>
    <cellStyle name="Comma [0] 2 176 2 2" xfId="19314" hidden="1" xr:uid="{00000000-0005-0000-0000-0000754B0000}"/>
    <cellStyle name="Comma [0] 2 176 2 2" xfId="19431" hidden="1" xr:uid="{00000000-0005-0000-0000-0000EA4B0000}"/>
    <cellStyle name="Comma [0] 2 176 2 2" xfId="19997" hidden="1" xr:uid="{00000000-0005-0000-0000-0000204E0000}"/>
    <cellStyle name="Comma [0] 2 176 2 2" xfId="20106" hidden="1" xr:uid="{00000000-0005-0000-0000-00008D4E0000}"/>
    <cellStyle name="Comma [0] 2 176 2 2" xfId="21052" hidden="1" xr:uid="{00000000-0005-0000-0000-00003F520000}"/>
    <cellStyle name="Comma [0] 2 176 2 2" xfId="21169" hidden="1" xr:uid="{00000000-0005-0000-0000-0000B4520000}"/>
    <cellStyle name="Comma [0] 2 176 2 2" xfId="21731" hidden="1" xr:uid="{00000000-0005-0000-0000-0000E6540000}"/>
    <cellStyle name="Comma [0] 2 176 2 2" xfId="21840" hidden="1" xr:uid="{00000000-0005-0000-0000-000053550000}"/>
    <cellStyle name="Comma [0] 2 176 2 2" xfId="22780" hidden="1" xr:uid="{00000000-0005-0000-0000-0000FF580000}"/>
    <cellStyle name="Comma [0] 2 176 2 2" xfId="22897" hidden="1" xr:uid="{00000000-0005-0000-0000-000074590000}"/>
    <cellStyle name="Comma [0] 2 176 2 2" xfId="23455" hidden="1" xr:uid="{00000000-0005-0000-0000-0000A25B0000}"/>
    <cellStyle name="Comma [0] 2 176 2 2" xfId="23564" hidden="1" xr:uid="{00000000-0005-0000-0000-00000F5C0000}"/>
    <cellStyle name="Comma [0] 2 176 2 2" xfId="24495" hidden="1" xr:uid="{00000000-0005-0000-0000-0000B25F0000}"/>
    <cellStyle name="Comma [0] 2 176 2 2" xfId="24610" hidden="1" xr:uid="{00000000-0005-0000-0000-000025600000}"/>
    <cellStyle name="Comma [0] 2 176 2 2" xfId="25162" hidden="1" xr:uid="{00000000-0005-0000-0000-00004D620000}"/>
    <cellStyle name="Comma [0] 2 176 2 2" xfId="25271" hidden="1" xr:uid="{00000000-0005-0000-0000-0000BA620000}"/>
    <cellStyle name="Comma [0] 2 176 2 2" xfId="26192" hidden="1" xr:uid="{00000000-0005-0000-0000-000053660000}"/>
    <cellStyle name="Comma [0] 2 176 2 2" xfId="26307" hidden="1" xr:uid="{00000000-0005-0000-0000-0000C6660000}"/>
    <cellStyle name="Comma [0] 2 176 2 2" xfId="26856" hidden="1" xr:uid="{00000000-0005-0000-0000-0000EB680000}"/>
    <cellStyle name="Comma [0] 2 176 2 2" xfId="26965" hidden="1" xr:uid="{00000000-0005-0000-0000-000058690000}"/>
    <cellStyle name="Comma [0] 2 176 2 2" xfId="27872" hidden="1" xr:uid="{00000000-0005-0000-0000-0000E36C0000}"/>
    <cellStyle name="Comma [0] 2 176 2 2" xfId="27982" hidden="1" xr:uid="{00000000-0005-0000-0000-0000516D0000}"/>
    <cellStyle name="Comma [0] 2 176 2 2" xfId="28517" hidden="1" xr:uid="{00000000-0005-0000-0000-0000686F0000}"/>
    <cellStyle name="Comma [0] 2 176 2 2" xfId="28626" hidden="1" xr:uid="{00000000-0005-0000-0000-0000D56F0000}"/>
    <cellStyle name="Comma [0] 2 176 2 2" xfId="29519" hidden="1" xr:uid="{00000000-0005-0000-0000-000052730000}"/>
    <cellStyle name="Comma [0] 2 176 2 2" xfId="29628" hidden="1" xr:uid="{00000000-0005-0000-0000-0000BF730000}"/>
    <cellStyle name="Comma [0] 2 176 2 2" xfId="30152" hidden="1" xr:uid="{00000000-0005-0000-0000-0000CB750000}"/>
    <cellStyle name="Comma [0] 2 176 2 2" xfId="30261" hidden="1" xr:uid="{00000000-0005-0000-0000-000038760000}"/>
    <cellStyle name="Comma [0] 2 176 2 2" xfId="31112" hidden="1" xr:uid="{00000000-0005-0000-0000-00008B790000}"/>
    <cellStyle name="Comma [0] 2 176 2 2" xfId="31674" hidden="1" xr:uid="{00000000-0005-0000-0000-0000BD7B0000}"/>
    <cellStyle name="Comma [0] 2 176 2 2" xfId="31774" hidden="1" xr:uid="{00000000-0005-0000-0000-0000217C0000}"/>
    <cellStyle name="Comma [0] 2 176 2 2" xfId="36841" hidden="1" xr:uid="{19B41240-82BC-40AF-960B-D37DF52B5C8C}"/>
    <cellStyle name="Comma [0] 2 176 2 2" xfId="36959" hidden="1" xr:uid="{5202E0C4-4E44-498A-982F-06EDC7B5EF15}"/>
    <cellStyle name="Comma [0] 2 176 2 2" xfId="37526" hidden="1" xr:uid="{E14DCF82-E31B-4E26-896E-9FFDEFC6FC1D}"/>
    <cellStyle name="Comma [0] 2 176 2 2" xfId="37635" hidden="1" xr:uid="{98B7BDE0-80E5-4772-A67B-F408D118283D}"/>
    <cellStyle name="Comma [0] 2 176 2 2" xfId="39060" hidden="1" xr:uid="{9A46D09B-9D73-4552-9E08-2410DB8A813C}"/>
    <cellStyle name="Comma [0] 2 176 2 2" xfId="39178" hidden="1" xr:uid="{FFF9FEE0-AA8B-419F-9941-AB0DD2C9A05A}"/>
    <cellStyle name="Comma [0] 2 176 2 2" xfId="39745" hidden="1" xr:uid="{928AFBDB-DDB7-42DE-B418-9BA5E9D5CF34}"/>
    <cellStyle name="Comma [0] 2 176 2 2" xfId="39854" hidden="1" xr:uid="{5ABC2784-EBE7-485A-B95C-8A9BCBD1CF8F}"/>
    <cellStyle name="Comma [0] 2 176 2 2" xfId="40816" hidden="1" xr:uid="{E22B5106-0729-4310-8EEA-62EB7A4CB227}"/>
    <cellStyle name="Comma [0] 2 176 2 2" xfId="40934" hidden="1" xr:uid="{67454AA3-1966-4070-B5A3-9DE9632670E1}"/>
    <cellStyle name="Comma [0] 2 176 2 2" xfId="41501" hidden="1" xr:uid="{F058A713-E122-4DB8-82D2-5975CE4595DF}"/>
    <cellStyle name="Comma [0] 2 176 2 2" xfId="41610" hidden="1" xr:uid="{2DB64A55-E6F1-43D8-8A10-D49646BBECD1}"/>
    <cellStyle name="Comma [0] 2 176 2 2" xfId="42572" hidden="1" xr:uid="{65256AA5-4907-4F64-A4A6-49A89B015465}"/>
    <cellStyle name="Comma [0] 2 176 2 2" xfId="42690" hidden="1" xr:uid="{9D8DEA10-AD62-4CDB-85D6-7A6229047977}"/>
    <cellStyle name="Comma [0] 2 176 2 2" xfId="43257" hidden="1" xr:uid="{5D68073F-BEB9-4128-9D8E-9B53479803CB}"/>
    <cellStyle name="Comma [0] 2 176 2 2" xfId="43366" hidden="1" xr:uid="{66219064-64AB-4083-91FA-BD3211ED1ACB}"/>
    <cellStyle name="Comma [0] 2 176 2 2" xfId="44328" hidden="1" xr:uid="{44382BC7-5955-45F6-A7F5-5626E6C8A312}"/>
    <cellStyle name="Comma [0] 2 176 2 2" xfId="44446" hidden="1" xr:uid="{B539A49C-9E21-4C3F-9BFE-CFD135B305E8}"/>
    <cellStyle name="Comma [0] 2 176 2 2" xfId="45013" hidden="1" xr:uid="{3E709F99-5B3B-4DFF-909C-37C84D02DF9D}"/>
    <cellStyle name="Comma [0] 2 176 2 2" xfId="45122" hidden="1" xr:uid="{F05A165C-4459-4116-BB75-0AFB325FC0EB}"/>
    <cellStyle name="Comma [0] 2 176 2 2" xfId="46084" hidden="1" xr:uid="{A484FAD4-B597-46C7-B2CD-D070F8D50060}"/>
    <cellStyle name="Comma [0] 2 176 2 2" xfId="46202" hidden="1" xr:uid="{135325D3-F902-4430-B899-EFE9B441F0C3}"/>
    <cellStyle name="Comma [0] 2 176 2 2" xfId="46769" hidden="1" xr:uid="{E309D410-B0CC-4529-9B59-B84C8268E43E}"/>
    <cellStyle name="Comma [0] 2 176 2 2" xfId="46878" hidden="1" xr:uid="{2AA26542-A0FB-462D-BF22-4A27478D5C6E}"/>
    <cellStyle name="Comma [0] 2 176 2 2" xfId="47837" hidden="1" xr:uid="{CF763E13-114C-497F-8863-2DF7509834A4}"/>
    <cellStyle name="Comma [0] 2 176 2 2" xfId="47955" hidden="1" xr:uid="{0513BB95-372E-4D52-808C-81B3984FC8D3}"/>
    <cellStyle name="Comma [0] 2 176 2 2" xfId="48522" hidden="1" xr:uid="{FE3C1F0A-8693-4551-8862-007A1374B4CB}"/>
    <cellStyle name="Comma [0] 2 176 2 2" xfId="48631" hidden="1" xr:uid="{FDBA709B-2733-4F96-9149-C968D1DBBC54}"/>
    <cellStyle name="Comma [0] 2 176 2 2" xfId="49587" hidden="1" xr:uid="{D6D0352B-9CFF-4DC5-8553-C2338023C2FF}"/>
    <cellStyle name="Comma [0] 2 176 2 2" xfId="49705" hidden="1" xr:uid="{0A2EF62B-F70D-41E1-8EC3-60122B90F500}"/>
    <cellStyle name="Comma [0] 2 176 2 2" xfId="50272" hidden="1" xr:uid="{E43E3E0F-6892-4ECA-9598-6E7D9ED73674}"/>
    <cellStyle name="Comma [0] 2 176 2 2" xfId="50381" hidden="1" xr:uid="{BB6E9EA2-C1B9-4395-BF1D-B4C15F8E2F90}"/>
    <cellStyle name="Comma [0] 2 176 2 2" xfId="51333" hidden="1" xr:uid="{0D2358B8-C46F-449B-B246-CE0947DC4B68}"/>
    <cellStyle name="Comma [0] 2 176 2 2" xfId="51450" hidden="1" xr:uid="{632EEA9C-677F-4D20-930F-567A9C9C3B63}"/>
    <cellStyle name="Comma [0] 2 176 2 2" xfId="52016" hidden="1" xr:uid="{5368C626-99B3-4499-84AB-015A89DA602C}"/>
    <cellStyle name="Comma [0] 2 176 2 2" xfId="52125" hidden="1" xr:uid="{D7A485D4-417C-4CE1-B429-14D9050ABF3D}"/>
    <cellStyle name="Comma [0] 2 176 2 2" xfId="53071" hidden="1" xr:uid="{731057D5-64BC-4662-8D5E-152186B6D355}"/>
    <cellStyle name="Comma [0] 2 176 2 2" xfId="53188" hidden="1" xr:uid="{59325965-C7C0-4FB0-A8B8-F52062EF1A71}"/>
    <cellStyle name="Comma [0] 2 176 2 2" xfId="53750" hidden="1" xr:uid="{B534C79A-DBB8-43D8-A782-8CF46AE55CF6}"/>
    <cellStyle name="Comma [0] 2 176 2 2" xfId="53859" hidden="1" xr:uid="{A2D7C9A3-3B34-4D00-84EF-123C98FFC180}"/>
    <cellStyle name="Comma [0] 2 176 2 2" xfId="54799" hidden="1" xr:uid="{49BC4392-9C3B-4122-9C5F-7C1642D01183}"/>
    <cellStyle name="Comma [0] 2 176 2 2" xfId="54916" hidden="1" xr:uid="{4177D95C-BCB1-4C7D-81E3-1D18E53304C4}"/>
    <cellStyle name="Comma [0] 2 176 2 2" xfId="55474" hidden="1" xr:uid="{12EE614E-44DE-4B12-9041-29FCD1B1031B}"/>
    <cellStyle name="Comma [0] 2 176 2 2" xfId="55583" hidden="1" xr:uid="{F0050EE3-F424-4E8A-AA20-1C7C3E3CC3EA}"/>
    <cellStyle name="Comma [0] 2 176 2 2" xfId="56514" hidden="1" xr:uid="{704C142F-7F7A-4165-A28A-A5AF916904E6}"/>
    <cellStyle name="Comma [0] 2 176 2 2" xfId="56629" hidden="1" xr:uid="{0E9B4E12-5C60-4068-BDF8-6FFC576AC9C8}"/>
    <cellStyle name="Comma [0] 2 176 2 2" xfId="57181" hidden="1" xr:uid="{363C59C0-C801-49A6-A1AF-6063ED4068CA}"/>
    <cellStyle name="Comma [0] 2 176 2 2" xfId="57290" hidden="1" xr:uid="{FC7812EF-F7E9-43A6-9C83-006620BA35F9}"/>
    <cellStyle name="Comma [0] 2 176 2 2" xfId="58211" hidden="1" xr:uid="{659A3F67-AFB9-4E23-8E1B-475AEEC7A047}"/>
    <cellStyle name="Comma [0] 2 176 2 2" xfId="58326" hidden="1" xr:uid="{3ACB0617-F688-485A-B8CD-52AF679700CE}"/>
    <cellStyle name="Comma [0] 2 176 2 2" xfId="58875" hidden="1" xr:uid="{B06C6F56-CE20-4291-B520-C7B2E8233E2B}"/>
    <cellStyle name="Comma [0] 2 176 2 2" xfId="58984" hidden="1" xr:uid="{EB0CA567-5607-46FB-91B6-F26EA9053D27}"/>
    <cellStyle name="Comma [0] 2 176 2 2" xfId="59891" hidden="1" xr:uid="{F5C287EB-7702-45BC-A2D9-F08E5AE0B36A}"/>
    <cellStyle name="Comma [0] 2 176 2 2" xfId="60001" hidden="1" xr:uid="{7BDF5B5A-2EDF-4720-AAA6-6B266CC7B1BB}"/>
    <cellStyle name="Comma [0] 2 176 2 2" xfId="60536" hidden="1" xr:uid="{FA24E640-7F73-49FB-9C7E-F38BE719CEAA}"/>
    <cellStyle name="Comma [0] 2 176 2 2" xfId="60645" hidden="1" xr:uid="{4655EE67-71B1-400D-AE62-8FAE75CB77FE}"/>
    <cellStyle name="Comma [0] 2 176 2 2" xfId="61538" hidden="1" xr:uid="{75172436-8CDD-4C0A-8194-549D034EE236}"/>
    <cellStyle name="Comma [0] 2 176 2 2" xfId="61647" hidden="1" xr:uid="{D41E1572-F356-4CE2-84E1-EF18E43FEF70}"/>
    <cellStyle name="Comma [0] 2 176 2 2" xfId="62171" hidden="1" xr:uid="{19E3C851-F125-497A-827D-E3BD403CF4FD}"/>
    <cellStyle name="Comma [0] 2 176 2 2" xfId="62280" hidden="1" xr:uid="{592E42DE-BF2F-4D48-977A-99FF7243CEBF}"/>
    <cellStyle name="Comma [0] 2 176 2 2" xfId="63131" hidden="1" xr:uid="{CC2A2A4E-5F3A-4302-83D3-267A88BD28EE}"/>
    <cellStyle name="Comma [0] 2 176 2 2" xfId="63693" hidden="1" xr:uid="{82E2A8E3-52B5-4E13-AE41-F7963962AF85}"/>
    <cellStyle name="Comma [0] 2 176 2 2" xfId="63793" hidden="1" xr:uid="{9CC71A3E-79CA-4414-8467-BF873A5478AC}"/>
    <cellStyle name="Comma [0] 2 176 3" xfId="4279" hidden="1" xr:uid="{00000000-0005-0000-0000-0000BA100000}"/>
    <cellStyle name="Comma [0] 2 176 3" xfId="6498" hidden="1" xr:uid="{00000000-0005-0000-0000-000065190000}"/>
    <cellStyle name="Comma [0] 2 176 3" xfId="7476" hidden="1" xr:uid="{00000000-0005-0000-0000-0000371D0000}"/>
    <cellStyle name="Comma [0] 2 176 3" xfId="9232" hidden="1" xr:uid="{00000000-0005-0000-0000-000013240000}"/>
    <cellStyle name="Comma [0] 2 176 3" xfId="10988" hidden="1" xr:uid="{00000000-0005-0000-0000-0000EF2A0000}"/>
    <cellStyle name="Comma [0] 2 176 3" xfId="12744" hidden="1" xr:uid="{00000000-0005-0000-0000-0000CB310000}"/>
    <cellStyle name="Comma [0] 2 176 3" xfId="14500" hidden="1" xr:uid="{00000000-0005-0000-0000-0000A7380000}"/>
    <cellStyle name="Comma [0] 2 176 3" xfId="16253" hidden="1" xr:uid="{00000000-0005-0000-0000-0000803F0000}"/>
    <cellStyle name="Comma [0] 2 176 3" xfId="18003" hidden="1" xr:uid="{00000000-0005-0000-0000-000056460000}"/>
    <cellStyle name="Comma [0] 2 176 3" xfId="19747" hidden="1" xr:uid="{00000000-0005-0000-0000-0000264D0000}"/>
    <cellStyle name="Comma [0] 2 176 3" xfId="21483" hidden="1" xr:uid="{00000000-0005-0000-0000-0000EE530000}"/>
    <cellStyle name="Comma [0] 2 176 3" xfId="23209" hidden="1" xr:uid="{00000000-0005-0000-0000-0000AC5A0000}"/>
    <cellStyle name="Comma [0] 2 176 3" xfId="24919" hidden="1" xr:uid="{00000000-0005-0000-0000-00005A610000}"/>
    <cellStyle name="Comma [0] 2 176 3" xfId="26615" hidden="1" xr:uid="{00000000-0005-0000-0000-0000FA670000}"/>
    <cellStyle name="Comma [0] 2 176 3" xfId="28283" hidden="1" xr:uid="{00000000-0005-0000-0000-00007E6E0000}"/>
    <cellStyle name="Comma [0] 2 176 3" xfId="29920" hidden="1" xr:uid="{00000000-0005-0000-0000-0000E3740000}"/>
    <cellStyle name="Comma [0] 2 176 3" xfId="36298" hidden="1" xr:uid="{71854BF3-48E7-4F8B-9800-315CDF2263E7}"/>
    <cellStyle name="Comma [0] 2 176 3" xfId="38517" hidden="1" xr:uid="{64154BDD-3571-4931-B807-3A963AF5EA18}"/>
    <cellStyle name="Comma [0] 2 176 3" xfId="39495" hidden="1" xr:uid="{BD82F795-C920-4F39-8C94-118C40C4C6F4}"/>
    <cellStyle name="Comma [0] 2 176 3" xfId="41251" hidden="1" xr:uid="{AF24EB91-DE85-4B53-937F-8DAEF04D719A}"/>
    <cellStyle name="Comma [0] 2 176 3" xfId="43007" hidden="1" xr:uid="{9EC783ED-6E1B-45FE-B306-BC1A3B24FDF9}"/>
    <cellStyle name="Comma [0] 2 176 3" xfId="44763" hidden="1" xr:uid="{7FF211C9-66F8-4645-9A95-FFA2D79F1FB4}"/>
    <cellStyle name="Comma [0] 2 176 3" xfId="46519" hidden="1" xr:uid="{80E68B4A-CB08-4896-9C65-95ADF61CE8C3}"/>
    <cellStyle name="Comma [0] 2 176 3" xfId="48272" hidden="1" xr:uid="{7F99E3BA-F430-47E0-89AF-CE1E77955E9C}"/>
    <cellStyle name="Comma [0] 2 176 3" xfId="50022" hidden="1" xr:uid="{6309D37A-6F97-4862-9E75-0FDBB31FF9DA}"/>
    <cellStyle name="Comma [0] 2 176 3" xfId="51766" hidden="1" xr:uid="{5315386A-BE84-47C8-BA46-5EDEEFAABE61}"/>
    <cellStyle name="Comma [0] 2 176 3" xfId="53502" hidden="1" xr:uid="{E1AF4546-5D84-45B9-91DA-DD6CFF7BB08E}"/>
    <cellStyle name="Comma [0] 2 176 3" xfId="55228" hidden="1" xr:uid="{8119960E-C4E9-4735-B054-DED56BC35F2C}"/>
    <cellStyle name="Comma [0] 2 176 3" xfId="56938" hidden="1" xr:uid="{D8CDE089-EA9F-4E21-8C23-287434668F70}"/>
    <cellStyle name="Comma [0] 2 176 3" xfId="58634" hidden="1" xr:uid="{9B212E55-30BA-4982-94C9-14F7E062C620}"/>
    <cellStyle name="Comma [0] 2 176 3" xfId="60302" hidden="1" xr:uid="{0037BB1F-AFB1-49C5-B0E8-0E47786DAF15}"/>
    <cellStyle name="Comma [0] 2 176 3" xfId="61939" hidden="1" xr:uid="{478AF4E3-3EDE-424B-9860-9FAFD5E199B0}"/>
    <cellStyle name="Comma [0] 2 177" xfId="481" xr:uid="{00000000-0005-0000-0000-0000E4010000}"/>
    <cellStyle name="Comma [0] 2 177 2" xfId="1140" hidden="1" xr:uid="{00000000-0005-0000-0000-000077040000}"/>
    <cellStyle name="Comma [0] 2 177 2" xfId="1703" hidden="1" xr:uid="{00000000-0005-0000-0000-0000AA060000}"/>
    <cellStyle name="Comma [0] 2 177 2" xfId="1829" hidden="1" xr:uid="{00000000-0005-0000-0000-000028070000}"/>
    <cellStyle name="Comma [0] 2 177 2" xfId="2126" hidden="1" xr:uid="{00000000-0005-0000-0000-000051080000}"/>
    <cellStyle name="Comma [0] 2 177 2" xfId="33176" hidden="1" xr:uid="{1C044D24-8628-437D-A9E7-471576A13B9B}"/>
    <cellStyle name="Comma [0] 2 177 2" xfId="33736" hidden="1" xr:uid="{046C1BB7-5727-421E-8CB0-7D5F3E6309EA}"/>
    <cellStyle name="Comma [0] 2 177 2" xfId="33859" hidden="1" xr:uid="{32156135-3152-4EDE-923B-5512D9B67892}"/>
    <cellStyle name="Comma [0] 2 177 2" xfId="34156" hidden="1" xr:uid="{B46C4AAA-0D34-4F0F-8FD1-21BDF3CADE4B}"/>
    <cellStyle name="Comma [0] 2 177 2" xfId="32534" xr:uid="{D4B368C7-4C11-4254-A151-FE38D7A8E0DE}"/>
    <cellStyle name="Comma [0] 2 177 2 2" xfId="4933" hidden="1" xr:uid="{00000000-0005-0000-0000-000048130000}"/>
    <cellStyle name="Comma [0] 2 177 2 2" xfId="5500" hidden="1" xr:uid="{00000000-0005-0000-0000-00007F150000}"/>
    <cellStyle name="Comma [0] 2 177 2 2" xfId="5631" hidden="1" xr:uid="{00000000-0005-0000-0000-000002160000}"/>
    <cellStyle name="Comma [0] 2 177 2 2" xfId="5928" hidden="1" xr:uid="{00000000-0005-0000-0000-00002B170000}"/>
    <cellStyle name="Comma [0] 2 177 2 2" xfId="7152" hidden="1" xr:uid="{00000000-0005-0000-0000-0000F31B0000}"/>
    <cellStyle name="Comma [0] 2 177 2 2" xfId="7719" hidden="1" xr:uid="{00000000-0005-0000-0000-00002A1E0000}"/>
    <cellStyle name="Comma [0] 2 177 2 2" xfId="7850" hidden="1" xr:uid="{00000000-0005-0000-0000-0000AD1E0000}"/>
    <cellStyle name="Comma [0] 2 177 2 2" xfId="8147" hidden="1" xr:uid="{00000000-0005-0000-0000-0000D61F0000}"/>
    <cellStyle name="Comma [0] 2 177 2 2" xfId="8908" hidden="1" xr:uid="{00000000-0005-0000-0000-0000CF220000}"/>
    <cellStyle name="Comma [0] 2 177 2 2" xfId="9475" hidden="1" xr:uid="{00000000-0005-0000-0000-000006250000}"/>
    <cellStyle name="Comma [0] 2 177 2 2" xfId="9606" hidden="1" xr:uid="{00000000-0005-0000-0000-000089250000}"/>
    <cellStyle name="Comma [0] 2 177 2 2" xfId="9903" hidden="1" xr:uid="{00000000-0005-0000-0000-0000B2260000}"/>
    <cellStyle name="Comma [0] 2 177 2 2" xfId="10664" hidden="1" xr:uid="{00000000-0005-0000-0000-0000AB290000}"/>
    <cellStyle name="Comma [0] 2 177 2 2" xfId="11231" hidden="1" xr:uid="{00000000-0005-0000-0000-0000E22B0000}"/>
    <cellStyle name="Comma [0] 2 177 2 2" xfId="11362" hidden="1" xr:uid="{00000000-0005-0000-0000-0000652C0000}"/>
    <cellStyle name="Comma [0] 2 177 2 2" xfId="11659" hidden="1" xr:uid="{00000000-0005-0000-0000-00008E2D0000}"/>
    <cellStyle name="Comma [0] 2 177 2 2" xfId="12420" hidden="1" xr:uid="{00000000-0005-0000-0000-000087300000}"/>
    <cellStyle name="Comma [0] 2 177 2 2" xfId="12987" hidden="1" xr:uid="{00000000-0005-0000-0000-0000BE320000}"/>
    <cellStyle name="Comma [0] 2 177 2 2" xfId="13118" hidden="1" xr:uid="{00000000-0005-0000-0000-000041330000}"/>
    <cellStyle name="Comma [0] 2 177 2 2" xfId="13415" hidden="1" xr:uid="{00000000-0005-0000-0000-00006A340000}"/>
    <cellStyle name="Comma [0] 2 177 2 2" xfId="14176" hidden="1" xr:uid="{00000000-0005-0000-0000-000063370000}"/>
    <cellStyle name="Comma [0] 2 177 2 2" xfId="14743" hidden="1" xr:uid="{00000000-0005-0000-0000-00009A390000}"/>
    <cellStyle name="Comma [0] 2 177 2 2" xfId="14874" hidden="1" xr:uid="{00000000-0005-0000-0000-00001D3A0000}"/>
    <cellStyle name="Comma [0] 2 177 2 2" xfId="15171" hidden="1" xr:uid="{00000000-0005-0000-0000-0000463B0000}"/>
    <cellStyle name="Comma [0] 2 177 2 2" xfId="15929" hidden="1" xr:uid="{00000000-0005-0000-0000-00003C3E0000}"/>
    <cellStyle name="Comma [0] 2 177 2 2" xfId="16496" hidden="1" xr:uid="{00000000-0005-0000-0000-000073400000}"/>
    <cellStyle name="Comma [0] 2 177 2 2" xfId="16627" hidden="1" xr:uid="{00000000-0005-0000-0000-0000F6400000}"/>
    <cellStyle name="Comma [0] 2 177 2 2" xfId="16924" hidden="1" xr:uid="{00000000-0005-0000-0000-00001F420000}"/>
    <cellStyle name="Comma [0] 2 177 2 2" xfId="17679" hidden="1" xr:uid="{00000000-0005-0000-0000-000012450000}"/>
    <cellStyle name="Comma [0] 2 177 2 2" xfId="18246" hidden="1" xr:uid="{00000000-0005-0000-0000-000049470000}"/>
    <cellStyle name="Comma [0] 2 177 2 2" xfId="18377" hidden="1" xr:uid="{00000000-0005-0000-0000-0000CC470000}"/>
    <cellStyle name="Comma [0] 2 177 2 2" xfId="18674" hidden="1" xr:uid="{00000000-0005-0000-0000-0000F5480000}"/>
    <cellStyle name="Comma [0] 2 177 2 2" xfId="19424" hidden="1" xr:uid="{00000000-0005-0000-0000-0000E34B0000}"/>
    <cellStyle name="Comma [0] 2 177 2 2" xfId="19990" hidden="1" xr:uid="{00000000-0005-0000-0000-0000194E0000}"/>
    <cellStyle name="Comma [0] 2 177 2 2" xfId="20121" hidden="1" xr:uid="{00000000-0005-0000-0000-00009C4E0000}"/>
    <cellStyle name="Comma [0] 2 177 2 2" xfId="20418" hidden="1" xr:uid="{00000000-0005-0000-0000-0000C54F0000}"/>
    <cellStyle name="Comma [0] 2 177 2 2" xfId="21162" hidden="1" xr:uid="{00000000-0005-0000-0000-0000AD520000}"/>
    <cellStyle name="Comma [0] 2 177 2 2" xfId="21724" hidden="1" xr:uid="{00000000-0005-0000-0000-0000DF540000}"/>
    <cellStyle name="Comma [0] 2 177 2 2" xfId="21855" hidden="1" xr:uid="{00000000-0005-0000-0000-000062550000}"/>
    <cellStyle name="Comma [0] 2 177 2 2" xfId="22152" hidden="1" xr:uid="{00000000-0005-0000-0000-00008B560000}"/>
    <cellStyle name="Comma [0] 2 177 2 2" xfId="22890" hidden="1" xr:uid="{00000000-0005-0000-0000-00006D590000}"/>
    <cellStyle name="Comma [0] 2 177 2 2" xfId="23448" hidden="1" xr:uid="{00000000-0005-0000-0000-00009B5B0000}"/>
    <cellStyle name="Comma [0] 2 177 2 2" xfId="23579" hidden="1" xr:uid="{00000000-0005-0000-0000-00001E5C0000}"/>
    <cellStyle name="Comma [0] 2 177 2 2" xfId="23876" hidden="1" xr:uid="{00000000-0005-0000-0000-0000475D0000}"/>
    <cellStyle name="Comma [0] 2 177 2 2" xfId="24603" hidden="1" xr:uid="{00000000-0005-0000-0000-00001E600000}"/>
    <cellStyle name="Comma [0] 2 177 2 2" xfId="25155" hidden="1" xr:uid="{00000000-0005-0000-0000-000046620000}"/>
    <cellStyle name="Comma [0] 2 177 2 2" xfId="25286" hidden="1" xr:uid="{00000000-0005-0000-0000-0000C9620000}"/>
    <cellStyle name="Comma [0] 2 177 2 2" xfId="25583" hidden="1" xr:uid="{00000000-0005-0000-0000-0000F2630000}"/>
    <cellStyle name="Comma [0] 2 177 2 2" xfId="26300" hidden="1" xr:uid="{00000000-0005-0000-0000-0000BF660000}"/>
    <cellStyle name="Comma [0] 2 177 2 2" xfId="26849" hidden="1" xr:uid="{00000000-0005-0000-0000-0000E4680000}"/>
    <cellStyle name="Comma [0] 2 177 2 2" xfId="26980" hidden="1" xr:uid="{00000000-0005-0000-0000-000067690000}"/>
    <cellStyle name="Comma [0] 2 177 2 2" xfId="27277" hidden="1" xr:uid="{00000000-0005-0000-0000-0000906A0000}"/>
    <cellStyle name="Comma [0] 2 177 2 2" xfId="27975" hidden="1" xr:uid="{00000000-0005-0000-0000-00004A6D0000}"/>
    <cellStyle name="Comma [0] 2 177 2 2" xfId="28510" hidden="1" xr:uid="{00000000-0005-0000-0000-0000616F0000}"/>
    <cellStyle name="Comma [0] 2 177 2 2" xfId="28641" hidden="1" xr:uid="{00000000-0005-0000-0000-0000E46F0000}"/>
    <cellStyle name="Comma [0] 2 177 2 2" xfId="28938" hidden="1" xr:uid="{00000000-0005-0000-0000-00000D710000}"/>
    <cellStyle name="Comma [0] 2 177 2 2" xfId="29621" hidden="1" xr:uid="{00000000-0005-0000-0000-0000B8730000}"/>
    <cellStyle name="Comma [0] 2 177 2 2" xfId="30145" hidden="1" xr:uid="{00000000-0005-0000-0000-0000C4750000}"/>
    <cellStyle name="Comma [0] 2 177 2 2" xfId="30276" hidden="1" xr:uid="{00000000-0005-0000-0000-000047760000}"/>
    <cellStyle name="Comma [0] 2 177 2 2" xfId="30573" hidden="1" xr:uid="{00000000-0005-0000-0000-000070770000}"/>
    <cellStyle name="Comma [0] 2 177 2 2" xfId="31203" hidden="1" xr:uid="{00000000-0005-0000-0000-0000E6790000}"/>
    <cellStyle name="Comma [0] 2 177 2 2" xfId="31667" hidden="1" xr:uid="{00000000-0005-0000-0000-0000B67B0000}"/>
    <cellStyle name="Comma [0] 2 177 2 2" xfId="31787" hidden="1" xr:uid="{00000000-0005-0000-0000-00002E7C0000}"/>
    <cellStyle name="Comma [0] 2 177 2 2" xfId="36952" hidden="1" xr:uid="{EF01DCF0-B9C1-4137-8869-C6C4AC0B8326}"/>
    <cellStyle name="Comma [0] 2 177 2 2" xfId="37519" hidden="1" xr:uid="{F55F0C47-74EC-4A3F-92FA-3F71307008D0}"/>
    <cellStyle name="Comma [0] 2 177 2 2" xfId="37650" hidden="1" xr:uid="{837ADC81-4F55-4919-A479-F2F6A20C28B7}"/>
    <cellStyle name="Comma [0] 2 177 2 2" xfId="37947" hidden="1" xr:uid="{86F9A789-AE5C-4703-8F9E-73768A85055C}"/>
    <cellStyle name="Comma [0] 2 177 2 2" xfId="39171" hidden="1" xr:uid="{2EC0461F-3E17-4A72-8F96-716E83199210}"/>
    <cellStyle name="Comma [0] 2 177 2 2" xfId="39738" hidden="1" xr:uid="{F1DC6A82-EEB6-4A79-9D90-E6D5FC555EC2}"/>
    <cellStyle name="Comma [0] 2 177 2 2" xfId="39869" hidden="1" xr:uid="{09634557-3DCE-4EB6-B6F2-A42403DE1F41}"/>
    <cellStyle name="Comma [0] 2 177 2 2" xfId="40166" hidden="1" xr:uid="{5A3B3ED1-FE92-45C4-ADAF-BBF8522690D2}"/>
    <cellStyle name="Comma [0] 2 177 2 2" xfId="40927" hidden="1" xr:uid="{A707C416-D34A-4334-9B98-C81509324F23}"/>
    <cellStyle name="Comma [0] 2 177 2 2" xfId="41494" hidden="1" xr:uid="{44A11553-013D-4605-A3A0-633F9578FE89}"/>
    <cellStyle name="Comma [0] 2 177 2 2" xfId="41625" hidden="1" xr:uid="{98686C78-AE0E-4B2E-9ED2-7F755BFA669E}"/>
    <cellStyle name="Comma [0] 2 177 2 2" xfId="41922" hidden="1" xr:uid="{BD62196A-0C7B-4FC1-8030-AC72D0A520C1}"/>
    <cellStyle name="Comma [0] 2 177 2 2" xfId="42683" hidden="1" xr:uid="{23DAFD2B-EDC5-4AC7-B70F-410DC79490D2}"/>
    <cellStyle name="Comma [0] 2 177 2 2" xfId="43250" hidden="1" xr:uid="{9306D1D0-8D1B-46A4-94E6-4F7DAEFC4337}"/>
    <cellStyle name="Comma [0] 2 177 2 2" xfId="43381" hidden="1" xr:uid="{7F0E4F15-B975-4875-A8AF-5754D90D3A1D}"/>
    <cellStyle name="Comma [0] 2 177 2 2" xfId="43678" hidden="1" xr:uid="{74ECA59C-75FA-490A-B2AF-D99D4F9756C7}"/>
    <cellStyle name="Comma [0] 2 177 2 2" xfId="44439" hidden="1" xr:uid="{055BD31F-4DD5-4ED0-83CE-BF13353F017C}"/>
    <cellStyle name="Comma [0] 2 177 2 2" xfId="45006" hidden="1" xr:uid="{F964BBB2-0863-48EE-94C5-861BD4EB749A}"/>
    <cellStyle name="Comma [0] 2 177 2 2" xfId="45137" hidden="1" xr:uid="{F9A7EBD8-9005-4DE7-B563-6BA1DD7ADDE3}"/>
    <cellStyle name="Comma [0] 2 177 2 2" xfId="45434" hidden="1" xr:uid="{C30B942F-28EF-480A-A2AD-2DB1D4BD46F7}"/>
    <cellStyle name="Comma [0] 2 177 2 2" xfId="46195" hidden="1" xr:uid="{99E1651C-4C87-4B4E-9C6C-66387CBA4D6A}"/>
    <cellStyle name="Comma [0] 2 177 2 2" xfId="46762" hidden="1" xr:uid="{783D10A3-B2D1-4A69-93CA-2469DF6F2E8B}"/>
    <cellStyle name="Comma [0] 2 177 2 2" xfId="46893" hidden="1" xr:uid="{CA6F1D66-6E4D-40A9-92CA-805C03983901}"/>
    <cellStyle name="Comma [0] 2 177 2 2" xfId="47190" hidden="1" xr:uid="{540BB90B-C997-4B86-B762-D3C5DA5A4390}"/>
    <cellStyle name="Comma [0] 2 177 2 2" xfId="47948" hidden="1" xr:uid="{85649900-BB3B-4637-B95B-3E4F8749A7C7}"/>
    <cellStyle name="Comma [0] 2 177 2 2" xfId="48515" hidden="1" xr:uid="{EC3495A2-D420-47FD-859F-C9B500CA4A5F}"/>
    <cellStyle name="Comma [0] 2 177 2 2" xfId="48646" hidden="1" xr:uid="{AD506BFF-6A6A-4656-BC04-30F9E5E3D2F4}"/>
    <cellStyle name="Comma [0] 2 177 2 2" xfId="48943" hidden="1" xr:uid="{21BAB7A0-9B53-494B-AE81-53BEC3B00BBE}"/>
    <cellStyle name="Comma [0] 2 177 2 2" xfId="49698" hidden="1" xr:uid="{544D1C0D-F959-4FAA-9139-36DFBE090C5D}"/>
    <cellStyle name="Comma [0] 2 177 2 2" xfId="50265" hidden="1" xr:uid="{7BC3EDD7-2C2D-4139-8FF3-B68E672E59A1}"/>
    <cellStyle name="Comma [0] 2 177 2 2" xfId="50396" hidden="1" xr:uid="{2EFE3E2C-5543-4FF3-BD4F-3B181B88FC5F}"/>
    <cellStyle name="Comma [0] 2 177 2 2" xfId="50693" hidden="1" xr:uid="{F131A5F6-510C-425F-8030-23B2A0F9B5D1}"/>
    <cellStyle name="Comma [0] 2 177 2 2" xfId="51443" hidden="1" xr:uid="{B3D87AA5-84AC-4D71-91C3-896EEA63E3A6}"/>
    <cellStyle name="Comma [0] 2 177 2 2" xfId="52009" hidden="1" xr:uid="{8B02F779-AE69-47EF-8FBD-7E781B60DC0D}"/>
    <cellStyle name="Comma [0] 2 177 2 2" xfId="52140" hidden="1" xr:uid="{82811916-971B-4F2B-B8DE-926C9B037F3A}"/>
    <cellStyle name="Comma [0] 2 177 2 2" xfId="52437" hidden="1" xr:uid="{232E5D46-5C64-4F8E-8557-A74D70978C16}"/>
    <cellStyle name="Comma [0] 2 177 2 2" xfId="53181" hidden="1" xr:uid="{9C57EFF8-83F8-4F30-85F4-D3CEE1A9F6A2}"/>
    <cellStyle name="Comma [0] 2 177 2 2" xfId="53743" hidden="1" xr:uid="{EDAF5575-6B46-4D1A-8869-F2DEBAA6DC25}"/>
    <cellStyle name="Comma [0] 2 177 2 2" xfId="53874" hidden="1" xr:uid="{88E41012-0E90-4F1B-8785-246BC35BA82A}"/>
    <cellStyle name="Comma [0] 2 177 2 2" xfId="54171" hidden="1" xr:uid="{1C979321-C118-4995-B792-6BE45B7CCB9B}"/>
    <cellStyle name="Comma [0] 2 177 2 2" xfId="54909" hidden="1" xr:uid="{E9597C48-C1E5-4DD0-972B-FCA61E1C800E}"/>
    <cellStyle name="Comma [0] 2 177 2 2" xfId="55467" hidden="1" xr:uid="{A79AF81A-B39B-41D4-BB4D-8AEA9220D5AC}"/>
    <cellStyle name="Comma [0] 2 177 2 2" xfId="55598" hidden="1" xr:uid="{9EFE2BFA-B8F0-4FF1-B30F-8D89021E412C}"/>
    <cellStyle name="Comma [0] 2 177 2 2" xfId="55895" hidden="1" xr:uid="{B5CD968F-8401-4EAD-BB76-2CB7E7CE877C}"/>
    <cellStyle name="Comma [0] 2 177 2 2" xfId="56622" hidden="1" xr:uid="{8A12647B-2503-4F66-90C7-F2534B20140C}"/>
    <cellStyle name="Comma [0] 2 177 2 2" xfId="57174" hidden="1" xr:uid="{8AF564E8-F984-49E8-9B63-C4F3FC36C9F3}"/>
    <cellStyle name="Comma [0] 2 177 2 2" xfId="57305" hidden="1" xr:uid="{5E9460C2-779C-4F09-8DD7-29E8A474D96C}"/>
    <cellStyle name="Comma [0] 2 177 2 2" xfId="57602" hidden="1" xr:uid="{F81313F6-5518-4C11-81D0-B7476CA7A592}"/>
    <cellStyle name="Comma [0] 2 177 2 2" xfId="58319" hidden="1" xr:uid="{7377FC00-E128-4174-94B1-4FE49CF9AD11}"/>
    <cellStyle name="Comma [0] 2 177 2 2" xfId="58868" hidden="1" xr:uid="{99B0AB43-6BB8-4425-BC6C-EAF556DB5E21}"/>
    <cellStyle name="Comma [0] 2 177 2 2" xfId="58999" hidden="1" xr:uid="{7127357B-2382-4650-8030-51D80D8F308F}"/>
    <cellStyle name="Comma [0] 2 177 2 2" xfId="59296" hidden="1" xr:uid="{D968427A-01B7-4DA2-9F2B-C05572154F06}"/>
    <cellStyle name="Comma [0] 2 177 2 2" xfId="59994" hidden="1" xr:uid="{2936A9A7-8F20-471A-8853-872784B6DC2E}"/>
    <cellStyle name="Comma [0] 2 177 2 2" xfId="60529" hidden="1" xr:uid="{7F4D3E44-983E-4ADC-826F-BE3BADD600E6}"/>
    <cellStyle name="Comma [0] 2 177 2 2" xfId="60660" hidden="1" xr:uid="{CD59C3F2-5C93-4A44-AB88-EF47770F828C}"/>
    <cellStyle name="Comma [0] 2 177 2 2" xfId="60957" hidden="1" xr:uid="{4621EEF1-E53B-4261-B3E5-C3B8C7D3FCC2}"/>
    <cellStyle name="Comma [0] 2 177 2 2" xfId="61640" hidden="1" xr:uid="{4E342473-4B27-4EF8-9532-9F8EDDEEEC71}"/>
    <cellStyle name="Comma [0] 2 177 2 2" xfId="62164" hidden="1" xr:uid="{18C076D9-7BCE-4EA9-A7AD-23297022B782}"/>
    <cellStyle name="Comma [0] 2 177 2 2" xfId="62295" hidden="1" xr:uid="{1961B0C1-D462-4CAF-9A23-E1A56BB3C652}"/>
    <cellStyle name="Comma [0] 2 177 2 2" xfId="62592" hidden="1" xr:uid="{B7D677B1-2294-46B9-B69C-5E0E19D5A352}"/>
    <cellStyle name="Comma [0] 2 177 2 2" xfId="63222" hidden="1" xr:uid="{2656BDF7-7569-4C8B-BE94-0B26AD227EC1}"/>
    <cellStyle name="Comma [0] 2 177 2 2" xfId="63686" hidden="1" xr:uid="{911ACC49-24AB-4714-A1CB-FB6ECD837C71}"/>
    <cellStyle name="Comma [0] 2 177 2 2" xfId="63806" hidden="1" xr:uid="{3F1DFD33-89C1-4D4B-924F-3A50FCCC7BF1}"/>
    <cellStyle name="Comma [0] 2 177 3" xfId="4272" hidden="1" xr:uid="{00000000-0005-0000-0000-0000B3100000}"/>
    <cellStyle name="Comma [0] 2 177 3" xfId="6453" hidden="1" xr:uid="{00000000-0005-0000-0000-000038190000}"/>
    <cellStyle name="Comma [0] 2 177 3" xfId="6491" hidden="1" xr:uid="{00000000-0005-0000-0000-00005E190000}"/>
    <cellStyle name="Comma [0] 2 177 3" xfId="6572" hidden="1" xr:uid="{00000000-0005-0000-0000-0000AF190000}"/>
    <cellStyle name="Comma [0] 2 177 3" xfId="6761" hidden="1" xr:uid="{00000000-0005-0000-0000-00006C1A0000}"/>
    <cellStyle name="Comma [0] 2 177 3" xfId="6805" hidden="1" xr:uid="{00000000-0005-0000-0000-0000981A0000}"/>
    <cellStyle name="Comma [0] 2 177 3" xfId="7058" hidden="1" xr:uid="{00000000-0005-0000-0000-0000951B0000}"/>
    <cellStyle name="Comma [0] 2 177 3" xfId="8814" hidden="1" xr:uid="{00000000-0005-0000-0000-000071220000}"/>
    <cellStyle name="Comma [0] 2 177 3" xfId="10570" hidden="1" xr:uid="{00000000-0005-0000-0000-00004D290000}"/>
    <cellStyle name="Comma [0] 2 177 3" xfId="12326" hidden="1" xr:uid="{00000000-0005-0000-0000-000029300000}"/>
    <cellStyle name="Comma [0] 2 177 3" xfId="14082" hidden="1" xr:uid="{00000000-0005-0000-0000-000005370000}"/>
    <cellStyle name="Comma [0] 2 177 3" xfId="15835" hidden="1" xr:uid="{00000000-0005-0000-0000-0000DE3D0000}"/>
    <cellStyle name="Comma [0] 2 177 3" xfId="17585" hidden="1" xr:uid="{00000000-0005-0000-0000-0000B4440000}"/>
    <cellStyle name="Comma [0] 2 177 3" xfId="19331" hidden="1" xr:uid="{00000000-0005-0000-0000-0000864B0000}"/>
    <cellStyle name="Comma [0] 2 177 3" xfId="21069" hidden="1" xr:uid="{00000000-0005-0000-0000-000050520000}"/>
    <cellStyle name="Comma [0] 2 177 3" xfId="22797" hidden="1" xr:uid="{00000000-0005-0000-0000-000010590000}"/>
    <cellStyle name="Comma [0] 2 177 3" xfId="36291" hidden="1" xr:uid="{F51662B0-6970-471E-98AB-727793D628D3}"/>
    <cellStyle name="Comma [0] 2 177 3" xfId="38472" hidden="1" xr:uid="{2458F226-F38D-4BFE-99BF-094DC3D86ADB}"/>
    <cellStyle name="Comma [0] 2 177 3" xfId="38510" hidden="1" xr:uid="{80CEB637-3362-4200-8ED1-12863D7FAC97}"/>
    <cellStyle name="Comma [0] 2 177 3" xfId="38591" hidden="1" xr:uid="{86B9F5AA-99CE-49AC-BDA5-65DE8563CC8A}"/>
    <cellStyle name="Comma [0] 2 177 3" xfId="38780" hidden="1" xr:uid="{ACA61871-66F1-4500-A68B-BA0A8A736162}"/>
    <cellStyle name="Comma [0] 2 177 3" xfId="38824" hidden="1" xr:uid="{BCB8BEAF-CEF6-456D-862D-2A579FC9DF49}"/>
    <cellStyle name="Comma [0] 2 177 3" xfId="39077" hidden="1" xr:uid="{6B752CC1-A801-4AAF-9D9B-4E66BB32ED71}"/>
    <cellStyle name="Comma [0] 2 177 3" xfId="40833" hidden="1" xr:uid="{2E54FDDD-6C83-4A1C-A455-6F8154A42AB5}"/>
    <cellStyle name="Comma [0] 2 177 3" xfId="42589" hidden="1" xr:uid="{24BB257C-D0F5-49D6-9ACB-F0F5E3833803}"/>
    <cellStyle name="Comma [0] 2 177 3" xfId="44345" hidden="1" xr:uid="{DE20F7A8-DDB4-40D4-B34C-5EA2962A2D36}"/>
    <cellStyle name="Comma [0] 2 177 3" xfId="46101" hidden="1" xr:uid="{8FA9637C-C42C-41AD-86A6-88CE6A717411}"/>
    <cellStyle name="Comma [0] 2 177 3" xfId="47854" hidden="1" xr:uid="{8C97B8BA-CAEF-4F4A-809A-EEF7D6AA58FE}"/>
    <cellStyle name="Comma [0] 2 177 3" xfId="49604" hidden="1" xr:uid="{A4FF7486-09B5-416C-85DF-1644EC71B1D7}"/>
    <cellStyle name="Comma [0] 2 177 3" xfId="51350" hidden="1" xr:uid="{C7E895FA-6659-49A6-975B-BF0C53C735BF}"/>
    <cellStyle name="Comma [0] 2 177 3" xfId="53088" hidden="1" xr:uid="{449F6A1C-EDA2-4EA9-BB03-824CBD6DCC63}"/>
    <cellStyle name="Comma [0] 2 177 3" xfId="54816" hidden="1" xr:uid="{853F7946-D628-4129-9FF2-81C8E0414EFC}"/>
    <cellStyle name="Comma [0] 2 178" xfId="479" xr:uid="{00000000-0005-0000-0000-0000E2010000}"/>
    <cellStyle name="Comma [0] 2 178 2" xfId="1138" hidden="1" xr:uid="{00000000-0005-0000-0000-000075040000}"/>
    <cellStyle name="Comma [0] 2 178 2" xfId="1701" hidden="1" xr:uid="{00000000-0005-0000-0000-0000A8060000}"/>
    <cellStyle name="Comma [0] 2 178 2" xfId="1826" hidden="1" xr:uid="{00000000-0005-0000-0000-000025070000}"/>
    <cellStyle name="Comma [0] 2 178 2" xfId="2123" hidden="1" xr:uid="{00000000-0005-0000-0000-00004E080000}"/>
    <cellStyle name="Comma [0] 2 178 2" xfId="33174" hidden="1" xr:uid="{BBD879F9-160E-4C19-B4D9-C5662AD58B5E}"/>
    <cellStyle name="Comma [0] 2 178 2" xfId="33734" hidden="1" xr:uid="{D8E949A6-2368-40C7-9D8E-8F84BED230B3}"/>
    <cellStyle name="Comma [0] 2 178 2" xfId="33856" hidden="1" xr:uid="{D59431FB-117E-4957-8076-5D5F8A78FD6F}"/>
    <cellStyle name="Comma [0] 2 178 2" xfId="34153" hidden="1" xr:uid="{929FDCC9-7D4E-48A7-8369-5E1F38B46718}"/>
    <cellStyle name="Comma [0] 2 178 2" xfId="32532" xr:uid="{D76CF5A2-6495-4786-B6E6-10ADAD8C6645}"/>
    <cellStyle name="Comma [0] 2 178 2 2" xfId="4931" hidden="1" xr:uid="{00000000-0005-0000-0000-000046130000}"/>
    <cellStyle name="Comma [0] 2 178 2 2" xfId="5498" hidden="1" xr:uid="{00000000-0005-0000-0000-00007D150000}"/>
    <cellStyle name="Comma [0] 2 178 2 2" xfId="5628" hidden="1" xr:uid="{00000000-0005-0000-0000-0000FF150000}"/>
    <cellStyle name="Comma [0] 2 178 2 2" xfId="5925" hidden="1" xr:uid="{00000000-0005-0000-0000-000028170000}"/>
    <cellStyle name="Comma [0] 2 178 2 2" xfId="7150" hidden="1" xr:uid="{00000000-0005-0000-0000-0000F11B0000}"/>
    <cellStyle name="Comma [0] 2 178 2 2" xfId="7717" hidden="1" xr:uid="{00000000-0005-0000-0000-0000281E0000}"/>
    <cellStyle name="Comma [0] 2 178 2 2" xfId="7847" hidden="1" xr:uid="{00000000-0005-0000-0000-0000AA1E0000}"/>
    <cellStyle name="Comma [0] 2 178 2 2" xfId="8144" hidden="1" xr:uid="{00000000-0005-0000-0000-0000D31F0000}"/>
    <cellStyle name="Comma [0] 2 178 2 2" xfId="8906" hidden="1" xr:uid="{00000000-0005-0000-0000-0000CD220000}"/>
    <cellStyle name="Comma [0] 2 178 2 2" xfId="9473" hidden="1" xr:uid="{00000000-0005-0000-0000-000004250000}"/>
    <cellStyle name="Comma [0] 2 178 2 2" xfId="9603" hidden="1" xr:uid="{00000000-0005-0000-0000-000086250000}"/>
    <cellStyle name="Comma [0] 2 178 2 2" xfId="9900" hidden="1" xr:uid="{00000000-0005-0000-0000-0000AF260000}"/>
    <cellStyle name="Comma [0] 2 178 2 2" xfId="10662" hidden="1" xr:uid="{00000000-0005-0000-0000-0000A9290000}"/>
    <cellStyle name="Comma [0] 2 178 2 2" xfId="11229" hidden="1" xr:uid="{00000000-0005-0000-0000-0000E02B0000}"/>
    <cellStyle name="Comma [0] 2 178 2 2" xfId="11359" hidden="1" xr:uid="{00000000-0005-0000-0000-0000622C0000}"/>
    <cellStyle name="Comma [0] 2 178 2 2" xfId="11656" hidden="1" xr:uid="{00000000-0005-0000-0000-00008B2D0000}"/>
    <cellStyle name="Comma [0] 2 178 2 2" xfId="12418" hidden="1" xr:uid="{00000000-0005-0000-0000-000085300000}"/>
    <cellStyle name="Comma [0] 2 178 2 2" xfId="12985" hidden="1" xr:uid="{00000000-0005-0000-0000-0000BC320000}"/>
    <cellStyle name="Comma [0] 2 178 2 2" xfId="13115" hidden="1" xr:uid="{00000000-0005-0000-0000-00003E330000}"/>
    <cellStyle name="Comma [0] 2 178 2 2" xfId="13412" hidden="1" xr:uid="{00000000-0005-0000-0000-000067340000}"/>
    <cellStyle name="Comma [0] 2 178 2 2" xfId="14174" hidden="1" xr:uid="{00000000-0005-0000-0000-000061370000}"/>
    <cellStyle name="Comma [0] 2 178 2 2" xfId="14741" hidden="1" xr:uid="{00000000-0005-0000-0000-000098390000}"/>
    <cellStyle name="Comma [0] 2 178 2 2" xfId="14871" hidden="1" xr:uid="{00000000-0005-0000-0000-00001A3A0000}"/>
    <cellStyle name="Comma [0] 2 178 2 2" xfId="15168" hidden="1" xr:uid="{00000000-0005-0000-0000-0000433B0000}"/>
    <cellStyle name="Comma [0] 2 178 2 2" xfId="15927" hidden="1" xr:uid="{00000000-0005-0000-0000-00003A3E0000}"/>
    <cellStyle name="Comma [0] 2 178 2 2" xfId="16494" hidden="1" xr:uid="{00000000-0005-0000-0000-000071400000}"/>
    <cellStyle name="Comma [0] 2 178 2 2" xfId="16624" hidden="1" xr:uid="{00000000-0005-0000-0000-0000F3400000}"/>
    <cellStyle name="Comma [0] 2 178 2 2" xfId="16921" hidden="1" xr:uid="{00000000-0005-0000-0000-00001C420000}"/>
    <cellStyle name="Comma [0] 2 178 2 2" xfId="17677" hidden="1" xr:uid="{00000000-0005-0000-0000-000010450000}"/>
    <cellStyle name="Comma [0] 2 178 2 2" xfId="18244" hidden="1" xr:uid="{00000000-0005-0000-0000-000047470000}"/>
    <cellStyle name="Comma [0] 2 178 2 2" xfId="18374" hidden="1" xr:uid="{00000000-0005-0000-0000-0000C9470000}"/>
    <cellStyle name="Comma [0] 2 178 2 2" xfId="18671" hidden="1" xr:uid="{00000000-0005-0000-0000-0000F2480000}"/>
    <cellStyle name="Comma [0] 2 178 2 2" xfId="19422" hidden="1" xr:uid="{00000000-0005-0000-0000-0000E14B0000}"/>
    <cellStyle name="Comma [0] 2 178 2 2" xfId="19988" hidden="1" xr:uid="{00000000-0005-0000-0000-0000174E0000}"/>
    <cellStyle name="Comma [0] 2 178 2 2" xfId="20118" hidden="1" xr:uid="{00000000-0005-0000-0000-0000994E0000}"/>
    <cellStyle name="Comma [0] 2 178 2 2" xfId="20415" hidden="1" xr:uid="{00000000-0005-0000-0000-0000C24F0000}"/>
    <cellStyle name="Comma [0] 2 178 2 2" xfId="21160" hidden="1" xr:uid="{00000000-0005-0000-0000-0000AB520000}"/>
    <cellStyle name="Comma [0] 2 178 2 2" xfId="21722" hidden="1" xr:uid="{00000000-0005-0000-0000-0000DD540000}"/>
    <cellStyle name="Comma [0] 2 178 2 2" xfId="21852" hidden="1" xr:uid="{00000000-0005-0000-0000-00005F550000}"/>
    <cellStyle name="Comma [0] 2 178 2 2" xfId="22149" hidden="1" xr:uid="{00000000-0005-0000-0000-000088560000}"/>
    <cellStyle name="Comma [0] 2 178 2 2" xfId="22888" hidden="1" xr:uid="{00000000-0005-0000-0000-00006B590000}"/>
    <cellStyle name="Comma [0] 2 178 2 2" xfId="23446" hidden="1" xr:uid="{00000000-0005-0000-0000-0000995B0000}"/>
    <cellStyle name="Comma [0] 2 178 2 2" xfId="23576" hidden="1" xr:uid="{00000000-0005-0000-0000-00001B5C0000}"/>
    <cellStyle name="Comma [0] 2 178 2 2" xfId="23873" hidden="1" xr:uid="{00000000-0005-0000-0000-0000445D0000}"/>
    <cellStyle name="Comma [0] 2 178 2 2" xfId="24601" hidden="1" xr:uid="{00000000-0005-0000-0000-00001C600000}"/>
    <cellStyle name="Comma [0] 2 178 2 2" xfId="25153" hidden="1" xr:uid="{00000000-0005-0000-0000-000044620000}"/>
    <cellStyle name="Comma [0] 2 178 2 2" xfId="25283" hidden="1" xr:uid="{00000000-0005-0000-0000-0000C6620000}"/>
    <cellStyle name="Comma [0] 2 178 2 2" xfId="25580" hidden="1" xr:uid="{00000000-0005-0000-0000-0000EF630000}"/>
    <cellStyle name="Comma [0] 2 178 2 2" xfId="26298" hidden="1" xr:uid="{00000000-0005-0000-0000-0000BD660000}"/>
    <cellStyle name="Comma [0] 2 178 2 2" xfId="26847" hidden="1" xr:uid="{00000000-0005-0000-0000-0000E2680000}"/>
    <cellStyle name="Comma [0] 2 178 2 2" xfId="26977" hidden="1" xr:uid="{00000000-0005-0000-0000-000064690000}"/>
    <cellStyle name="Comma [0] 2 178 2 2" xfId="27274" hidden="1" xr:uid="{00000000-0005-0000-0000-00008D6A0000}"/>
    <cellStyle name="Comma [0] 2 178 2 2" xfId="27973" hidden="1" xr:uid="{00000000-0005-0000-0000-0000486D0000}"/>
    <cellStyle name="Comma [0] 2 178 2 2" xfId="28508" hidden="1" xr:uid="{00000000-0005-0000-0000-00005F6F0000}"/>
    <cellStyle name="Comma [0] 2 178 2 2" xfId="28638" hidden="1" xr:uid="{00000000-0005-0000-0000-0000E16F0000}"/>
    <cellStyle name="Comma [0] 2 178 2 2" xfId="28935" hidden="1" xr:uid="{00000000-0005-0000-0000-00000A710000}"/>
    <cellStyle name="Comma [0] 2 178 2 2" xfId="29619" hidden="1" xr:uid="{00000000-0005-0000-0000-0000B6730000}"/>
    <cellStyle name="Comma [0] 2 178 2 2" xfId="30143" hidden="1" xr:uid="{00000000-0005-0000-0000-0000C2750000}"/>
    <cellStyle name="Comma [0] 2 178 2 2" xfId="30273" hidden="1" xr:uid="{00000000-0005-0000-0000-000044760000}"/>
    <cellStyle name="Comma [0] 2 178 2 2" xfId="30570" hidden="1" xr:uid="{00000000-0005-0000-0000-00006D770000}"/>
    <cellStyle name="Comma [0] 2 178 2 2" xfId="31201" hidden="1" xr:uid="{00000000-0005-0000-0000-0000E4790000}"/>
    <cellStyle name="Comma [0] 2 178 2 2" xfId="31665" hidden="1" xr:uid="{00000000-0005-0000-0000-0000B47B0000}"/>
    <cellStyle name="Comma [0] 2 178 2 2" xfId="31784" hidden="1" xr:uid="{00000000-0005-0000-0000-00002B7C0000}"/>
    <cellStyle name="Comma [0] 2 178 2 2" xfId="36950" hidden="1" xr:uid="{6F6DAF1C-F1C3-4BEB-B09B-5142A00F076F}"/>
    <cellStyle name="Comma [0] 2 178 2 2" xfId="37517" hidden="1" xr:uid="{D6B89E1E-A23E-4947-B885-397547C01341}"/>
    <cellStyle name="Comma [0] 2 178 2 2" xfId="37647" hidden="1" xr:uid="{4275D248-C0CA-4A1F-98B7-A9708A038C5C}"/>
    <cellStyle name="Comma [0] 2 178 2 2" xfId="37944" hidden="1" xr:uid="{1C372E44-DD1A-48A8-8077-7CEA138E5705}"/>
    <cellStyle name="Comma [0] 2 178 2 2" xfId="39169" hidden="1" xr:uid="{A6C4D73A-3F28-42F6-8C34-8B8EE38C60DA}"/>
    <cellStyle name="Comma [0] 2 178 2 2" xfId="39736" hidden="1" xr:uid="{33EF6B83-1855-4DEE-9049-A215A9761AD1}"/>
    <cellStyle name="Comma [0] 2 178 2 2" xfId="39866" hidden="1" xr:uid="{3E4C9457-CCD6-4651-8DA6-61FDA4302213}"/>
    <cellStyle name="Comma [0] 2 178 2 2" xfId="40163" hidden="1" xr:uid="{3E90190F-E683-4E5A-9749-F6B3B3B77932}"/>
    <cellStyle name="Comma [0] 2 178 2 2" xfId="40925" hidden="1" xr:uid="{6AFD5F4D-B909-4457-A6F2-E39BB2B6FE78}"/>
    <cellStyle name="Comma [0] 2 178 2 2" xfId="41492" hidden="1" xr:uid="{21EFD133-9778-4128-9672-3EAE1B14B56A}"/>
    <cellStyle name="Comma [0] 2 178 2 2" xfId="41622" hidden="1" xr:uid="{D20C72E7-53DF-444C-B729-E85E3B4F7585}"/>
    <cellStyle name="Comma [0] 2 178 2 2" xfId="41919" hidden="1" xr:uid="{8D100D04-FD12-40C0-B759-BBE394DCB335}"/>
    <cellStyle name="Comma [0] 2 178 2 2" xfId="42681" hidden="1" xr:uid="{4B8F711B-9002-4F16-B98E-7F6D8A348171}"/>
    <cellStyle name="Comma [0] 2 178 2 2" xfId="43248" hidden="1" xr:uid="{FF5F7079-D8F4-4FDB-9924-49E3A4FE0D01}"/>
    <cellStyle name="Comma [0] 2 178 2 2" xfId="43378" hidden="1" xr:uid="{6928573E-A808-437E-AB45-3D0C861208EC}"/>
    <cellStyle name="Comma [0] 2 178 2 2" xfId="43675" hidden="1" xr:uid="{EDCA13DF-B134-4622-B674-1148AC1E7CE6}"/>
    <cellStyle name="Comma [0] 2 178 2 2" xfId="44437" hidden="1" xr:uid="{B3C19099-EA53-4F2A-9E17-D0CEF88E9B3A}"/>
    <cellStyle name="Comma [0] 2 178 2 2" xfId="45004" hidden="1" xr:uid="{ADAAEAB8-2099-4C13-A76C-44916911ECE3}"/>
    <cellStyle name="Comma [0] 2 178 2 2" xfId="45134" hidden="1" xr:uid="{5608D8E4-C1AB-4158-9AA2-AB78CCC26036}"/>
    <cellStyle name="Comma [0] 2 178 2 2" xfId="45431" hidden="1" xr:uid="{9EF20501-B96B-4F5C-B838-D67462EF25B0}"/>
    <cellStyle name="Comma [0] 2 178 2 2" xfId="46193" hidden="1" xr:uid="{740B78E9-38D2-4A51-84CD-6EC93A13E0B3}"/>
    <cellStyle name="Comma [0] 2 178 2 2" xfId="46760" hidden="1" xr:uid="{A0E3EF4A-FEA6-4880-A749-8A9CE3C3ECB3}"/>
    <cellStyle name="Comma [0] 2 178 2 2" xfId="46890" hidden="1" xr:uid="{437FBB71-E4AB-4B5B-A53A-483F8FC6D023}"/>
    <cellStyle name="Comma [0] 2 178 2 2" xfId="47187" hidden="1" xr:uid="{0B37A10E-24C9-41D7-9876-0062E6643463}"/>
    <cellStyle name="Comma [0] 2 178 2 2" xfId="47946" hidden="1" xr:uid="{2237235B-ADEB-45D8-B088-D73CE941A32D}"/>
    <cellStyle name="Comma [0] 2 178 2 2" xfId="48513" hidden="1" xr:uid="{B227210B-072D-4325-AAA2-BC9BC9C7C9AB}"/>
    <cellStyle name="Comma [0] 2 178 2 2" xfId="48643" hidden="1" xr:uid="{A993763D-9157-4442-8E78-FCB8598A9A7C}"/>
    <cellStyle name="Comma [0] 2 178 2 2" xfId="48940" hidden="1" xr:uid="{3F40515C-85F6-467D-B708-153E64B2A833}"/>
    <cellStyle name="Comma [0] 2 178 2 2" xfId="49696" hidden="1" xr:uid="{2D9C0D5D-BA1F-4A2F-BB8D-0021E0FC3575}"/>
    <cellStyle name="Comma [0] 2 178 2 2" xfId="50263" hidden="1" xr:uid="{01912D20-1EF4-4DFC-8AF5-35BBDB1D8E20}"/>
    <cellStyle name="Comma [0] 2 178 2 2" xfId="50393" hidden="1" xr:uid="{29A82A49-E946-4017-98D1-0D4BBCCF13D0}"/>
    <cellStyle name="Comma [0] 2 178 2 2" xfId="50690" hidden="1" xr:uid="{D349E27F-942A-4D51-833B-B96BDC5CFF41}"/>
    <cellStyle name="Comma [0] 2 178 2 2" xfId="51441" hidden="1" xr:uid="{58EDBD9B-2C34-4A23-86EA-DD29F0C74B54}"/>
    <cellStyle name="Comma [0] 2 178 2 2" xfId="52007" hidden="1" xr:uid="{E8654C28-7909-42DA-9144-78BD90CAAD4F}"/>
    <cellStyle name="Comma [0] 2 178 2 2" xfId="52137" hidden="1" xr:uid="{127F75B7-2A5E-4358-B6DC-FC856FDA0B76}"/>
    <cellStyle name="Comma [0] 2 178 2 2" xfId="52434" hidden="1" xr:uid="{BCB43E51-96C1-4C09-A40C-6FB283155EC8}"/>
    <cellStyle name="Comma [0] 2 178 2 2" xfId="53179" hidden="1" xr:uid="{A85EFE61-8738-46BE-968C-9F535F85EB73}"/>
    <cellStyle name="Comma [0] 2 178 2 2" xfId="53741" hidden="1" xr:uid="{827CDD2A-06B4-4A5A-84D4-6CB1ACD0D6CA}"/>
    <cellStyle name="Comma [0] 2 178 2 2" xfId="53871" hidden="1" xr:uid="{074EFF98-C3AE-41E5-A5CD-A20A183A2C81}"/>
    <cellStyle name="Comma [0] 2 178 2 2" xfId="54168" hidden="1" xr:uid="{3D8D9C5F-4661-4F74-8128-C1B1B1F870E4}"/>
    <cellStyle name="Comma [0] 2 178 2 2" xfId="54907" hidden="1" xr:uid="{DF0ECE67-8273-42D7-B3F1-C6CBD807AB15}"/>
    <cellStyle name="Comma [0] 2 178 2 2" xfId="55465" hidden="1" xr:uid="{32B8321E-26B0-4467-B5D7-B1F1750CCAE3}"/>
    <cellStyle name="Comma [0] 2 178 2 2" xfId="55595" hidden="1" xr:uid="{65CD2777-7C9A-4B54-A0D3-A3C321DF0A41}"/>
    <cellStyle name="Comma [0] 2 178 2 2" xfId="55892" hidden="1" xr:uid="{371BA04C-94CE-407D-9807-2C6D56CC6A37}"/>
    <cellStyle name="Comma [0] 2 178 2 2" xfId="56620" hidden="1" xr:uid="{4CFB0849-0BC9-4D10-A29D-64DDB6F91DC2}"/>
    <cellStyle name="Comma [0] 2 178 2 2" xfId="57172" hidden="1" xr:uid="{1679432B-40B5-495E-87E7-F83436DE3863}"/>
    <cellStyle name="Comma [0] 2 178 2 2" xfId="57302" hidden="1" xr:uid="{8336359C-AECA-451A-811D-4AAD97B5CBEF}"/>
    <cellStyle name="Comma [0] 2 178 2 2" xfId="57599" hidden="1" xr:uid="{51C8B018-CA0F-4179-99DB-72744E1883B6}"/>
    <cellStyle name="Comma [0] 2 178 2 2" xfId="58317" hidden="1" xr:uid="{86419336-0F1C-47FE-B71F-5A891CA6768D}"/>
    <cellStyle name="Comma [0] 2 178 2 2" xfId="58866" hidden="1" xr:uid="{536FBF96-DE9C-4AD0-A0FB-8BBD777F893A}"/>
    <cellStyle name="Comma [0] 2 178 2 2" xfId="58996" hidden="1" xr:uid="{21239E6C-8BE7-442D-9732-1F29FF5AB131}"/>
    <cellStyle name="Comma [0] 2 178 2 2" xfId="59293" hidden="1" xr:uid="{425C6181-D9B4-4CF7-B4EA-E9E53AB1C799}"/>
    <cellStyle name="Comma [0] 2 178 2 2" xfId="59992" hidden="1" xr:uid="{7B422B92-BBD3-45C2-897E-173C165FEE20}"/>
    <cellStyle name="Comma [0] 2 178 2 2" xfId="60527" hidden="1" xr:uid="{249F24C9-14C9-47C7-A630-D83E76DA64EB}"/>
    <cellStyle name="Comma [0] 2 178 2 2" xfId="60657" hidden="1" xr:uid="{073F5FDE-1FA4-49BD-92BE-A554566B4B5F}"/>
    <cellStyle name="Comma [0] 2 178 2 2" xfId="60954" hidden="1" xr:uid="{5BA384B9-CD65-4077-A5C6-378F7A58058D}"/>
    <cellStyle name="Comma [0] 2 178 2 2" xfId="61638" hidden="1" xr:uid="{60699A5D-2A4E-427D-B5CC-A0A12C834CCF}"/>
    <cellStyle name="Comma [0] 2 178 2 2" xfId="62162" hidden="1" xr:uid="{822E8726-CF84-4598-87FF-FA6AA3FEB41A}"/>
    <cellStyle name="Comma [0] 2 178 2 2" xfId="62292" hidden="1" xr:uid="{05B269C7-167C-4594-B472-1618ED8D6529}"/>
    <cellStyle name="Comma [0] 2 178 2 2" xfId="62589" hidden="1" xr:uid="{1A04ED25-561C-4A4D-96AF-A725749FDBCE}"/>
    <cellStyle name="Comma [0] 2 178 2 2" xfId="63220" hidden="1" xr:uid="{490EBB92-5D4E-4676-ABD7-E27AAF2E5A6D}"/>
    <cellStyle name="Comma [0] 2 178 2 2" xfId="63684" hidden="1" xr:uid="{33A10564-EF3F-44B5-AF63-5A65C0E9B31D}"/>
    <cellStyle name="Comma [0] 2 178 2 2" xfId="63803" hidden="1" xr:uid="{6505B575-7C7A-4710-8FCC-B57C49A8656F}"/>
    <cellStyle name="Comma [0] 2 178 3" xfId="4073" hidden="1" xr:uid="{00000000-0005-0000-0000-0000EC0F0000}"/>
    <cellStyle name="Comma [0] 2 178 3" xfId="4107" hidden="1" xr:uid="{00000000-0005-0000-0000-00000E100000}"/>
    <cellStyle name="Comma [0] 2 178 3" xfId="4270" hidden="1" xr:uid="{00000000-0005-0000-0000-0000B1100000}"/>
    <cellStyle name="Comma [0] 2 178 3" xfId="4767" hidden="1" xr:uid="{00000000-0005-0000-0000-0000A2120000}"/>
    <cellStyle name="Comma [0] 2 178 3" xfId="6489" hidden="1" xr:uid="{00000000-0005-0000-0000-00005C190000}"/>
    <cellStyle name="Comma [0] 2 178 3" xfId="6843" hidden="1" xr:uid="{00000000-0005-0000-0000-0000BE1A0000}"/>
    <cellStyle name="Comma [0] 2 178 3" xfId="6986" hidden="1" xr:uid="{00000000-0005-0000-0000-00004D1B0000}"/>
    <cellStyle name="Comma [0] 2 178 3" xfId="8742" hidden="1" xr:uid="{00000000-0005-0000-0000-000029220000}"/>
    <cellStyle name="Comma [0] 2 178 3" xfId="10498" hidden="1" xr:uid="{00000000-0005-0000-0000-000005290000}"/>
    <cellStyle name="Comma [0] 2 178 3" xfId="12254" hidden="1" xr:uid="{00000000-0005-0000-0000-0000E12F0000}"/>
    <cellStyle name="Comma [0] 2 178 3" xfId="14010" hidden="1" xr:uid="{00000000-0005-0000-0000-0000BD360000}"/>
    <cellStyle name="Comma [0] 2 178 3" xfId="15764" hidden="1" xr:uid="{00000000-0005-0000-0000-0000973D0000}"/>
    <cellStyle name="Comma [0] 2 178 3" xfId="17515" hidden="1" xr:uid="{00000000-0005-0000-0000-00006E440000}"/>
    <cellStyle name="Comma [0] 2 178 3" xfId="19261" hidden="1" xr:uid="{00000000-0005-0000-0000-0000404B0000}"/>
    <cellStyle name="Comma [0] 2 178 3" xfId="21001" hidden="1" xr:uid="{00000000-0005-0000-0000-00000C520000}"/>
    <cellStyle name="Comma [0] 2 178 3" xfId="22729" hidden="1" xr:uid="{00000000-0005-0000-0000-0000CC580000}"/>
    <cellStyle name="Comma [0] 2 178 3" xfId="36092" hidden="1" xr:uid="{B5E087E2-BE3D-406A-9117-560CEDBEBB46}"/>
    <cellStyle name="Comma [0] 2 178 3" xfId="36126" hidden="1" xr:uid="{D7FC983D-F2CC-47E1-B89B-39B6AA3D1C63}"/>
    <cellStyle name="Comma [0] 2 178 3" xfId="36289" hidden="1" xr:uid="{45DDDC96-5702-46FE-8001-76085B5CB728}"/>
    <cellStyle name="Comma [0] 2 178 3" xfId="36786" hidden="1" xr:uid="{8D78EA88-2ADE-489C-A2FE-C4BA9E85F838}"/>
    <cellStyle name="Comma [0] 2 178 3" xfId="38508" hidden="1" xr:uid="{3D1F3A57-AC8D-4367-9BAB-E4BA604624AD}"/>
    <cellStyle name="Comma [0] 2 178 3" xfId="38862" hidden="1" xr:uid="{D6199BB5-AF8C-4B77-A034-2057E80AA710}"/>
    <cellStyle name="Comma [0] 2 178 3" xfId="39005" hidden="1" xr:uid="{B551CFD9-EA01-4832-8130-13C16A0ACA4A}"/>
    <cellStyle name="Comma [0] 2 178 3" xfId="40761" hidden="1" xr:uid="{63592090-2829-4726-877D-3598F0112D47}"/>
    <cellStyle name="Comma [0] 2 178 3" xfId="42517" hidden="1" xr:uid="{A4C15B38-38B5-405B-805B-1C41EF063D97}"/>
    <cellStyle name="Comma [0] 2 178 3" xfId="44273" hidden="1" xr:uid="{FE08AB84-4A51-4EE1-BD36-07DDEAC737E5}"/>
    <cellStyle name="Comma [0] 2 178 3" xfId="46029" hidden="1" xr:uid="{1DC18A4F-7502-4B7D-8718-3D0C8ED7BC61}"/>
    <cellStyle name="Comma [0] 2 178 3" xfId="47783" hidden="1" xr:uid="{C1B45243-E15F-44D3-8206-10AB8022B844}"/>
    <cellStyle name="Comma [0] 2 178 3" xfId="49534" hidden="1" xr:uid="{02C6F804-045B-411C-8C12-83C8F8D1D43F}"/>
    <cellStyle name="Comma [0] 2 178 3" xfId="51280" hidden="1" xr:uid="{C464FA58-4E39-4690-9018-82DBFF9A50BD}"/>
    <cellStyle name="Comma [0] 2 178 3" xfId="53020" hidden="1" xr:uid="{DA657402-502E-4ABE-AB40-4992AECC6168}"/>
    <cellStyle name="Comma [0] 2 178 3" xfId="54748" hidden="1" xr:uid="{2833D6ED-EC56-4A7D-AEE6-431DE794CC26}"/>
    <cellStyle name="Comma [0] 2 179" xfId="474" xr:uid="{00000000-0005-0000-0000-0000DD010000}"/>
    <cellStyle name="Comma [0] 2 179 2" xfId="1133" hidden="1" xr:uid="{00000000-0005-0000-0000-000070040000}"/>
    <cellStyle name="Comma [0] 2 179 2" xfId="1697" hidden="1" xr:uid="{00000000-0005-0000-0000-0000A4060000}"/>
    <cellStyle name="Comma [0] 2 179 2" xfId="1846" hidden="1" xr:uid="{00000000-0005-0000-0000-000039070000}"/>
    <cellStyle name="Comma [0] 2 179 2" xfId="2141" hidden="1" xr:uid="{00000000-0005-0000-0000-000060080000}"/>
    <cellStyle name="Comma [0] 2 179 2" xfId="33169" hidden="1" xr:uid="{A0D9142B-5D4C-41BD-9A86-1B89641FB4A4}"/>
    <cellStyle name="Comma [0] 2 179 2" xfId="33730" hidden="1" xr:uid="{646A9438-A2EE-4234-BCD6-30D22814962D}"/>
    <cellStyle name="Comma [0] 2 179 2" xfId="33876" hidden="1" xr:uid="{2F3D0DAD-AB82-4D29-AE03-61310DF9BE58}"/>
    <cellStyle name="Comma [0] 2 179 2" xfId="34171" hidden="1" xr:uid="{7859B364-74D8-4E22-B985-D02374B0BAB9}"/>
    <cellStyle name="Comma [0] 2 179 2" xfId="32527" xr:uid="{725E44BC-B4FF-4914-80ED-6DB8E0DA0FA0}"/>
    <cellStyle name="Comma [0] 2 179 2 2" xfId="4926" hidden="1" xr:uid="{00000000-0005-0000-0000-000041130000}"/>
    <cellStyle name="Comma [0] 2 179 2 2" xfId="5494" hidden="1" xr:uid="{00000000-0005-0000-0000-000079150000}"/>
    <cellStyle name="Comma [0] 2 179 2 2" xfId="5648" hidden="1" xr:uid="{00000000-0005-0000-0000-000013160000}"/>
    <cellStyle name="Comma [0] 2 179 2 2" xfId="5943" hidden="1" xr:uid="{00000000-0005-0000-0000-00003A170000}"/>
    <cellStyle name="Comma [0] 2 179 2 2" xfId="7145" hidden="1" xr:uid="{00000000-0005-0000-0000-0000EC1B0000}"/>
    <cellStyle name="Comma [0] 2 179 2 2" xfId="7713" hidden="1" xr:uid="{00000000-0005-0000-0000-0000241E0000}"/>
    <cellStyle name="Comma [0] 2 179 2 2" xfId="7867" hidden="1" xr:uid="{00000000-0005-0000-0000-0000BE1E0000}"/>
    <cellStyle name="Comma [0] 2 179 2 2" xfId="8162" hidden="1" xr:uid="{00000000-0005-0000-0000-0000E51F0000}"/>
    <cellStyle name="Comma [0] 2 179 2 2" xfId="8901" hidden="1" xr:uid="{00000000-0005-0000-0000-0000C8220000}"/>
    <cellStyle name="Comma [0] 2 179 2 2" xfId="9469" hidden="1" xr:uid="{00000000-0005-0000-0000-000000250000}"/>
    <cellStyle name="Comma [0] 2 179 2 2" xfId="9623" hidden="1" xr:uid="{00000000-0005-0000-0000-00009A250000}"/>
    <cellStyle name="Comma [0] 2 179 2 2" xfId="9918" hidden="1" xr:uid="{00000000-0005-0000-0000-0000C1260000}"/>
    <cellStyle name="Comma [0] 2 179 2 2" xfId="10657" hidden="1" xr:uid="{00000000-0005-0000-0000-0000A4290000}"/>
    <cellStyle name="Comma [0] 2 179 2 2" xfId="11225" hidden="1" xr:uid="{00000000-0005-0000-0000-0000DC2B0000}"/>
    <cellStyle name="Comma [0] 2 179 2 2" xfId="11379" hidden="1" xr:uid="{00000000-0005-0000-0000-0000762C0000}"/>
    <cellStyle name="Comma [0] 2 179 2 2" xfId="11674" hidden="1" xr:uid="{00000000-0005-0000-0000-00009D2D0000}"/>
    <cellStyle name="Comma [0] 2 179 2 2" xfId="12413" hidden="1" xr:uid="{00000000-0005-0000-0000-000080300000}"/>
    <cellStyle name="Comma [0] 2 179 2 2" xfId="12981" hidden="1" xr:uid="{00000000-0005-0000-0000-0000B8320000}"/>
    <cellStyle name="Comma [0] 2 179 2 2" xfId="13135" hidden="1" xr:uid="{00000000-0005-0000-0000-000052330000}"/>
    <cellStyle name="Comma [0] 2 179 2 2" xfId="13430" hidden="1" xr:uid="{00000000-0005-0000-0000-000079340000}"/>
    <cellStyle name="Comma [0] 2 179 2 2" xfId="14169" hidden="1" xr:uid="{00000000-0005-0000-0000-00005C370000}"/>
    <cellStyle name="Comma [0] 2 179 2 2" xfId="14737" hidden="1" xr:uid="{00000000-0005-0000-0000-000094390000}"/>
    <cellStyle name="Comma [0] 2 179 2 2" xfId="14891" hidden="1" xr:uid="{00000000-0005-0000-0000-00002E3A0000}"/>
    <cellStyle name="Comma [0] 2 179 2 2" xfId="15186" hidden="1" xr:uid="{00000000-0005-0000-0000-0000553B0000}"/>
    <cellStyle name="Comma [0] 2 179 2 2" xfId="15922" hidden="1" xr:uid="{00000000-0005-0000-0000-0000353E0000}"/>
    <cellStyle name="Comma [0] 2 179 2 2" xfId="16490" hidden="1" xr:uid="{00000000-0005-0000-0000-00006D400000}"/>
    <cellStyle name="Comma [0] 2 179 2 2" xfId="16644" hidden="1" xr:uid="{00000000-0005-0000-0000-000007410000}"/>
    <cellStyle name="Comma [0] 2 179 2 2" xfId="16939" hidden="1" xr:uid="{00000000-0005-0000-0000-00002E420000}"/>
    <cellStyle name="Comma [0] 2 179 2 2" xfId="17672" hidden="1" xr:uid="{00000000-0005-0000-0000-00000B450000}"/>
    <cellStyle name="Comma [0] 2 179 2 2" xfId="18240" hidden="1" xr:uid="{00000000-0005-0000-0000-000043470000}"/>
    <cellStyle name="Comma [0] 2 179 2 2" xfId="18394" hidden="1" xr:uid="{00000000-0005-0000-0000-0000DD470000}"/>
    <cellStyle name="Comma [0] 2 179 2 2" xfId="18689" hidden="1" xr:uid="{00000000-0005-0000-0000-000004490000}"/>
    <cellStyle name="Comma [0] 2 179 2 2" xfId="19417" hidden="1" xr:uid="{00000000-0005-0000-0000-0000DC4B0000}"/>
    <cellStyle name="Comma [0] 2 179 2 2" xfId="19984" hidden="1" xr:uid="{00000000-0005-0000-0000-0000134E0000}"/>
    <cellStyle name="Comma [0] 2 179 2 2" xfId="20138" hidden="1" xr:uid="{00000000-0005-0000-0000-0000AD4E0000}"/>
    <cellStyle name="Comma [0] 2 179 2 2" xfId="20433" hidden="1" xr:uid="{00000000-0005-0000-0000-0000D44F0000}"/>
    <cellStyle name="Comma [0] 2 179 2 2" xfId="21155" hidden="1" xr:uid="{00000000-0005-0000-0000-0000A6520000}"/>
    <cellStyle name="Comma [0] 2 179 2 2" xfId="21718" hidden="1" xr:uid="{00000000-0005-0000-0000-0000D9540000}"/>
    <cellStyle name="Comma [0] 2 179 2 2" xfId="21872" hidden="1" xr:uid="{00000000-0005-0000-0000-000073550000}"/>
    <cellStyle name="Comma [0] 2 179 2 2" xfId="22167" hidden="1" xr:uid="{00000000-0005-0000-0000-00009A560000}"/>
    <cellStyle name="Comma [0] 2 179 2 2" xfId="22883" hidden="1" xr:uid="{00000000-0005-0000-0000-000066590000}"/>
    <cellStyle name="Comma [0] 2 179 2 2" xfId="23442" hidden="1" xr:uid="{00000000-0005-0000-0000-0000955B0000}"/>
    <cellStyle name="Comma [0] 2 179 2 2" xfId="23596" hidden="1" xr:uid="{00000000-0005-0000-0000-00002F5C0000}"/>
    <cellStyle name="Comma [0] 2 179 2 2" xfId="23891" hidden="1" xr:uid="{00000000-0005-0000-0000-0000565D0000}"/>
    <cellStyle name="Comma [0] 2 179 2 2" xfId="24596" hidden="1" xr:uid="{00000000-0005-0000-0000-000017600000}"/>
    <cellStyle name="Comma [0] 2 179 2 2" xfId="25149" hidden="1" xr:uid="{00000000-0005-0000-0000-000040620000}"/>
    <cellStyle name="Comma [0] 2 179 2 2" xfId="25303" hidden="1" xr:uid="{00000000-0005-0000-0000-0000DA620000}"/>
    <cellStyle name="Comma [0] 2 179 2 2" xfId="25598" hidden="1" xr:uid="{00000000-0005-0000-0000-000001640000}"/>
    <cellStyle name="Comma [0] 2 179 2 2" xfId="26293" hidden="1" xr:uid="{00000000-0005-0000-0000-0000B8660000}"/>
    <cellStyle name="Comma [0] 2 179 2 2" xfId="26843" hidden="1" xr:uid="{00000000-0005-0000-0000-0000DE680000}"/>
    <cellStyle name="Comma [0] 2 179 2 2" xfId="26997" hidden="1" xr:uid="{00000000-0005-0000-0000-000078690000}"/>
    <cellStyle name="Comma [0] 2 179 2 2" xfId="27292" hidden="1" xr:uid="{00000000-0005-0000-0000-00009F6A0000}"/>
    <cellStyle name="Comma [0] 2 179 2 2" xfId="27968" hidden="1" xr:uid="{00000000-0005-0000-0000-0000436D0000}"/>
    <cellStyle name="Comma [0] 2 179 2 2" xfId="28504" hidden="1" xr:uid="{00000000-0005-0000-0000-00005B6F0000}"/>
    <cellStyle name="Comma [0] 2 179 2 2" xfId="28658" hidden="1" xr:uid="{00000000-0005-0000-0000-0000F56F0000}"/>
    <cellStyle name="Comma [0] 2 179 2 2" xfId="28953" hidden="1" xr:uid="{00000000-0005-0000-0000-00001C710000}"/>
    <cellStyle name="Comma [0] 2 179 2 2" xfId="29614" hidden="1" xr:uid="{00000000-0005-0000-0000-0000B1730000}"/>
    <cellStyle name="Comma [0] 2 179 2 2" xfId="30139" hidden="1" xr:uid="{00000000-0005-0000-0000-0000BE750000}"/>
    <cellStyle name="Comma [0] 2 179 2 2" xfId="30293" hidden="1" xr:uid="{00000000-0005-0000-0000-000058760000}"/>
    <cellStyle name="Comma [0] 2 179 2 2" xfId="30588" hidden="1" xr:uid="{00000000-0005-0000-0000-00007F770000}"/>
    <cellStyle name="Comma [0] 2 179 2 2" xfId="31196" hidden="1" xr:uid="{00000000-0005-0000-0000-0000DF790000}"/>
    <cellStyle name="Comma [0] 2 179 2 2" xfId="31661" hidden="1" xr:uid="{00000000-0005-0000-0000-0000B07B0000}"/>
    <cellStyle name="Comma [0] 2 179 2 2" xfId="31804" hidden="1" xr:uid="{00000000-0005-0000-0000-00003F7C0000}"/>
    <cellStyle name="Comma [0] 2 179 2 2" xfId="36945" hidden="1" xr:uid="{03F9275B-6790-4525-8287-9C8087D11D20}"/>
    <cellStyle name="Comma [0] 2 179 2 2" xfId="37513" hidden="1" xr:uid="{3B87993D-CC76-4173-A0F1-83FC2E5CEC66}"/>
    <cellStyle name="Comma [0] 2 179 2 2" xfId="37667" hidden="1" xr:uid="{439D9E9A-E4A2-4D87-8526-39E2E7A98D2D}"/>
    <cellStyle name="Comma [0] 2 179 2 2" xfId="37962" hidden="1" xr:uid="{3C4BAF8C-A454-4B41-9284-1772784A81AD}"/>
    <cellStyle name="Comma [0] 2 179 2 2" xfId="39164" hidden="1" xr:uid="{8F720876-91ED-421F-9262-2CF8B17E8F72}"/>
    <cellStyle name="Comma [0] 2 179 2 2" xfId="39732" hidden="1" xr:uid="{FD83902E-8712-4B96-93BA-0F6A583DEF2E}"/>
    <cellStyle name="Comma [0] 2 179 2 2" xfId="39886" hidden="1" xr:uid="{E6F5D689-37A9-43AA-8A34-A166B3D7D6F7}"/>
    <cellStyle name="Comma [0] 2 179 2 2" xfId="40181" hidden="1" xr:uid="{54C6DC8C-69AF-485C-A743-60FB378DAC3E}"/>
    <cellStyle name="Comma [0] 2 179 2 2" xfId="40920" hidden="1" xr:uid="{C4585DEA-53B3-4F9B-9715-395EB8E3C34C}"/>
    <cellStyle name="Comma [0] 2 179 2 2" xfId="41488" hidden="1" xr:uid="{E254CCA4-5CAE-40D1-9D51-8CB0544AAF3A}"/>
    <cellStyle name="Comma [0] 2 179 2 2" xfId="41642" hidden="1" xr:uid="{93EC80C9-AAEB-40D5-BF7B-AD2C8E51C40C}"/>
    <cellStyle name="Comma [0] 2 179 2 2" xfId="41937" hidden="1" xr:uid="{E3A2F423-8ADE-4DB5-8C02-4BB084262FB0}"/>
    <cellStyle name="Comma [0] 2 179 2 2" xfId="42676" hidden="1" xr:uid="{C8D461CD-CCA3-48AC-8136-821E332C660E}"/>
    <cellStyle name="Comma [0] 2 179 2 2" xfId="43244" hidden="1" xr:uid="{D699DD2F-AD75-4558-94AB-28AE21426487}"/>
    <cellStyle name="Comma [0] 2 179 2 2" xfId="43398" hidden="1" xr:uid="{B0F07D36-52B7-4BD0-83E7-033A50E1190D}"/>
    <cellStyle name="Comma [0] 2 179 2 2" xfId="43693" hidden="1" xr:uid="{25C07A4E-52F3-48C3-B6C5-CBA313B29E8C}"/>
    <cellStyle name="Comma [0] 2 179 2 2" xfId="44432" hidden="1" xr:uid="{1E16880D-DB87-47EB-8407-345ECAA48099}"/>
    <cellStyle name="Comma [0] 2 179 2 2" xfId="45000" hidden="1" xr:uid="{14FDDCD7-B36B-4FB3-9157-FF235513772C}"/>
    <cellStyle name="Comma [0] 2 179 2 2" xfId="45154" hidden="1" xr:uid="{746B89DE-0902-4C69-B4EE-27A047CF28A6}"/>
    <cellStyle name="Comma [0] 2 179 2 2" xfId="45449" hidden="1" xr:uid="{073FA773-954C-4CB0-A03A-4424D3A45BD4}"/>
    <cellStyle name="Comma [0] 2 179 2 2" xfId="46188" hidden="1" xr:uid="{2CC790A6-6727-4363-9C6E-756E513EE267}"/>
    <cellStyle name="Comma [0] 2 179 2 2" xfId="46756" hidden="1" xr:uid="{6A7B1D46-F341-4F8A-802A-EED9D76E5DEC}"/>
    <cellStyle name="Comma [0] 2 179 2 2" xfId="46910" hidden="1" xr:uid="{EE47EE17-8F52-467F-8F79-5E565BCCFB8A}"/>
    <cellStyle name="Comma [0] 2 179 2 2" xfId="47205" hidden="1" xr:uid="{8D8F3446-EB6F-4F3C-ACD0-517B215A74FF}"/>
    <cellStyle name="Comma [0] 2 179 2 2" xfId="47941" hidden="1" xr:uid="{BB24326B-260F-4C3D-921F-D078A6F154FC}"/>
    <cellStyle name="Comma [0] 2 179 2 2" xfId="48509" hidden="1" xr:uid="{7B186C69-2946-438A-8442-56E1EEDFED33}"/>
    <cellStyle name="Comma [0] 2 179 2 2" xfId="48663" hidden="1" xr:uid="{A6BAA11A-F81C-4BB2-96F6-51CBA1F29F11}"/>
    <cellStyle name="Comma [0] 2 179 2 2" xfId="48958" hidden="1" xr:uid="{19F43D70-07A8-488F-8498-B12DEE5AD115}"/>
    <cellStyle name="Comma [0] 2 179 2 2" xfId="49691" hidden="1" xr:uid="{0AA74781-502A-4765-AEDA-6B2483957E19}"/>
    <cellStyle name="Comma [0] 2 179 2 2" xfId="50259" hidden="1" xr:uid="{D51BFC88-DD97-4A29-A0D9-B070587C25B7}"/>
    <cellStyle name="Comma [0] 2 179 2 2" xfId="50413" hidden="1" xr:uid="{72063102-D496-4B1F-B4F8-4262D1DC6D2D}"/>
    <cellStyle name="Comma [0] 2 179 2 2" xfId="50708" hidden="1" xr:uid="{FD5828C2-B657-4CDD-A3B3-171ED49312B1}"/>
    <cellStyle name="Comma [0] 2 179 2 2" xfId="51436" hidden="1" xr:uid="{C0D0A32F-98BB-4F00-9F43-48A930620DE2}"/>
    <cellStyle name="Comma [0] 2 179 2 2" xfId="52003" hidden="1" xr:uid="{0886FC4F-E596-4F97-8860-AA7ACD033098}"/>
    <cellStyle name="Comma [0] 2 179 2 2" xfId="52157" hidden="1" xr:uid="{E3496A0F-DFF3-4AB7-BA35-8445CC5CAFFC}"/>
    <cellStyle name="Comma [0] 2 179 2 2" xfId="52452" hidden="1" xr:uid="{75EF1AA7-1055-4692-A138-740FEA1F13AA}"/>
    <cellStyle name="Comma [0] 2 179 2 2" xfId="53174" hidden="1" xr:uid="{CFC1CBCD-531D-4EDD-8E50-B4D0BA8FE2F3}"/>
    <cellStyle name="Comma [0] 2 179 2 2" xfId="53737" hidden="1" xr:uid="{4A54DDC6-2891-4A65-BE0F-550C9B2B7A15}"/>
    <cellStyle name="Comma [0] 2 179 2 2" xfId="53891" hidden="1" xr:uid="{BA7F81D5-D0C4-489A-A1E3-5660E152C78B}"/>
    <cellStyle name="Comma [0] 2 179 2 2" xfId="54186" hidden="1" xr:uid="{7EC396FD-8E57-4C4E-8307-A09D7E36F8D9}"/>
    <cellStyle name="Comma [0] 2 179 2 2" xfId="54902" hidden="1" xr:uid="{355FCF38-485D-49C6-8394-FEB7A341C058}"/>
    <cellStyle name="Comma [0] 2 179 2 2" xfId="55461" hidden="1" xr:uid="{971276A0-C18C-4D1D-BEC2-702B35179715}"/>
    <cellStyle name="Comma [0] 2 179 2 2" xfId="55615" hidden="1" xr:uid="{798C7736-969A-4F79-B8AC-7EA60C25A5EC}"/>
    <cellStyle name="Comma [0] 2 179 2 2" xfId="55910" hidden="1" xr:uid="{3FB7A0D1-58B7-4C48-BCF1-4A6B7438A994}"/>
    <cellStyle name="Comma [0] 2 179 2 2" xfId="56615" hidden="1" xr:uid="{157785EE-A833-496F-8059-280DAFDA1C1D}"/>
    <cellStyle name="Comma [0] 2 179 2 2" xfId="57168" hidden="1" xr:uid="{443D56D6-0749-496A-A06B-EDF7EE56FC9D}"/>
    <cellStyle name="Comma [0] 2 179 2 2" xfId="57322" hidden="1" xr:uid="{663ECBB5-7E43-4C57-A805-FE6834EAEB25}"/>
    <cellStyle name="Comma [0] 2 179 2 2" xfId="57617" hidden="1" xr:uid="{07356ADE-E1A6-4E07-8EA6-8BE88FAA96DE}"/>
    <cellStyle name="Comma [0] 2 179 2 2" xfId="58312" hidden="1" xr:uid="{881D1464-E32C-469C-8CF1-13A17D17C0A7}"/>
    <cellStyle name="Comma [0] 2 179 2 2" xfId="58862" hidden="1" xr:uid="{436A54DA-0B01-4C12-8B6C-747FC1D3D400}"/>
    <cellStyle name="Comma [0] 2 179 2 2" xfId="59016" hidden="1" xr:uid="{F15DDC28-198F-4CEE-AFCD-FAEE27FC0EF8}"/>
    <cellStyle name="Comma [0] 2 179 2 2" xfId="59311" hidden="1" xr:uid="{B81084A9-01FE-40D5-8F3B-BA8CE2999DCB}"/>
    <cellStyle name="Comma [0] 2 179 2 2" xfId="59987" hidden="1" xr:uid="{38B7B02F-1E9F-4FED-B85A-FF348697C94C}"/>
    <cellStyle name="Comma [0] 2 179 2 2" xfId="60523" hidden="1" xr:uid="{A33BA4FD-1DF5-4D43-9EB5-AFD222C719F2}"/>
    <cellStyle name="Comma [0] 2 179 2 2" xfId="60677" hidden="1" xr:uid="{1744F308-5A28-420A-8413-8BF578304195}"/>
    <cellStyle name="Comma [0] 2 179 2 2" xfId="60972" hidden="1" xr:uid="{D5090F51-0BF3-4534-8C97-C212F8A9B990}"/>
    <cellStyle name="Comma [0] 2 179 2 2" xfId="61633" hidden="1" xr:uid="{12D41F3C-D4ED-413F-8DB0-1DBC715FDB14}"/>
    <cellStyle name="Comma [0] 2 179 2 2" xfId="62158" hidden="1" xr:uid="{C7B5465C-2ACF-40B7-8C98-53910C0E683F}"/>
    <cellStyle name="Comma [0] 2 179 2 2" xfId="62312" hidden="1" xr:uid="{70CB3B89-1D58-419F-8A69-8C21E6BC7ECB}"/>
    <cellStyle name="Comma [0] 2 179 2 2" xfId="62607" hidden="1" xr:uid="{0F939225-90D5-4558-827A-34A4D5EA2592}"/>
    <cellStyle name="Comma [0] 2 179 2 2" xfId="63215" hidden="1" xr:uid="{6C923D7C-8112-4698-A208-93FC91323F93}"/>
    <cellStyle name="Comma [0] 2 179 2 2" xfId="63680" hidden="1" xr:uid="{B4F5E04A-D88E-4220-B28F-C1ED6C930E55}"/>
    <cellStyle name="Comma [0] 2 179 2 2" xfId="63823" hidden="1" xr:uid="{10C0E0E5-A329-4C13-940E-605E2BE890E2}"/>
    <cellStyle name="Comma [0] 2 179 3" xfId="4265" hidden="1" xr:uid="{00000000-0005-0000-0000-0000AC100000}"/>
    <cellStyle name="Comma [0] 2 179 3" xfId="6484" hidden="1" xr:uid="{00000000-0005-0000-0000-000057190000}"/>
    <cellStyle name="Comma [0] 2 179 3" xfId="7599" hidden="1" xr:uid="{00000000-0005-0000-0000-0000B21D0000}"/>
    <cellStyle name="Comma [0] 2 179 3" xfId="9355" hidden="1" xr:uid="{00000000-0005-0000-0000-00008E240000}"/>
    <cellStyle name="Comma [0] 2 179 3" xfId="11111" hidden="1" xr:uid="{00000000-0005-0000-0000-00006A2B0000}"/>
    <cellStyle name="Comma [0] 2 179 3" xfId="12867" hidden="1" xr:uid="{00000000-0005-0000-0000-000046320000}"/>
    <cellStyle name="Comma [0] 2 179 3" xfId="14623" hidden="1" xr:uid="{00000000-0005-0000-0000-000022390000}"/>
    <cellStyle name="Comma [0] 2 179 3" xfId="16376" hidden="1" xr:uid="{00000000-0005-0000-0000-0000FB3F0000}"/>
    <cellStyle name="Comma [0] 2 179 3" xfId="18126" hidden="1" xr:uid="{00000000-0005-0000-0000-0000D1460000}"/>
    <cellStyle name="Comma [0] 2 179 3" xfId="19870" hidden="1" xr:uid="{00000000-0005-0000-0000-0000A14D0000}"/>
    <cellStyle name="Comma [0] 2 179 3" xfId="21604" hidden="1" xr:uid="{00000000-0005-0000-0000-000067540000}"/>
    <cellStyle name="Comma [0] 2 179 3" xfId="23329" hidden="1" xr:uid="{00000000-0005-0000-0000-0000245B0000}"/>
    <cellStyle name="Comma [0] 2 179 3" xfId="25037" hidden="1" xr:uid="{00000000-0005-0000-0000-0000D0610000}"/>
    <cellStyle name="Comma [0] 2 179 3" xfId="26731" hidden="1" xr:uid="{00000000-0005-0000-0000-00006E680000}"/>
    <cellStyle name="Comma [0] 2 179 3" xfId="28395" hidden="1" xr:uid="{00000000-0005-0000-0000-0000EE6E0000}"/>
    <cellStyle name="Comma [0] 2 179 3" xfId="30030" hidden="1" xr:uid="{00000000-0005-0000-0000-000051750000}"/>
    <cellStyle name="Comma [0] 2 179 3" xfId="36284" hidden="1" xr:uid="{11765D85-9FC6-4018-B5F9-36C5EA991E45}"/>
    <cellStyle name="Comma [0] 2 179 3" xfId="38503" hidden="1" xr:uid="{47254909-F01F-4812-B044-3AF643931FB1}"/>
    <cellStyle name="Comma [0] 2 179 3" xfId="39618" hidden="1" xr:uid="{509EAD99-5FE0-4EE9-9061-D9D3E8BF5D39}"/>
    <cellStyle name="Comma [0] 2 179 3" xfId="41374" hidden="1" xr:uid="{D80ACCDC-01C9-4D14-AC81-F754BE2CBA12}"/>
    <cellStyle name="Comma [0] 2 179 3" xfId="43130" hidden="1" xr:uid="{D9D3A681-59D0-4BAD-8B80-C78CE5A26793}"/>
    <cellStyle name="Comma [0] 2 179 3" xfId="44886" hidden="1" xr:uid="{3745A265-7D3B-4969-A4AF-6FA38F48994D}"/>
    <cellStyle name="Comma [0] 2 179 3" xfId="46642" hidden="1" xr:uid="{70DEDBC4-4781-446B-9EAE-E583635CAE71}"/>
    <cellStyle name="Comma [0] 2 179 3" xfId="48395" hidden="1" xr:uid="{80339298-A1A3-40CA-A203-6993439216C8}"/>
    <cellStyle name="Comma [0] 2 179 3" xfId="50145" hidden="1" xr:uid="{56AE2418-7315-4A50-AE5E-8F89F09E8238}"/>
    <cellStyle name="Comma [0] 2 179 3" xfId="51889" hidden="1" xr:uid="{75E34FA5-7F40-48F1-A34B-997FDC2FF929}"/>
    <cellStyle name="Comma [0] 2 179 3" xfId="53623" hidden="1" xr:uid="{A285CC27-2E00-4278-82F4-315A6E84BC80}"/>
    <cellStyle name="Comma [0] 2 179 3" xfId="55348" hidden="1" xr:uid="{66336196-9763-4E03-82C2-10994DB20CDB}"/>
    <cellStyle name="Comma [0] 2 179 3" xfId="57056" hidden="1" xr:uid="{546D990D-5AA2-4848-8D60-6CD63E9C4C98}"/>
    <cellStyle name="Comma [0] 2 179 3" xfId="58750" hidden="1" xr:uid="{D53D3EBD-A6F9-4199-9D30-69F3B6E1B7F9}"/>
    <cellStyle name="Comma [0] 2 179 3" xfId="60414" hidden="1" xr:uid="{AAEAD4DC-C192-4FDF-BA06-9815653062A7}"/>
    <cellStyle name="Comma [0] 2 179 3" xfId="62049" hidden="1" xr:uid="{21A6D9BE-D56F-4EDB-B01C-8E9778E32B3F}"/>
    <cellStyle name="Comma [0] 2 18" xfId="900" xr:uid="{00000000-0005-0000-0000-000087030000}"/>
    <cellStyle name="Comma [0] 2 18 2" xfId="1555" hidden="1" xr:uid="{00000000-0005-0000-0000-000016060000}"/>
    <cellStyle name="Comma [0] 2 18 2" xfId="2090" hidden="1" xr:uid="{00000000-0005-0000-0000-00002D080000}"/>
    <cellStyle name="Comma [0] 2 18 2" xfId="2363" hidden="1" xr:uid="{00000000-0005-0000-0000-00003E090000}"/>
    <cellStyle name="Comma [0] 2 18 2" xfId="2568" hidden="1" xr:uid="{00000000-0005-0000-0000-00000B0A0000}"/>
    <cellStyle name="Comma [0] 2 18 2" xfId="33588" hidden="1" xr:uid="{F4D86358-9E6A-4A6F-A288-D0704CC0FE47}"/>
    <cellStyle name="Comma [0] 2 18 2" xfId="34120" hidden="1" xr:uid="{D3744EF6-9631-470F-97F6-C17BFD12F4CE}"/>
    <cellStyle name="Comma [0] 2 18 2" xfId="34393" hidden="1" xr:uid="{8D38C46D-422B-4BCE-9C4C-614D4FED891F}"/>
    <cellStyle name="Comma [0] 2 18 2" xfId="34598" hidden="1" xr:uid="{20EC2C4A-79F1-4831-BE9E-495502A57F7B}"/>
    <cellStyle name="Comma [0] 2 18 2" xfId="32953" xr:uid="{BE3C616F-6063-44E4-89DF-C656D8F7FCB0}"/>
    <cellStyle name="Comma [0] 2 18 2 2" xfId="5352" hidden="1" xr:uid="{00000000-0005-0000-0000-0000EB140000}"/>
    <cellStyle name="Comma [0] 2 18 2 2" xfId="5892" hidden="1" xr:uid="{00000000-0005-0000-0000-000007170000}"/>
    <cellStyle name="Comma [0] 2 18 2 2" xfId="6165" hidden="1" xr:uid="{00000000-0005-0000-0000-000018180000}"/>
    <cellStyle name="Comma [0] 2 18 2 2" xfId="6370" hidden="1" xr:uid="{00000000-0005-0000-0000-0000E5180000}"/>
    <cellStyle name="Comma [0] 2 18 2 2" xfId="7571" hidden="1" xr:uid="{00000000-0005-0000-0000-0000961D0000}"/>
    <cellStyle name="Comma [0] 2 18 2 2" xfId="8111" hidden="1" xr:uid="{00000000-0005-0000-0000-0000B21F0000}"/>
    <cellStyle name="Comma [0] 2 18 2 2" xfId="8384" hidden="1" xr:uid="{00000000-0005-0000-0000-0000C3200000}"/>
    <cellStyle name="Comma [0] 2 18 2 2" xfId="8589" hidden="1" xr:uid="{00000000-0005-0000-0000-000090210000}"/>
    <cellStyle name="Comma [0] 2 18 2 2" xfId="9327" hidden="1" xr:uid="{00000000-0005-0000-0000-000072240000}"/>
    <cellStyle name="Comma [0] 2 18 2 2" xfId="9867" hidden="1" xr:uid="{00000000-0005-0000-0000-00008E260000}"/>
    <cellStyle name="Comma [0] 2 18 2 2" xfId="10140" hidden="1" xr:uid="{00000000-0005-0000-0000-00009F270000}"/>
    <cellStyle name="Comma [0] 2 18 2 2" xfId="10345" hidden="1" xr:uid="{00000000-0005-0000-0000-00006C280000}"/>
    <cellStyle name="Comma [0] 2 18 2 2" xfId="11083" hidden="1" xr:uid="{00000000-0005-0000-0000-00004E2B0000}"/>
    <cellStyle name="Comma [0] 2 18 2 2" xfId="11623" hidden="1" xr:uid="{00000000-0005-0000-0000-00006A2D0000}"/>
    <cellStyle name="Comma [0] 2 18 2 2" xfId="11896" hidden="1" xr:uid="{00000000-0005-0000-0000-00007B2E0000}"/>
    <cellStyle name="Comma [0] 2 18 2 2" xfId="12101" hidden="1" xr:uid="{00000000-0005-0000-0000-0000482F0000}"/>
    <cellStyle name="Comma [0] 2 18 2 2" xfId="12839" hidden="1" xr:uid="{00000000-0005-0000-0000-00002A320000}"/>
    <cellStyle name="Comma [0] 2 18 2 2" xfId="13379" hidden="1" xr:uid="{00000000-0005-0000-0000-000046340000}"/>
    <cellStyle name="Comma [0] 2 18 2 2" xfId="13652" hidden="1" xr:uid="{00000000-0005-0000-0000-000057350000}"/>
    <cellStyle name="Comma [0] 2 18 2 2" xfId="13857" hidden="1" xr:uid="{00000000-0005-0000-0000-000024360000}"/>
    <cellStyle name="Comma [0] 2 18 2 2" xfId="14595" hidden="1" xr:uid="{00000000-0005-0000-0000-000006390000}"/>
    <cellStyle name="Comma [0] 2 18 2 2" xfId="15135" hidden="1" xr:uid="{00000000-0005-0000-0000-0000223B0000}"/>
    <cellStyle name="Comma [0] 2 18 2 2" xfId="15408" hidden="1" xr:uid="{00000000-0005-0000-0000-0000333C0000}"/>
    <cellStyle name="Comma [0] 2 18 2 2" xfId="15613" hidden="1" xr:uid="{00000000-0005-0000-0000-0000003D0000}"/>
    <cellStyle name="Comma [0] 2 18 2 2" xfId="16348" hidden="1" xr:uid="{00000000-0005-0000-0000-0000DF3F0000}"/>
    <cellStyle name="Comma [0] 2 18 2 2" xfId="16888" hidden="1" xr:uid="{00000000-0005-0000-0000-0000FB410000}"/>
    <cellStyle name="Comma [0] 2 18 2 2" xfId="17161" hidden="1" xr:uid="{00000000-0005-0000-0000-00000C430000}"/>
    <cellStyle name="Comma [0] 2 18 2 2" xfId="17366" hidden="1" xr:uid="{00000000-0005-0000-0000-0000D9430000}"/>
    <cellStyle name="Comma [0] 2 18 2 2" xfId="18098" hidden="1" xr:uid="{00000000-0005-0000-0000-0000B5460000}"/>
    <cellStyle name="Comma [0] 2 18 2 2" xfId="18638" hidden="1" xr:uid="{00000000-0005-0000-0000-0000D1480000}"/>
    <cellStyle name="Comma [0] 2 18 2 2" xfId="18911" hidden="1" xr:uid="{00000000-0005-0000-0000-0000E2490000}"/>
    <cellStyle name="Comma [0] 2 18 2 2" xfId="19116" hidden="1" xr:uid="{00000000-0005-0000-0000-0000AF4A0000}"/>
    <cellStyle name="Comma [0] 2 18 2 2" xfId="19842" hidden="1" xr:uid="{00000000-0005-0000-0000-0000854D0000}"/>
    <cellStyle name="Comma [0] 2 18 2 2" xfId="20382" hidden="1" xr:uid="{00000000-0005-0000-0000-0000A14F0000}"/>
    <cellStyle name="Comma [0] 2 18 2 2" xfId="20655" hidden="1" xr:uid="{00000000-0005-0000-0000-0000B2500000}"/>
    <cellStyle name="Comma [0] 2 18 2 2" xfId="20860" hidden="1" xr:uid="{00000000-0005-0000-0000-00007F510000}"/>
    <cellStyle name="Comma [0] 2 18 2 2" xfId="21576" hidden="1" xr:uid="{00000000-0005-0000-0000-00004B540000}"/>
    <cellStyle name="Comma [0] 2 18 2 2" xfId="22116" hidden="1" xr:uid="{00000000-0005-0000-0000-000067560000}"/>
    <cellStyle name="Comma [0] 2 18 2 2" xfId="22389" hidden="1" xr:uid="{00000000-0005-0000-0000-000078570000}"/>
    <cellStyle name="Comma [0] 2 18 2 2" xfId="22594" hidden="1" xr:uid="{00000000-0005-0000-0000-000045580000}"/>
    <cellStyle name="Comma [0] 2 18 2 2" xfId="23302" hidden="1" xr:uid="{00000000-0005-0000-0000-0000095B0000}"/>
    <cellStyle name="Comma [0] 2 18 2 2" xfId="23840" hidden="1" xr:uid="{00000000-0005-0000-0000-0000235D0000}"/>
    <cellStyle name="Comma [0] 2 18 2 2" xfId="24113" hidden="1" xr:uid="{00000000-0005-0000-0000-0000345E0000}"/>
    <cellStyle name="Comma [0] 2 18 2 2" xfId="24318" hidden="1" xr:uid="{00000000-0005-0000-0000-0000015F0000}"/>
    <cellStyle name="Comma [0] 2 18 2 2" xfId="25010" hidden="1" xr:uid="{00000000-0005-0000-0000-0000B5610000}"/>
    <cellStyle name="Comma [0] 2 18 2 2" xfId="25547" hidden="1" xr:uid="{00000000-0005-0000-0000-0000CE630000}"/>
    <cellStyle name="Comma [0] 2 18 2 2" xfId="25820" hidden="1" xr:uid="{00000000-0005-0000-0000-0000DF640000}"/>
    <cellStyle name="Comma [0] 2 18 2 2" xfId="26025" hidden="1" xr:uid="{00000000-0005-0000-0000-0000AC650000}"/>
    <cellStyle name="Comma [0] 2 18 2 2" xfId="26705" hidden="1" xr:uid="{00000000-0005-0000-0000-000054680000}"/>
    <cellStyle name="Comma [0] 2 18 2 2" xfId="27241" hidden="1" xr:uid="{00000000-0005-0000-0000-00006C6A0000}"/>
    <cellStyle name="Comma [0] 2 18 2 2" xfId="27514" hidden="1" xr:uid="{00000000-0005-0000-0000-00007D6B0000}"/>
    <cellStyle name="Comma [0] 2 18 2 2" xfId="27719" hidden="1" xr:uid="{00000000-0005-0000-0000-00004A6C0000}"/>
    <cellStyle name="Comma [0] 2 18 2 2" xfId="28369" hidden="1" xr:uid="{00000000-0005-0000-0000-0000D46E0000}"/>
    <cellStyle name="Comma [0] 2 18 2 2" xfId="28902" hidden="1" xr:uid="{00000000-0005-0000-0000-0000E9700000}"/>
    <cellStyle name="Comma [0] 2 18 2 2" xfId="29175" hidden="1" xr:uid="{00000000-0005-0000-0000-0000FA710000}"/>
    <cellStyle name="Comma [0] 2 18 2 2" xfId="29380" hidden="1" xr:uid="{00000000-0005-0000-0000-0000C7720000}"/>
    <cellStyle name="Comma [0] 2 18 2 2" xfId="30004" hidden="1" xr:uid="{00000000-0005-0000-0000-000037750000}"/>
    <cellStyle name="Comma [0] 2 18 2 2" xfId="30537" hidden="1" xr:uid="{00000000-0005-0000-0000-00004C770000}"/>
    <cellStyle name="Comma [0] 2 18 2 2" xfId="30810" hidden="1" xr:uid="{00000000-0005-0000-0000-00005D780000}"/>
    <cellStyle name="Comma [0] 2 18 2 2" xfId="31015" hidden="1" xr:uid="{00000000-0005-0000-0000-00002A790000}"/>
    <cellStyle name="Comma [0] 2 18 2 2" xfId="31531" hidden="1" xr:uid="{00000000-0005-0000-0000-00002E7B0000}"/>
    <cellStyle name="Comma [0] 2 18 2 2" xfId="37371" hidden="1" xr:uid="{BBF95F9A-ABF6-4697-98B0-FB380308DBCA}"/>
    <cellStyle name="Comma [0] 2 18 2 2" xfId="37911" hidden="1" xr:uid="{81522CEB-F62D-461D-B097-B584580201A1}"/>
    <cellStyle name="Comma [0] 2 18 2 2" xfId="38184" hidden="1" xr:uid="{15C2248C-388A-4003-836D-FF51C86DCD65}"/>
    <cellStyle name="Comma [0] 2 18 2 2" xfId="38389" hidden="1" xr:uid="{7587C120-9AA0-4BD5-A121-CC64A43AA599}"/>
    <cellStyle name="Comma [0] 2 18 2 2" xfId="39590" hidden="1" xr:uid="{A6C7D7BE-2B08-426A-81D0-B4C872EEA442}"/>
    <cellStyle name="Comma [0] 2 18 2 2" xfId="40130" hidden="1" xr:uid="{D33ACA39-8A42-4616-8C4E-6DCA748DC97E}"/>
    <cellStyle name="Comma [0] 2 18 2 2" xfId="40403" hidden="1" xr:uid="{EED6B1D6-6F93-4BEF-9407-CAA8B1EA8C1A}"/>
    <cellStyle name="Comma [0] 2 18 2 2" xfId="40608" hidden="1" xr:uid="{1FCA6E59-48AF-4EB7-B72B-153E3B3A0654}"/>
    <cellStyle name="Comma [0] 2 18 2 2" xfId="41346" hidden="1" xr:uid="{68C0E761-9A59-4573-BD80-48B37E6BC585}"/>
    <cellStyle name="Comma [0] 2 18 2 2" xfId="41886" hidden="1" xr:uid="{78A54869-38BC-43DB-8AF1-67E9F3393984}"/>
    <cellStyle name="Comma [0] 2 18 2 2" xfId="42159" hidden="1" xr:uid="{20599296-6D01-4C5E-A823-AE174F7B6B67}"/>
    <cellStyle name="Comma [0] 2 18 2 2" xfId="42364" hidden="1" xr:uid="{FC3083BD-9FDD-49A5-996E-04C7BE942CB7}"/>
    <cellStyle name="Comma [0] 2 18 2 2" xfId="43102" hidden="1" xr:uid="{8D88F608-1591-4471-8455-0BA5FF73E053}"/>
    <cellStyle name="Comma [0] 2 18 2 2" xfId="43642" hidden="1" xr:uid="{2221E19F-77C3-4A90-8BC5-99197163ACE9}"/>
    <cellStyle name="Comma [0] 2 18 2 2" xfId="43915" hidden="1" xr:uid="{8DC03B03-1098-4137-B96A-5D4BB3BDF64D}"/>
    <cellStyle name="Comma [0] 2 18 2 2" xfId="44120" hidden="1" xr:uid="{83A70182-BF8E-4C7F-AD06-E9918D8AEE86}"/>
    <cellStyle name="Comma [0] 2 18 2 2" xfId="44858" hidden="1" xr:uid="{4CA769D0-7C53-4F2F-A328-EAEADE7EAF12}"/>
    <cellStyle name="Comma [0] 2 18 2 2" xfId="45398" hidden="1" xr:uid="{358DEFBC-DA0C-40DF-B103-24D21BD7BBBE}"/>
    <cellStyle name="Comma [0] 2 18 2 2" xfId="45671" hidden="1" xr:uid="{C275D3D1-D97A-4904-B4FE-12A715A742BC}"/>
    <cellStyle name="Comma [0] 2 18 2 2" xfId="45876" hidden="1" xr:uid="{0ACDBE57-9630-4B1C-BE6C-62CD48890DCB}"/>
    <cellStyle name="Comma [0] 2 18 2 2" xfId="46614" hidden="1" xr:uid="{A0783EB6-9E22-45F1-A9AF-81F654637F72}"/>
    <cellStyle name="Comma [0] 2 18 2 2" xfId="47154" hidden="1" xr:uid="{78A1A535-2091-4F6B-8666-36976A566A97}"/>
    <cellStyle name="Comma [0] 2 18 2 2" xfId="47427" hidden="1" xr:uid="{234B9C20-1401-4160-91CA-25CD43B3B298}"/>
    <cellStyle name="Comma [0] 2 18 2 2" xfId="47632" hidden="1" xr:uid="{332FA642-A2D3-484A-B4D0-DBCA5D3B7417}"/>
    <cellStyle name="Comma [0] 2 18 2 2" xfId="48367" hidden="1" xr:uid="{819B871C-F962-4FCD-BE1B-DE22098C2CB7}"/>
    <cellStyle name="Comma [0] 2 18 2 2" xfId="48907" hidden="1" xr:uid="{C4EF28D2-2A43-4BBB-B1B2-79451A024BBB}"/>
    <cellStyle name="Comma [0] 2 18 2 2" xfId="49180" hidden="1" xr:uid="{5CC21728-139B-47DE-889F-686DA9CA3353}"/>
    <cellStyle name="Comma [0] 2 18 2 2" xfId="49385" hidden="1" xr:uid="{1B329EFB-70A1-4AC3-9671-8263A8A82331}"/>
    <cellStyle name="Comma [0] 2 18 2 2" xfId="50117" hidden="1" xr:uid="{51B14983-5DBC-4602-B973-B1367DC88B4E}"/>
    <cellStyle name="Comma [0] 2 18 2 2" xfId="50657" hidden="1" xr:uid="{5DE364BF-CAAA-4492-A745-BAF99DC40C44}"/>
    <cellStyle name="Comma [0] 2 18 2 2" xfId="50930" hidden="1" xr:uid="{1B979D6B-FF11-4DAC-98BB-4C3E337B221B}"/>
    <cellStyle name="Comma [0] 2 18 2 2" xfId="51135" hidden="1" xr:uid="{A6718E0C-AF65-4656-B681-B10A10787330}"/>
    <cellStyle name="Comma [0] 2 18 2 2" xfId="51861" hidden="1" xr:uid="{9D2C0033-8DDB-4330-A776-06095E1079A5}"/>
    <cellStyle name="Comma [0] 2 18 2 2" xfId="52401" hidden="1" xr:uid="{61655F8B-69B9-4813-AABD-79508B8782B9}"/>
    <cellStyle name="Comma [0] 2 18 2 2" xfId="52674" hidden="1" xr:uid="{EFD0AD1A-22CF-40E0-AD8C-56467616BAAC}"/>
    <cellStyle name="Comma [0] 2 18 2 2" xfId="52879" hidden="1" xr:uid="{B6938814-6D25-4BF5-B6D5-A0DFF711818B}"/>
    <cellStyle name="Comma [0] 2 18 2 2" xfId="53595" hidden="1" xr:uid="{543036CC-472B-4B68-9A7B-CEAE3EDC0446}"/>
    <cellStyle name="Comma [0] 2 18 2 2" xfId="54135" hidden="1" xr:uid="{4AD4CE3B-A425-4FF1-8305-A884F243F0B7}"/>
    <cellStyle name="Comma [0] 2 18 2 2" xfId="54408" hidden="1" xr:uid="{6B2BD451-7CEF-448B-8FC9-02B84F7665CA}"/>
    <cellStyle name="Comma [0] 2 18 2 2" xfId="54613" hidden="1" xr:uid="{E9FF56EA-F1DF-4E94-AD6C-5E43B1F8367A}"/>
    <cellStyle name="Comma [0] 2 18 2 2" xfId="55321" hidden="1" xr:uid="{1224648D-40B2-4274-A4AE-5155458FF584}"/>
    <cellStyle name="Comma [0] 2 18 2 2" xfId="55859" hidden="1" xr:uid="{91ED3281-ACB8-4719-96CA-F175E0B65347}"/>
    <cellStyle name="Comma [0] 2 18 2 2" xfId="56132" hidden="1" xr:uid="{4E58FCA7-2F03-45D5-91DC-C9E12871CE38}"/>
    <cellStyle name="Comma [0] 2 18 2 2" xfId="56337" hidden="1" xr:uid="{83A6E0D2-58DB-40D6-813A-4136E184BAEC}"/>
    <cellStyle name="Comma [0] 2 18 2 2" xfId="57029" hidden="1" xr:uid="{FF361EBB-F7BE-405A-B889-67EF626D295B}"/>
    <cellStyle name="Comma [0] 2 18 2 2" xfId="57566" hidden="1" xr:uid="{7ED61253-552E-46FC-81B0-B9D85E212AE0}"/>
    <cellStyle name="Comma [0] 2 18 2 2" xfId="57839" hidden="1" xr:uid="{2680931D-E9FB-455D-A6C7-670AFD53FE6E}"/>
    <cellStyle name="Comma [0] 2 18 2 2" xfId="58044" hidden="1" xr:uid="{ADF3DFB7-6912-4840-85B0-5EE306DA4473}"/>
    <cellStyle name="Comma [0] 2 18 2 2" xfId="58724" hidden="1" xr:uid="{F1822D62-C557-4C6D-A46B-E03B1B9CF381}"/>
    <cellStyle name="Comma [0] 2 18 2 2" xfId="59260" hidden="1" xr:uid="{85082B5B-96C6-4206-85B9-6E090118295C}"/>
    <cellStyle name="Comma [0] 2 18 2 2" xfId="59533" hidden="1" xr:uid="{1E34BCA9-6A1D-4AD6-BB99-43E9BB9ECE34}"/>
    <cellStyle name="Comma [0] 2 18 2 2" xfId="59738" hidden="1" xr:uid="{1E066FA5-21DA-4C9E-9E3C-EB59FB288680}"/>
    <cellStyle name="Comma [0] 2 18 2 2" xfId="60388" hidden="1" xr:uid="{8F5C8B12-57E3-459A-A4FE-5E3405220D0D}"/>
    <cellStyle name="Comma [0] 2 18 2 2" xfId="60921" hidden="1" xr:uid="{7C07DB3E-8DB3-4627-967B-F3EFC827382B}"/>
    <cellStyle name="Comma [0] 2 18 2 2" xfId="61194" hidden="1" xr:uid="{CB40B99A-0250-4006-9837-C9C0CC707609}"/>
    <cellStyle name="Comma [0] 2 18 2 2" xfId="61399" hidden="1" xr:uid="{E983C6C6-55FD-4EDF-BAFD-4137BB35680E}"/>
    <cellStyle name="Comma [0] 2 18 2 2" xfId="62023" hidden="1" xr:uid="{0D38B0C1-D0C8-4A2A-B80D-D3A3BD7EC9D3}"/>
    <cellStyle name="Comma [0] 2 18 2 2" xfId="62556" hidden="1" xr:uid="{4D61E8DA-0FF5-4EC6-9589-2D172272C765}"/>
    <cellStyle name="Comma [0] 2 18 2 2" xfId="62829" hidden="1" xr:uid="{464178DA-9CE0-4834-A68E-76CC422E4A84}"/>
    <cellStyle name="Comma [0] 2 18 2 2" xfId="63034" hidden="1" xr:uid="{56F62962-0997-4A3D-9D60-02C171AC34A5}"/>
    <cellStyle name="Comma [0] 2 18 2 2" xfId="63550" hidden="1" xr:uid="{555BE9D8-5C55-4C10-8387-A1F5D2DE0978}"/>
    <cellStyle name="Comma [0] 2 18 3" xfId="4691" hidden="1" xr:uid="{00000000-0005-0000-0000-000056120000}"/>
    <cellStyle name="Comma [0] 2 18 3" xfId="6910" hidden="1" xr:uid="{00000000-0005-0000-0000-0000011B0000}"/>
    <cellStyle name="Comma [0] 2 18 3" xfId="8666" hidden="1" xr:uid="{00000000-0005-0000-0000-0000DD210000}"/>
    <cellStyle name="Comma [0] 2 18 3" xfId="10422" hidden="1" xr:uid="{00000000-0005-0000-0000-0000B9280000}"/>
    <cellStyle name="Comma [0] 2 18 3" xfId="12178" hidden="1" xr:uid="{00000000-0005-0000-0000-0000952F0000}"/>
    <cellStyle name="Comma [0] 2 18 3" xfId="13934" hidden="1" xr:uid="{00000000-0005-0000-0000-000071360000}"/>
    <cellStyle name="Comma [0] 2 18 3" xfId="15690" hidden="1" xr:uid="{00000000-0005-0000-0000-00004D3D0000}"/>
    <cellStyle name="Comma [0] 2 18 3" xfId="17442" hidden="1" xr:uid="{00000000-0005-0000-0000-000025440000}"/>
    <cellStyle name="Comma [0] 2 18 3" xfId="19191" hidden="1" xr:uid="{00000000-0005-0000-0000-0000FA4A0000}"/>
    <cellStyle name="Comma [0] 2 18 3" xfId="20934" hidden="1" xr:uid="{00000000-0005-0000-0000-0000C9510000}"/>
    <cellStyle name="Comma [0] 2 18 3" xfId="22664" hidden="1" xr:uid="{00000000-0005-0000-0000-00008B580000}"/>
    <cellStyle name="Comma [0] 2 18 3" xfId="24387" hidden="1" xr:uid="{00000000-0005-0000-0000-0000465F0000}"/>
    <cellStyle name="Comma [0] 2 18 3" xfId="26091" hidden="1" xr:uid="{00000000-0005-0000-0000-0000EE650000}"/>
    <cellStyle name="Comma [0] 2 18 3" xfId="27780" hidden="1" xr:uid="{00000000-0005-0000-0000-0000876C0000}"/>
    <cellStyle name="Comma [0] 2 18 3" xfId="29435" hidden="1" xr:uid="{00000000-0005-0000-0000-0000FE720000}"/>
    <cellStyle name="Comma [0] 2 18 3" xfId="31054" hidden="1" xr:uid="{00000000-0005-0000-0000-000051790000}"/>
    <cellStyle name="Comma [0] 2 18 3" xfId="36710" hidden="1" xr:uid="{9484C621-5CFB-45B8-B4D5-5A8B2E84BC21}"/>
    <cellStyle name="Comma [0] 2 18 3" xfId="38929" hidden="1" xr:uid="{2B5883F7-8214-4363-8612-013F0650E37B}"/>
    <cellStyle name="Comma [0] 2 18 3" xfId="40685" hidden="1" xr:uid="{75558B5F-F6A2-4EA4-B48F-E841DBA087AB}"/>
    <cellStyle name="Comma [0] 2 18 3" xfId="42441" hidden="1" xr:uid="{164866B5-9F75-4AF9-B0F2-E08069904A07}"/>
    <cellStyle name="Comma [0] 2 18 3" xfId="44197" hidden="1" xr:uid="{880C996E-A4B5-46AC-81BA-D9C9F86DEC86}"/>
    <cellStyle name="Comma [0] 2 18 3" xfId="45953" hidden="1" xr:uid="{C3577CE6-E6C9-40E7-9B92-55BEC01DC096}"/>
    <cellStyle name="Comma [0] 2 18 3" xfId="47709" hidden="1" xr:uid="{90FEB532-86AB-4563-8301-3D0D9623658B}"/>
    <cellStyle name="Comma [0] 2 18 3" xfId="49461" hidden="1" xr:uid="{7DF966B7-0CC7-4AB7-9E64-020C566DFF6C}"/>
    <cellStyle name="Comma [0] 2 18 3" xfId="51210" hidden="1" xr:uid="{C50563E3-D49D-4A3D-9232-FE15983BCF33}"/>
    <cellStyle name="Comma [0] 2 18 3" xfId="52953" hidden="1" xr:uid="{A6986563-DE5F-4672-AF92-49B6250FCD01}"/>
    <cellStyle name="Comma [0] 2 18 3" xfId="54683" hidden="1" xr:uid="{742B3B06-15D8-415E-A324-8F4715CB0317}"/>
    <cellStyle name="Comma [0] 2 18 3" xfId="56406" hidden="1" xr:uid="{80D2997E-4F4E-4760-8158-600B5B774F93}"/>
    <cellStyle name="Comma [0] 2 18 3" xfId="58110" hidden="1" xr:uid="{04B18008-2CCE-42DE-B473-983CE23579EC}"/>
    <cellStyle name="Comma [0] 2 18 3" xfId="59799" hidden="1" xr:uid="{D363830F-82A5-47CF-9CF7-3BF04F0881B5}"/>
    <cellStyle name="Comma [0] 2 18 3" xfId="61454" hidden="1" xr:uid="{0585B17D-0019-4E67-A2E2-B008A230796F}"/>
    <cellStyle name="Comma [0] 2 18 3" xfId="63073" hidden="1" xr:uid="{41F8C1FB-92C8-4BA5-B919-E18FFE04C78D}"/>
    <cellStyle name="Comma [0] 2 180" xfId="472" xr:uid="{00000000-0005-0000-0000-0000DB010000}"/>
    <cellStyle name="Comma [0] 2 180 2" xfId="1131" hidden="1" xr:uid="{00000000-0005-0000-0000-00006E040000}"/>
    <cellStyle name="Comma [0] 2 180 2" xfId="1695" hidden="1" xr:uid="{00000000-0005-0000-0000-0000A2060000}"/>
    <cellStyle name="Comma [0] 2 180 2" xfId="1853" hidden="1" xr:uid="{00000000-0005-0000-0000-000040070000}"/>
    <cellStyle name="Comma [0] 2 180 2" xfId="2147" hidden="1" xr:uid="{00000000-0005-0000-0000-000066080000}"/>
    <cellStyle name="Comma [0] 2 180 2" xfId="33167" hidden="1" xr:uid="{D938F6BE-2622-44FF-83B2-C548B67AB581}"/>
    <cellStyle name="Comma [0] 2 180 2" xfId="33728" hidden="1" xr:uid="{85E36D96-EB13-4EA1-93CD-DA9E00ACDC34}"/>
    <cellStyle name="Comma [0] 2 180 2" xfId="33883" hidden="1" xr:uid="{5B5928D7-B5D0-4B0F-861D-0AD1AD7FA2D4}"/>
    <cellStyle name="Comma [0] 2 180 2" xfId="34177" hidden="1" xr:uid="{A8791A0D-956C-433C-B2AB-71F2A2FE23C0}"/>
    <cellStyle name="Comma [0] 2 180 2" xfId="32525" xr:uid="{E2FF21A0-7034-48D3-A055-42F31FF9F0B2}"/>
    <cellStyle name="Comma [0] 2 180 2 2" xfId="4924" hidden="1" xr:uid="{00000000-0005-0000-0000-00003F130000}"/>
    <cellStyle name="Comma [0] 2 180 2 2" xfId="5492" hidden="1" xr:uid="{00000000-0005-0000-0000-000077150000}"/>
    <cellStyle name="Comma [0] 2 180 2 2" xfId="5655" hidden="1" xr:uid="{00000000-0005-0000-0000-00001A160000}"/>
    <cellStyle name="Comma [0] 2 180 2 2" xfId="5949" hidden="1" xr:uid="{00000000-0005-0000-0000-000040170000}"/>
    <cellStyle name="Comma [0] 2 180 2 2" xfId="7143" hidden="1" xr:uid="{00000000-0005-0000-0000-0000EA1B0000}"/>
    <cellStyle name="Comma [0] 2 180 2 2" xfId="7711" hidden="1" xr:uid="{00000000-0005-0000-0000-0000221E0000}"/>
    <cellStyle name="Comma [0] 2 180 2 2" xfId="7874" hidden="1" xr:uid="{00000000-0005-0000-0000-0000C51E0000}"/>
    <cellStyle name="Comma [0] 2 180 2 2" xfId="8168" hidden="1" xr:uid="{00000000-0005-0000-0000-0000EB1F0000}"/>
    <cellStyle name="Comma [0] 2 180 2 2" xfId="8899" hidden="1" xr:uid="{00000000-0005-0000-0000-0000C6220000}"/>
    <cellStyle name="Comma [0] 2 180 2 2" xfId="9467" hidden="1" xr:uid="{00000000-0005-0000-0000-0000FE240000}"/>
    <cellStyle name="Comma [0] 2 180 2 2" xfId="9630" hidden="1" xr:uid="{00000000-0005-0000-0000-0000A1250000}"/>
    <cellStyle name="Comma [0] 2 180 2 2" xfId="9924" hidden="1" xr:uid="{00000000-0005-0000-0000-0000C7260000}"/>
    <cellStyle name="Comma [0] 2 180 2 2" xfId="10655" hidden="1" xr:uid="{00000000-0005-0000-0000-0000A2290000}"/>
    <cellStyle name="Comma [0] 2 180 2 2" xfId="11223" hidden="1" xr:uid="{00000000-0005-0000-0000-0000DA2B0000}"/>
    <cellStyle name="Comma [0] 2 180 2 2" xfId="11386" hidden="1" xr:uid="{00000000-0005-0000-0000-00007D2C0000}"/>
    <cellStyle name="Comma [0] 2 180 2 2" xfId="11680" hidden="1" xr:uid="{00000000-0005-0000-0000-0000A32D0000}"/>
    <cellStyle name="Comma [0] 2 180 2 2" xfId="12411" hidden="1" xr:uid="{00000000-0005-0000-0000-00007E300000}"/>
    <cellStyle name="Comma [0] 2 180 2 2" xfId="12979" hidden="1" xr:uid="{00000000-0005-0000-0000-0000B6320000}"/>
    <cellStyle name="Comma [0] 2 180 2 2" xfId="13142" hidden="1" xr:uid="{00000000-0005-0000-0000-000059330000}"/>
    <cellStyle name="Comma [0] 2 180 2 2" xfId="13436" hidden="1" xr:uid="{00000000-0005-0000-0000-00007F340000}"/>
    <cellStyle name="Comma [0] 2 180 2 2" xfId="14167" hidden="1" xr:uid="{00000000-0005-0000-0000-00005A370000}"/>
    <cellStyle name="Comma [0] 2 180 2 2" xfId="14735" hidden="1" xr:uid="{00000000-0005-0000-0000-000092390000}"/>
    <cellStyle name="Comma [0] 2 180 2 2" xfId="14898" hidden="1" xr:uid="{00000000-0005-0000-0000-0000353A0000}"/>
    <cellStyle name="Comma [0] 2 180 2 2" xfId="15192" hidden="1" xr:uid="{00000000-0005-0000-0000-00005B3B0000}"/>
    <cellStyle name="Comma [0] 2 180 2 2" xfId="15920" hidden="1" xr:uid="{00000000-0005-0000-0000-0000333E0000}"/>
    <cellStyle name="Comma [0] 2 180 2 2" xfId="16488" hidden="1" xr:uid="{00000000-0005-0000-0000-00006B400000}"/>
    <cellStyle name="Comma [0] 2 180 2 2" xfId="16651" hidden="1" xr:uid="{00000000-0005-0000-0000-00000E410000}"/>
    <cellStyle name="Comma [0] 2 180 2 2" xfId="16945" hidden="1" xr:uid="{00000000-0005-0000-0000-000034420000}"/>
    <cellStyle name="Comma [0] 2 180 2 2" xfId="17670" hidden="1" xr:uid="{00000000-0005-0000-0000-000009450000}"/>
    <cellStyle name="Comma [0] 2 180 2 2" xfId="18238" hidden="1" xr:uid="{00000000-0005-0000-0000-000041470000}"/>
    <cellStyle name="Comma [0] 2 180 2 2" xfId="18401" hidden="1" xr:uid="{00000000-0005-0000-0000-0000E4470000}"/>
    <cellStyle name="Comma [0] 2 180 2 2" xfId="18695" hidden="1" xr:uid="{00000000-0005-0000-0000-00000A490000}"/>
    <cellStyle name="Comma [0] 2 180 2 2" xfId="19415" hidden="1" xr:uid="{00000000-0005-0000-0000-0000DA4B0000}"/>
    <cellStyle name="Comma [0] 2 180 2 2" xfId="19982" hidden="1" xr:uid="{00000000-0005-0000-0000-0000114E0000}"/>
    <cellStyle name="Comma [0] 2 180 2 2" xfId="20145" hidden="1" xr:uid="{00000000-0005-0000-0000-0000B44E0000}"/>
    <cellStyle name="Comma [0] 2 180 2 2" xfId="20439" hidden="1" xr:uid="{00000000-0005-0000-0000-0000DA4F0000}"/>
    <cellStyle name="Comma [0] 2 180 2 2" xfId="21153" hidden="1" xr:uid="{00000000-0005-0000-0000-0000A4520000}"/>
    <cellStyle name="Comma [0] 2 180 2 2" xfId="21716" hidden="1" xr:uid="{00000000-0005-0000-0000-0000D7540000}"/>
    <cellStyle name="Comma [0] 2 180 2 2" xfId="21879" hidden="1" xr:uid="{00000000-0005-0000-0000-00007A550000}"/>
    <cellStyle name="Comma [0] 2 180 2 2" xfId="22173" hidden="1" xr:uid="{00000000-0005-0000-0000-0000A0560000}"/>
    <cellStyle name="Comma [0] 2 180 2 2" xfId="22881" hidden="1" xr:uid="{00000000-0005-0000-0000-000064590000}"/>
    <cellStyle name="Comma [0] 2 180 2 2" xfId="23440" hidden="1" xr:uid="{00000000-0005-0000-0000-0000935B0000}"/>
    <cellStyle name="Comma [0] 2 180 2 2" xfId="23603" hidden="1" xr:uid="{00000000-0005-0000-0000-0000365C0000}"/>
    <cellStyle name="Comma [0] 2 180 2 2" xfId="23897" hidden="1" xr:uid="{00000000-0005-0000-0000-00005C5D0000}"/>
    <cellStyle name="Comma [0] 2 180 2 2" xfId="24594" hidden="1" xr:uid="{00000000-0005-0000-0000-000015600000}"/>
    <cellStyle name="Comma [0] 2 180 2 2" xfId="25147" hidden="1" xr:uid="{00000000-0005-0000-0000-00003E620000}"/>
    <cellStyle name="Comma [0] 2 180 2 2" xfId="25310" hidden="1" xr:uid="{00000000-0005-0000-0000-0000E1620000}"/>
    <cellStyle name="Comma [0] 2 180 2 2" xfId="25604" hidden="1" xr:uid="{00000000-0005-0000-0000-000007640000}"/>
    <cellStyle name="Comma [0] 2 180 2 2" xfId="26291" hidden="1" xr:uid="{00000000-0005-0000-0000-0000B6660000}"/>
    <cellStyle name="Comma [0] 2 180 2 2" xfId="26841" hidden="1" xr:uid="{00000000-0005-0000-0000-0000DC680000}"/>
    <cellStyle name="Comma [0] 2 180 2 2" xfId="27004" hidden="1" xr:uid="{00000000-0005-0000-0000-00007F690000}"/>
    <cellStyle name="Comma [0] 2 180 2 2" xfId="27298" hidden="1" xr:uid="{00000000-0005-0000-0000-0000A56A0000}"/>
    <cellStyle name="Comma [0] 2 180 2 2" xfId="27966" hidden="1" xr:uid="{00000000-0005-0000-0000-0000416D0000}"/>
    <cellStyle name="Comma [0] 2 180 2 2" xfId="28502" hidden="1" xr:uid="{00000000-0005-0000-0000-0000596F0000}"/>
    <cellStyle name="Comma [0] 2 180 2 2" xfId="28665" hidden="1" xr:uid="{00000000-0005-0000-0000-0000FC6F0000}"/>
    <cellStyle name="Comma [0] 2 180 2 2" xfId="28959" hidden="1" xr:uid="{00000000-0005-0000-0000-000022710000}"/>
    <cellStyle name="Comma [0] 2 180 2 2" xfId="29612" hidden="1" xr:uid="{00000000-0005-0000-0000-0000AF730000}"/>
    <cellStyle name="Comma [0] 2 180 2 2" xfId="30137" hidden="1" xr:uid="{00000000-0005-0000-0000-0000BC750000}"/>
    <cellStyle name="Comma [0] 2 180 2 2" xfId="30300" hidden="1" xr:uid="{00000000-0005-0000-0000-00005F760000}"/>
    <cellStyle name="Comma [0] 2 180 2 2" xfId="30594" hidden="1" xr:uid="{00000000-0005-0000-0000-000085770000}"/>
    <cellStyle name="Comma [0] 2 180 2 2" xfId="31194" hidden="1" xr:uid="{00000000-0005-0000-0000-0000DD790000}"/>
    <cellStyle name="Comma [0] 2 180 2 2" xfId="31659" hidden="1" xr:uid="{00000000-0005-0000-0000-0000AE7B0000}"/>
    <cellStyle name="Comma [0] 2 180 2 2" xfId="31811" hidden="1" xr:uid="{00000000-0005-0000-0000-0000467C0000}"/>
    <cellStyle name="Comma [0] 2 180 2 2" xfId="36943" hidden="1" xr:uid="{04F5FD9C-CBAF-4CBD-87F1-FACF91140F3B}"/>
    <cellStyle name="Comma [0] 2 180 2 2" xfId="37511" hidden="1" xr:uid="{B4722742-0D64-423B-A298-D54D62966970}"/>
    <cellStyle name="Comma [0] 2 180 2 2" xfId="37674" hidden="1" xr:uid="{A78BC754-CFB0-4F1A-94B6-E96B8DFE7A6F}"/>
    <cellStyle name="Comma [0] 2 180 2 2" xfId="37968" hidden="1" xr:uid="{83585855-968C-481B-A73D-D9F9392859B7}"/>
    <cellStyle name="Comma [0] 2 180 2 2" xfId="39162" hidden="1" xr:uid="{D00A5B45-D38F-4B79-B8BE-4A28268B1C0C}"/>
    <cellStyle name="Comma [0] 2 180 2 2" xfId="39730" hidden="1" xr:uid="{976D359A-EBD3-4937-AF8E-22578E0E5905}"/>
    <cellStyle name="Comma [0] 2 180 2 2" xfId="39893" hidden="1" xr:uid="{F7BB47E6-B0A2-41EB-8231-67A84F7FAC68}"/>
    <cellStyle name="Comma [0] 2 180 2 2" xfId="40187" hidden="1" xr:uid="{D5EFFD9C-E9C0-4626-9E34-7AA01D0D9356}"/>
    <cellStyle name="Comma [0] 2 180 2 2" xfId="40918" hidden="1" xr:uid="{4283B6F8-CDBF-48DB-B906-1816ACDAC4FE}"/>
    <cellStyle name="Comma [0] 2 180 2 2" xfId="41486" hidden="1" xr:uid="{BCA34019-E936-40D5-A678-D104DB6C96EA}"/>
    <cellStyle name="Comma [0] 2 180 2 2" xfId="41649" hidden="1" xr:uid="{BB22DACE-1752-432E-ACDA-80AB3B833756}"/>
    <cellStyle name="Comma [0] 2 180 2 2" xfId="41943" hidden="1" xr:uid="{D103797B-7AD5-419C-BD2C-D0D2D9AB1F3E}"/>
    <cellStyle name="Comma [0] 2 180 2 2" xfId="42674" hidden="1" xr:uid="{C2A9B4CC-17DA-4357-95F7-E91274A61B39}"/>
    <cellStyle name="Comma [0] 2 180 2 2" xfId="43242" hidden="1" xr:uid="{41E4E06D-4642-49C3-9D80-6F803D650BC2}"/>
    <cellStyle name="Comma [0] 2 180 2 2" xfId="43405" hidden="1" xr:uid="{AA9E1331-E604-4A6F-ADDD-964238C35392}"/>
    <cellStyle name="Comma [0] 2 180 2 2" xfId="43699" hidden="1" xr:uid="{69765D96-2483-4D56-A080-F4A20F5CC0D3}"/>
    <cellStyle name="Comma [0] 2 180 2 2" xfId="44430" hidden="1" xr:uid="{9142785D-78E0-43D5-8F9B-AD2FB48D5543}"/>
    <cellStyle name="Comma [0] 2 180 2 2" xfId="44998" hidden="1" xr:uid="{0E7F8D49-4B4B-4A0E-9A81-33103E9E7D85}"/>
    <cellStyle name="Comma [0] 2 180 2 2" xfId="45161" hidden="1" xr:uid="{709895AF-2059-485E-9B82-955F9F59A333}"/>
    <cellStyle name="Comma [0] 2 180 2 2" xfId="45455" hidden="1" xr:uid="{D6A7A038-065E-41EB-B24D-5E12C4D7614C}"/>
    <cellStyle name="Comma [0] 2 180 2 2" xfId="46186" hidden="1" xr:uid="{9C6AFBDC-E77D-4806-A5AC-51A7A899B71D}"/>
    <cellStyle name="Comma [0] 2 180 2 2" xfId="46754" hidden="1" xr:uid="{360C986D-D738-4519-88A8-398961418106}"/>
    <cellStyle name="Comma [0] 2 180 2 2" xfId="46917" hidden="1" xr:uid="{C6D74FEA-94BD-44A0-98B7-1FA946BD0C76}"/>
    <cellStyle name="Comma [0] 2 180 2 2" xfId="47211" hidden="1" xr:uid="{DE6108A0-C67A-4A7F-B785-EDA1E8EDD3D6}"/>
    <cellStyle name="Comma [0] 2 180 2 2" xfId="47939" hidden="1" xr:uid="{615B035F-9799-4230-BF48-D2C0ADCE7641}"/>
    <cellStyle name="Comma [0] 2 180 2 2" xfId="48507" hidden="1" xr:uid="{A20543B5-543B-44F4-90BB-DB05C62FFFC9}"/>
    <cellStyle name="Comma [0] 2 180 2 2" xfId="48670" hidden="1" xr:uid="{9C56E6C6-3661-410D-9867-2299E373F22B}"/>
    <cellStyle name="Comma [0] 2 180 2 2" xfId="48964" hidden="1" xr:uid="{BC4E8EAE-4D23-49FB-BA04-A172AA457957}"/>
    <cellStyle name="Comma [0] 2 180 2 2" xfId="49689" hidden="1" xr:uid="{16B76C17-6226-4BD4-ADA8-0C6372A8FEDE}"/>
    <cellStyle name="Comma [0] 2 180 2 2" xfId="50257" hidden="1" xr:uid="{86B2867B-E359-4665-8247-9F7956F14486}"/>
    <cellStyle name="Comma [0] 2 180 2 2" xfId="50420" hidden="1" xr:uid="{8FAE53F0-AD6A-4F96-8618-E48E2F7A703E}"/>
    <cellStyle name="Comma [0] 2 180 2 2" xfId="50714" hidden="1" xr:uid="{63784B53-1BA9-4C4F-9F6A-C515EA432DC5}"/>
    <cellStyle name="Comma [0] 2 180 2 2" xfId="51434" hidden="1" xr:uid="{52048C53-FB23-42E0-85A5-696981C501DE}"/>
    <cellStyle name="Comma [0] 2 180 2 2" xfId="52001" hidden="1" xr:uid="{E2B7D8D3-57A8-49B4-9B07-08DD3EA6EC22}"/>
    <cellStyle name="Comma [0] 2 180 2 2" xfId="52164" hidden="1" xr:uid="{F04CA8BF-7D9E-4C9D-A09C-563410C9A6DE}"/>
    <cellStyle name="Comma [0] 2 180 2 2" xfId="52458" hidden="1" xr:uid="{EC7C6B36-A1D3-4F18-8559-28C99346B213}"/>
    <cellStyle name="Comma [0] 2 180 2 2" xfId="53172" hidden="1" xr:uid="{1CF5EEA8-4363-41F7-8B56-2B1650D5DE7E}"/>
    <cellStyle name="Comma [0] 2 180 2 2" xfId="53735" hidden="1" xr:uid="{9C9AB51E-F691-4EE2-B2C8-9FCA4CDEE111}"/>
    <cellStyle name="Comma [0] 2 180 2 2" xfId="53898" hidden="1" xr:uid="{5F080097-05B8-4BE0-9E4B-4311295811CB}"/>
    <cellStyle name="Comma [0] 2 180 2 2" xfId="54192" hidden="1" xr:uid="{C7D31855-77D5-4BC7-9405-0FB784486481}"/>
    <cellStyle name="Comma [0] 2 180 2 2" xfId="54900" hidden="1" xr:uid="{C9239C55-7A2F-4062-923B-0C809ACFB8AC}"/>
    <cellStyle name="Comma [0] 2 180 2 2" xfId="55459" hidden="1" xr:uid="{0CB56AF3-0050-40D5-BBC9-C1B2052AB228}"/>
    <cellStyle name="Comma [0] 2 180 2 2" xfId="55622" hidden="1" xr:uid="{32EF41B2-8C50-40D0-8184-A97399598AAA}"/>
    <cellStyle name="Comma [0] 2 180 2 2" xfId="55916" hidden="1" xr:uid="{AA2628E6-6653-4D71-9C6A-9FAE2C532C49}"/>
    <cellStyle name="Comma [0] 2 180 2 2" xfId="56613" hidden="1" xr:uid="{6EBBAB3C-EBBD-4E10-9AFA-809501896AE2}"/>
    <cellStyle name="Comma [0] 2 180 2 2" xfId="57166" hidden="1" xr:uid="{E6622E0B-0A2E-4906-8D50-4F7E5CD254FC}"/>
    <cellStyle name="Comma [0] 2 180 2 2" xfId="57329" hidden="1" xr:uid="{AF038037-B495-4358-8841-E0A9AF70E643}"/>
    <cellStyle name="Comma [0] 2 180 2 2" xfId="57623" hidden="1" xr:uid="{50B5424C-DE53-4D0C-93BA-17ED21B14C72}"/>
    <cellStyle name="Comma [0] 2 180 2 2" xfId="58310" hidden="1" xr:uid="{DC792F97-6902-4B99-B925-0AE9FCF24190}"/>
    <cellStyle name="Comma [0] 2 180 2 2" xfId="58860" hidden="1" xr:uid="{0BADE826-4FEC-4061-A84B-EE333E46DEB6}"/>
    <cellStyle name="Comma [0] 2 180 2 2" xfId="59023" hidden="1" xr:uid="{BFBE7092-74D0-4230-90FB-4B761E8E2921}"/>
    <cellStyle name="Comma [0] 2 180 2 2" xfId="59317" hidden="1" xr:uid="{CECA9F2C-CD86-4350-85E9-94F91B38F4C1}"/>
    <cellStyle name="Comma [0] 2 180 2 2" xfId="59985" hidden="1" xr:uid="{B670FE69-8886-4E36-990D-D6745E375AF2}"/>
    <cellStyle name="Comma [0] 2 180 2 2" xfId="60521" hidden="1" xr:uid="{09D1A7BE-AB09-48F0-AAE1-8F70B0752BE1}"/>
    <cellStyle name="Comma [0] 2 180 2 2" xfId="60684" hidden="1" xr:uid="{98874111-D3BC-47DC-BA42-65069F85E7AA}"/>
    <cellStyle name="Comma [0] 2 180 2 2" xfId="60978" hidden="1" xr:uid="{CBE6E90B-DCB8-433C-9EA3-2674A9EC4297}"/>
    <cellStyle name="Comma [0] 2 180 2 2" xfId="61631" hidden="1" xr:uid="{48341C72-935F-480E-8C3D-8B848AB7A72F}"/>
    <cellStyle name="Comma [0] 2 180 2 2" xfId="62156" hidden="1" xr:uid="{4EBE2C85-156C-443A-91E6-C93E85F14823}"/>
    <cellStyle name="Comma [0] 2 180 2 2" xfId="62319" hidden="1" xr:uid="{304D6F92-EE09-4152-B80E-37C2186D506C}"/>
    <cellStyle name="Comma [0] 2 180 2 2" xfId="62613" hidden="1" xr:uid="{F856DBB3-9539-447B-952A-C74EE16B2D03}"/>
    <cellStyle name="Comma [0] 2 180 2 2" xfId="63213" hidden="1" xr:uid="{B9C97377-7009-42D8-A769-93A5C524142A}"/>
    <cellStyle name="Comma [0] 2 180 2 2" xfId="63678" hidden="1" xr:uid="{3B614B9E-0143-4D0C-8BF0-80FAC9F6F671}"/>
    <cellStyle name="Comma [0] 2 180 2 2" xfId="63830" hidden="1" xr:uid="{303E9F7D-FCA8-429C-BE2A-D8AB355E9CD2}"/>
    <cellStyle name="Comma [0] 2 180 3" xfId="4263" hidden="1" xr:uid="{00000000-0005-0000-0000-0000AA100000}"/>
    <cellStyle name="Comma [0] 2 180 3" xfId="6482" hidden="1" xr:uid="{00000000-0005-0000-0000-000055190000}"/>
    <cellStyle name="Comma [0] 2 180 3" xfId="7461" hidden="1" xr:uid="{00000000-0005-0000-0000-0000281D0000}"/>
    <cellStyle name="Comma [0] 2 180 3" xfId="9217" hidden="1" xr:uid="{00000000-0005-0000-0000-000004240000}"/>
    <cellStyle name="Comma [0] 2 180 3" xfId="10973" hidden="1" xr:uid="{00000000-0005-0000-0000-0000E02A0000}"/>
    <cellStyle name="Comma [0] 2 180 3" xfId="12729" hidden="1" xr:uid="{00000000-0005-0000-0000-0000BC310000}"/>
    <cellStyle name="Comma [0] 2 180 3" xfId="14485" hidden="1" xr:uid="{00000000-0005-0000-0000-000098380000}"/>
    <cellStyle name="Comma [0] 2 180 3" xfId="16238" hidden="1" xr:uid="{00000000-0005-0000-0000-0000713F0000}"/>
    <cellStyle name="Comma [0] 2 180 3" xfId="17988" hidden="1" xr:uid="{00000000-0005-0000-0000-000047460000}"/>
    <cellStyle name="Comma [0] 2 180 3" xfId="19732" hidden="1" xr:uid="{00000000-0005-0000-0000-0000174D0000}"/>
    <cellStyle name="Comma [0] 2 180 3" xfId="21468" hidden="1" xr:uid="{00000000-0005-0000-0000-0000DF530000}"/>
    <cellStyle name="Comma [0] 2 180 3" xfId="23194" hidden="1" xr:uid="{00000000-0005-0000-0000-00009D5A0000}"/>
    <cellStyle name="Comma [0] 2 180 3" xfId="24904" hidden="1" xr:uid="{00000000-0005-0000-0000-00004B610000}"/>
    <cellStyle name="Comma [0] 2 180 3" xfId="26600" hidden="1" xr:uid="{00000000-0005-0000-0000-0000EB670000}"/>
    <cellStyle name="Comma [0] 2 180 3" xfId="28268" hidden="1" xr:uid="{00000000-0005-0000-0000-00006F6E0000}"/>
    <cellStyle name="Comma [0] 2 180 3" xfId="29906" hidden="1" xr:uid="{00000000-0005-0000-0000-0000D5740000}"/>
    <cellStyle name="Comma [0] 2 180 3" xfId="36282" hidden="1" xr:uid="{7E012EB7-A3A1-4497-ADD1-C33156FDB94B}"/>
    <cellStyle name="Comma [0] 2 180 3" xfId="38501" hidden="1" xr:uid="{83660426-E25C-4739-B5E9-4B4C3C9B7FA0}"/>
    <cellStyle name="Comma [0] 2 180 3" xfId="39480" hidden="1" xr:uid="{2DA0880E-D10F-4189-93D3-86B6B9946CF7}"/>
    <cellStyle name="Comma [0] 2 180 3" xfId="41236" hidden="1" xr:uid="{F511B7A2-1BC3-4B46-9A05-D85AA6A1E6ED}"/>
    <cellStyle name="Comma [0] 2 180 3" xfId="42992" hidden="1" xr:uid="{3D201399-D214-459C-9BD2-1AF43F7B0D6D}"/>
    <cellStyle name="Comma [0] 2 180 3" xfId="44748" hidden="1" xr:uid="{36F0C953-170C-4F00-B425-0D027CE44727}"/>
    <cellStyle name="Comma [0] 2 180 3" xfId="46504" hidden="1" xr:uid="{C0B44213-635E-4FAF-8CBF-BC050D193BAC}"/>
    <cellStyle name="Comma [0] 2 180 3" xfId="48257" hidden="1" xr:uid="{0450CFA8-F95D-4C2F-9617-C54289F26381}"/>
    <cellStyle name="Comma [0] 2 180 3" xfId="50007" hidden="1" xr:uid="{8DD80BEB-5A61-4396-ABBB-E93D7679E26D}"/>
    <cellStyle name="Comma [0] 2 180 3" xfId="51751" hidden="1" xr:uid="{11130169-11CC-4222-AA14-36528DF4C9E7}"/>
    <cellStyle name="Comma [0] 2 180 3" xfId="53487" hidden="1" xr:uid="{1779D1F5-A9C5-431D-AF15-1E60AC2BB207}"/>
    <cellStyle name="Comma [0] 2 180 3" xfId="55213" hidden="1" xr:uid="{F5A07EE6-9E5B-4E71-B3BE-4E5E1B67EB59}"/>
    <cellStyle name="Comma [0] 2 180 3" xfId="56923" hidden="1" xr:uid="{A5F561C5-8F3F-4485-9CCA-0E4A034E17B7}"/>
    <cellStyle name="Comma [0] 2 180 3" xfId="58619" hidden="1" xr:uid="{19981224-107F-439D-8269-FD4984EEB805}"/>
    <cellStyle name="Comma [0] 2 180 3" xfId="60287" hidden="1" xr:uid="{4F8E1F77-3D8C-4711-A69D-5CBA4BD57CAF}"/>
    <cellStyle name="Comma [0] 2 180 3" xfId="61925" hidden="1" xr:uid="{E242C40A-7F5C-45DD-99CF-B8C1FA213A83}"/>
    <cellStyle name="Comma [0] 2 181" xfId="466" xr:uid="{00000000-0005-0000-0000-0000D5010000}"/>
    <cellStyle name="Comma [0] 2 181 2" xfId="1125" hidden="1" xr:uid="{00000000-0005-0000-0000-000068040000}"/>
    <cellStyle name="Comma [0] 2 181 2" xfId="1689" hidden="1" xr:uid="{00000000-0005-0000-0000-00009C060000}"/>
    <cellStyle name="Comma [0] 2 181 2" xfId="1865" hidden="1" xr:uid="{00000000-0005-0000-0000-00004C070000}"/>
    <cellStyle name="Comma [0] 2 181 2" xfId="2157" hidden="1" xr:uid="{00000000-0005-0000-0000-000070080000}"/>
    <cellStyle name="Comma [0] 2 181 2" xfId="33161" hidden="1" xr:uid="{5C2340C5-1EC0-4E4B-825C-9ADD9385F794}"/>
    <cellStyle name="Comma [0] 2 181 2" xfId="33722" hidden="1" xr:uid="{4F6E0C6D-9D83-41D0-8BB1-5C986283481B}"/>
    <cellStyle name="Comma [0] 2 181 2" xfId="33895" hidden="1" xr:uid="{BA29C8C4-846A-45B3-B783-6D83A7CC4A89}"/>
    <cellStyle name="Comma [0] 2 181 2" xfId="34187" hidden="1" xr:uid="{ECD14FFC-40FE-4839-9CEF-18D4C0AC7BFD}"/>
    <cellStyle name="Comma [0] 2 181 2" xfId="32519" xr:uid="{4C789220-13D8-41AD-88C9-C9A9AE8E3E44}"/>
    <cellStyle name="Comma [0] 2 181 2 2" xfId="4918" hidden="1" xr:uid="{00000000-0005-0000-0000-000039130000}"/>
    <cellStyle name="Comma [0] 2 181 2 2" xfId="5486" hidden="1" xr:uid="{00000000-0005-0000-0000-000071150000}"/>
    <cellStyle name="Comma [0] 2 181 2 2" xfId="5667" hidden="1" xr:uid="{00000000-0005-0000-0000-000026160000}"/>
    <cellStyle name="Comma [0] 2 181 2 2" xfId="5959" hidden="1" xr:uid="{00000000-0005-0000-0000-00004A170000}"/>
    <cellStyle name="Comma [0] 2 181 2 2" xfId="7137" hidden="1" xr:uid="{00000000-0005-0000-0000-0000E41B0000}"/>
    <cellStyle name="Comma [0] 2 181 2 2" xfId="7705" hidden="1" xr:uid="{00000000-0005-0000-0000-00001C1E0000}"/>
    <cellStyle name="Comma [0] 2 181 2 2" xfId="7886" hidden="1" xr:uid="{00000000-0005-0000-0000-0000D11E0000}"/>
    <cellStyle name="Comma [0] 2 181 2 2" xfId="8178" hidden="1" xr:uid="{00000000-0005-0000-0000-0000F51F0000}"/>
    <cellStyle name="Comma [0] 2 181 2 2" xfId="8893" hidden="1" xr:uid="{00000000-0005-0000-0000-0000C0220000}"/>
    <cellStyle name="Comma [0] 2 181 2 2" xfId="9461" hidden="1" xr:uid="{00000000-0005-0000-0000-0000F8240000}"/>
    <cellStyle name="Comma [0] 2 181 2 2" xfId="9642" hidden="1" xr:uid="{00000000-0005-0000-0000-0000AD250000}"/>
    <cellStyle name="Comma [0] 2 181 2 2" xfId="9934" hidden="1" xr:uid="{00000000-0005-0000-0000-0000D1260000}"/>
    <cellStyle name="Comma [0] 2 181 2 2" xfId="10649" hidden="1" xr:uid="{00000000-0005-0000-0000-00009C290000}"/>
    <cellStyle name="Comma [0] 2 181 2 2" xfId="11217" hidden="1" xr:uid="{00000000-0005-0000-0000-0000D42B0000}"/>
    <cellStyle name="Comma [0] 2 181 2 2" xfId="11398" hidden="1" xr:uid="{00000000-0005-0000-0000-0000892C0000}"/>
    <cellStyle name="Comma [0] 2 181 2 2" xfId="11690" hidden="1" xr:uid="{00000000-0005-0000-0000-0000AD2D0000}"/>
    <cellStyle name="Comma [0] 2 181 2 2" xfId="12405" hidden="1" xr:uid="{00000000-0005-0000-0000-000078300000}"/>
    <cellStyle name="Comma [0] 2 181 2 2" xfId="12973" hidden="1" xr:uid="{00000000-0005-0000-0000-0000B0320000}"/>
    <cellStyle name="Comma [0] 2 181 2 2" xfId="13154" hidden="1" xr:uid="{00000000-0005-0000-0000-000065330000}"/>
    <cellStyle name="Comma [0] 2 181 2 2" xfId="13446" hidden="1" xr:uid="{00000000-0005-0000-0000-000089340000}"/>
    <cellStyle name="Comma [0] 2 181 2 2" xfId="14161" hidden="1" xr:uid="{00000000-0005-0000-0000-000054370000}"/>
    <cellStyle name="Comma [0] 2 181 2 2" xfId="14729" hidden="1" xr:uid="{00000000-0005-0000-0000-00008C390000}"/>
    <cellStyle name="Comma [0] 2 181 2 2" xfId="14910" hidden="1" xr:uid="{00000000-0005-0000-0000-0000413A0000}"/>
    <cellStyle name="Comma [0] 2 181 2 2" xfId="15202" hidden="1" xr:uid="{00000000-0005-0000-0000-0000653B0000}"/>
    <cellStyle name="Comma [0] 2 181 2 2" xfId="15914" hidden="1" xr:uid="{00000000-0005-0000-0000-00002D3E0000}"/>
    <cellStyle name="Comma [0] 2 181 2 2" xfId="16482" hidden="1" xr:uid="{00000000-0005-0000-0000-000065400000}"/>
    <cellStyle name="Comma [0] 2 181 2 2" xfId="16663" hidden="1" xr:uid="{00000000-0005-0000-0000-00001A410000}"/>
    <cellStyle name="Comma [0] 2 181 2 2" xfId="16955" hidden="1" xr:uid="{00000000-0005-0000-0000-00003E420000}"/>
    <cellStyle name="Comma [0] 2 181 2 2" xfId="17664" hidden="1" xr:uid="{00000000-0005-0000-0000-000003450000}"/>
    <cellStyle name="Comma [0] 2 181 2 2" xfId="18232" hidden="1" xr:uid="{00000000-0005-0000-0000-00003B470000}"/>
    <cellStyle name="Comma [0] 2 181 2 2" xfId="18413" hidden="1" xr:uid="{00000000-0005-0000-0000-0000F0470000}"/>
    <cellStyle name="Comma [0] 2 181 2 2" xfId="18705" hidden="1" xr:uid="{00000000-0005-0000-0000-000014490000}"/>
    <cellStyle name="Comma [0] 2 181 2 2" xfId="19409" hidden="1" xr:uid="{00000000-0005-0000-0000-0000D44B0000}"/>
    <cellStyle name="Comma [0] 2 181 2 2" xfId="19976" hidden="1" xr:uid="{00000000-0005-0000-0000-00000B4E0000}"/>
    <cellStyle name="Comma [0] 2 181 2 2" xfId="20157" hidden="1" xr:uid="{00000000-0005-0000-0000-0000C04E0000}"/>
    <cellStyle name="Comma [0] 2 181 2 2" xfId="20449" hidden="1" xr:uid="{00000000-0005-0000-0000-0000E44F0000}"/>
    <cellStyle name="Comma [0] 2 181 2 2" xfId="21147" hidden="1" xr:uid="{00000000-0005-0000-0000-00009E520000}"/>
    <cellStyle name="Comma [0] 2 181 2 2" xfId="21710" hidden="1" xr:uid="{00000000-0005-0000-0000-0000D1540000}"/>
    <cellStyle name="Comma [0] 2 181 2 2" xfId="21891" hidden="1" xr:uid="{00000000-0005-0000-0000-000086550000}"/>
    <cellStyle name="Comma [0] 2 181 2 2" xfId="22183" hidden="1" xr:uid="{00000000-0005-0000-0000-0000AA560000}"/>
    <cellStyle name="Comma [0] 2 181 2 2" xfId="22875" hidden="1" xr:uid="{00000000-0005-0000-0000-00005E590000}"/>
    <cellStyle name="Comma [0] 2 181 2 2" xfId="23434" hidden="1" xr:uid="{00000000-0005-0000-0000-00008D5B0000}"/>
    <cellStyle name="Comma [0] 2 181 2 2" xfId="23615" hidden="1" xr:uid="{00000000-0005-0000-0000-0000425C0000}"/>
    <cellStyle name="Comma [0] 2 181 2 2" xfId="23907" hidden="1" xr:uid="{00000000-0005-0000-0000-0000665D0000}"/>
    <cellStyle name="Comma [0] 2 181 2 2" xfId="24588" hidden="1" xr:uid="{00000000-0005-0000-0000-00000F600000}"/>
    <cellStyle name="Comma [0] 2 181 2 2" xfId="25141" hidden="1" xr:uid="{00000000-0005-0000-0000-000038620000}"/>
    <cellStyle name="Comma [0] 2 181 2 2" xfId="25322" hidden="1" xr:uid="{00000000-0005-0000-0000-0000ED620000}"/>
    <cellStyle name="Comma [0] 2 181 2 2" xfId="25614" hidden="1" xr:uid="{00000000-0005-0000-0000-000011640000}"/>
    <cellStyle name="Comma [0] 2 181 2 2" xfId="26285" hidden="1" xr:uid="{00000000-0005-0000-0000-0000B0660000}"/>
    <cellStyle name="Comma [0] 2 181 2 2" xfId="26835" hidden="1" xr:uid="{00000000-0005-0000-0000-0000D6680000}"/>
    <cellStyle name="Comma [0] 2 181 2 2" xfId="27016" hidden="1" xr:uid="{00000000-0005-0000-0000-00008B690000}"/>
    <cellStyle name="Comma [0] 2 181 2 2" xfId="27308" hidden="1" xr:uid="{00000000-0005-0000-0000-0000AF6A0000}"/>
    <cellStyle name="Comma [0] 2 181 2 2" xfId="27960" hidden="1" xr:uid="{00000000-0005-0000-0000-00003B6D0000}"/>
    <cellStyle name="Comma [0] 2 181 2 2" xfId="28496" hidden="1" xr:uid="{00000000-0005-0000-0000-0000536F0000}"/>
    <cellStyle name="Comma [0] 2 181 2 2" xfId="28677" hidden="1" xr:uid="{00000000-0005-0000-0000-000008700000}"/>
    <cellStyle name="Comma [0] 2 181 2 2" xfId="28969" hidden="1" xr:uid="{00000000-0005-0000-0000-00002C710000}"/>
    <cellStyle name="Comma [0] 2 181 2 2" xfId="29606" hidden="1" xr:uid="{00000000-0005-0000-0000-0000A9730000}"/>
    <cellStyle name="Comma [0] 2 181 2 2" xfId="30131" hidden="1" xr:uid="{00000000-0005-0000-0000-0000B6750000}"/>
    <cellStyle name="Comma [0] 2 181 2 2" xfId="30312" hidden="1" xr:uid="{00000000-0005-0000-0000-00006B760000}"/>
    <cellStyle name="Comma [0] 2 181 2 2" xfId="30604" hidden="1" xr:uid="{00000000-0005-0000-0000-00008F770000}"/>
    <cellStyle name="Comma [0] 2 181 2 2" xfId="31188" hidden="1" xr:uid="{00000000-0005-0000-0000-0000D7790000}"/>
    <cellStyle name="Comma [0] 2 181 2 2" xfId="31653" hidden="1" xr:uid="{00000000-0005-0000-0000-0000A87B0000}"/>
    <cellStyle name="Comma [0] 2 181 2 2" xfId="31823" hidden="1" xr:uid="{00000000-0005-0000-0000-0000527C0000}"/>
    <cellStyle name="Comma [0] 2 181 2 2" xfId="36937" hidden="1" xr:uid="{BA18FFD1-8F6A-4F6D-A6C7-E0E1653E8D40}"/>
    <cellStyle name="Comma [0] 2 181 2 2" xfId="37505" hidden="1" xr:uid="{35B41A87-56E2-4D9D-B35C-B7C8F8E4C0C4}"/>
    <cellStyle name="Comma [0] 2 181 2 2" xfId="37686" hidden="1" xr:uid="{CFD959B7-A773-4A1C-8D49-5E74CB03510E}"/>
    <cellStyle name="Comma [0] 2 181 2 2" xfId="37978" hidden="1" xr:uid="{5F132F98-DB9F-492C-9124-7A931FAFE786}"/>
    <cellStyle name="Comma [0] 2 181 2 2" xfId="39156" hidden="1" xr:uid="{EA4920A0-E9BD-4761-A8F8-AB971AD46966}"/>
    <cellStyle name="Comma [0] 2 181 2 2" xfId="39724" hidden="1" xr:uid="{8FF2E582-F19D-4CBC-8D3E-D696468CBABF}"/>
    <cellStyle name="Comma [0] 2 181 2 2" xfId="39905" hidden="1" xr:uid="{14821FAF-8572-4B82-8E97-A60F72A8548E}"/>
    <cellStyle name="Comma [0] 2 181 2 2" xfId="40197" hidden="1" xr:uid="{A1A4273F-A595-4385-9ACC-BF88ABE86234}"/>
    <cellStyle name="Comma [0] 2 181 2 2" xfId="40912" hidden="1" xr:uid="{8597A5DA-BB43-4DD6-8653-676B5FD39326}"/>
    <cellStyle name="Comma [0] 2 181 2 2" xfId="41480" hidden="1" xr:uid="{F41E3D6E-FD2A-4DF0-B682-30C6B5D914ED}"/>
    <cellStyle name="Comma [0] 2 181 2 2" xfId="41661" hidden="1" xr:uid="{6725B8F4-FA38-4914-A6C0-308094EF6148}"/>
    <cellStyle name="Comma [0] 2 181 2 2" xfId="41953" hidden="1" xr:uid="{83EC6792-F8AE-47E6-8753-C6C200F6F6BC}"/>
    <cellStyle name="Comma [0] 2 181 2 2" xfId="42668" hidden="1" xr:uid="{F5C2D236-0D7E-4AB6-9699-A3A116AC706E}"/>
    <cellStyle name="Comma [0] 2 181 2 2" xfId="43236" hidden="1" xr:uid="{8280EACE-314B-4545-A20D-83FEF48A2419}"/>
    <cellStyle name="Comma [0] 2 181 2 2" xfId="43417" hidden="1" xr:uid="{1AFB3A9F-89A5-4EC9-BE16-538973DA83B2}"/>
    <cellStyle name="Comma [0] 2 181 2 2" xfId="43709" hidden="1" xr:uid="{ED9D5975-37A3-49C8-90D7-CBCD66344E7F}"/>
    <cellStyle name="Comma [0] 2 181 2 2" xfId="44424" hidden="1" xr:uid="{F44A0868-E499-4507-91F5-A80D204FEC65}"/>
    <cellStyle name="Comma [0] 2 181 2 2" xfId="44992" hidden="1" xr:uid="{17FF032E-5221-4187-BE69-85968B2FAAA1}"/>
    <cellStyle name="Comma [0] 2 181 2 2" xfId="45173" hidden="1" xr:uid="{60B422C3-9CF0-4E05-B45F-C7FD798F166D}"/>
    <cellStyle name="Comma [0] 2 181 2 2" xfId="45465" hidden="1" xr:uid="{11096A7C-FB37-46F3-A501-493105339EFD}"/>
    <cellStyle name="Comma [0] 2 181 2 2" xfId="46180" hidden="1" xr:uid="{E471B2CD-F7F5-42F4-A477-6277CC7850F6}"/>
    <cellStyle name="Comma [0] 2 181 2 2" xfId="46748" hidden="1" xr:uid="{03A1A648-2783-43BB-AC2E-2905A40BDE2F}"/>
    <cellStyle name="Comma [0] 2 181 2 2" xfId="46929" hidden="1" xr:uid="{72602195-643D-450E-87A9-0AAE1A79F2E7}"/>
    <cellStyle name="Comma [0] 2 181 2 2" xfId="47221" hidden="1" xr:uid="{9942247C-F1EF-4C45-98B5-73DE813D6684}"/>
    <cellStyle name="Comma [0] 2 181 2 2" xfId="47933" hidden="1" xr:uid="{332DF820-36C3-4903-8353-5A16119DDEB4}"/>
    <cellStyle name="Comma [0] 2 181 2 2" xfId="48501" hidden="1" xr:uid="{546183CB-D71B-4D78-AC9C-6231E560C2F7}"/>
    <cellStyle name="Comma [0] 2 181 2 2" xfId="48682" hidden="1" xr:uid="{ADEA3935-4429-4DCA-99EB-DF66758A9E09}"/>
    <cellStyle name="Comma [0] 2 181 2 2" xfId="48974" hidden="1" xr:uid="{BD257BAA-1BAA-439F-8BA1-72029F9C84DD}"/>
    <cellStyle name="Comma [0] 2 181 2 2" xfId="49683" hidden="1" xr:uid="{C6851875-00BF-41F3-8226-890358DAEDF1}"/>
    <cellStyle name="Comma [0] 2 181 2 2" xfId="50251" hidden="1" xr:uid="{BA4657F0-961A-491C-822D-D29477C660E0}"/>
    <cellStyle name="Comma [0] 2 181 2 2" xfId="50432" hidden="1" xr:uid="{372206DE-2C96-4620-8B13-38F6C4190037}"/>
    <cellStyle name="Comma [0] 2 181 2 2" xfId="50724" hidden="1" xr:uid="{1690DEB7-ECA7-4698-A57B-E18F96F5F233}"/>
    <cellStyle name="Comma [0] 2 181 2 2" xfId="51428" hidden="1" xr:uid="{941A3BFA-BD37-492A-BC14-EE9C8755B11C}"/>
    <cellStyle name="Comma [0] 2 181 2 2" xfId="51995" hidden="1" xr:uid="{3BC96550-A08C-44E2-8611-E778958BBCCC}"/>
    <cellStyle name="Comma [0] 2 181 2 2" xfId="52176" hidden="1" xr:uid="{A56037E7-8362-42DB-A89A-881D04B6E6BA}"/>
    <cellStyle name="Comma [0] 2 181 2 2" xfId="52468" hidden="1" xr:uid="{396A91E2-72DF-4947-BEB3-3046F799C792}"/>
    <cellStyle name="Comma [0] 2 181 2 2" xfId="53166" hidden="1" xr:uid="{CDDCCCD2-9D3B-4D6C-BC2A-7057B6868CCA}"/>
    <cellStyle name="Comma [0] 2 181 2 2" xfId="53729" hidden="1" xr:uid="{91FE1BC4-1E74-4FD1-9E88-AD00A6F72951}"/>
    <cellStyle name="Comma [0] 2 181 2 2" xfId="53910" hidden="1" xr:uid="{B5E2FF32-3B31-434B-B325-E057BC0BE0E4}"/>
    <cellStyle name="Comma [0] 2 181 2 2" xfId="54202" hidden="1" xr:uid="{D0965059-F64F-4954-99F8-74324AE83C81}"/>
    <cellStyle name="Comma [0] 2 181 2 2" xfId="54894" hidden="1" xr:uid="{B9BC27AF-DD80-4F9F-981E-C6389EAF2DCD}"/>
    <cellStyle name="Comma [0] 2 181 2 2" xfId="55453" hidden="1" xr:uid="{F9F32D31-771B-46DF-9071-01C64EB04641}"/>
    <cellStyle name="Comma [0] 2 181 2 2" xfId="55634" hidden="1" xr:uid="{EFFC0510-A28F-4793-9EDD-4D1FDDB712CC}"/>
    <cellStyle name="Comma [0] 2 181 2 2" xfId="55926" hidden="1" xr:uid="{B9F8605B-5DC8-4542-B39D-4E34B274D851}"/>
    <cellStyle name="Comma [0] 2 181 2 2" xfId="56607" hidden="1" xr:uid="{E25384BF-0E05-453E-BFBE-22CDACE0360C}"/>
    <cellStyle name="Comma [0] 2 181 2 2" xfId="57160" hidden="1" xr:uid="{22D12D0F-2A06-4861-B156-3A614F5E4879}"/>
    <cellStyle name="Comma [0] 2 181 2 2" xfId="57341" hidden="1" xr:uid="{AA2F722C-ED8E-4A15-8417-6684903AB8FD}"/>
    <cellStyle name="Comma [0] 2 181 2 2" xfId="57633" hidden="1" xr:uid="{F35E9FDF-CB4B-4756-BE3F-73BAAC64F69C}"/>
    <cellStyle name="Comma [0] 2 181 2 2" xfId="58304" hidden="1" xr:uid="{FA1BE3E5-392B-44ED-95A7-F151F441078E}"/>
    <cellStyle name="Comma [0] 2 181 2 2" xfId="58854" hidden="1" xr:uid="{AB3823CB-8442-4C93-B65C-C867BB7E0281}"/>
    <cellStyle name="Comma [0] 2 181 2 2" xfId="59035" hidden="1" xr:uid="{766C34AD-F84E-41A8-BCC2-5C985330AC8D}"/>
    <cellStyle name="Comma [0] 2 181 2 2" xfId="59327" hidden="1" xr:uid="{3B203CEF-0A7E-42CE-8094-F76E52F468FD}"/>
    <cellStyle name="Comma [0] 2 181 2 2" xfId="59979" hidden="1" xr:uid="{ECB048FA-6370-4040-AA35-E2DEB5AAF20A}"/>
    <cellStyle name="Comma [0] 2 181 2 2" xfId="60515" hidden="1" xr:uid="{6E61A802-3343-44C5-8A74-3E0A4ACFD425}"/>
    <cellStyle name="Comma [0] 2 181 2 2" xfId="60696" hidden="1" xr:uid="{3C23AFBB-5ABC-462B-B03B-02EAA9D0A43D}"/>
    <cellStyle name="Comma [0] 2 181 2 2" xfId="60988" hidden="1" xr:uid="{DE3FB50A-9BD6-4A52-B690-CF4B692AD730}"/>
    <cellStyle name="Comma [0] 2 181 2 2" xfId="61625" hidden="1" xr:uid="{D2EEBACD-76E0-4C06-A0CF-13BA92A0AE5F}"/>
    <cellStyle name="Comma [0] 2 181 2 2" xfId="62150" hidden="1" xr:uid="{B44ECE43-FF6C-41F3-BFBE-7D5F15FD9723}"/>
    <cellStyle name="Comma [0] 2 181 2 2" xfId="62331" hidden="1" xr:uid="{C5F12F3F-0A3D-458D-B2E0-AA36955B48A9}"/>
    <cellStyle name="Comma [0] 2 181 2 2" xfId="62623" hidden="1" xr:uid="{E2C7CCA4-2F26-436F-AD7A-338179B86E46}"/>
    <cellStyle name="Comma [0] 2 181 2 2" xfId="63207" hidden="1" xr:uid="{8DD5F2FD-135D-485E-946C-C8011BB9BF05}"/>
    <cellStyle name="Comma [0] 2 181 2 2" xfId="63672" hidden="1" xr:uid="{13F8CBF0-19A1-4684-BF03-E1A9A7CCD447}"/>
    <cellStyle name="Comma [0] 2 181 2 2" xfId="63842" hidden="1" xr:uid="{0F270F7D-A673-4D5F-9E98-6502C64CC017}"/>
    <cellStyle name="Comma [0] 2 181 3" xfId="4257" hidden="1" xr:uid="{00000000-0005-0000-0000-0000A4100000}"/>
    <cellStyle name="Comma [0] 2 181 3" xfId="6476" hidden="1" xr:uid="{00000000-0005-0000-0000-00004F190000}"/>
    <cellStyle name="Comma [0] 2 181 3" xfId="7458" hidden="1" xr:uid="{00000000-0005-0000-0000-0000251D0000}"/>
    <cellStyle name="Comma [0] 2 181 3" xfId="9214" hidden="1" xr:uid="{00000000-0005-0000-0000-000001240000}"/>
    <cellStyle name="Comma [0] 2 181 3" xfId="10970" hidden="1" xr:uid="{00000000-0005-0000-0000-0000DD2A0000}"/>
    <cellStyle name="Comma [0] 2 181 3" xfId="12726" hidden="1" xr:uid="{00000000-0005-0000-0000-0000B9310000}"/>
    <cellStyle name="Comma [0] 2 181 3" xfId="14482" hidden="1" xr:uid="{00000000-0005-0000-0000-000095380000}"/>
    <cellStyle name="Comma [0] 2 181 3" xfId="16235" hidden="1" xr:uid="{00000000-0005-0000-0000-00006E3F0000}"/>
    <cellStyle name="Comma [0] 2 181 3" xfId="17985" hidden="1" xr:uid="{00000000-0005-0000-0000-000044460000}"/>
    <cellStyle name="Comma [0] 2 181 3" xfId="19729" hidden="1" xr:uid="{00000000-0005-0000-0000-0000144D0000}"/>
    <cellStyle name="Comma [0] 2 181 3" xfId="21465" hidden="1" xr:uid="{00000000-0005-0000-0000-0000DC530000}"/>
    <cellStyle name="Comma [0] 2 181 3" xfId="23191" hidden="1" xr:uid="{00000000-0005-0000-0000-00009A5A0000}"/>
    <cellStyle name="Comma [0] 2 181 3" xfId="24901" hidden="1" xr:uid="{00000000-0005-0000-0000-000048610000}"/>
    <cellStyle name="Comma [0] 2 181 3" xfId="26597" hidden="1" xr:uid="{00000000-0005-0000-0000-0000E8670000}"/>
    <cellStyle name="Comma [0] 2 181 3" xfId="28265" hidden="1" xr:uid="{00000000-0005-0000-0000-00006C6E0000}"/>
    <cellStyle name="Comma [0] 2 181 3" xfId="29903" hidden="1" xr:uid="{00000000-0005-0000-0000-0000D2740000}"/>
    <cellStyle name="Comma [0] 2 181 3" xfId="36276" hidden="1" xr:uid="{2159DD56-16A4-4FF6-84CA-57BA34EE1C62}"/>
    <cellStyle name="Comma [0] 2 181 3" xfId="38495" hidden="1" xr:uid="{EA113C9E-829E-4BEB-B1D6-71AB87EABF5C}"/>
    <cellStyle name="Comma [0] 2 181 3" xfId="39477" hidden="1" xr:uid="{C5D01A27-7655-4C22-A61D-3224417AE94E}"/>
    <cellStyle name="Comma [0] 2 181 3" xfId="41233" hidden="1" xr:uid="{01328A53-513D-448C-AE27-054273C4BAAD}"/>
    <cellStyle name="Comma [0] 2 181 3" xfId="42989" hidden="1" xr:uid="{E08D7F79-E84F-4A38-9EBF-B6437A3A24B4}"/>
    <cellStyle name="Comma [0] 2 181 3" xfId="44745" hidden="1" xr:uid="{3702E0B9-E451-4D47-AE41-A5BDF09600BA}"/>
    <cellStyle name="Comma [0] 2 181 3" xfId="46501" hidden="1" xr:uid="{2D2B4005-03FC-4256-AA79-1884015CA686}"/>
    <cellStyle name="Comma [0] 2 181 3" xfId="48254" hidden="1" xr:uid="{C2CA9A31-5BF6-441A-B90A-171BDE51ED2A}"/>
    <cellStyle name="Comma [0] 2 181 3" xfId="50004" hidden="1" xr:uid="{337C27BB-03B2-44EB-81E4-B198173CE19C}"/>
    <cellStyle name="Comma [0] 2 181 3" xfId="51748" hidden="1" xr:uid="{94129031-F256-4688-8EB1-E53B624AFAAA}"/>
    <cellStyle name="Comma [0] 2 181 3" xfId="53484" hidden="1" xr:uid="{4258093D-511E-4F19-AEFE-A5313D90B8A9}"/>
    <cellStyle name="Comma [0] 2 181 3" xfId="55210" hidden="1" xr:uid="{53535DF6-9403-4B8E-8730-CDD0ADC37C3C}"/>
    <cellStyle name="Comma [0] 2 181 3" xfId="56920" hidden="1" xr:uid="{2B0A7539-C786-492F-A3A4-28DABE467D70}"/>
    <cellStyle name="Comma [0] 2 181 3" xfId="58616" hidden="1" xr:uid="{47B1E4A8-57CD-4DC4-BEBD-6DE9B1C9001E}"/>
    <cellStyle name="Comma [0] 2 181 3" xfId="60284" hidden="1" xr:uid="{B1DF5557-EA53-475B-84B8-B3FB8BF4E515}"/>
    <cellStyle name="Comma [0] 2 181 3" xfId="61922" hidden="1" xr:uid="{78AD9635-14F1-4AFF-BCB6-B661FC1A5AB7}"/>
    <cellStyle name="Comma [0] 2 182" xfId="464" xr:uid="{00000000-0005-0000-0000-0000D3010000}"/>
    <cellStyle name="Comma [0] 2 182 2" xfId="1123" hidden="1" xr:uid="{00000000-0005-0000-0000-000066040000}"/>
    <cellStyle name="Comma [0] 2 182 2" xfId="1687" hidden="1" xr:uid="{00000000-0005-0000-0000-00009A060000}"/>
    <cellStyle name="Comma [0] 2 182 2" xfId="1873" hidden="1" xr:uid="{00000000-0005-0000-0000-000054070000}"/>
    <cellStyle name="Comma [0] 2 182 2" xfId="2164" hidden="1" xr:uid="{00000000-0005-0000-0000-000077080000}"/>
    <cellStyle name="Comma [0] 2 182 2" xfId="33159" hidden="1" xr:uid="{6AED8014-40B6-46D7-9608-F77DC5F4B7EB}"/>
    <cellStyle name="Comma [0] 2 182 2" xfId="33720" hidden="1" xr:uid="{953C275D-58C8-4292-B86E-26CEFB3C84AA}"/>
    <cellStyle name="Comma [0] 2 182 2" xfId="33903" hidden="1" xr:uid="{10112DB7-4913-4C5C-BBF4-66BB20D07035}"/>
    <cellStyle name="Comma [0] 2 182 2" xfId="34194" hidden="1" xr:uid="{7614A15E-6671-41BF-AC62-EE89BBDAB743}"/>
    <cellStyle name="Comma [0] 2 182 2" xfId="32517" xr:uid="{F89BA117-EC2F-4BE7-8D22-A96DFEDEF702}"/>
    <cellStyle name="Comma [0] 2 182 2 2" xfId="4916" hidden="1" xr:uid="{00000000-0005-0000-0000-000037130000}"/>
    <cellStyle name="Comma [0] 2 182 2 2" xfId="5484" hidden="1" xr:uid="{00000000-0005-0000-0000-00006F150000}"/>
    <cellStyle name="Comma [0] 2 182 2 2" xfId="5675" hidden="1" xr:uid="{00000000-0005-0000-0000-00002E160000}"/>
    <cellStyle name="Comma [0] 2 182 2 2" xfId="5966" hidden="1" xr:uid="{00000000-0005-0000-0000-000051170000}"/>
    <cellStyle name="Comma [0] 2 182 2 2" xfId="7135" hidden="1" xr:uid="{00000000-0005-0000-0000-0000E21B0000}"/>
    <cellStyle name="Comma [0] 2 182 2 2" xfId="7703" hidden="1" xr:uid="{00000000-0005-0000-0000-00001A1E0000}"/>
    <cellStyle name="Comma [0] 2 182 2 2" xfId="7894" hidden="1" xr:uid="{00000000-0005-0000-0000-0000D91E0000}"/>
    <cellStyle name="Comma [0] 2 182 2 2" xfId="8185" hidden="1" xr:uid="{00000000-0005-0000-0000-0000FC1F0000}"/>
    <cellStyle name="Comma [0] 2 182 2 2" xfId="8891" hidden="1" xr:uid="{00000000-0005-0000-0000-0000BE220000}"/>
    <cellStyle name="Comma [0] 2 182 2 2" xfId="9459" hidden="1" xr:uid="{00000000-0005-0000-0000-0000F6240000}"/>
    <cellStyle name="Comma [0] 2 182 2 2" xfId="9650" hidden="1" xr:uid="{00000000-0005-0000-0000-0000B5250000}"/>
    <cellStyle name="Comma [0] 2 182 2 2" xfId="9941" hidden="1" xr:uid="{00000000-0005-0000-0000-0000D8260000}"/>
    <cellStyle name="Comma [0] 2 182 2 2" xfId="10647" hidden="1" xr:uid="{00000000-0005-0000-0000-00009A290000}"/>
    <cellStyle name="Comma [0] 2 182 2 2" xfId="11215" hidden="1" xr:uid="{00000000-0005-0000-0000-0000D22B0000}"/>
    <cellStyle name="Comma [0] 2 182 2 2" xfId="11406" hidden="1" xr:uid="{00000000-0005-0000-0000-0000912C0000}"/>
    <cellStyle name="Comma [0] 2 182 2 2" xfId="11697" hidden="1" xr:uid="{00000000-0005-0000-0000-0000B42D0000}"/>
    <cellStyle name="Comma [0] 2 182 2 2" xfId="12403" hidden="1" xr:uid="{00000000-0005-0000-0000-000076300000}"/>
    <cellStyle name="Comma [0] 2 182 2 2" xfId="12971" hidden="1" xr:uid="{00000000-0005-0000-0000-0000AE320000}"/>
    <cellStyle name="Comma [0] 2 182 2 2" xfId="13162" hidden="1" xr:uid="{00000000-0005-0000-0000-00006D330000}"/>
    <cellStyle name="Comma [0] 2 182 2 2" xfId="13453" hidden="1" xr:uid="{00000000-0005-0000-0000-000090340000}"/>
    <cellStyle name="Comma [0] 2 182 2 2" xfId="14159" hidden="1" xr:uid="{00000000-0005-0000-0000-000052370000}"/>
    <cellStyle name="Comma [0] 2 182 2 2" xfId="14727" hidden="1" xr:uid="{00000000-0005-0000-0000-00008A390000}"/>
    <cellStyle name="Comma [0] 2 182 2 2" xfId="14918" hidden="1" xr:uid="{00000000-0005-0000-0000-0000493A0000}"/>
    <cellStyle name="Comma [0] 2 182 2 2" xfId="15209" hidden="1" xr:uid="{00000000-0005-0000-0000-00006C3B0000}"/>
    <cellStyle name="Comma [0] 2 182 2 2" xfId="15912" hidden="1" xr:uid="{00000000-0005-0000-0000-00002B3E0000}"/>
    <cellStyle name="Comma [0] 2 182 2 2" xfId="16480" hidden="1" xr:uid="{00000000-0005-0000-0000-000063400000}"/>
    <cellStyle name="Comma [0] 2 182 2 2" xfId="16671" hidden="1" xr:uid="{00000000-0005-0000-0000-000022410000}"/>
    <cellStyle name="Comma [0] 2 182 2 2" xfId="16962" hidden="1" xr:uid="{00000000-0005-0000-0000-000045420000}"/>
    <cellStyle name="Comma [0] 2 182 2 2" xfId="17662" hidden="1" xr:uid="{00000000-0005-0000-0000-000001450000}"/>
    <cellStyle name="Comma [0] 2 182 2 2" xfId="18230" hidden="1" xr:uid="{00000000-0005-0000-0000-000039470000}"/>
    <cellStyle name="Comma [0] 2 182 2 2" xfId="18421" hidden="1" xr:uid="{00000000-0005-0000-0000-0000F8470000}"/>
    <cellStyle name="Comma [0] 2 182 2 2" xfId="18712" hidden="1" xr:uid="{00000000-0005-0000-0000-00001B490000}"/>
    <cellStyle name="Comma [0] 2 182 2 2" xfId="19407" hidden="1" xr:uid="{00000000-0005-0000-0000-0000D24B0000}"/>
    <cellStyle name="Comma [0] 2 182 2 2" xfId="19974" hidden="1" xr:uid="{00000000-0005-0000-0000-0000094E0000}"/>
    <cellStyle name="Comma [0] 2 182 2 2" xfId="20165" hidden="1" xr:uid="{00000000-0005-0000-0000-0000C84E0000}"/>
    <cellStyle name="Comma [0] 2 182 2 2" xfId="20456" hidden="1" xr:uid="{00000000-0005-0000-0000-0000EB4F0000}"/>
    <cellStyle name="Comma [0] 2 182 2 2" xfId="21145" hidden="1" xr:uid="{00000000-0005-0000-0000-00009C520000}"/>
    <cellStyle name="Comma [0] 2 182 2 2" xfId="21708" hidden="1" xr:uid="{00000000-0005-0000-0000-0000CF540000}"/>
    <cellStyle name="Comma [0] 2 182 2 2" xfId="21899" hidden="1" xr:uid="{00000000-0005-0000-0000-00008E550000}"/>
    <cellStyle name="Comma [0] 2 182 2 2" xfId="22190" hidden="1" xr:uid="{00000000-0005-0000-0000-0000B1560000}"/>
    <cellStyle name="Comma [0] 2 182 2 2" xfId="22873" hidden="1" xr:uid="{00000000-0005-0000-0000-00005C590000}"/>
    <cellStyle name="Comma [0] 2 182 2 2" xfId="23432" hidden="1" xr:uid="{00000000-0005-0000-0000-00008B5B0000}"/>
    <cellStyle name="Comma [0] 2 182 2 2" xfId="23623" hidden="1" xr:uid="{00000000-0005-0000-0000-00004A5C0000}"/>
    <cellStyle name="Comma [0] 2 182 2 2" xfId="23914" hidden="1" xr:uid="{00000000-0005-0000-0000-00006D5D0000}"/>
    <cellStyle name="Comma [0] 2 182 2 2" xfId="24586" hidden="1" xr:uid="{00000000-0005-0000-0000-00000D600000}"/>
    <cellStyle name="Comma [0] 2 182 2 2" xfId="25139" hidden="1" xr:uid="{00000000-0005-0000-0000-000036620000}"/>
    <cellStyle name="Comma [0] 2 182 2 2" xfId="25330" hidden="1" xr:uid="{00000000-0005-0000-0000-0000F5620000}"/>
    <cellStyle name="Comma [0] 2 182 2 2" xfId="25621" hidden="1" xr:uid="{00000000-0005-0000-0000-000018640000}"/>
    <cellStyle name="Comma [0] 2 182 2 2" xfId="26283" hidden="1" xr:uid="{00000000-0005-0000-0000-0000AE660000}"/>
    <cellStyle name="Comma [0] 2 182 2 2" xfId="26833" hidden="1" xr:uid="{00000000-0005-0000-0000-0000D4680000}"/>
    <cellStyle name="Comma [0] 2 182 2 2" xfId="27024" hidden="1" xr:uid="{00000000-0005-0000-0000-000093690000}"/>
    <cellStyle name="Comma [0] 2 182 2 2" xfId="27315" hidden="1" xr:uid="{00000000-0005-0000-0000-0000B66A0000}"/>
    <cellStyle name="Comma [0] 2 182 2 2" xfId="27958" hidden="1" xr:uid="{00000000-0005-0000-0000-0000396D0000}"/>
    <cellStyle name="Comma [0] 2 182 2 2" xfId="28494" hidden="1" xr:uid="{00000000-0005-0000-0000-0000516F0000}"/>
    <cellStyle name="Comma [0] 2 182 2 2" xfId="28685" hidden="1" xr:uid="{00000000-0005-0000-0000-000010700000}"/>
    <cellStyle name="Comma [0] 2 182 2 2" xfId="28976" hidden="1" xr:uid="{00000000-0005-0000-0000-000033710000}"/>
    <cellStyle name="Comma [0] 2 182 2 2" xfId="29604" hidden="1" xr:uid="{00000000-0005-0000-0000-0000A7730000}"/>
    <cellStyle name="Comma [0] 2 182 2 2" xfId="30129" hidden="1" xr:uid="{00000000-0005-0000-0000-0000B4750000}"/>
    <cellStyle name="Comma [0] 2 182 2 2" xfId="30320" hidden="1" xr:uid="{00000000-0005-0000-0000-000073760000}"/>
    <cellStyle name="Comma [0] 2 182 2 2" xfId="30611" hidden="1" xr:uid="{00000000-0005-0000-0000-000096770000}"/>
    <cellStyle name="Comma [0] 2 182 2 2" xfId="31186" hidden="1" xr:uid="{00000000-0005-0000-0000-0000D5790000}"/>
    <cellStyle name="Comma [0] 2 182 2 2" xfId="31651" hidden="1" xr:uid="{00000000-0005-0000-0000-0000A67B0000}"/>
    <cellStyle name="Comma [0] 2 182 2 2" xfId="31831" hidden="1" xr:uid="{00000000-0005-0000-0000-00005A7C0000}"/>
    <cellStyle name="Comma [0] 2 182 2 2" xfId="36935" hidden="1" xr:uid="{E49D80F5-1B62-4782-A0DD-7AE429B660F5}"/>
    <cellStyle name="Comma [0] 2 182 2 2" xfId="37503" hidden="1" xr:uid="{19CA48FD-FFDE-41D7-89D5-45910AD3167F}"/>
    <cellStyle name="Comma [0] 2 182 2 2" xfId="37694" hidden="1" xr:uid="{EA59C866-A845-4173-9449-EDFC91604BA5}"/>
    <cellStyle name="Comma [0] 2 182 2 2" xfId="37985" hidden="1" xr:uid="{CC20D256-07DA-4C45-84EF-38AB84C34288}"/>
    <cellStyle name="Comma [0] 2 182 2 2" xfId="39154" hidden="1" xr:uid="{A65295BA-7CDD-4C1D-8E45-182A1495212B}"/>
    <cellStyle name="Comma [0] 2 182 2 2" xfId="39722" hidden="1" xr:uid="{5D60F5DD-1CC4-4D71-BE49-2A954F03ED85}"/>
    <cellStyle name="Comma [0] 2 182 2 2" xfId="39913" hidden="1" xr:uid="{AD09C357-4C2F-427C-831E-C037545D5EA1}"/>
    <cellStyle name="Comma [0] 2 182 2 2" xfId="40204" hidden="1" xr:uid="{0098D575-9A71-41E5-AF9A-C2E819F83EF4}"/>
    <cellStyle name="Comma [0] 2 182 2 2" xfId="40910" hidden="1" xr:uid="{A3BEE143-E1F7-4A36-85BA-2EDBBA84C0EF}"/>
    <cellStyle name="Comma [0] 2 182 2 2" xfId="41478" hidden="1" xr:uid="{69A3A99B-8E15-44C9-9F91-E9A0947D3505}"/>
    <cellStyle name="Comma [0] 2 182 2 2" xfId="41669" hidden="1" xr:uid="{7F96FD1D-B210-4D87-9F58-D2D558C9A663}"/>
    <cellStyle name="Comma [0] 2 182 2 2" xfId="41960" hidden="1" xr:uid="{6F9E675D-630C-4230-8BC6-7A49DCC2F954}"/>
    <cellStyle name="Comma [0] 2 182 2 2" xfId="42666" hidden="1" xr:uid="{1EC2C25E-556E-4098-9899-C961A3C4309E}"/>
    <cellStyle name="Comma [0] 2 182 2 2" xfId="43234" hidden="1" xr:uid="{274D8F9E-0C55-43E4-9821-603FF5C64F40}"/>
    <cellStyle name="Comma [0] 2 182 2 2" xfId="43425" hidden="1" xr:uid="{D724E814-F3BC-4DC4-A739-369CF96EFA90}"/>
    <cellStyle name="Comma [0] 2 182 2 2" xfId="43716" hidden="1" xr:uid="{018411F2-DF36-46D2-9338-72A82CC990E1}"/>
    <cellStyle name="Comma [0] 2 182 2 2" xfId="44422" hidden="1" xr:uid="{D7F58B77-DE22-4A61-88FB-76369A9B913C}"/>
    <cellStyle name="Comma [0] 2 182 2 2" xfId="44990" hidden="1" xr:uid="{1252E251-A2FD-4F21-918C-2AB0F10FF93B}"/>
    <cellStyle name="Comma [0] 2 182 2 2" xfId="45181" hidden="1" xr:uid="{FE8FF846-1447-4D6E-BFB1-5406CFC0B1A3}"/>
    <cellStyle name="Comma [0] 2 182 2 2" xfId="45472" hidden="1" xr:uid="{0AAAE4BF-733A-42D7-B14E-333ED3A6B395}"/>
    <cellStyle name="Comma [0] 2 182 2 2" xfId="46178" hidden="1" xr:uid="{7FC1FBE0-CE95-4F24-9365-B1C9B79584B9}"/>
    <cellStyle name="Comma [0] 2 182 2 2" xfId="46746" hidden="1" xr:uid="{02DA73AA-AB43-4F24-8708-D9504047767D}"/>
    <cellStyle name="Comma [0] 2 182 2 2" xfId="46937" hidden="1" xr:uid="{41F6CD0B-E0AB-4003-8E6C-3B4CEDD0AD4A}"/>
    <cellStyle name="Comma [0] 2 182 2 2" xfId="47228" hidden="1" xr:uid="{69D117FE-1E6C-4CD2-870B-B217C1059A38}"/>
    <cellStyle name="Comma [0] 2 182 2 2" xfId="47931" hidden="1" xr:uid="{2800D3C1-18FB-4EA8-A5A3-19788596CEE4}"/>
    <cellStyle name="Comma [0] 2 182 2 2" xfId="48499" hidden="1" xr:uid="{12FA98F3-5F27-41A0-9515-11D38793E171}"/>
    <cellStyle name="Comma [0] 2 182 2 2" xfId="48690" hidden="1" xr:uid="{30772490-5803-4088-B5C3-072296C33782}"/>
    <cellStyle name="Comma [0] 2 182 2 2" xfId="48981" hidden="1" xr:uid="{A74C3561-89A2-460A-B653-82C39B2CE2B4}"/>
    <cellStyle name="Comma [0] 2 182 2 2" xfId="49681" hidden="1" xr:uid="{A3CBC896-64CA-4E00-B1E0-54C79B269708}"/>
    <cellStyle name="Comma [0] 2 182 2 2" xfId="50249" hidden="1" xr:uid="{5F3FA6F1-B3B7-4966-AD57-5C4BD53B9672}"/>
    <cellStyle name="Comma [0] 2 182 2 2" xfId="50440" hidden="1" xr:uid="{069DAB33-E68B-41B9-9D37-23A73F6E79A3}"/>
    <cellStyle name="Comma [0] 2 182 2 2" xfId="50731" hidden="1" xr:uid="{D5199546-B67A-47A0-BDC6-7F04FC90BE87}"/>
    <cellStyle name="Comma [0] 2 182 2 2" xfId="51426" hidden="1" xr:uid="{45D6CDE7-173B-4785-AB10-3B1AB1F0DE9D}"/>
    <cellStyle name="Comma [0] 2 182 2 2" xfId="51993" hidden="1" xr:uid="{CB6147D7-698F-4A55-A6DA-E97CB77EA0E6}"/>
    <cellStyle name="Comma [0] 2 182 2 2" xfId="52184" hidden="1" xr:uid="{B0EB03DA-62C2-4234-B793-C5F13D8E6B47}"/>
    <cellStyle name="Comma [0] 2 182 2 2" xfId="52475" hidden="1" xr:uid="{EEC5D7AF-7DC1-4344-8C91-622D058BA3DA}"/>
    <cellStyle name="Comma [0] 2 182 2 2" xfId="53164" hidden="1" xr:uid="{0BD343AF-3D6D-47C4-9D2C-ACF17A9A5D59}"/>
    <cellStyle name="Comma [0] 2 182 2 2" xfId="53727" hidden="1" xr:uid="{EE46B066-792C-43D4-8C2F-159895F565DF}"/>
    <cellStyle name="Comma [0] 2 182 2 2" xfId="53918" hidden="1" xr:uid="{8FEF1640-CE2D-4462-918D-4CBD5285CB35}"/>
    <cellStyle name="Comma [0] 2 182 2 2" xfId="54209" hidden="1" xr:uid="{AF3E26D3-873F-42B7-B3F6-3513F193F6B0}"/>
    <cellStyle name="Comma [0] 2 182 2 2" xfId="54892" hidden="1" xr:uid="{68D54C15-F2B9-469E-B3DD-04E3D588D9B1}"/>
    <cellStyle name="Comma [0] 2 182 2 2" xfId="55451" hidden="1" xr:uid="{7CA4315D-42CB-45A4-BB4B-F39BF6AA6404}"/>
    <cellStyle name="Comma [0] 2 182 2 2" xfId="55642" hidden="1" xr:uid="{DC2D96C1-4A46-4E1D-9363-BA0F4A35AB62}"/>
    <cellStyle name="Comma [0] 2 182 2 2" xfId="55933" hidden="1" xr:uid="{0A4EC0D4-8A9F-4E10-8B75-13EAF14E2172}"/>
    <cellStyle name="Comma [0] 2 182 2 2" xfId="56605" hidden="1" xr:uid="{0D06D14C-5253-4CAE-9215-1897A310245F}"/>
    <cellStyle name="Comma [0] 2 182 2 2" xfId="57158" hidden="1" xr:uid="{AA236303-A32D-4303-A850-1A1ABAA60D43}"/>
    <cellStyle name="Comma [0] 2 182 2 2" xfId="57349" hidden="1" xr:uid="{97EEE0BB-1EB1-4AB0-959B-BBAD2EE1A7EF}"/>
    <cellStyle name="Comma [0] 2 182 2 2" xfId="57640" hidden="1" xr:uid="{644BFC17-65A0-4507-957F-56A5191B9C9E}"/>
    <cellStyle name="Comma [0] 2 182 2 2" xfId="58302" hidden="1" xr:uid="{FC320829-CD04-42C1-B5CD-56B32D191D23}"/>
    <cellStyle name="Comma [0] 2 182 2 2" xfId="58852" hidden="1" xr:uid="{09F0A19B-AC3F-4F18-9393-9A096F16445E}"/>
    <cellStyle name="Comma [0] 2 182 2 2" xfId="59043" hidden="1" xr:uid="{4B54FBCD-D6A6-49F0-ACDC-7A02A22FE686}"/>
    <cellStyle name="Comma [0] 2 182 2 2" xfId="59334" hidden="1" xr:uid="{15796F4B-80EF-42A3-9D17-D019121D3B5C}"/>
    <cellStyle name="Comma [0] 2 182 2 2" xfId="59977" hidden="1" xr:uid="{5B34B881-D52C-4856-9DCA-A5FB89DE113D}"/>
    <cellStyle name="Comma [0] 2 182 2 2" xfId="60513" hidden="1" xr:uid="{510B32B3-FB89-49D1-8D70-DA9DBCBA03AB}"/>
    <cellStyle name="Comma [0] 2 182 2 2" xfId="60704" hidden="1" xr:uid="{4DC89F08-A90B-4BA9-A045-AA3A8B800DF1}"/>
    <cellStyle name="Comma [0] 2 182 2 2" xfId="60995" hidden="1" xr:uid="{74A9D845-E97B-4CB6-B786-61DD2805AE68}"/>
    <cellStyle name="Comma [0] 2 182 2 2" xfId="61623" hidden="1" xr:uid="{696CA08F-9E27-4F64-920B-008E686E7550}"/>
    <cellStyle name="Comma [0] 2 182 2 2" xfId="62148" hidden="1" xr:uid="{2CF0C103-7C7B-41DA-BBBA-811C54ED66BA}"/>
    <cellStyle name="Comma [0] 2 182 2 2" xfId="62339" hidden="1" xr:uid="{FDB81C60-ED88-4E12-AA91-D2277784BE6A}"/>
    <cellStyle name="Comma [0] 2 182 2 2" xfId="62630" hidden="1" xr:uid="{1A6EB892-519C-4389-99FE-E7920455ACE4}"/>
    <cellStyle name="Comma [0] 2 182 2 2" xfId="63205" hidden="1" xr:uid="{BBD65A0E-E6DB-47EA-8247-3B7E5BBEFF26}"/>
    <cellStyle name="Comma [0] 2 182 2 2" xfId="63670" hidden="1" xr:uid="{3D899ED5-336E-47FC-A41E-078898DDCAA5}"/>
    <cellStyle name="Comma [0] 2 182 2 2" xfId="63850" hidden="1" xr:uid="{3BA8588D-CCB1-4CD5-AFC2-4FA58300F544}"/>
    <cellStyle name="Comma [0] 2 182 3" xfId="4255" hidden="1" xr:uid="{00000000-0005-0000-0000-0000A2100000}"/>
    <cellStyle name="Comma [0] 2 182 3" xfId="6474" hidden="1" xr:uid="{00000000-0005-0000-0000-00004D190000}"/>
    <cellStyle name="Comma [0] 2 182 3" xfId="7450" hidden="1" xr:uid="{00000000-0005-0000-0000-00001D1D0000}"/>
    <cellStyle name="Comma [0] 2 182 3" xfId="9206" hidden="1" xr:uid="{00000000-0005-0000-0000-0000F9230000}"/>
    <cellStyle name="Comma [0] 2 182 3" xfId="10962" hidden="1" xr:uid="{00000000-0005-0000-0000-0000D52A0000}"/>
    <cellStyle name="Comma [0] 2 182 3" xfId="12718" hidden="1" xr:uid="{00000000-0005-0000-0000-0000B1310000}"/>
    <cellStyle name="Comma [0] 2 182 3" xfId="14474" hidden="1" xr:uid="{00000000-0005-0000-0000-00008D380000}"/>
    <cellStyle name="Comma [0] 2 182 3" xfId="16227" hidden="1" xr:uid="{00000000-0005-0000-0000-0000663F0000}"/>
    <cellStyle name="Comma [0] 2 182 3" xfId="17977" hidden="1" xr:uid="{00000000-0005-0000-0000-00003C460000}"/>
    <cellStyle name="Comma [0] 2 182 3" xfId="19721" hidden="1" xr:uid="{00000000-0005-0000-0000-00000C4D0000}"/>
    <cellStyle name="Comma [0] 2 182 3" xfId="21457" hidden="1" xr:uid="{00000000-0005-0000-0000-0000D4530000}"/>
    <cellStyle name="Comma [0] 2 182 3" xfId="23184" hidden="1" xr:uid="{00000000-0005-0000-0000-0000935A0000}"/>
    <cellStyle name="Comma [0] 2 182 3" xfId="24894" hidden="1" xr:uid="{00000000-0005-0000-0000-000041610000}"/>
    <cellStyle name="Comma [0] 2 182 3" xfId="26590" hidden="1" xr:uid="{00000000-0005-0000-0000-0000E1670000}"/>
    <cellStyle name="Comma [0] 2 182 3" xfId="28258" hidden="1" xr:uid="{00000000-0005-0000-0000-0000656E0000}"/>
    <cellStyle name="Comma [0] 2 182 3" xfId="29896" hidden="1" xr:uid="{00000000-0005-0000-0000-0000CB740000}"/>
    <cellStyle name="Comma [0] 2 182 3" xfId="36274" hidden="1" xr:uid="{12D32827-6BC0-42A4-9541-6CA4E2929187}"/>
    <cellStyle name="Comma [0] 2 182 3" xfId="38493" hidden="1" xr:uid="{3D9E4560-BAC9-4569-9D59-F8EC43BCEB2E}"/>
    <cellStyle name="Comma [0] 2 182 3" xfId="39469" hidden="1" xr:uid="{A446B6A7-DBEB-450C-A1F4-1318FD0CAD51}"/>
    <cellStyle name="Comma [0] 2 182 3" xfId="41225" hidden="1" xr:uid="{9D826000-A793-4341-88F1-7D97FEFED70E}"/>
    <cellStyle name="Comma [0] 2 182 3" xfId="42981" hidden="1" xr:uid="{FC307BB1-C961-4C16-A124-67086C14D644}"/>
    <cellStyle name="Comma [0] 2 182 3" xfId="44737" hidden="1" xr:uid="{D82E29EC-7BB9-42AD-A6BE-D1D6D497F004}"/>
    <cellStyle name="Comma [0] 2 182 3" xfId="46493" hidden="1" xr:uid="{0E9EEC3C-D9F8-45F1-B59E-8E0B51A63E16}"/>
    <cellStyle name="Comma [0] 2 182 3" xfId="48246" hidden="1" xr:uid="{49617A9C-25ED-44F7-981B-686EA556417F}"/>
    <cellStyle name="Comma [0] 2 182 3" xfId="49996" hidden="1" xr:uid="{FD42769B-DB17-47A3-9A36-7694CC5DBFE5}"/>
    <cellStyle name="Comma [0] 2 182 3" xfId="51740" hidden="1" xr:uid="{9EB3C4FB-AD7D-478D-8730-CAE5E5C977EC}"/>
    <cellStyle name="Comma [0] 2 182 3" xfId="53476" hidden="1" xr:uid="{C4FAD917-564F-4EA4-A463-F4CA5ED0D5E1}"/>
    <cellStyle name="Comma [0] 2 182 3" xfId="55203" hidden="1" xr:uid="{9843A079-480F-4F6F-9770-D179C532438C}"/>
    <cellStyle name="Comma [0] 2 182 3" xfId="56913" hidden="1" xr:uid="{ED2D1722-D562-4BD4-9988-50EA866CDAEF}"/>
    <cellStyle name="Comma [0] 2 182 3" xfId="58609" hidden="1" xr:uid="{D5697E6D-F75C-4456-A643-CEE0C538A6BA}"/>
    <cellStyle name="Comma [0] 2 182 3" xfId="60277" hidden="1" xr:uid="{D9EB436F-4BA0-4C5A-991E-906B50FAFD8E}"/>
    <cellStyle name="Comma [0] 2 182 3" xfId="61915" hidden="1" xr:uid="{5CF3353F-74FD-44D0-B8BF-8A37D3B159C0}"/>
    <cellStyle name="Comma [0] 2 183" xfId="468" xr:uid="{00000000-0005-0000-0000-0000D7010000}"/>
    <cellStyle name="Comma [0] 2 183 2" xfId="1127" hidden="1" xr:uid="{00000000-0005-0000-0000-00006A040000}"/>
    <cellStyle name="Comma [0] 2 183 2" xfId="1691" hidden="1" xr:uid="{00000000-0005-0000-0000-00009E060000}"/>
    <cellStyle name="Comma [0] 2 183 2" xfId="1860" hidden="1" xr:uid="{00000000-0005-0000-0000-000047070000}"/>
    <cellStyle name="Comma [0] 2 183 2" xfId="2153" hidden="1" xr:uid="{00000000-0005-0000-0000-00006C080000}"/>
    <cellStyle name="Comma [0] 2 183 2" xfId="33163" hidden="1" xr:uid="{D3E133E8-404B-4CB9-B1E2-0B97E08D05CA}"/>
    <cellStyle name="Comma [0] 2 183 2" xfId="33724" hidden="1" xr:uid="{7A9E2AB2-10F7-4F7E-A20C-2DBE85539FA2}"/>
    <cellStyle name="Comma [0] 2 183 2" xfId="33890" hidden="1" xr:uid="{6043CEE9-A28E-4F4F-A912-4721629F8117}"/>
    <cellStyle name="Comma [0] 2 183 2" xfId="34183" hidden="1" xr:uid="{F033E758-21D2-4CCA-BD22-296FEDE0E277}"/>
    <cellStyle name="Comma [0] 2 183 2" xfId="32521" xr:uid="{24617DEE-8E51-44E0-A5B7-E6881CEC9982}"/>
    <cellStyle name="Comma [0] 2 183 2 2" xfId="4920" hidden="1" xr:uid="{00000000-0005-0000-0000-00003B130000}"/>
    <cellStyle name="Comma [0] 2 183 2 2" xfId="5488" hidden="1" xr:uid="{00000000-0005-0000-0000-000073150000}"/>
    <cellStyle name="Comma [0] 2 183 2 2" xfId="5662" hidden="1" xr:uid="{00000000-0005-0000-0000-000021160000}"/>
    <cellStyle name="Comma [0] 2 183 2 2" xfId="5955" hidden="1" xr:uid="{00000000-0005-0000-0000-000046170000}"/>
    <cellStyle name="Comma [0] 2 183 2 2" xfId="7139" hidden="1" xr:uid="{00000000-0005-0000-0000-0000E61B0000}"/>
    <cellStyle name="Comma [0] 2 183 2 2" xfId="7707" hidden="1" xr:uid="{00000000-0005-0000-0000-00001E1E0000}"/>
    <cellStyle name="Comma [0] 2 183 2 2" xfId="7881" hidden="1" xr:uid="{00000000-0005-0000-0000-0000CC1E0000}"/>
    <cellStyle name="Comma [0] 2 183 2 2" xfId="8174" hidden="1" xr:uid="{00000000-0005-0000-0000-0000F11F0000}"/>
    <cellStyle name="Comma [0] 2 183 2 2" xfId="8895" hidden="1" xr:uid="{00000000-0005-0000-0000-0000C2220000}"/>
    <cellStyle name="Comma [0] 2 183 2 2" xfId="9463" hidden="1" xr:uid="{00000000-0005-0000-0000-0000FA240000}"/>
    <cellStyle name="Comma [0] 2 183 2 2" xfId="9637" hidden="1" xr:uid="{00000000-0005-0000-0000-0000A8250000}"/>
    <cellStyle name="Comma [0] 2 183 2 2" xfId="9930" hidden="1" xr:uid="{00000000-0005-0000-0000-0000CD260000}"/>
    <cellStyle name="Comma [0] 2 183 2 2" xfId="10651" hidden="1" xr:uid="{00000000-0005-0000-0000-00009E290000}"/>
    <cellStyle name="Comma [0] 2 183 2 2" xfId="11219" hidden="1" xr:uid="{00000000-0005-0000-0000-0000D62B0000}"/>
    <cellStyle name="Comma [0] 2 183 2 2" xfId="11393" hidden="1" xr:uid="{00000000-0005-0000-0000-0000842C0000}"/>
    <cellStyle name="Comma [0] 2 183 2 2" xfId="11686" hidden="1" xr:uid="{00000000-0005-0000-0000-0000A92D0000}"/>
    <cellStyle name="Comma [0] 2 183 2 2" xfId="12407" hidden="1" xr:uid="{00000000-0005-0000-0000-00007A300000}"/>
    <cellStyle name="Comma [0] 2 183 2 2" xfId="12975" hidden="1" xr:uid="{00000000-0005-0000-0000-0000B2320000}"/>
    <cellStyle name="Comma [0] 2 183 2 2" xfId="13149" hidden="1" xr:uid="{00000000-0005-0000-0000-000060330000}"/>
    <cellStyle name="Comma [0] 2 183 2 2" xfId="13442" hidden="1" xr:uid="{00000000-0005-0000-0000-000085340000}"/>
    <cellStyle name="Comma [0] 2 183 2 2" xfId="14163" hidden="1" xr:uid="{00000000-0005-0000-0000-000056370000}"/>
    <cellStyle name="Comma [0] 2 183 2 2" xfId="14731" hidden="1" xr:uid="{00000000-0005-0000-0000-00008E390000}"/>
    <cellStyle name="Comma [0] 2 183 2 2" xfId="14905" hidden="1" xr:uid="{00000000-0005-0000-0000-00003C3A0000}"/>
    <cellStyle name="Comma [0] 2 183 2 2" xfId="15198" hidden="1" xr:uid="{00000000-0005-0000-0000-0000613B0000}"/>
    <cellStyle name="Comma [0] 2 183 2 2" xfId="15916" hidden="1" xr:uid="{00000000-0005-0000-0000-00002F3E0000}"/>
    <cellStyle name="Comma [0] 2 183 2 2" xfId="16484" hidden="1" xr:uid="{00000000-0005-0000-0000-000067400000}"/>
    <cellStyle name="Comma [0] 2 183 2 2" xfId="16658" hidden="1" xr:uid="{00000000-0005-0000-0000-000015410000}"/>
    <cellStyle name="Comma [0] 2 183 2 2" xfId="16951" hidden="1" xr:uid="{00000000-0005-0000-0000-00003A420000}"/>
    <cellStyle name="Comma [0] 2 183 2 2" xfId="17666" hidden="1" xr:uid="{00000000-0005-0000-0000-000005450000}"/>
    <cellStyle name="Comma [0] 2 183 2 2" xfId="18234" hidden="1" xr:uid="{00000000-0005-0000-0000-00003D470000}"/>
    <cellStyle name="Comma [0] 2 183 2 2" xfId="18408" hidden="1" xr:uid="{00000000-0005-0000-0000-0000EB470000}"/>
    <cellStyle name="Comma [0] 2 183 2 2" xfId="18701" hidden="1" xr:uid="{00000000-0005-0000-0000-000010490000}"/>
    <cellStyle name="Comma [0] 2 183 2 2" xfId="19411" hidden="1" xr:uid="{00000000-0005-0000-0000-0000D64B0000}"/>
    <cellStyle name="Comma [0] 2 183 2 2" xfId="19978" hidden="1" xr:uid="{00000000-0005-0000-0000-00000D4E0000}"/>
    <cellStyle name="Comma [0] 2 183 2 2" xfId="20152" hidden="1" xr:uid="{00000000-0005-0000-0000-0000BB4E0000}"/>
    <cellStyle name="Comma [0] 2 183 2 2" xfId="20445" hidden="1" xr:uid="{00000000-0005-0000-0000-0000E04F0000}"/>
    <cellStyle name="Comma [0] 2 183 2 2" xfId="21149" hidden="1" xr:uid="{00000000-0005-0000-0000-0000A0520000}"/>
    <cellStyle name="Comma [0] 2 183 2 2" xfId="21712" hidden="1" xr:uid="{00000000-0005-0000-0000-0000D3540000}"/>
    <cellStyle name="Comma [0] 2 183 2 2" xfId="21886" hidden="1" xr:uid="{00000000-0005-0000-0000-000081550000}"/>
    <cellStyle name="Comma [0] 2 183 2 2" xfId="22179" hidden="1" xr:uid="{00000000-0005-0000-0000-0000A6560000}"/>
    <cellStyle name="Comma [0] 2 183 2 2" xfId="22877" hidden="1" xr:uid="{00000000-0005-0000-0000-000060590000}"/>
    <cellStyle name="Comma [0] 2 183 2 2" xfId="23436" hidden="1" xr:uid="{00000000-0005-0000-0000-00008F5B0000}"/>
    <cellStyle name="Comma [0] 2 183 2 2" xfId="23610" hidden="1" xr:uid="{00000000-0005-0000-0000-00003D5C0000}"/>
    <cellStyle name="Comma [0] 2 183 2 2" xfId="23903" hidden="1" xr:uid="{00000000-0005-0000-0000-0000625D0000}"/>
    <cellStyle name="Comma [0] 2 183 2 2" xfId="24590" hidden="1" xr:uid="{00000000-0005-0000-0000-000011600000}"/>
    <cellStyle name="Comma [0] 2 183 2 2" xfId="25143" hidden="1" xr:uid="{00000000-0005-0000-0000-00003A620000}"/>
    <cellStyle name="Comma [0] 2 183 2 2" xfId="25317" hidden="1" xr:uid="{00000000-0005-0000-0000-0000E8620000}"/>
    <cellStyle name="Comma [0] 2 183 2 2" xfId="25610" hidden="1" xr:uid="{00000000-0005-0000-0000-00000D640000}"/>
    <cellStyle name="Comma [0] 2 183 2 2" xfId="26287" hidden="1" xr:uid="{00000000-0005-0000-0000-0000B2660000}"/>
    <cellStyle name="Comma [0] 2 183 2 2" xfId="26837" hidden="1" xr:uid="{00000000-0005-0000-0000-0000D8680000}"/>
    <cellStyle name="Comma [0] 2 183 2 2" xfId="27011" hidden="1" xr:uid="{00000000-0005-0000-0000-000086690000}"/>
    <cellStyle name="Comma [0] 2 183 2 2" xfId="27304" hidden="1" xr:uid="{00000000-0005-0000-0000-0000AB6A0000}"/>
    <cellStyle name="Comma [0] 2 183 2 2" xfId="27962" hidden="1" xr:uid="{00000000-0005-0000-0000-00003D6D0000}"/>
    <cellStyle name="Comma [0] 2 183 2 2" xfId="28498" hidden="1" xr:uid="{00000000-0005-0000-0000-0000556F0000}"/>
    <cellStyle name="Comma [0] 2 183 2 2" xfId="28672" hidden="1" xr:uid="{00000000-0005-0000-0000-000003700000}"/>
    <cellStyle name="Comma [0] 2 183 2 2" xfId="28965" hidden="1" xr:uid="{00000000-0005-0000-0000-000028710000}"/>
    <cellStyle name="Comma [0] 2 183 2 2" xfId="29608" hidden="1" xr:uid="{00000000-0005-0000-0000-0000AB730000}"/>
    <cellStyle name="Comma [0] 2 183 2 2" xfId="30133" hidden="1" xr:uid="{00000000-0005-0000-0000-0000B8750000}"/>
    <cellStyle name="Comma [0] 2 183 2 2" xfId="30307" hidden="1" xr:uid="{00000000-0005-0000-0000-000066760000}"/>
    <cellStyle name="Comma [0] 2 183 2 2" xfId="30600" hidden="1" xr:uid="{00000000-0005-0000-0000-00008B770000}"/>
    <cellStyle name="Comma [0] 2 183 2 2" xfId="31190" hidden="1" xr:uid="{00000000-0005-0000-0000-0000D9790000}"/>
    <cellStyle name="Comma [0] 2 183 2 2" xfId="31655" hidden="1" xr:uid="{00000000-0005-0000-0000-0000AA7B0000}"/>
    <cellStyle name="Comma [0] 2 183 2 2" xfId="31818" hidden="1" xr:uid="{00000000-0005-0000-0000-00004D7C0000}"/>
    <cellStyle name="Comma [0] 2 183 2 2" xfId="36939" hidden="1" xr:uid="{B1E4A530-834C-4A75-8118-8622FA261664}"/>
    <cellStyle name="Comma [0] 2 183 2 2" xfId="37507" hidden="1" xr:uid="{7FA8799D-8EC8-423C-AAA4-A1A7844ACA6B}"/>
    <cellStyle name="Comma [0] 2 183 2 2" xfId="37681" hidden="1" xr:uid="{9505B7BF-95EA-45B4-A391-FD9AC482BA89}"/>
    <cellStyle name="Comma [0] 2 183 2 2" xfId="37974" hidden="1" xr:uid="{AF4F7BCE-722A-4927-B5F0-FC7881FA9B17}"/>
    <cellStyle name="Comma [0] 2 183 2 2" xfId="39158" hidden="1" xr:uid="{BE233B7A-16BD-4DBC-9DC3-D526A6F9674A}"/>
    <cellStyle name="Comma [0] 2 183 2 2" xfId="39726" hidden="1" xr:uid="{DBD0A07E-771C-442D-9A04-2EBAE46A50A8}"/>
    <cellStyle name="Comma [0] 2 183 2 2" xfId="39900" hidden="1" xr:uid="{8F3F7DBF-1F80-4D96-9A8E-D30EC54FD9B9}"/>
    <cellStyle name="Comma [0] 2 183 2 2" xfId="40193" hidden="1" xr:uid="{6FA13D66-6982-48B7-B16C-053FC3827409}"/>
    <cellStyle name="Comma [0] 2 183 2 2" xfId="40914" hidden="1" xr:uid="{EB11DE5F-AEF0-4EE4-8B47-10E7834FC844}"/>
    <cellStyle name="Comma [0] 2 183 2 2" xfId="41482" hidden="1" xr:uid="{FC958DDD-90BD-4035-900F-9B180B8B5CF0}"/>
    <cellStyle name="Comma [0] 2 183 2 2" xfId="41656" hidden="1" xr:uid="{3E51815A-69FB-4820-953E-6D086FB068F4}"/>
    <cellStyle name="Comma [0] 2 183 2 2" xfId="41949" hidden="1" xr:uid="{AE7652A5-C6FA-48D8-A131-5F43D38C5F5B}"/>
    <cellStyle name="Comma [0] 2 183 2 2" xfId="42670" hidden="1" xr:uid="{04CB32AD-EC3B-4DA9-A8E5-89F6CEF1B8D7}"/>
    <cellStyle name="Comma [0] 2 183 2 2" xfId="43238" hidden="1" xr:uid="{D27EDD78-CCD4-4C5F-9EBF-B7E3F4BC557E}"/>
    <cellStyle name="Comma [0] 2 183 2 2" xfId="43412" hidden="1" xr:uid="{50822852-6208-4EA7-AA72-DAD73752BC67}"/>
    <cellStyle name="Comma [0] 2 183 2 2" xfId="43705" hidden="1" xr:uid="{72404D63-BCED-417C-8DCB-C34ACE75974B}"/>
    <cellStyle name="Comma [0] 2 183 2 2" xfId="44426" hidden="1" xr:uid="{E7185CC8-0FC1-4004-BDCC-B25EB4B946FF}"/>
    <cellStyle name="Comma [0] 2 183 2 2" xfId="44994" hidden="1" xr:uid="{ED18F9E8-EB8E-424C-AF9E-D65A900FB7BC}"/>
    <cellStyle name="Comma [0] 2 183 2 2" xfId="45168" hidden="1" xr:uid="{7D5C81FE-BF4E-4010-B29F-A270B9F97386}"/>
    <cellStyle name="Comma [0] 2 183 2 2" xfId="45461" hidden="1" xr:uid="{D3624C85-81C4-4951-B12E-2AF73B8FBBE0}"/>
    <cellStyle name="Comma [0] 2 183 2 2" xfId="46182" hidden="1" xr:uid="{AAC75F94-A960-4351-9F74-EDA1250893D8}"/>
    <cellStyle name="Comma [0] 2 183 2 2" xfId="46750" hidden="1" xr:uid="{31085FC2-3244-46A8-B523-9E40433A8D69}"/>
    <cellStyle name="Comma [0] 2 183 2 2" xfId="46924" hidden="1" xr:uid="{B4C2972E-42C6-4ED8-BA27-736C85DF695A}"/>
    <cellStyle name="Comma [0] 2 183 2 2" xfId="47217" hidden="1" xr:uid="{CFE62D88-294F-4E54-88E0-A36D8F20BBD3}"/>
    <cellStyle name="Comma [0] 2 183 2 2" xfId="47935" hidden="1" xr:uid="{1E22DF57-09B9-4D82-9751-DB8C357B2688}"/>
    <cellStyle name="Comma [0] 2 183 2 2" xfId="48503" hidden="1" xr:uid="{F5FABA2C-CFC4-4D5C-A2CD-6EDED6090CDF}"/>
    <cellStyle name="Comma [0] 2 183 2 2" xfId="48677" hidden="1" xr:uid="{E2DC0D83-D4FB-427D-9373-B509EE5E0DE2}"/>
    <cellStyle name="Comma [0] 2 183 2 2" xfId="48970" hidden="1" xr:uid="{052C084E-436E-40C3-B8C5-D08F6D175E98}"/>
    <cellStyle name="Comma [0] 2 183 2 2" xfId="49685" hidden="1" xr:uid="{F10E54B1-C512-4BD2-A34E-32213D475927}"/>
    <cellStyle name="Comma [0] 2 183 2 2" xfId="50253" hidden="1" xr:uid="{E9557ECC-194A-4580-BCB3-54FAD903E3FA}"/>
    <cellStyle name="Comma [0] 2 183 2 2" xfId="50427" hidden="1" xr:uid="{4B8619A7-7E11-4EDC-A9A2-88F441BD1F2D}"/>
    <cellStyle name="Comma [0] 2 183 2 2" xfId="50720" hidden="1" xr:uid="{E63DE037-11CE-4B21-9C00-3047C190DC0E}"/>
    <cellStyle name="Comma [0] 2 183 2 2" xfId="51430" hidden="1" xr:uid="{8CE44B79-72DA-4866-8F45-E7F1B2E40883}"/>
    <cellStyle name="Comma [0] 2 183 2 2" xfId="51997" hidden="1" xr:uid="{6DCB4418-0A21-4CAD-8BD1-929311555EB2}"/>
    <cellStyle name="Comma [0] 2 183 2 2" xfId="52171" hidden="1" xr:uid="{AC4BC775-C487-43CC-A198-F287EAE4CDC8}"/>
    <cellStyle name="Comma [0] 2 183 2 2" xfId="52464" hidden="1" xr:uid="{F0F7DA62-31FE-4060-8409-A163E4422F60}"/>
    <cellStyle name="Comma [0] 2 183 2 2" xfId="53168" hidden="1" xr:uid="{91A424D8-0348-437B-9DAF-3B0AD386601F}"/>
    <cellStyle name="Comma [0] 2 183 2 2" xfId="53731" hidden="1" xr:uid="{4E7607D5-2846-4275-A9F2-57BB22A1A678}"/>
    <cellStyle name="Comma [0] 2 183 2 2" xfId="53905" hidden="1" xr:uid="{71DFFD21-1BD2-459B-AA1C-823749AEAE19}"/>
    <cellStyle name="Comma [0] 2 183 2 2" xfId="54198" hidden="1" xr:uid="{59FCEA6D-68E9-490B-9CCF-AFA8E9EECB62}"/>
    <cellStyle name="Comma [0] 2 183 2 2" xfId="54896" hidden="1" xr:uid="{892B0EC8-1324-4F37-A9CC-F20CC192124A}"/>
    <cellStyle name="Comma [0] 2 183 2 2" xfId="55455" hidden="1" xr:uid="{2F48CD88-FB3B-4132-9E4D-0CCC67F38DA5}"/>
    <cellStyle name="Comma [0] 2 183 2 2" xfId="55629" hidden="1" xr:uid="{CE13FBAF-CC39-495E-A078-7082DFE11712}"/>
    <cellStyle name="Comma [0] 2 183 2 2" xfId="55922" hidden="1" xr:uid="{C3040132-53ED-46D5-93AF-6365408BE284}"/>
    <cellStyle name="Comma [0] 2 183 2 2" xfId="56609" hidden="1" xr:uid="{BE856509-54D2-4195-8A6E-428C89E7CD83}"/>
    <cellStyle name="Comma [0] 2 183 2 2" xfId="57162" hidden="1" xr:uid="{68F4BCAA-3D33-4349-B946-02429BBB6425}"/>
    <cellStyle name="Comma [0] 2 183 2 2" xfId="57336" hidden="1" xr:uid="{29E91C36-78F7-4D0A-92DA-241D8A87C348}"/>
    <cellStyle name="Comma [0] 2 183 2 2" xfId="57629" hidden="1" xr:uid="{60EF6AC0-EF96-4C43-8DD8-CCD817055F5B}"/>
    <cellStyle name="Comma [0] 2 183 2 2" xfId="58306" hidden="1" xr:uid="{8F2CA4DD-8990-4FC8-994A-85E1137549C8}"/>
    <cellStyle name="Comma [0] 2 183 2 2" xfId="58856" hidden="1" xr:uid="{631528E8-91F1-44CA-A902-7092AC8C879D}"/>
    <cellStyle name="Comma [0] 2 183 2 2" xfId="59030" hidden="1" xr:uid="{8493BA0C-4F78-4347-BF41-EDCCCCBC47D9}"/>
    <cellStyle name="Comma [0] 2 183 2 2" xfId="59323" hidden="1" xr:uid="{12A7D9C9-9043-496C-83CE-065B1CB9DD04}"/>
    <cellStyle name="Comma [0] 2 183 2 2" xfId="59981" hidden="1" xr:uid="{F3498BCD-58F7-49F0-BBB4-80C943C6A454}"/>
    <cellStyle name="Comma [0] 2 183 2 2" xfId="60517" hidden="1" xr:uid="{9422D340-A2A6-4033-ACDD-5ACA253324F6}"/>
    <cellStyle name="Comma [0] 2 183 2 2" xfId="60691" hidden="1" xr:uid="{95535772-E5FE-438A-8ABB-5B8D7A8A7B44}"/>
    <cellStyle name="Comma [0] 2 183 2 2" xfId="60984" hidden="1" xr:uid="{A84CBF21-F9A6-4E23-85C1-FD501EF402E3}"/>
    <cellStyle name="Comma [0] 2 183 2 2" xfId="61627" hidden="1" xr:uid="{1DF634E0-4321-47D0-B18B-9A4A261BA2DA}"/>
    <cellStyle name="Comma [0] 2 183 2 2" xfId="62152" hidden="1" xr:uid="{3847E880-5488-44F3-B30C-48051B283B01}"/>
    <cellStyle name="Comma [0] 2 183 2 2" xfId="62326" hidden="1" xr:uid="{BD4BF8C9-4CB8-453F-88CB-95D14B9B9D68}"/>
    <cellStyle name="Comma [0] 2 183 2 2" xfId="62619" hidden="1" xr:uid="{706DDEBB-A451-4216-97B8-94FB5E1CC75D}"/>
    <cellStyle name="Comma [0] 2 183 2 2" xfId="63209" hidden="1" xr:uid="{E4E75A68-508A-49F2-A47F-BB1246D05615}"/>
    <cellStyle name="Comma [0] 2 183 2 2" xfId="63674" hidden="1" xr:uid="{CAB25C9C-F7E1-4E4E-B701-C3CDEF20B988}"/>
    <cellStyle name="Comma [0] 2 183 2 2" xfId="63837" hidden="1" xr:uid="{D9E6E6AC-7BCB-49FF-9281-141AB6E844D2}"/>
    <cellStyle name="Comma [0] 2 183 3" xfId="4259" hidden="1" xr:uid="{00000000-0005-0000-0000-0000A6100000}"/>
    <cellStyle name="Comma [0] 2 183 3" xfId="6478" hidden="1" xr:uid="{00000000-0005-0000-0000-000051190000}"/>
    <cellStyle name="Comma [0] 2 183 3" xfId="7453" hidden="1" xr:uid="{00000000-0005-0000-0000-0000201D0000}"/>
    <cellStyle name="Comma [0] 2 183 3" xfId="9209" hidden="1" xr:uid="{00000000-0005-0000-0000-0000FC230000}"/>
    <cellStyle name="Comma [0] 2 183 3" xfId="10965" hidden="1" xr:uid="{00000000-0005-0000-0000-0000D82A0000}"/>
    <cellStyle name="Comma [0] 2 183 3" xfId="12721" hidden="1" xr:uid="{00000000-0005-0000-0000-0000B4310000}"/>
    <cellStyle name="Comma [0] 2 183 3" xfId="14477" hidden="1" xr:uid="{00000000-0005-0000-0000-000090380000}"/>
    <cellStyle name="Comma [0] 2 183 3" xfId="16230" hidden="1" xr:uid="{00000000-0005-0000-0000-0000693F0000}"/>
    <cellStyle name="Comma [0] 2 183 3" xfId="17980" hidden="1" xr:uid="{00000000-0005-0000-0000-00003F460000}"/>
    <cellStyle name="Comma [0] 2 183 3" xfId="19724" hidden="1" xr:uid="{00000000-0005-0000-0000-00000F4D0000}"/>
    <cellStyle name="Comma [0] 2 183 3" xfId="21460" hidden="1" xr:uid="{00000000-0005-0000-0000-0000D7530000}"/>
    <cellStyle name="Comma [0] 2 183 3" xfId="23187" hidden="1" xr:uid="{00000000-0005-0000-0000-0000965A0000}"/>
    <cellStyle name="Comma [0] 2 183 3" xfId="24897" hidden="1" xr:uid="{00000000-0005-0000-0000-000044610000}"/>
    <cellStyle name="Comma [0] 2 183 3" xfId="26593" hidden="1" xr:uid="{00000000-0005-0000-0000-0000E4670000}"/>
    <cellStyle name="Comma [0] 2 183 3" xfId="28261" hidden="1" xr:uid="{00000000-0005-0000-0000-0000686E0000}"/>
    <cellStyle name="Comma [0] 2 183 3" xfId="29899" hidden="1" xr:uid="{00000000-0005-0000-0000-0000CE740000}"/>
    <cellStyle name="Comma [0] 2 183 3" xfId="36278" hidden="1" xr:uid="{0DEB1FB9-69EE-4727-8AC0-8FD88A1A60D8}"/>
    <cellStyle name="Comma [0] 2 183 3" xfId="38497" hidden="1" xr:uid="{41C39F12-DD95-4140-ACC5-04AA57B023F2}"/>
    <cellStyle name="Comma [0] 2 183 3" xfId="39472" hidden="1" xr:uid="{E0EFAAF2-7ED5-4FBF-8DCE-3A67A3D5A6B5}"/>
    <cellStyle name="Comma [0] 2 183 3" xfId="41228" hidden="1" xr:uid="{9FAAA28F-E3E6-4FB1-B9A9-9D9636A721CC}"/>
    <cellStyle name="Comma [0] 2 183 3" xfId="42984" hidden="1" xr:uid="{5B4BB0CE-0E41-4B9D-82ED-21FB384DDA33}"/>
    <cellStyle name="Comma [0] 2 183 3" xfId="44740" hidden="1" xr:uid="{B2294824-4D90-4FD9-859A-04DABEE74A2F}"/>
    <cellStyle name="Comma [0] 2 183 3" xfId="46496" hidden="1" xr:uid="{582574AE-696B-4E37-BD4D-AD43A6B17B30}"/>
    <cellStyle name="Comma [0] 2 183 3" xfId="48249" hidden="1" xr:uid="{C9711B8D-FD29-4D51-892F-8CE98F03AD94}"/>
    <cellStyle name="Comma [0] 2 183 3" xfId="49999" hidden="1" xr:uid="{6D9E6BE9-3B76-47F8-8872-DEA50EE64388}"/>
    <cellStyle name="Comma [0] 2 183 3" xfId="51743" hidden="1" xr:uid="{D2CA4C0C-1EFD-4430-85FD-27AE945A019E}"/>
    <cellStyle name="Comma [0] 2 183 3" xfId="53479" hidden="1" xr:uid="{A944DA53-2BAE-44EE-975B-D2283EBB6DAC}"/>
    <cellStyle name="Comma [0] 2 183 3" xfId="55206" hidden="1" xr:uid="{D23913B1-7839-43E2-AEE9-A8974C85B187}"/>
    <cellStyle name="Comma [0] 2 183 3" xfId="56916" hidden="1" xr:uid="{90F8A2CC-E862-4188-83F6-12E8AB77D93D}"/>
    <cellStyle name="Comma [0] 2 183 3" xfId="58612" hidden="1" xr:uid="{BB784E6B-0F6D-458F-B668-4C877CE76ADB}"/>
    <cellStyle name="Comma [0] 2 183 3" xfId="60280" hidden="1" xr:uid="{692F1BE8-E0AE-45AE-83AC-A88EF5FFCE66}"/>
    <cellStyle name="Comma [0] 2 183 3" xfId="61918" hidden="1" xr:uid="{5EC2FB62-EDB4-4A59-BD4E-98F938A7EF85}"/>
    <cellStyle name="Comma [0] 2 184" xfId="460" xr:uid="{00000000-0005-0000-0000-0000CF010000}"/>
    <cellStyle name="Comma [0] 2 184 2" xfId="1119" hidden="1" xr:uid="{00000000-0005-0000-0000-000062040000}"/>
    <cellStyle name="Comma [0] 2 184 2" xfId="1684" hidden="1" xr:uid="{00000000-0005-0000-0000-000097060000}"/>
    <cellStyle name="Comma [0] 2 184 2" xfId="1879" hidden="1" xr:uid="{00000000-0005-0000-0000-00005A070000}"/>
    <cellStyle name="Comma [0] 2 184 2" xfId="2170" hidden="1" xr:uid="{00000000-0005-0000-0000-00007D080000}"/>
    <cellStyle name="Comma [0] 2 184 2" xfId="33155" hidden="1" xr:uid="{82DC8320-9403-4850-B912-8517C9F4E704}"/>
    <cellStyle name="Comma [0] 2 184 2" xfId="33717" hidden="1" xr:uid="{AA0B4FC3-143D-4BDE-BA9F-493BDEDA0F5F}"/>
    <cellStyle name="Comma [0] 2 184 2" xfId="33909" hidden="1" xr:uid="{CD335211-5C9C-48FE-A5E1-304C48419341}"/>
    <cellStyle name="Comma [0] 2 184 2" xfId="34200" hidden="1" xr:uid="{33CFC650-3655-4403-85A3-B413BDB0AEA7}"/>
    <cellStyle name="Comma [0] 2 184 2" xfId="32513" xr:uid="{1D0FB1C4-B796-4DD4-8241-71A4331D5229}"/>
    <cellStyle name="Comma [0] 2 184 2 2" xfId="4912" hidden="1" xr:uid="{00000000-0005-0000-0000-000033130000}"/>
    <cellStyle name="Comma [0] 2 184 2 2" xfId="5481" hidden="1" xr:uid="{00000000-0005-0000-0000-00006C150000}"/>
    <cellStyle name="Comma [0] 2 184 2 2" xfId="5681" hidden="1" xr:uid="{00000000-0005-0000-0000-000034160000}"/>
    <cellStyle name="Comma [0] 2 184 2 2" xfId="5972" hidden="1" xr:uid="{00000000-0005-0000-0000-000057170000}"/>
    <cellStyle name="Comma [0] 2 184 2 2" xfId="7131" hidden="1" xr:uid="{00000000-0005-0000-0000-0000DE1B0000}"/>
    <cellStyle name="Comma [0] 2 184 2 2" xfId="7700" hidden="1" xr:uid="{00000000-0005-0000-0000-0000171E0000}"/>
    <cellStyle name="Comma [0] 2 184 2 2" xfId="7900" hidden="1" xr:uid="{00000000-0005-0000-0000-0000DF1E0000}"/>
    <cellStyle name="Comma [0] 2 184 2 2" xfId="8191" hidden="1" xr:uid="{00000000-0005-0000-0000-000002200000}"/>
    <cellStyle name="Comma [0] 2 184 2 2" xfId="8887" hidden="1" xr:uid="{00000000-0005-0000-0000-0000BA220000}"/>
    <cellStyle name="Comma [0] 2 184 2 2" xfId="9456" hidden="1" xr:uid="{00000000-0005-0000-0000-0000F3240000}"/>
    <cellStyle name="Comma [0] 2 184 2 2" xfId="9656" hidden="1" xr:uid="{00000000-0005-0000-0000-0000BB250000}"/>
    <cellStyle name="Comma [0] 2 184 2 2" xfId="9947" hidden="1" xr:uid="{00000000-0005-0000-0000-0000DE260000}"/>
    <cellStyle name="Comma [0] 2 184 2 2" xfId="10643" hidden="1" xr:uid="{00000000-0005-0000-0000-000096290000}"/>
    <cellStyle name="Comma [0] 2 184 2 2" xfId="11212" hidden="1" xr:uid="{00000000-0005-0000-0000-0000CF2B0000}"/>
    <cellStyle name="Comma [0] 2 184 2 2" xfId="11412" hidden="1" xr:uid="{00000000-0005-0000-0000-0000972C0000}"/>
    <cellStyle name="Comma [0] 2 184 2 2" xfId="11703" hidden="1" xr:uid="{00000000-0005-0000-0000-0000BA2D0000}"/>
    <cellStyle name="Comma [0] 2 184 2 2" xfId="12399" hidden="1" xr:uid="{00000000-0005-0000-0000-000072300000}"/>
    <cellStyle name="Comma [0] 2 184 2 2" xfId="12968" hidden="1" xr:uid="{00000000-0005-0000-0000-0000AB320000}"/>
    <cellStyle name="Comma [0] 2 184 2 2" xfId="13168" hidden="1" xr:uid="{00000000-0005-0000-0000-000073330000}"/>
    <cellStyle name="Comma [0] 2 184 2 2" xfId="13459" hidden="1" xr:uid="{00000000-0005-0000-0000-000096340000}"/>
    <cellStyle name="Comma [0] 2 184 2 2" xfId="14155" hidden="1" xr:uid="{00000000-0005-0000-0000-00004E370000}"/>
    <cellStyle name="Comma [0] 2 184 2 2" xfId="14724" hidden="1" xr:uid="{00000000-0005-0000-0000-000087390000}"/>
    <cellStyle name="Comma [0] 2 184 2 2" xfId="14924" hidden="1" xr:uid="{00000000-0005-0000-0000-00004F3A0000}"/>
    <cellStyle name="Comma [0] 2 184 2 2" xfId="15215" hidden="1" xr:uid="{00000000-0005-0000-0000-0000723B0000}"/>
    <cellStyle name="Comma [0] 2 184 2 2" xfId="15908" hidden="1" xr:uid="{00000000-0005-0000-0000-0000273E0000}"/>
    <cellStyle name="Comma [0] 2 184 2 2" xfId="16477" hidden="1" xr:uid="{00000000-0005-0000-0000-000060400000}"/>
    <cellStyle name="Comma [0] 2 184 2 2" xfId="16677" hidden="1" xr:uid="{00000000-0005-0000-0000-000028410000}"/>
    <cellStyle name="Comma [0] 2 184 2 2" xfId="16968" hidden="1" xr:uid="{00000000-0005-0000-0000-00004B420000}"/>
    <cellStyle name="Comma [0] 2 184 2 2" xfId="17658" hidden="1" xr:uid="{00000000-0005-0000-0000-0000FD440000}"/>
    <cellStyle name="Comma [0] 2 184 2 2" xfId="18227" hidden="1" xr:uid="{00000000-0005-0000-0000-000036470000}"/>
    <cellStyle name="Comma [0] 2 184 2 2" xfId="18427" hidden="1" xr:uid="{00000000-0005-0000-0000-0000FE470000}"/>
    <cellStyle name="Comma [0] 2 184 2 2" xfId="18718" hidden="1" xr:uid="{00000000-0005-0000-0000-000021490000}"/>
    <cellStyle name="Comma [0] 2 184 2 2" xfId="19403" hidden="1" xr:uid="{00000000-0005-0000-0000-0000CE4B0000}"/>
    <cellStyle name="Comma [0] 2 184 2 2" xfId="19971" hidden="1" xr:uid="{00000000-0005-0000-0000-0000064E0000}"/>
    <cellStyle name="Comma [0] 2 184 2 2" xfId="20171" hidden="1" xr:uid="{00000000-0005-0000-0000-0000CE4E0000}"/>
    <cellStyle name="Comma [0] 2 184 2 2" xfId="20462" hidden="1" xr:uid="{00000000-0005-0000-0000-0000F14F0000}"/>
    <cellStyle name="Comma [0] 2 184 2 2" xfId="21141" hidden="1" xr:uid="{00000000-0005-0000-0000-000098520000}"/>
    <cellStyle name="Comma [0] 2 184 2 2" xfId="21705" hidden="1" xr:uid="{00000000-0005-0000-0000-0000CC540000}"/>
    <cellStyle name="Comma [0] 2 184 2 2" xfId="21905" hidden="1" xr:uid="{00000000-0005-0000-0000-000094550000}"/>
    <cellStyle name="Comma [0] 2 184 2 2" xfId="22196" hidden="1" xr:uid="{00000000-0005-0000-0000-0000B7560000}"/>
    <cellStyle name="Comma [0] 2 184 2 2" xfId="22869" hidden="1" xr:uid="{00000000-0005-0000-0000-000058590000}"/>
    <cellStyle name="Comma [0] 2 184 2 2" xfId="23429" hidden="1" xr:uid="{00000000-0005-0000-0000-0000885B0000}"/>
    <cellStyle name="Comma [0] 2 184 2 2" xfId="23629" hidden="1" xr:uid="{00000000-0005-0000-0000-0000505C0000}"/>
    <cellStyle name="Comma [0] 2 184 2 2" xfId="23920" hidden="1" xr:uid="{00000000-0005-0000-0000-0000735D0000}"/>
    <cellStyle name="Comma [0] 2 184 2 2" xfId="24582" hidden="1" xr:uid="{00000000-0005-0000-0000-000009600000}"/>
    <cellStyle name="Comma [0] 2 184 2 2" xfId="25136" hidden="1" xr:uid="{00000000-0005-0000-0000-000033620000}"/>
    <cellStyle name="Comma [0] 2 184 2 2" xfId="25336" hidden="1" xr:uid="{00000000-0005-0000-0000-0000FB620000}"/>
    <cellStyle name="Comma [0] 2 184 2 2" xfId="25627" hidden="1" xr:uid="{00000000-0005-0000-0000-00001E640000}"/>
    <cellStyle name="Comma [0] 2 184 2 2" xfId="26279" hidden="1" xr:uid="{00000000-0005-0000-0000-0000AA660000}"/>
    <cellStyle name="Comma [0] 2 184 2 2" xfId="26830" hidden="1" xr:uid="{00000000-0005-0000-0000-0000D1680000}"/>
    <cellStyle name="Comma [0] 2 184 2 2" xfId="27030" hidden="1" xr:uid="{00000000-0005-0000-0000-000099690000}"/>
    <cellStyle name="Comma [0] 2 184 2 2" xfId="27321" hidden="1" xr:uid="{00000000-0005-0000-0000-0000BC6A0000}"/>
    <cellStyle name="Comma [0] 2 184 2 2" xfId="27954" hidden="1" xr:uid="{00000000-0005-0000-0000-0000356D0000}"/>
    <cellStyle name="Comma [0] 2 184 2 2" xfId="28491" hidden="1" xr:uid="{00000000-0005-0000-0000-00004E6F0000}"/>
    <cellStyle name="Comma [0] 2 184 2 2" xfId="28691" hidden="1" xr:uid="{00000000-0005-0000-0000-000016700000}"/>
    <cellStyle name="Comma [0] 2 184 2 2" xfId="28982" hidden="1" xr:uid="{00000000-0005-0000-0000-000039710000}"/>
    <cellStyle name="Comma [0] 2 184 2 2" xfId="29600" hidden="1" xr:uid="{00000000-0005-0000-0000-0000A3730000}"/>
    <cellStyle name="Comma [0] 2 184 2 2" xfId="30126" hidden="1" xr:uid="{00000000-0005-0000-0000-0000B1750000}"/>
    <cellStyle name="Comma [0] 2 184 2 2" xfId="30326" hidden="1" xr:uid="{00000000-0005-0000-0000-000079760000}"/>
    <cellStyle name="Comma [0] 2 184 2 2" xfId="30617" hidden="1" xr:uid="{00000000-0005-0000-0000-00009C770000}"/>
    <cellStyle name="Comma [0] 2 184 2 2" xfId="31182" hidden="1" xr:uid="{00000000-0005-0000-0000-0000D1790000}"/>
    <cellStyle name="Comma [0] 2 184 2 2" xfId="31648" hidden="1" xr:uid="{00000000-0005-0000-0000-0000A37B0000}"/>
    <cellStyle name="Comma [0] 2 184 2 2" xfId="31837" hidden="1" xr:uid="{00000000-0005-0000-0000-0000607C0000}"/>
    <cellStyle name="Comma [0] 2 184 2 2" xfId="36931" hidden="1" xr:uid="{54BD9FF6-9502-4C90-860B-9CB9D7D6FE8C}"/>
    <cellStyle name="Comma [0] 2 184 2 2" xfId="37500" hidden="1" xr:uid="{DC22EE00-A97A-444E-A0FA-793755DE9AD4}"/>
    <cellStyle name="Comma [0] 2 184 2 2" xfId="37700" hidden="1" xr:uid="{02891E95-67D9-4C64-8730-D139FA5D7CB5}"/>
    <cellStyle name="Comma [0] 2 184 2 2" xfId="37991" hidden="1" xr:uid="{BD3E9014-1E8E-4E1E-8929-F9297A502923}"/>
    <cellStyle name="Comma [0] 2 184 2 2" xfId="39150" hidden="1" xr:uid="{87D00317-B74F-41E9-BC96-AD3201342904}"/>
    <cellStyle name="Comma [0] 2 184 2 2" xfId="39719" hidden="1" xr:uid="{3E4DFE50-907B-4606-AE0C-BF625037EA6C}"/>
    <cellStyle name="Comma [0] 2 184 2 2" xfId="39919" hidden="1" xr:uid="{AF26F78A-A95C-48BD-A0CC-2C92F744FBB4}"/>
    <cellStyle name="Comma [0] 2 184 2 2" xfId="40210" hidden="1" xr:uid="{95546B6B-5ADE-478A-AC27-985BBD9A8DAA}"/>
    <cellStyle name="Comma [0] 2 184 2 2" xfId="40906" hidden="1" xr:uid="{9AEC0EC0-7299-4445-9F8C-2665D622EA90}"/>
    <cellStyle name="Comma [0] 2 184 2 2" xfId="41475" hidden="1" xr:uid="{259A8811-3408-4064-9770-914588B9A435}"/>
    <cellStyle name="Comma [0] 2 184 2 2" xfId="41675" hidden="1" xr:uid="{151F988D-9811-4742-8C7D-9F89F476C164}"/>
    <cellStyle name="Comma [0] 2 184 2 2" xfId="41966" hidden="1" xr:uid="{3EEAA2E3-DE1E-4D74-80F7-081EE8A5A850}"/>
    <cellStyle name="Comma [0] 2 184 2 2" xfId="42662" hidden="1" xr:uid="{6C3617EC-28AC-47D8-B905-EA3489712AA6}"/>
    <cellStyle name="Comma [0] 2 184 2 2" xfId="43231" hidden="1" xr:uid="{61F14956-1FF6-4254-92CE-30E668AACAF3}"/>
    <cellStyle name="Comma [0] 2 184 2 2" xfId="43431" hidden="1" xr:uid="{70D3314D-0E72-4CEC-BB9C-DA5C2953A462}"/>
    <cellStyle name="Comma [0] 2 184 2 2" xfId="43722" hidden="1" xr:uid="{3B3F2755-4928-449C-94BF-B6E0EEC7F462}"/>
    <cellStyle name="Comma [0] 2 184 2 2" xfId="44418" hidden="1" xr:uid="{E6805481-150B-4EDC-B1BD-94B80FB1C449}"/>
    <cellStyle name="Comma [0] 2 184 2 2" xfId="44987" hidden="1" xr:uid="{ED1F938A-5284-430F-AC1F-1076AC2EC35C}"/>
    <cellStyle name="Comma [0] 2 184 2 2" xfId="45187" hidden="1" xr:uid="{0012ABFB-F9D8-43C0-807E-2493F6681BA1}"/>
    <cellStyle name="Comma [0] 2 184 2 2" xfId="45478" hidden="1" xr:uid="{458405B6-EF84-427C-9A25-41A2D8B6EAFE}"/>
    <cellStyle name="Comma [0] 2 184 2 2" xfId="46174" hidden="1" xr:uid="{ED38BB90-482E-4120-A84C-C4619A931BA6}"/>
    <cellStyle name="Comma [0] 2 184 2 2" xfId="46743" hidden="1" xr:uid="{724D4FA4-572B-4569-8873-F777920623D6}"/>
    <cellStyle name="Comma [0] 2 184 2 2" xfId="46943" hidden="1" xr:uid="{84C9BFE7-8DBA-4866-A048-9A0DE2202A7F}"/>
    <cellStyle name="Comma [0] 2 184 2 2" xfId="47234" hidden="1" xr:uid="{95E294B8-2794-496D-A2AF-66F6C69011E1}"/>
    <cellStyle name="Comma [0] 2 184 2 2" xfId="47927" hidden="1" xr:uid="{81E33757-A991-48B0-A8AC-AF8A0B6DCD1B}"/>
    <cellStyle name="Comma [0] 2 184 2 2" xfId="48496" hidden="1" xr:uid="{FE42D036-181E-4548-8A75-5339C9ED4FE1}"/>
    <cellStyle name="Comma [0] 2 184 2 2" xfId="48696" hidden="1" xr:uid="{8DF11383-AB43-4A93-8D0C-776E0981AF35}"/>
    <cellStyle name="Comma [0] 2 184 2 2" xfId="48987" hidden="1" xr:uid="{F85C671C-0E89-4779-92ED-3E20134C07E5}"/>
    <cellStyle name="Comma [0] 2 184 2 2" xfId="49677" hidden="1" xr:uid="{5FD23108-4D3C-400F-A167-4FFDC3D74FFE}"/>
    <cellStyle name="Comma [0] 2 184 2 2" xfId="50246" hidden="1" xr:uid="{1802F654-AFAA-4377-AECC-130519831CEF}"/>
    <cellStyle name="Comma [0] 2 184 2 2" xfId="50446" hidden="1" xr:uid="{9DE3DAF4-E2E1-4D1A-95DA-00C3CD689D1E}"/>
    <cellStyle name="Comma [0] 2 184 2 2" xfId="50737" hidden="1" xr:uid="{25BF22DF-0A79-452F-81AC-256F1A451AC0}"/>
    <cellStyle name="Comma [0] 2 184 2 2" xfId="51422" hidden="1" xr:uid="{2FB61E6D-6419-41D7-8F8B-CB9C70758AAA}"/>
    <cellStyle name="Comma [0] 2 184 2 2" xfId="51990" hidden="1" xr:uid="{4FD165F4-EF96-4D96-95A2-85C50F270F2D}"/>
    <cellStyle name="Comma [0] 2 184 2 2" xfId="52190" hidden="1" xr:uid="{2066428B-1C6E-4335-9186-FEDBA1DF805F}"/>
    <cellStyle name="Comma [0] 2 184 2 2" xfId="52481" hidden="1" xr:uid="{ED9E90BE-A15C-460B-8D56-F3F2609AD021}"/>
    <cellStyle name="Comma [0] 2 184 2 2" xfId="53160" hidden="1" xr:uid="{5C2E86D9-D523-40EE-B146-5C692EF96765}"/>
    <cellStyle name="Comma [0] 2 184 2 2" xfId="53724" hidden="1" xr:uid="{8910FDC5-5A52-4BF7-9C7F-C7B78B8873CA}"/>
    <cellStyle name="Comma [0] 2 184 2 2" xfId="53924" hidden="1" xr:uid="{DD8BA657-427C-4B1D-B030-9013E8FA653A}"/>
    <cellStyle name="Comma [0] 2 184 2 2" xfId="54215" hidden="1" xr:uid="{460E47C3-1847-4F57-987C-7E689969B47B}"/>
    <cellStyle name="Comma [0] 2 184 2 2" xfId="54888" hidden="1" xr:uid="{D8029F7E-1696-4349-8EBE-F342E4FB10CE}"/>
    <cellStyle name="Comma [0] 2 184 2 2" xfId="55448" hidden="1" xr:uid="{5D3C8A19-416E-4F9B-AB9A-E8D4071024BE}"/>
    <cellStyle name="Comma [0] 2 184 2 2" xfId="55648" hidden="1" xr:uid="{CFC8E621-C9CF-44B8-B2E0-677F0AB7A4DE}"/>
    <cellStyle name="Comma [0] 2 184 2 2" xfId="55939" hidden="1" xr:uid="{FDFACBC1-6DC0-421D-B2D1-F6EEF57EFCDE}"/>
    <cellStyle name="Comma [0] 2 184 2 2" xfId="56601" hidden="1" xr:uid="{1DA5051B-8E1D-4D99-9198-CEC60E906465}"/>
    <cellStyle name="Comma [0] 2 184 2 2" xfId="57155" hidden="1" xr:uid="{F729E84D-D962-4B2F-8B8D-2F456E80BDF7}"/>
    <cellStyle name="Comma [0] 2 184 2 2" xfId="57355" hidden="1" xr:uid="{CE3ED8B5-B804-4263-A31C-9B29B0E50C1F}"/>
    <cellStyle name="Comma [0] 2 184 2 2" xfId="57646" hidden="1" xr:uid="{4975CF16-EF0B-461E-87B2-EA06375B6214}"/>
    <cellStyle name="Comma [0] 2 184 2 2" xfId="58298" hidden="1" xr:uid="{30F1D242-0162-4C90-ABBF-4C1661E61973}"/>
    <cellStyle name="Comma [0] 2 184 2 2" xfId="58849" hidden="1" xr:uid="{89624EAD-A536-428B-828E-B0CA4F8763DE}"/>
    <cellStyle name="Comma [0] 2 184 2 2" xfId="59049" hidden="1" xr:uid="{C19E3AF2-6268-4B74-8FC2-609AE6531435}"/>
    <cellStyle name="Comma [0] 2 184 2 2" xfId="59340" hidden="1" xr:uid="{B06FB445-DA93-4657-90BE-099A818A31E6}"/>
    <cellStyle name="Comma [0] 2 184 2 2" xfId="59973" hidden="1" xr:uid="{8FFE0CD6-7389-4CA2-8B6D-90F096DD27B9}"/>
    <cellStyle name="Comma [0] 2 184 2 2" xfId="60510" hidden="1" xr:uid="{90D0450D-6D0D-4FA8-B043-EEAC64B8D309}"/>
    <cellStyle name="Comma [0] 2 184 2 2" xfId="60710" hidden="1" xr:uid="{EBDD30AF-A064-4880-BDCB-044B6BEBDBEE}"/>
    <cellStyle name="Comma [0] 2 184 2 2" xfId="61001" hidden="1" xr:uid="{ABBCB802-6658-4CA1-B046-5E900BA1ADF0}"/>
    <cellStyle name="Comma [0] 2 184 2 2" xfId="61619" hidden="1" xr:uid="{A392CB8A-1E85-4A3A-B185-09DBE9C421CE}"/>
    <cellStyle name="Comma [0] 2 184 2 2" xfId="62145" hidden="1" xr:uid="{8E515CBF-F4A3-405B-A837-137745295D7E}"/>
    <cellStyle name="Comma [0] 2 184 2 2" xfId="62345" hidden="1" xr:uid="{C678C26C-8C16-47B0-AB07-24354444891A}"/>
    <cellStyle name="Comma [0] 2 184 2 2" xfId="62636" hidden="1" xr:uid="{A4B17497-7AA0-4ACB-98B4-8C05599B7BFD}"/>
    <cellStyle name="Comma [0] 2 184 2 2" xfId="63201" hidden="1" xr:uid="{0D57A67B-8E39-4E4B-9A66-D3666FAF9D1B}"/>
    <cellStyle name="Comma [0] 2 184 2 2" xfId="63667" hidden="1" xr:uid="{A678CD44-24E4-438E-B3F3-0855945B097F}"/>
    <cellStyle name="Comma [0] 2 184 2 2" xfId="63856" hidden="1" xr:uid="{CCC8FB78-C790-457E-B57B-988BE2403727}"/>
    <cellStyle name="Comma [0] 2 184 3" xfId="4251" hidden="1" xr:uid="{00000000-0005-0000-0000-00009E100000}"/>
    <cellStyle name="Comma [0] 2 184 3" xfId="6470" hidden="1" xr:uid="{00000000-0005-0000-0000-000049190000}"/>
    <cellStyle name="Comma [0] 2 184 3" xfId="7445" hidden="1" xr:uid="{00000000-0005-0000-0000-0000181D0000}"/>
    <cellStyle name="Comma [0] 2 184 3" xfId="9201" hidden="1" xr:uid="{00000000-0005-0000-0000-0000F4230000}"/>
    <cellStyle name="Comma [0] 2 184 3" xfId="10957" hidden="1" xr:uid="{00000000-0005-0000-0000-0000D02A0000}"/>
    <cellStyle name="Comma [0] 2 184 3" xfId="12713" hidden="1" xr:uid="{00000000-0005-0000-0000-0000AC310000}"/>
    <cellStyle name="Comma [0] 2 184 3" xfId="14469" hidden="1" xr:uid="{00000000-0005-0000-0000-000088380000}"/>
    <cellStyle name="Comma [0] 2 184 3" xfId="16222" hidden="1" xr:uid="{00000000-0005-0000-0000-0000613F0000}"/>
    <cellStyle name="Comma [0] 2 184 3" xfId="17972" hidden="1" xr:uid="{00000000-0005-0000-0000-000037460000}"/>
    <cellStyle name="Comma [0] 2 184 3" xfId="19716" hidden="1" xr:uid="{00000000-0005-0000-0000-0000074D0000}"/>
    <cellStyle name="Comma [0] 2 184 3" xfId="21452" hidden="1" xr:uid="{00000000-0005-0000-0000-0000CF530000}"/>
    <cellStyle name="Comma [0] 2 184 3" xfId="23179" hidden="1" xr:uid="{00000000-0005-0000-0000-00008E5A0000}"/>
    <cellStyle name="Comma [0] 2 184 3" xfId="24889" hidden="1" xr:uid="{00000000-0005-0000-0000-00003C610000}"/>
    <cellStyle name="Comma [0] 2 184 3" xfId="26585" hidden="1" xr:uid="{00000000-0005-0000-0000-0000DC670000}"/>
    <cellStyle name="Comma [0] 2 184 3" xfId="28254" hidden="1" xr:uid="{00000000-0005-0000-0000-0000616E0000}"/>
    <cellStyle name="Comma [0] 2 184 3" xfId="29892" hidden="1" xr:uid="{00000000-0005-0000-0000-0000C7740000}"/>
    <cellStyle name="Comma [0] 2 184 3" xfId="36270" hidden="1" xr:uid="{6E88C118-EE0D-49BD-9AE1-156187E1C8F4}"/>
    <cellStyle name="Comma [0] 2 184 3" xfId="38489" hidden="1" xr:uid="{CFEDAEEA-D870-4126-8132-51FF917E86EC}"/>
    <cellStyle name="Comma [0] 2 184 3" xfId="39464" hidden="1" xr:uid="{18F6B417-D7E5-4FDF-A434-888F3946AD43}"/>
    <cellStyle name="Comma [0] 2 184 3" xfId="41220" hidden="1" xr:uid="{F98DB86C-A312-4C06-9A99-9B473236D172}"/>
    <cellStyle name="Comma [0] 2 184 3" xfId="42976" hidden="1" xr:uid="{7E885874-D322-4FFD-835E-7EDEA3AB5A7B}"/>
    <cellStyle name="Comma [0] 2 184 3" xfId="44732" hidden="1" xr:uid="{1D4AA934-C738-4653-A8B6-BECAF6D5B365}"/>
    <cellStyle name="Comma [0] 2 184 3" xfId="46488" hidden="1" xr:uid="{B7F26BD0-52AA-4545-9827-01150BD00EE5}"/>
    <cellStyle name="Comma [0] 2 184 3" xfId="48241" hidden="1" xr:uid="{E8B3848E-ED63-4895-A86D-5DBFA495B3B8}"/>
    <cellStyle name="Comma [0] 2 184 3" xfId="49991" hidden="1" xr:uid="{899ED627-6168-48D6-8B40-9ED88BCAEBD8}"/>
    <cellStyle name="Comma [0] 2 184 3" xfId="51735" hidden="1" xr:uid="{5E185B22-137E-403A-A09B-C1FA1160EBA4}"/>
    <cellStyle name="Comma [0] 2 184 3" xfId="53471" hidden="1" xr:uid="{959508D6-3D0C-4EDC-9335-176AA97C6414}"/>
    <cellStyle name="Comma [0] 2 184 3" xfId="55198" hidden="1" xr:uid="{1AFD4B8C-9EDE-4B0A-88E1-43582AEF306C}"/>
    <cellStyle name="Comma [0] 2 184 3" xfId="56908" hidden="1" xr:uid="{3AAA85AB-9303-4A86-9BE3-10D42FA888EB}"/>
    <cellStyle name="Comma [0] 2 184 3" xfId="58604" hidden="1" xr:uid="{CD7FB28B-3649-48E8-A2AC-8BD03E018C10}"/>
    <cellStyle name="Comma [0] 2 184 3" xfId="60273" hidden="1" xr:uid="{4BF134C1-C59E-4C31-A2CB-CEC1C59EEE17}"/>
    <cellStyle name="Comma [0] 2 184 3" xfId="61911" hidden="1" xr:uid="{4148D639-4811-489D-B256-7EAB0686FCF8}"/>
    <cellStyle name="Comma [0] 2 185" xfId="458" xr:uid="{00000000-0005-0000-0000-0000CD010000}"/>
    <cellStyle name="Comma [0] 2 185 2" xfId="1117" hidden="1" xr:uid="{00000000-0005-0000-0000-000060040000}"/>
    <cellStyle name="Comma [0] 2 185 2" xfId="1682" hidden="1" xr:uid="{00000000-0005-0000-0000-000095060000}"/>
    <cellStyle name="Comma [0] 2 185 2" xfId="1885" hidden="1" xr:uid="{00000000-0005-0000-0000-000060070000}"/>
    <cellStyle name="Comma [0] 2 185 2" xfId="2176" hidden="1" xr:uid="{00000000-0005-0000-0000-000083080000}"/>
    <cellStyle name="Comma [0] 2 185 2" xfId="33153" hidden="1" xr:uid="{A871EE30-DA19-455A-951D-BF209E753581}"/>
    <cellStyle name="Comma [0] 2 185 2" xfId="33715" hidden="1" xr:uid="{46B3B599-5D91-4148-9414-50DAFFF4A319}"/>
    <cellStyle name="Comma [0] 2 185 2" xfId="33915" hidden="1" xr:uid="{B9B67357-2D48-46B3-83D9-632C09490B56}"/>
    <cellStyle name="Comma [0] 2 185 2" xfId="34206" hidden="1" xr:uid="{14D8EB3F-8E30-4DD9-BD30-67BBAAB69A03}"/>
    <cellStyle name="Comma [0] 2 185 2" xfId="32511" xr:uid="{E41CA3E7-A173-4139-8DA3-5904C71E8D91}"/>
    <cellStyle name="Comma [0] 2 185 2 2" xfId="4910" hidden="1" xr:uid="{00000000-0005-0000-0000-000031130000}"/>
    <cellStyle name="Comma [0] 2 185 2 2" xfId="5479" hidden="1" xr:uid="{00000000-0005-0000-0000-00006A150000}"/>
    <cellStyle name="Comma [0] 2 185 2 2" xfId="5687" hidden="1" xr:uid="{00000000-0005-0000-0000-00003A160000}"/>
    <cellStyle name="Comma [0] 2 185 2 2" xfId="5978" hidden="1" xr:uid="{00000000-0005-0000-0000-00005D170000}"/>
    <cellStyle name="Comma [0] 2 185 2 2" xfId="7129" hidden="1" xr:uid="{00000000-0005-0000-0000-0000DC1B0000}"/>
    <cellStyle name="Comma [0] 2 185 2 2" xfId="7698" hidden="1" xr:uid="{00000000-0005-0000-0000-0000151E0000}"/>
    <cellStyle name="Comma [0] 2 185 2 2" xfId="7906" hidden="1" xr:uid="{00000000-0005-0000-0000-0000E51E0000}"/>
    <cellStyle name="Comma [0] 2 185 2 2" xfId="8197" hidden="1" xr:uid="{00000000-0005-0000-0000-000008200000}"/>
    <cellStyle name="Comma [0] 2 185 2 2" xfId="8885" hidden="1" xr:uid="{00000000-0005-0000-0000-0000B8220000}"/>
    <cellStyle name="Comma [0] 2 185 2 2" xfId="9454" hidden="1" xr:uid="{00000000-0005-0000-0000-0000F1240000}"/>
    <cellStyle name="Comma [0] 2 185 2 2" xfId="9662" hidden="1" xr:uid="{00000000-0005-0000-0000-0000C1250000}"/>
    <cellStyle name="Comma [0] 2 185 2 2" xfId="9953" hidden="1" xr:uid="{00000000-0005-0000-0000-0000E4260000}"/>
    <cellStyle name="Comma [0] 2 185 2 2" xfId="10641" hidden="1" xr:uid="{00000000-0005-0000-0000-000094290000}"/>
    <cellStyle name="Comma [0] 2 185 2 2" xfId="11210" hidden="1" xr:uid="{00000000-0005-0000-0000-0000CD2B0000}"/>
    <cellStyle name="Comma [0] 2 185 2 2" xfId="11418" hidden="1" xr:uid="{00000000-0005-0000-0000-00009D2C0000}"/>
    <cellStyle name="Comma [0] 2 185 2 2" xfId="11709" hidden="1" xr:uid="{00000000-0005-0000-0000-0000C02D0000}"/>
    <cellStyle name="Comma [0] 2 185 2 2" xfId="12397" hidden="1" xr:uid="{00000000-0005-0000-0000-000070300000}"/>
    <cellStyle name="Comma [0] 2 185 2 2" xfId="12966" hidden="1" xr:uid="{00000000-0005-0000-0000-0000A9320000}"/>
    <cellStyle name="Comma [0] 2 185 2 2" xfId="13174" hidden="1" xr:uid="{00000000-0005-0000-0000-000079330000}"/>
    <cellStyle name="Comma [0] 2 185 2 2" xfId="13465" hidden="1" xr:uid="{00000000-0005-0000-0000-00009C340000}"/>
    <cellStyle name="Comma [0] 2 185 2 2" xfId="14153" hidden="1" xr:uid="{00000000-0005-0000-0000-00004C370000}"/>
    <cellStyle name="Comma [0] 2 185 2 2" xfId="14722" hidden="1" xr:uid="{00000000-0005-0000-0000-000085390000}"/>
    <cellStyle name="Comma [0] 2 185 2 2" xfId="14930" hidden="1" xr:uid="{00000000-0005-0000-0000-0000553A0000}"/>
    <cellStyle name="Comma [0] 2 185 2 2" xfId="15221" hidden="1" xr:uid="{00000000-0005-0000-0000-0000783B0000}"/>
    <cellStyle name="Comma [0] 2 185 2 2" xfId="15906" hidden="1" xr:uid="{00000000-0005-0000-0000-0000253E0000}"/>
    <cellStyle name="Comma [0] 2 185 2 2" xfId="16475" hidden="1" xr:uid="{00000000-0005-0000-0000-00005E400000}"/>
    <cellStyle name="Comma [0] 2 185 2 2" xfId="16683" hidden="1" xr:uid="{00000000-0005-0000-0000-00002E410000}"/>
    <cellStyle name="Comma [0] 2 185 2 2" xfId="16974" hidden="1" xr:uid="{00000000-0005-0000-0000-000051420000}"/>
    <cellStyle name="Comma [0] 2 185 2 2" xfId="17656" hidden="1" xr:uid="{00000000-0005-0000-0000-0000FB440000}"/>
    <cellStyle name="Comma [0] 2 185 2 2" xfId="18225" hidden="1" xr:uid="{00000000-0005-0000-0000-000034470000}"/>
    <cellStyle name="Comma [0] 2 185 2 2" xfId="18433" hidden="1" xr:uid="{00000000-0005-0000-0000-000004480000}"/>
    <cellStyle name="Comma [0] 2 185 2 2" xfId="18724" hidden="1" xr:uid="{00000000-0005-0000-0000-000027490000}"/>
    <cellStyle name="Comma [0] 2 185 2 2" xfId="19401" hidden="1" xr:uid="{00000000-0005-0000-0000-0000CC4B0000}"/>
    <cellStyle name="Comma [0] 2 185 2 2" xfId="19969" hidden="1" xr:uid="{00000000-0005-0000-0000-0000044E0000}"/>
    <cellStyle name="Comma [0] 2 185 2 2" xfId="20177" hidden="1" xr:uid="{00000000-0005-0000-0000-0000D44E0000}"/>
    <cellStyle name="Comma [0] 2 185 2 2" xfId="20468" hidden="1" xr:uid="{00000000-0005-0000-0000-0000F74F0000}"/>
    <cellStyle name="Comma [0] 2 185 2 2" xfId="21139" hidden="1" xr:uid="{00000000-0005-0000-0000-000096520000}"/>
    <cellStyle name="Comma [0] 2 185 2 2" xfId="21703" hidden="1" xr:uid="{00000000-0005-0000-0000-0000CA540000}"/>
    <cellStyle name="Comma [0] 2 185 2 2" xfId="21911" hidden="1" xr:uid="{00000000-0005-0000-0000-00009A550000}"/>
    <cellStyle name="Comma [0] 2 185 2 2" xfId="22202" hidden="1" xr:uid="{00000000-0005-0000-0000-0000BD560000}"/>
    <cellStyle name="Comma [0] 2 185 2 2" xfId="22867" hidden="1" xr:uid="{00000000-0005-0000-0000-000056590000}"/>
    <cellStyle name="Comma [0] 2 185 2 2" xfId="23427" hidden="1" xr:uid="{00000000-0005-0000-0000-0000865B0000}"/>
    <cellStyle name="Comma [0] 2 185 2 2" xfId="23635" hidden="1" xr:uid="{00000000-0005-0000-0000-0000565C0000}"/>
    <cellStyle name="Comma [0] 2 185 2 2" xfId="23926" hidden="1" xr:uid="{00000000-0005-0000-0000-0000795D0000}"/>
    <cellStyle name="Comma [0] 2 185 2 2" xfId="24580" hidden="1" xr:uid="{00000000-0005-0000-0000-000007600000}"/>
    <cellStyle name="Comma [0] 2 185 2 2" xfId="25134" hidden="1" xr:uid="{00000000-0005-0000-0000-000031620000}"/>
    <cellStyle name="Comma [0] 2 185 2 2" xfId="25342" hidden="1" xr:uid="{00000000-0005-0000-0000-000001630000}"/>
    <cellStyle name="Comma [0] 2 185 2 2" xfId="25633" hidden="1" xr:uid="{00000000-0005-0000-0000-000024640000}"/>
    <cellStyle name="Comma [0] 2 185 2 2" xfId="26277" hidden="1" xr:uid="{00000000-0005-0000-0000-0000A8660000}"/>
    <cellStyle name="Comma [0] 2 185 2 2" xfId="26828" hidden="1" xr:uid="{00000000-0005-0000-0000-0000CF680000}"/>
    <cellStyle name="Comma [0] 2 185 2 2" xfId="27036" hidden="1" xr:uid="{00000000-0005-0000-0000-00009F690000}"/>
    <cellStyle name="Comma [0] 2 185 2 2" xfId="27327" hidden="1" xr:uid="{00000000-0005-0000-0000-0000C26A0000}"/>
    <cellStyle name="Comma [0] 2 185 2 2" xfId="27952" hidden="1" xr:uid="{00000000-0005-0000-0000-0000336D0000}"/>
    <cellStyle name="Comma [0] 2 185 2 2" xfId="28489" hidden="1" xr:uid="{00000000-0005-0000-0000-00004C6F0000}"/>
    <cellStyle name="Comma [0] 2 185 2 2" xfId="28697" hidden="1" xr:uid="{00000000-0005-0000-0000-00001C700000}"/>
    <cellStyle name="Comma [0] 2 185 2 2" xfId="28988" hidden="1" xr:uid="{00000000-0005-0000-0000-00003F710000}"/>
    <cellStyle name="Comma [0] 2 185 2 2" xfId="29598" hidden="1" xr:uid="{00000000-0005-0000-0000-0000A1730000}"/>
    <cellStyle name="Comma [0] 2 185 2 2" xfId="30124" hidden="1" xr:uid="{00000000-0005-0000-0000-0000AF750000}"/>
    <cellStyle name="Comma [0] 2 185 2 2" xfId="30332" hidden="1" xr:uid="{00000000-0005-0000-0000-00007F760000}"/>
    <cellStyle name="Comma [0] 2 185 2 2" xfId="30623" hidden="1" xr:uid="{00000000-0005-0000-0000-0000A2770000}"/>
    <cellStyle name="Comma [0] 2 185 2 2" xfId="31180" hidden="1" xr:uid="{00000000-0005-0000-0000-0000CF790000}"/>
    <cellStyle name="Comma [0] 2 185 2 2" xfId="31646" hidden="1" xr:uid="{00000000-0005-0000-0000-0000A17B0000}"/>
    <cellStyle name="Comma [0] 2 185 2 2" xfId="31843" hidden="1" xr:uid="{00000000-0005-0000-0000-0000667C0000}"/>
    <cellStyle name="Comma [0] 2 185 2 2" xfId="36929" hidden="1" xr:uid="{99B99A61-AC99-4902-9F07-4A6A947991A9}"/>
    <cellStyle name="Comma [0] 2 185 2 2" xfId="37498" hidden="1" xr:uid="{EAF14D36-0D49-4BE4-9FA4-212B376B9090}"/>
    <cellStyle name="Comma [0] 2 185 2 2" xfId="37706" hidden="1" xr:uid="{ADA08EBB-9E23-4D32-BB18-13A73FF15D3E}"/>
    <cellStyle name="Comma [0] 2 185 2 2" xfId="37997" hidden="1" xr:uid="{F4982E97-1C46-4BE6-A4E2-6446247E583C}"/>
    <cellStyle name="Comma [0] 2 185 2 2" xfId="39148" hidden="1" xr:uid="{0C6563C4-438D-456C-A1FD-236B09C05198}"/>
    <cellStyle name="Comma [0] 2 185 2 2" xfId="39717" hidden="1" xr:uid="{896EE6B4-2891-4BEC-BEE2-A87078D2865F}"/>
    <cellStyle name="Comma [0] 2 185 2 2" xfId="39925" hidden="1" xr:uid="{BB3EDC13-95D2-4966-BC87-C7DA10FD83E1}"/>
    <cellStyle name="Comma [0] 2 185 2 2" xfId="40216" hidden="1" xr:uid="{4A588630-ABAF-49A8-9E7C-848C27C8DBD8}"/>
    <cellStyle name="Comma [0] 2 185 2 2" xfId="40904" hidden="1" xr:uid="{4F5DF113-3CEB-478D-B86F-85F08C143B9E}"/>
    <cellStyle name="Comma [0] 2 185 2 2" xfId="41473" hidden="1" xr:uid="{635503BE-8034-4D24-A21A-59140128100B}"/>
    <cellStyle name="Comma [0] 2 185 2 2" xfId="41681" hidden="1" xr:uid="{19949CE4-53A7-4C72-9641-0CC6054D2D32}"/>
    <cellStyle name="Comma [0] 2 185 2 2" xfId="41972" hidden="1" xr:uid="{DC895487-2667-45C4-A649-7D5EFA9BD60F}"/>
    <cellStyle name="Comma [0] 2 185 2 2" xfId="42660" hidden="1" xr:uid="{529AD366-3EEC-43D5-A300-7BFB0424B593}"/>
    <cellStyle name="Comma [0] 2 185 2 2" xfId="43229" hidden="1" xr:uid="{A2A0DB41-1E60-4D0D-8FFC-E0E66FE420C9}"/>
    <cellStyle name="Comma [0] 2 185 2 2" xfId="43437" hidden="1" xr:uid="{0CEA5081-0D63-4ED6-872B-64DAE1A88B0E}"/>
    <cellStyle name="Comma [0] 2 185 2 2" xfId="43728" hidden="1" xr:uid="{CD316A06-D7E4-48FE-BB84-ADDF0CD01C35}"/>
    <cellStyle name="Comma [0] 2 185 2 2" xfId="44416" hidden="1" xr:uid="{00C6B076-EF36-41FE-88BE-6A4F40982C96}"/>
    <cellStyle name="Comma [0] 2 185 2 2" xfId="44985" hidden="1" xr:uid="{6745810D-AE98-4C11-B1A5-C974D55CA3A3}"/>
    <cellStyle name="Comma [0] 2 185 2 2" xfId="45193" hidden="1" xr:uid="{699743CA-2231-4945-A1E3-8882108CB35A}"/>
    <cellStyle name="Comma [0] 2 185 2 2" xfId="45484" hidden="1" xr:uid="{B4BB1D81-8E0D-4B54-8701-8862A0CD9AC8}"/>
    <cellStyle name="Comma [0] 2 185 2 2" xfId="46172" hidden="1" xr:uid="{7637562A-8C7E-45BA-857A-AF3D2E07661F}"/>
    <cellStyle name="Comma [0] 2 185 2 2" xfId="46741" hidden="1" xr:uid="{3049495B-5497-4591-8DE1-753DB692A6A7}"/>
    <cellStyle name="Comma [0] 2 185 2 2" xfId="46949" hidden="1" xr:uid="{6C7FDF5C-5974-4013-AD89-3B3B40B4DFA9}"/>
    <cellStyle name="Comma [0] 2 185 2 2" xfId="47240" hidden="1" xr:uid="{D74F3E3C-9915-4CE5-AE89-0FDFA9B35253}"/>
    <cellStyle name="Comma [0] 2 185 2 2" xfId="47925" hidden="1" xr:uid="{84A7E9F5-85B7-48D7-8E99-5559A408D03B}"/>
    <cellStyle name="Comma [0] 2 185 2 2" xfId="48494" hidden="1" xr:uid="{A5059275-175C-4A28-9202-4D5CE2D811EA}"/>
    <cellStyle name="Comma [0] 2 185 2 2" xfId="48702" hidden="1" xr:uid="{CE623120-D4E3-4689-9F3B-3E14A544C279}"/>
    <cellStyle name="Comma [0] 2 185 2 2" xfId="48993" hidden="1" xr:uid="{C4BA63F9-59A9-4D86-BAF8-19D8747C2D90}"/>
    <cellStyle name="Comma [0] 2 185 2 2" xfId="49675" hidden="1" xr:uid="{925AAC2A-E440-4995-8B90-B4982B93BC64}"/>
    <cellStyle name="Comma [0] 2 185 2 2" xfId="50244" hidden="1" xr:uid="{2C053B5A-FD4D-468A-B3EE-77F1905073EB}"/>
    <cellStyle name="Comma [0] 2 185 2 2" xfId="50452" hidden="1" xr:uid="{BDC868EF-0C8C-41C1-A1E8-A1CEC3E3533E}"/>
    <cellStyle name="Comma [0] 2 185 2 2" xfId="50743" hidden="1" xr:uid="{74A2F219-BEFC-4753-B4F9-234563BCE664}"/>
    <cellStyle name="Comma [0] 2 185 2 2" xfId="51420" hidden="1" xr:uid="{12A1CFCB-4DD2-4C6A-9303-464939689852}"/>
    <cellStyle name="Comma [0] 2 185 2 2" xfId="51988" hidden="1" xr:uid="{452B9A34-439A-43C2-A098-F3FA5433756C}"/>
    <cellStyle name="Comma [0] 2 185 2 2" xfId="52196" hidden="1" xr:uid="{54DE7B75-1A36-400A-A6B5-E7DE7CE8AC41}"/>
    <cellStyle name="Comma [0] 2 185 2 2" xfId="52487" hidden="1" xr:uid="{A52FC648-07ED-436E-A68E-08CD11BB13CA}"/>
    <cellStyle name="Comma [0] 2 185 2 2" xfId="53158" hidden="1" xr:uid="{035E2883-2AD9-4889-8E65-CBF11880EDE7}"/>
    <cellStyle name="Comma [0] 2 185 2 2" xfId="53722" hidden="1" xr:uid="{BB05A7A6-614B-465A-872A-26FC9F265E73}"/>
    <cellStyle name="Comma [0] 2 185 2 2" xfId="53930" hidden="1" xr:uid="{D711FA53-8F83-4E1C-8E3C-07394B17E8BA}"/>
    <cellStyle name="Comma [0] 2 185 2 2" xfId="54221" hidden="1" xr:uid="{E1CB11C6-FCEB-4313-9536-0F052E1D20A9}"/>
    <cellStyle name="Comma [0] 2 185 2 2" xfId="54886" hidden="1" xr:uid="{DA222E64-CA38-4C32-8511-4264C6C9B7EB}"/>
    <cellStyle name="Comma [0] 2 185 2 2" xfId="55446" hidden="1" xr:uid="{8415397F-7D4E-48A1-8598-A3B132D9AD19}"/>
    <cellStyle name="Comma [0] 2 185 2 2" xfId="55654" hidden="1" xr:uid="{357D47E9-EFA7-4FE5-B44A-25096A16F532}"/>
    <cellStyle name="Comma [0] 2 185 2 2" xfId="55945" hidden="1" xr:uid="{481375F8-63E5-48B8-B00B-44A91B25795D}"/>
    <cellStyle name="Comma [0] 2 185 2 2" xfId="56599" hidden="1" xr:uid="{B9C66AA1-ED1C-4F48-8AA6-A26B06DA330E}"/>
    <cellStyle name="Comma [0] 2 185 2 2" xfId="57153" hidden="1" xr:uid="{3ED27BAD-A147-4191-B989-ABCECA47BEF1}"/>
    <cellStyle name="Comma [0] 2 185 2 2" xfId="57361" hidden="1" xr:uid="{C228EA02-8F29-4D85-AA1B-D7D8E76D685C}"/>
    <cellStyle name="Comma [0] 2 185 2 2" xfId="57652" hidden="1" xr:uid="{BEF20903-9BAE-4A48-8334-9E73473B360E}"/>
    <cellStyle name="Comma [0] 2 185 2 2" xfId="58296" hidden="1" xr:uid="{3E488DC7-93FA-4DDC-9C7A-BE451A52CEA7}"/>
    <cellStyle name="Comma [0] 2 185 2 2" xfId="58847" hidden="1" xr:uid="{F1F8E9C7-6535-4C86-8109-124C287AC8F8}"/>
    <cellStyle name="Comma [0] 2 185 2 2" xfId="59055" hidden="1" xr:uid="{9A016B5D-10D1-4EF3-B088-4DBE4867F1C3}"/>
    <cellStyle name="Comma [0] 2 185 2 2" xfId="59346" hidden="1" xr:uid="{BF6C4B14-F5B7-40FC-B1E2-08078C38F407}"/>
    <cellStyle name="Comma [0] 2 185 2 2" xfId="59971" hidden="1" xr:uid="{E3321F4A-C4F0-4652-8451-A395A068E5AF}"/>
    <cellStyle name="Comma [0] 2 185 2 2" xfId="60508" hidden="1" xr:uid="{43AAB95C-5F4E-4134-AF47-486E42F3D163}"/>
    <cellStyle name="Comma [0] 2 185 2 2" xfId="60716" hidden="1" xr:uid="{56C974CB-2854-498C-8A7F-B1A33561BD8B}"/>
    <cellStyle name="Comma [0] 2 185 2 2" xfId="61007" hidden="1" xr:uid="{DA2C2CAE-ED0C-412A-A4CF-20A1932BAEEF}"/>
    <cellStyle name="Comma [0] 2 185 2 2" xfId="61617" hidden="1" xr:uid="{63EDFB3B-6314-4BCE-AC87-FC475BADA7E0}"/>
    <cellStyle name="Comma [0] 2 185 2 2" xfId="62143" hidden="1" xr:uid="{ED28ADDE-998E-48DC-9E7B-9BBBE7416D3E}"/>
    <cellStyle name="Comma [0] 2 185 2 2" xfId="62351" hidden="1" xr:uid="{EBEA2C6B-20F1-466E-B9BD-978E2D593CAE}"/>
    <cellStyle name="Comma [0] 2 185 2 2" xfId="62642" hidden="1" xr:uid="{47B5C9C5-8941-4633-B504-CB1209A807F5}"/>
    <cellStyle name="Comma [0] 2 185 2 2" xfId="63199" hidden="1" xr:uid="{EE323290-FB3F-44CB-9CCB-78B79CCEF591}"/>
    <cellStyle name="Comma [0] 2 185 2 2" xfId="63665" hidden="1" xr:uid="{FAEB5E1B-9EC7-47C3-AFA3-465C8D2CF624}"/>
    <cellStyle name="Comma [0] 2 185 2 2" xfId="63862" hidden="1" xr:uid="{B8EBD055-C8CE-415F-AB65-B5E350A21716}"/>
    <cellStyle name="Comma [0] 2 185 3" xfId="4249" hidden="1" xr:uid="{00000000-0005-0000-0000-00009C100000}"/>
    <cellStyle name="Comma [0] 2 185 3" xfId="6468" hidden="1" xr:uid="{00000000-0005-0000-0000-000047190000}"/>
    <cellStyle name="Comma [0] 2 185 3" xfId="7442" hidden="1" xr:uid="{00000000-0005-0000-0000-0000151D0000}"/>
    <cellStyle name="Comma [0] 2 185 3" xfId="9198" hidden="1" xr:uid="{00000000-0005-0000-0000-0000F1230000}"/>
    <cellStyle name="Comma [0] 2 185 3" xfId="10954" hidden="1" xr:uid="{00000000-0005-0000-0000-0000CD2A0000}"/>
    <cellStyle name="Comma [0] 2 185 3" xfId="12710" hidden="1" xr:uid="{00000000-0005-0000-0000-0000A9310000}"/>
    <cellStyle name="Comma [0] 2 185 3" xfId="14466" hidden="1" xr:uid="{00000000-0005-0000-0000-000085380000}"/>
    <cellStyle name="Comma [0] 2 185 3" xfId="16219" hidden="1" xr:uid="{00000000-0005-0000-0000-00005E3F0000}"/>
    <cellStyle name="Comma [0] 2 185 3" xfId="17969" hidden="1" xr:uid="{00000000-0005-0000-0000-000034460000}"/>
    <cellStyle name="Comma [0] 2 185 3" xfId="19713" hidden="1" xr:uid="{00000000-0005-0000-0000-0000044D0000}"/>
    <cellStyle name="Comma [0] 2 185 3" xfId="21449" hidden="1" xr:uid="{00000000-0005-0000-0000-0000CC530000}"/>
    <cellStyle name="Comma [0] 2 185 3" xfId="23176" hidden="1" xr:uid="{00000000-0005-0000-0000-00008B5A0000}"/>
    <cellStyle name="Comma [0] 2 185 3" xfId="24886" hidden="1" xr:uid="{00000000-0005-0000-0000-000039610000}"/>
    <cellStyle name="Comma [0] 2 185 3" xfId="26582" hidden="1" xr:uid="{00000000-0005-0000-0000-0000D9670000}"/>
    <cellStyle name="Comma [0] 2 185 3" xfId="28251" hidden="1" xr:uid="{00000000-0005-0000-0000-00005E6E0000}"/>
    <cellStyle name="Comma [0] 2 185 3" xfId="29889" hidden="1" xr:uid="{00000000-0005-0000-0000-0000C4740000}"/>
    <cellStyle name="Comma [0] 2 185 3" xfId="36268" hidden="1" xr:uid="{80A8F1D9-79B1-46E8-91A7-30AB2F221886}"/>
    <cellStyle name="Comma [0] 2 185 3" xfId="38487" hidden="1" xr:uid="{EF6B5266-1095-423A-A23C-9E50129440FF}"/>
    <cellStyle name="Comma [0] 2 185 3" xfId="39461" hidden="1" xr:uid="{40979E1B-B730-4B46-9E93-95ECA4E074F2}"/>
    <cellStyle name="Comma [0] 2 185 3" xfId="41217" hidden="1" xr:uid="{56C3D312-D1CA-435C-9061-3219D4B2A188}"/>
    <cellStyle name="Comma [0] 2 185 3" xfId="42973" hidden="1" xr:uid="{97B7B9C7-0009-426D-827F-E0340EAB0BAB}"/>
    <cellStyle name="Comma [0] 2 185 3" xfId="44729" hidden="1" xr:uid="{152AA784-1DA3-4827-8AAE-06F4E6E78BC8}"/>
    <cellStyle name="Comma [0] 2 185 3" xfId="46485" hidden="1" xr:uid="{64A65DAB-97C8-4C93-B1B0-7E29988B105E}"/>
    <cellStyle name="Comma [0] 2 185 3" xfId="48238" hidden="1" xr:uid="{30A83085-A46D-45B9-B39E-AB77D105708E}"/>
    <cellStyle name="Comma [0] 2 185 3" xfId="49988" hidden="1" xr:uid="{5135917C-931F-4EFA-BF72-2CD9B2CA921F}"/>
    <cellStyle name="Comma [0] 2 185 3" xfId="51732" hidden="1" xr:uid="{90918906-2CC2-4443-8F36-84A3FF1EE3E7}"/>
    <cellStyle name="Comma [0] 2 185 3" xfId="53468" hidden="1" xr:uid="{AFDF0DB4-CF10-43AC-A334-3E54FE53F404}"/>
    <cellStyle name="Comma [0] 2 185 3" xfId="55195" hidden="1" xr:uid="{303B99C9-93D9-4BCE-894C-27E4F6CCD11D}"/>
    <cellStyle name="Comma [0] 2 185 3" xfId="56905" hidden="1" xr:uid="{5CE5DA34-5F0B-4F99-BE3E-C170EA743929}"/>
    <cellStyle name="Comma [0] 2 185 3" xfId="58601" hidden="1" xr:uid="{A30D1FF8-6683-4A86-AE09-4E9B2CF21F50}"/>
    <cellStyle name="Comma [0] 2 185 3" xfId="60270" hidden="1" xr:uid="{CBC3B0B6-96B9-4F7A-BD2D-54B939E851D3}"/>
    <cellStyle name="Comma [0] 2 185 3" xfId="61908" hidden="1" xr:uid="{E7BA9863-8B9A-4FEE-8EAB-880668525EF5}"/>
    <cellStyle name="Comma [0] 2 186" xfId="495" xr:uid="{00000000-0005-0000-0000-0000F2010000}"/>
    <cellStyle name="Comma [0] 2 186 2" xfId="992" hidden="1" xr:uid="{00000000-0005-0000-0000-0000E3030000}"/>
    <cellStyle name="Comma [0] 2 186 2" xfId="1716" hidden="1" xr:uid="{00000000-0005-0000-0000-0000B7060000}"/>
    <cellStyle name="Comma [0] 2 186 2" xfId="1794" hidden="1" xr:uid="{00000000-0005-0000-0000-000005070000}"/>
    <cellStyle name="Comma [0] 2 186 2" xfId="33029" hidden="1" xr:uid="{F831D228-5453-41CE-AA7B-B55DF36DDACC}"/>
    <cellStyle name="Comma [0] 2 186 2" xfId="33749" hidden="1" xr:uid="{A74935B3-97F1-4E72-89BE-008D3C5709AF}"/>
    <cellStyle name="Comma [0] 2 186 2" xfId="33824" hidden="1" xr:uid="{F4143D0A-FEAC-4B5E-82A5-24E01E86B599}"/>
    <cellStyle name="Comma [0] 2 186 2" xfId="32548" xr:uid="{D45838DD-3824-4B58-B17C-6E031ECD46C6}"/>
    <cellStyle name="Comma [0] 2 186 2 2" xfId="4783" hidden="1" xr:uid="{00000000-0005-0000-0000-0000B2120000}"/>
    <cellStyle name="Comma [0] 2 186 2 2" xfId="4947" hidden="1" xr:uid="{00000000-0005-0000-0000-000056130000}"/>
    <cellStyle name="Comma [0] 2 186 2 2" xfId="5514" hidden="1" xr:uid="{00000000-0005-0000-0000-00008D150000}"/>
    <cellStyle name="Comma [0] 2 186 2 2" xfId="5595" hidden="1" xr:uid="{00000000-0005-0000-0000-0000DE150000}"/>
    <cellStyle name="Comma [0] 2 186 2 2" xfId="7002" hidden="1" xr:uid="{00000000-0005-0000-0000-00005D1B0000}"/>
    <cellStyle name="Comma [0] 2 186 2 2" xfId="7166" hidden="1" xr:uid="{00000000-0005-0000-0000-0000011C0000}"/>
    <cellStyle name="Comma [0] 2 186 2 2" xfId="7733" hidden="1" xr:uid="{00000000-0005-0000-0000-0000381E0000}"/>
    <cellStyle name="Comma [0] 2 186 2 2" xfId="7814" hidden="1" xr:uid="{00000000-0005-0000-0000-0000891E0000}"/>
    <cellStyle name="Comma [0] 2 186 2 2" xfId="8758" hidden="1" xr:uid="{00000000-0005-0000-0000-000039220000}"/>
    <cellStyle name="Comma [0] 2 186 2 2" xfId="8922" hidden="1" xr:uid="{00000000-0005-0000-0000-0000DD220000}"/>
    <cellStyle name="Comma [0] 2 186 2 2" xfId="9489" hidden="1" xr:uid="{00000000-0005-0000-0000-000014250000}"/>
    <cellStyle name="Comma [0] 2 186 2 2" xfId="9570" hidden="1" xr:uid="{00000000-0005-0000-0000-000065250000}"/>
    <cellStyle name="Comma [0] 2 186 2 2" xfId="10514" hidden="1" xr:uid="{00000000-0005-0000-0000-000015290000}"/>
    <cellStyle name="Comma [0] 2 186 2 2" xfId="10678" hidden="1" xr:uid="{00000000-0005-0000-0000-0000B9290000}"/>
    <cellStyle name="Comma [0] 2 186 2 2" xfId="11245" hidden="1" xr:uid="{00000000-0005-0000-0000-0000F02B0000}"/>
    <cellStyle name="Comma [0] 2 186 2 2" xfId="11326" hidden="1" xr:uid="{00000000-0005-0000-0000-0000412C0000}"/>
    <cellStyle name="Comma [0] 2 186 2 2" xfId="12270" hidden="1" xr:uid="{00000000-0005-0000-0000-0000F12F0000}"/>
    <cellStyle name="Comma [0] 2 186 2 2" xfId="12434" hidden="1" xr:uid="{00000000-0005-0000-0000-000095300000}"/>
    <cellStyle name="Comma [0] 2 186 2 2" xfId="13001" hidden="1" xr:uid="{00000000-0005-0000-0000-0000CC320000}"/>
    <cellStyle name="Comma [0] 2 186 2 2" xfId="13082" hidden="1" xr:uid="{00000000-0005-0000-0000-00001D330000}"/>
    <cellStyle name="Comma [0] 2 186 2 2" xfId="14026" hidden="1" xr:uid="{00000000-0005-0000-0000-0000CD360000}"/>
    <cellStyle name="Comma [0] 2 186 2 2" xfId="14190" hidden="1" xr:uid="{00000000-0005-0000-0000-000071370000}"/>
    <cellStyle name="Comma [0] 2 186 2 2" xfId="14757" hidden="1" xr:uid="{00000000-0005-0000-0000-0000A8390000}"/>
    <cellStyle name="Comma [0] 2 186 2 2" xfId="14838" hidden="1" xr:uid="{00000000-0005-0000-0000-0000F9390000}"/>
    <cellStyle name="Comma [0] 2 186 2 2" xfId="15780" hidden="1" xr:uid="{00000000-0005-0000-0000-0000A73D0000}"/>
    <cellStyle name="Comma [0] 2 186 2 2" xfId="15943" hidden="1" xr:uid="{00000000-0005-0000-0000-00004A3E0000}"/>
    <cellStyle name="Comma [0] 2 186 2 2" xfId="16510" hidden="1" xr:uid="{00000000-0005-0000-0000-000081400000}"/>
    <cellStyle name="Comma [0] 2 186 2 2" xfId="16591" hidden="1" xr:uid="{00000000-0005-0000-0000-0000D2400000}"/>
    <cellStyle name="Comma [0] 2 186 2 2" xfId="17531" hidden="1" xr:uid="{00000000-0005-0000-0000-00007E440000}"/>
    <cellStyle name="Comma [0] 2 186 2 2" xfId="17693" hidden="1" xr:uid="{00000000-0005-0000-0000-000020450000}"/>
    <cellStyle name="Comma [0] 2 186 2 2" xfId="18260" hidden="1" xr:uid="{00000000-0005-0000-0000-000057470000}"/>
    <cellStyle name="Comma [0] 2 186 2 2" xfId="18341" hidden="1" xr:uid="{00000000-0005-0000-0000-0000A8470000}"/>
    <cellStyle name="Comma [0] 2 186 2 2" xfId="19277" hidden="1" xr:uid="{00000000-0005-0000-0000-0000504B0000}"/>
    <cellStyle name="Comma [0] 2 186 2 2" xfId="19438" hidden="1" xr:uid="{00000000-0005-0000-0000-0000F14B0000}"/>
    <cellStyle name="Comma [0] 2 186 2 2" xfId="20004" hidden="1" xr:uid="{00000000-0005-0000-0000-0000274E0000}"/>
    <cellStyle name="Comma [0] 2 186 2 2" xfId="20085" hidden="1" xr:uid="{00000000-0005-0000-0000-0000784E0000}"/>
    <cellStyle name="Comma [0] 2 186 2 2" xfId="21016" hidden="1" xr:uid="{00000000-0005-0000-0000-00001B520000}"/>
    <cellStyle name="Comma [0] 2 186 2 2" xfId="21176" hidden="1" xr:uid="{00000000-0005-0000-0000-0000BB520000}"/>
    <cellStyle name="Comma [0] 2 186 2 2" xfId="21738" hidden="1" xr:uid="{00000000-0005-0000-0000-0000ED540000}"/>
    <cellStyle name="Comma [0] 2 186 2 2" xfId="21819" hidden="1" xr:uid="{00000000-0005-0000-0000-00003E550000}"/>
    <cellStyle name="Comma [0] 2 186 2 2" xfId="22744" hidden="1" xr:uid="{00000000-0005-0000-0000-0000DB580000}"/>
    <cellStyle name="Comma [0] 2 186 2 2" xfId="22904" hidden="1" xr:uid="{00000000-0005-0000-0000-00007B590000}"/>
    <cellStyle name="Comma [0] 2 186 2 2" xfId="23462" hidden="1" xr:uid="{00000000-0005-0000-0000-0000A95B0000}"/>
    <cellStyle name="Comma [0] 2 186 2 2" xfId="23543" hidden="1" xr:uid="{00000000-0005-0000-0000-0000FA5B0000}"/>
    <cellStyle name="Comma [0] 2 186 2 2" xfId="24461" hidden="1" xr:uid="{00000000-0005-0000-0000-0000905F0000}"/>
    <cellStyle name="Comma [0] 2 186 2 2" xfId="24617" hidden="1" xr:uid="{00000000-0005-0000-0000-00002C600000}"/>
    <cellStyle name="Comma [0] 2 186 2 2" xfId="25169" hidden="1" xr:uid="{00000000-0005-0000-0000-000054620000}"/>
    <cellStyle name="Comma [0] 2 186 2 2" xfId="25250" hidden="1" xr:uid="{00000000-0005-0000-0000-0000A5620000}"/>
    <cellStyle name="Comma [0] 2 186 2 2" xfId="26159" hidden="1" xr:uid="{00000000-0005-0000-0000-000032660000}"/>
    <cellStyle name="Comma [0] 2 186 2 2" xfId="26314" hidden="1" xr:uid="{00000000-0005-0000-0000-0000CD660000}"/>
    <cellStyle name="Comma [0] 2 186 2 2" xfId="26863" hidden="1" xr:uid="{00000000-0005-0000-0000-0000F2680000}"/>
    <cellStyle name="Comma [0] 2 186 2 2" xfId="26944" hidden="1" xr:uid="{00000000-0005-0000-0000-000043690000}"/>
    <cellStyle name="Comma [0] 2 186 2 2" xfId="27839" hidden="1" xr:uid="{00000000-0005-0000-0000-0000C26C0000}"/>
    <cellStyle name="Comma [0] 2 186 2 2" xfId="27989" hidden="1" xr:uid="{00000000-0005-0000-0000-0000586D0000}"/>
    <cellStyle name="Comma [0] 2 186 2 2" xfId="28524" hidden="1" xr:uid="{00000000-0005-0000-0000-00006F6F0000}"/>
    <cellStyle name="Comma [0] 2 186 2 2" xfId="28605" hidden="1" xr:uid="{00000000-0005-0000-0000-0000C06F0000}"/>
    <cellStyle name="Comma [0] 2 186 2 2" xfId="29489" hidden="1" xr:uid="{00000000-0005-0000-0000-000034730000}"/>
    <cellStyle name="Comma [0] 2 186 2 2" xfId="29635" hidden="1" xr:uid="{00000000-0005-0000-0000-0000C6730000}"/>
    <cellStyle name="Comma [0] 2 186 2 2" xfId="30159" hidden="1" xr:uid="{00000000-0005-0000-0000-0000D2750000}"/>
    <cellStyle name="Comma [0] 2 186 2 2" xfId="30240" hidden="1" xr:uid="{00000000-0005-0000-0000-000023760000}"/>
    <cellStyle name="Comma [0] 2 186 2 2" xfId="31089" hidden="1" xr:uid="{00000000-0005-0000-0000-000074790000}"/>
    <cellStyle name="Comma [0] 2 186 2 2" xfId="31680" hidden="1" xr:uid="{00000000-0005-0000-0000-0000C37B0000}"/>
    <cellStyle name="Comma [0] 2 186 2 2" xfId="31753" hidden="1" xr:uid="{00000000-0005-0000-0000-00000C7C0000}"/>
    <cellStyle name="Comma [0] 2 186 2 2" xfId="36802" hidden="1" xr:uid="{3A4C3660-DD1D-48FD-BDCB-DAB21650677D}"/>
    <cellStyle name="Comma [0] 2 186 2 2" xfId="36966" hidden="1" xr:uid="{5423B049-AA4C-4C8E-97A5-71D81B608715}"/>
    <cellStyle name="Comma [0] 2 186 2 2" xfId="37533" hidden="1" xr:uid="{048CA8D5-B03A-4689-84B6-BE0FFEAD30B9}"/>
    <cellStyle name="Comma [0] 2 186 2 2" xfId="37614" hidden="1" xr:uid="{438FBA23-528C-48E2-985C-A70659CEF492}"/>
    <cellStyle name="Comma [0] 2 186 2 2" xfId="39021" hidden="1" xr:uid="{82E059AE-39C2-410C-885C-7C4A23AEA0C7}"/>
    <cellStyle name="Comma [0] 2 186 2 2" xfId="39185" hidden="1" xr:uid="{E61ABA81-E495-4541-81FA-16BAEBA6F3EE}"/>
    <cellStyle name="Comma [0] 2 186 2 2" xfId="39752" hidden="1" xr:uid="{2F7E06A8-5630-402F-A0FD-B6BF423882C9}"/>
    <cellStyle name="Comma [0] 2 186 2 2" xfId="39833" hidden="1" xr:uid="{89C59088-7256-46DE-AAF1-BF1865E5BA6D}"/>
    <cellStyle name="Comma [0] 2 186 2 2" xfId="40777" hidden="1" xr:uid="{DF65941E-2964-496C-B9D0-78A0366BFE2D}"/>
    <cellStyle name="Comma [0] 2 186 2 2" xfId="40941" hidden="1" xr:uid="{A0A95599-40E3-4B5D-AD00-500DA935730B}"/>
    <cellStyle name="Comma [0] 2 186 2 2" xfId="41508" hidden="1" xr:uid="{ABD8E7D0-C88B-48DC-B528-5E7F4D2EA120}"/>
    <cellStyle name="Comma [0] 2 186 2 2" xfId="41589" hidden="1" xr:uid="{83BCDC31-7B1B-48C4-9653-F5A996B80573}"/>
    <cellStyle name="Comma [0] 2 186 2 2" xfId="42533" hidden="1" xr:uid="{F10F062D-0370-45E1-91B7-BA0564D4729E}"/>
    <cellStyle name="Comma [0] 2 186 2 2" xfId="42697" hidden="1" xr:uid="{017AE63C-CC24-4A68-9210-D5FBF5FED1A1}"/>
    <cellStyle name="Comma [0] 2 186 2 2" xfId="43264" hidden="1" xr:uid="{9AB11815-BED0-4AE5-B93D-98889E0A8693}"/>
    <cellStyle name="Comma [0] 2 186 2 2" xfId="43345" hidden="1" xr:uid="{878B2ECB-02C7-400F-AAA0-8614247AEE53}"/>
    <cellStyle name="Comma [0] 2 186 2 2" xfId="44289" hidden="1" xr:uid="{70CA76C0-FBE0-48D2-B8E7-20BC07F7E334}"/>
    <cellStyle name="Comma [0] 2 186 2 2" xfId="44453" hidden="1" xr:uid="{4304E13D-F759-41EB-B841-CB412FA0D3B5}"/>
    <cellStyle name="Comma [0] 2 186 2 2" xfId="45020" hidden="1" xr:uid="{FED8768B-89F7-49E2-8ACA-735A3A1117DB}"/>
    <cellStyle name="Comma [0] 2 186 2 2" xfId="45101" hidden="1" xr:uid="{843BAA79-D8B1-4B5F-AFEC-ACEAD6CE85B4}"/>
    <cellStyle name="Comma [0] 2 186 2 2" xfId="46045" hidden="1" xr:uid="{D550D219-6BCF-4081-82C5-E7332BC7C3D8}"/>
    <cellStyle name="Comma [0] 2 186 2 2" xfId="46209" hidden="1" xr:uid="{E27C1F22-B0BF-4D84-AB6A-8C8E7DCB3FB1}"/>
    <cellStyle name="Comma [0] 2 186 2 2" xfId="46776" hidden="1" xr:uid="{4D280210-3511-4C41-A0DB-5DBF96BF68A9}"/>
    <cellStyle name="Comma [0] 2 186 2 2" xfId="46857" hidden="1" xr:uid="{6EBB59ED-47CE-45D7-B797-4B4E636381C1}"/>
    <cellStyle name="Comma [0] 2 186 2 2" xfId="47799" hidden="1" xr:uid="{3613124E-A8D0-4B53-84C5-13EC05A27BE4}"/>
    <cellStyle name="Comma [0] 2 186 2 2" xfId="47962" hidden="1" xr:uid="{83524EF4-A4A6-487B-82CA-E5B36BF2C1E3}"/>
    <cellStyle name="Comma [0] 2 186 2 2" xfId="48529" hidden="1" xr:uid="{5044A874-167A-46A7-B69D-47031DDDF526}"/>
    <cellStyle name="Comma [0] 2 186 2 2" xfId="48610" hidden="1" xr:uid="{DA1A63AD-834D-481C-8F21-38A11FC0D913}"/>
    <cellStyle name="Comma [0] 2 186 2 2" xfId="49550" hidden="1" xr:uid="{0772E763-512B-4EE5-8AD7-07A5E64D218E}"/>
    <cellStyle name="Comma [0] 2 186 2 2" xfId="49712" hidden="1" xr:uid="{2C0D80A6-36C0-42A7-83CE-E297768CCE5E}"/>
    <cellStyle name="Comma [0] 2 186 2 2" xfId="50279" hidden="1" xr:uid="{F9932689-97A5-4F36-8D6D-2EB637FD533C}"/>
    <cellStyle name="Comma [0] 2 186 2 2" xfId="50360" hidden="1" xr:uid="{D74E8387-B44E-42B7-A9ED-F1E89EF1192F}"/>
    <cellStyle name="Comma [0] 2 186 2 2" xfId="51296" hidden="1" xr:uid="{848F5C83-7067-4B23-99D8-4EA018AD5C16}"/>
    <cellStyle name="Comma [0] 2 186 2 2" xfId="51457" hidden="1" xr:uid="{98E11F3D-7FC7-4644-9772-4C80F86E3EF5}"/>
    <cellStyle name="Comma [0] 2 186 2 2" xfId="52023" hidden="1" xr:uid="{BB6719D2-0CAF-4D24-8732-FD0CA5C660C9}"/>
    <cellStyle name="Comma [0] 2 186 2 2" xfId="52104" hidden="1" xr:uid="{7BC3E9FD-6B21-4660-A6C1-3C9A7B0BA49D}"/>
    <cellStyle name="Comma [0] 2 186 2 2" xfId="53035" hidden="1" xr:uid="{BE414121-6882-40A1-B80C-0752954A90AA}"/>
    <cellStyle name="Comma [0] 2 186 2 2" xfId="53195" hidden="1" xr:uid="{A2841A5F-3B34-4C11-BFA3-55C63945D01D}"/>
    <cellStyle name="Comma [0] 2 186 2 2" xfId="53757" hidden="1" xr:uid="{55C9C314-CBCA-4013-AD33-CDB99E01771A}"/>
    <cellStyle name="Comma [0] 2 186 2 2" xfId="53838" hidden="1" xr:uid="{E1807E9C-61FB-4C26-A75D-0E8FF0601B4B}"/>
    <cellStyle name="Comma [0] 2 186 2 2" xfId="54763" hidden="1" xr:uid="{06714CE0-516D-4C21-94B6-25F108FDC317}"/>
    <cellStyle name="Comma [0] 2 186 2 2" xfId="54923" hidden="1" xr:uid="{05D1A816-4E4F-4FB9-8586-6CF68420F1B7}"/>
    <cellStyle name="Comma [0] 2 186 2 2" xfId="55481" hidden="1" xr:uid="{97F6B1F9-AA87-4E41-8B26-D77E23E6B8F2}"/>
    <cellStyle name="Comma [0] 2 186 2 2" xfId="55562" hidden="1" xr:uid="{5C305FA3-9D24-4B05-9267-AB6C3CC1A0EF}"/>
    <cellStyle name="Comma [0] 2 186 2 2" xfId="56480" hidden="1" xr:uid="{B9636F19-9167-4BD7-9580-410ED961FCE9}"/>
    <cellStyle name="Comma [0] 2 186 2 2" xfId="56636" hidden="1" xr:uid="{A92260A7-621D-4ED8-9595-59433B05DA98}"/>
    <cellStyle name="Comma [0] 2 186 2 2" xfId="57188" hidden="1" xr:uid="{F1033B53-E36B-4D4B-B4D3-802E096FC208}"/>
    <cellStyle name="Comma [0] 2 186 2 2" xfId="57269" hidden="1" xr:uid="{AAC3CE6F-1F12-48F4-A8F6-8A6F479D3B72}"/>
    <cellStyle name="Comma [0] 2 186 2 2" xfId="58178" hidden="1" xr:uid="{69AECC10-533E-4B0A-A4E7-7640F36962B6}"/>
    <cellStyle name="Comma [0] 2 186 2 2" xfId="58333" hidden="1" xr:uid="{099B3E41-CC91-43A0-9392-992A96B8E94F}"/>
    <cellStyle name="Comma [0] 2 186 2 2" xfId="58882" hidden="1" xr:uid="{28A50A87-8F17-4896-A552-149F4D56B456}"/>
    <cellStyle name="Comma [0] 2 186 2 2" xfId="58963" hidden="1" xr:uid="{AEC4EAA7-4CF9-4E8A-BF8D-D636C64A136B}"/>
    <cellStyle name="Comma [0] 2 186 2 2" xfId="59858" hidden="1" xr:uid="{5B2DABA0-BF99-4004-BB06-3BBA5EACDA3E}"/>
    <cellStyle name="Comma [0] 2 186 2 2" xfId="60008" hidden="1" xr:uid="{8B133800-F97E-40F1-8994-43A3310F7AD3}"/>
    <cellStyle name="Comma [0] 2 186 2 2" xfId="60543" hidden="1" xr:uid="{D801FAF1-07A7-4209-AA8D-1CB453276945}"/>
    <cellStyle name="Comma [0] 2 186 2 2" xfId="60624" hidden="1" xr:uid="{2BEED19C-75D0-484C-A318-6B8B8D65E86B}"/>
    <cellStyle name="Comma [0] 2 186 2 2" xfId="61508" hidden="1" xr:uid="{881672A3-60D3-4A5A-B369-FD40F09E91C5}"/>
    <cellStyle name="Comma [0] 2 186 2 2" xfId="61654" hidden="1" xr:uid="{9853BE44-8C74-47AC-B92A-566E7179B83E}"/>
    <cellStyle name="Comma [0] 2 186 2 2" xfId="62178" hidden="1" xr:uid="{B40BE7F9-3E1A-44BA-9B75-4841871D452E}"/>
    <cellStyle name="Comma [0] 2 186 2 2" xfId="62259" hidden="1" xr:uid="{9258DC7B-A72D-48B4-A39B-AC7F9FC8290D}"/>
    <cellStyle name="Comma [0] 2 186 2 2" xfId="63108" hidden="1" xr:uid="{18B91E33-E676-4F10-BFF8-3C0669836993}"/>
    <cellStyle name="Comma [0] 2 186 2 2" xfId="63699" hidden="1" xr:uid="{A86DCFB0-BD62-4ACD-8FFF-B8B1629414E7}"/>
    <cellStyle name="Comma [0] 2 186 2 2" xfId="63772" hidden="1" xr:uid="{78A957B4-EE9D-486D-9C96-9AA5C45B28E3}"/>
    <cellStyle name="Comma [0] 2 186 3" xfId="4045" hidden="1" xr:uid="{00000000-0005-0000-0000-0000D00F0000}"/>
    <cellStyle name="Comma [0] 2 186 3" xfId="4286" hidden="1" xr:uid="{00000000-0005-0000-0000-0000C1100000}"/>
    <cellStyle name="Comma [0] 2 186 3" xfId="6505" hidden="1" xr:uid="{00000000-0005-0000-0000-00006C190000}"/>
    <cellStyle name="Comma [0] 2 186 3" xfId="6826" hidden="1" xr:uid="{00000000-0005-0000-0000-0000AD1A0000}"/>
    <cellStyle name="Comma [0] 2 186 3" xfId="7365" hidden="1" xr:uid="{00000000-0005-0000-0000-0000C81C0000}"/>
    <cellStyle name="Comma [0] 2 186 3" xfId="9121" hidden="1" xr:uid="{00000000-0005-0000-0000-0000A4230000}"/>
    <cellStyle name="Comma [0] 2 186 3" xfId="10877" hidden="1" xr:uid="{00000000-0005-0000-0000-0000802A0000}"/>
    <cellStyle name="Comma [0] 2 186 3" xfId="12633" hidden="1" xr:uid="{00000000-0005-0000-0000-00005C310000}"/>
    <cellStyle name="Comma [0] 2 186 3" xfId="14389" hidden="1" xr:uid="{00000000-0005-0000-0000-000038380000}"/>
    <cellStyle name="Comma [0] 2 186 3" xfId="16142" hidden="1" xr:uid="{00000000-0005-0000-0000-0000113F0000}"/>
    <cellStyle name="Comma [0] 2 186 3" xfId="17892" hidden="1" xr:uid="{00000000-0005-0000-0000-0000E7450000}"/>
    <cellStyle name="Comma [0] 2 186 3" xfId="19637" hidden="1" xr:uid="{00000000-0005-0000-0000-0000B84C0000}"/>
    <cellStyle name="Comma [0] 2 186 3" xfId="21374" hidden="1" xr:uid="{00000000-0005-0000-0000-000081530000}"/>
    <cellStyle name="Comma [0] 2 186 3" xfId="23102" hidden="1" xr:uid="{00000000-0005-0000-0000-0000415A0000}"/>
    <cellStyle name="Comma [0] 2 186 3" xfId="24815" hidden="1" xr:uid="{00000000-0005-0000-0000-0000F2600000}"/>
    <cellStyle name="Comma [0] 2 186 3" xfId="26512" hidden="1" xr:uid="{00000000-0005-0000-0000-000093670000}"/>
    <cellStyle name="Comma [0] 2 186 3" xfId="36064" hidden="1" xr:uid="{AEBAD017-2788-446F-9D2C-3DD8487AD09B}"/>
    <cellStyle name="Comma [0] 2 186 3" xfId="36305" hidden="1" xr:uid="{5A811357-DF70-486F-97D3-1946BF1CAF73}"/>
    <cellStyle name="Comma [0] 2 186 3" xfId="38524" hidden="1" xr:uid="{FC23093B-9FD9-41FB-ACD9-613FAD942D80}"/>
    <cellStyle name="Comma [0] 2 186 3" xfId="38845" hidden="1" xr:uid="{64BE3EB6-A997-4B45-A82E-93F76B4D31FA}"/>
    <cellStyle name="Comma [0] 2 186 3" xfId="39384" hidden="1" xr:uid="{2717762B-3B62-40BF-8F36-E082E2344737}"/>
    <cellStyle name="Comma [0] 2 186 3" xfId="41140" hidden="1" xr:uid="{A1B1C994-F7F1-4420-82D4-875D3AC10B15}"/>
    <cellStyle name="Comma [0] 2 186 3" xfId="42896" hidden="1" xr:uid="{AE0C3378-BBDE-42E3-9CB9-57889C0D2507}"/>
    <cellStyle name="Comma [0] 2 186 3" xfId="44652" hidden="1" xr:uid="{5CA722B5-59EC-4C40-AC2E-329BBDD1D3EA}"/>
    <cellStyle name="Comma [0] 2 186 3" xfId="46408" hidden="1" xr:uid="{5A6BC6E2-A574-44B0-89C7-31DE4E8B39A0}"/>
    <cellStyle name="Comma [0] 2 186 3" xfId="48161" hidden="1" xr:uid="{549CEAF5-38F7-40C9-BAB2-661D8966DB0F}"/>
    <cellStyle name="Comma [0] 2 186 3" xfId="49911" hidden="1" xr:uid="{04BCF6BC-375D-43D5-ABD9-12D5257EED18}"/>
    <cellStyle name="Comma [0] 2 186 3" xfId="51656" hidden="1" xr:uid="{0AA5E85A-71C0-4CBB-AD2A-57B8B6D397FD}"/>
    <cellStyle name="Comma [0] 2 186 3" xfId="53393" hidden="1" xr:uid="{1FFB9B2F-5F1C-41B0-9939-BA4A42AC6C60}"/>
    <cellStyle name="Comma [0] 2 186 3" xfId="55121" hidden="1" xr:uid="{2F249357-EC68-49DB-9799-1907AE55A4CB}"/>
    <cellStyle name="Comma [0] 2 186 3" xfId="56834" hidden="1" xr:uid="{CE14AED0-E7E4-47FD-8CDA-97AA15EE0867}"/>
    <cellStyle name="Comma [0] 2 186 3" xfId="58531" hidden="1" xr:uid="{375160E5-6952-4B13-9C97-0BD8CA3B9D55}"/>
    <cellStyle name="Comma [0] 2 187" xfId="455" xr:uid="{00000000-0005-0000-0000-0000CA010000}"/>
    <cellStyle name="Comma [0] 2 187 2" xfId="1114" hidden="1" xr:uid="{00000000-0005-0000-0000-00005D040000}"/>
    <cellStyle name="Comma [0] 2 187 2" xfId="1680" hidden="1" xr:uid="{00000000-0005-0000-0000-000093060000}"/>
    <cellStyle name="Comma [0] 2 187 2" xfId="1889" hidden="1" xr:uid="{00000000-0005-0000-0000-000064070000}"/>
    <cellStyle name="Comma [0] 2 187 2" xfId="2180" hidden="1" xr:uid="{00000000-0005-0000-0000-000087080000}"/>
    <cellStyle name="Comma [0] 2 187 2" xfId="33150" hidden="1" xr:uid="{E7D009AA-7797-4BE4-9251-4E3048C2458F}"/>
    <cellStyle name="Comma [0] 2 187 2" xfId="33713" hidden="1" xr:uid="{DF4DC385-EBC3-4EE9-84EC-BF63A773A39C}"/>
    <cellStyle name="Comma [0] 2 187 2" xfId="33919" hidden="1" xr:uid="{64BEF190-35E1-496E-9A6B-1AB84E831C1F}"/>
    <cellStyle name="Comma [0] 2 187 2" xfId="34210" hidden="1" xr:uid="{BD47896D-21F2-4358-9EB9-6FD7F6044BAF}"/>
    <cellStyle name="Comma [0] 2 187 2" xfId="32508" xr:uid="{D67CD6B0-1393-4C6A-A196-6945547F84A2}"/>
    <cellStyle name="Comma [0] 2 187 2 2" xfId="4907" hidden="1" xr:uid="{00000000-0005-0000-0000-00002E130000}"/>
    <cellStyle name="Comma [0] 2 187 2 2" xfId="5477" hidden="1" xr:uid="{00000000-0005-0000-0000-000068150000}"/>
    <cellStyle name="Comma [0] 2 187 2 2" xfId="5691" hidden="1" xr:uid="{00000000-0005-0000-0000-00003E160000}"/>
    <cellStyle name="Comma [0] 2 187 2 2" xfId="5982" hidden="1" xr:uid="{00000000-0005-0000-0000-000061170000}"/>
    <cellStyle name="Comma [0] 2 187 2 2" xfId="7126" hidden="1" xr:uid="{00000000-0005-0000-0000-0000D91B0000}"/>
    <cellStyle name="Comma [0] 2 187 2 2" xfId="7696" hidden="1" xr:uid="{00000000-0005-0000-0000-0000131E0000}"/>
    <cellStyle name="Comma [0] 2 187 2 2" xfId="7910" hidden="1" xr:uid="{00000000-0005-0000-0000-0000E91E0000}"/>
    <cellStyle name="Comma [0] 2 187 2 2" xfId="8201" hidden="1" xr:uid="{00000000-0005-0000-0000-00000C200000}"/>
    <cellStyle name="Comma [0] 2 187 2 2" xfId="8882" hidden="1" xr:uid="{00000000-0005-0000-0000-0000B5220000}"/>
    <cellStyle name="Comma [0] 2 187 2 2" xfId="9452" hidden="1" xr:uid="{00000000-0005-0000-0000-0000EF240000}"/>
    <cellStyle name="Comma [0] 2 187 2 2" xfId="9666" hidden="1" xr:uid="{00000000-0005-0000-0000-0000C5250000}"/>
    <cellStyle name="Comma [0] 2 187 2 2" xfId="9957" hidden="1" xr:uid="{00000000-0005-0000-0000-0000E8260000}"/>
    <cellStyle name="Comma [0] 2 187 2 2" xfId="10638" hidden="1" xr:uid="{00000000-0005-0000-0000-000091290000}"/>
    <cellStyle name="Comma [0] 2 187 2 2" xfId="11208" hidden="1" xr:uid="{00000000-0005-0000-0000-0000CB2B0000}"/>
    <cellStyle name="Comma [0] 2 187 2 2" xfId="11422" hidden="1" xr:uid="{00000000-0005-0000-0000-0000A12C0000}"/>
    <cellStyle name="Comma [0] 2 187 2 2" xfId="11713" hidden="1" xr:uid="{00000000-0005-0000-0000-0000C42D0000}"/>
    <cellStyle name="Comma [0] 2 187 2 2" xfId="12394" hidden="1" xr:uid="{00000000-0005-0000-0000-00006D300000}"/>
    <cellStyle name="Comma [0] 2 187 2 2" xfId="12964" hidden="1" xr:uid="{00000000-0005-0000-0000-0000A7320000}"/>
    <cellStyle name="Comma [0] 2 187 2 2" xfId="13178" hidden="1" xr:uid="{00000000-0005-0000-0000-00007D330000}"/>
    <cellStyle name="Comma [0] 2 187 2 2" xfId="13469" hidden="1" xr:uid="{00000000-0005-0000-0000-0000A0340000}"/>
    <cellStyle name="Comma [0] 2 187 2 2" xfId="14150" hidden="1" xr:uid="{00000000-0005-0000-0000-000049370000}"/>
    <cellStyle name="Comma [0] 2 187 2 2" xfId="14720" hidden="1" xr:uid="{00000000-0005-0000-0000-000083390000}"/>
    <cellStyle name="Comma [0] 2 187 2 2" xfId="14934" hidden="1" xr:uid="{00000000-0005-0000-0000-0000593A0000}"/>
    <cellStyle name="Comma [0] 2 187 2 2" xfId="15225" hidden="1" xr:uid="{00000000-0005-0000-0000-00007C3B0000}"/>
    <cellStyle name="Comma [0] 2 187 2 2" xfId="15903" hidden="1" xr:uid="{00000000-0005-0000-0000-0000223E0000}"/>
    <cellStyle name="Comma [0] 2 187 2 2" xfId="16473" hidden="1" xr:uid="{00000000-0005-0000-0000-00005C400000}"/>
    <cellStyle name="Comma [0] 2 187 2 2" xfId="16687" hidden="1" xr:uid="{00000000-0005-0000-0000-000032410000}"/>
    <cellStyle name="Comma [0] 2 187 2 2" xfId="16978" hidden="1" xr:uid="{00000000-0005-0000-0000-000055420000}"/>
    <cellStyle name="Comma [0] 2 187 2 2" xfId="17653" hidden="1" xr:uid="{00000000-0005-0000-0000-0000F8440000}"/>
    <cellStyle name="Comma [0] 2 187 2 2" xfId="18223" hidden="1" xr:uid="{00000000-0005-0000-0000-000032470000}"/>
    <cellStyle name="Comma [0] 2 187 2 2" xfId="18437" hidden="1" xr:uid="{00000000-0005-0000-0000-000008480000}"/>
    <cellStyle name="Comma [0] 2 187 2 2" xfId="18728" hidden="1" xr:uid="{00000000-0005-0000-0000-00002B490000}"/>
    <cellStyle name="Comma [0] 2 187 2 2" xfId="19398" hidden="1" xr:uid="{00000000-0005-0000-0000-0000C94B0000}"/>
    <cellStyle name="Comma [0] 2 187 2 2" xfId="19967" hidden="1" xr:uid="{00000000-0005-0000-0000-0000024E0000}"/>
    <cellStyle name="Comma [0] 2 187 2 2" xfId="20181" hidden="1" xr:uid="{00000000-0005-0000-0000-0000D84E0000}"/>
    <cellStyle name="Comma [0] 2 187 2 2" xfId="20472" hidden="1" xr:uid="{00000000-0005-0000-0000-0000FB4F0000}"/>
    <cellStyle name="Comma [0] 2 187 2 2" xfId="21136" hidden="1" xr:uid="{00000000-0005-0000-0000-000093520000}"/>
    <cellStyle name="Comma [0] 2 187 2 2" xfId="21701" hidden="1" xr:uid="{00000000-0005-0000-0000-0000C8540000}"/>
    <cellStyle name="Comma [0] 2 187 2 2" xfId="21915" hidden="1" xr:uid="{00000000-0005-0000-0000-00009E550000}"/>
    <cellStyle name="Comma [0] 2 187 2 2" xfId="22206" hidden="1" xr:uid="{00000000-0005-0000-0000-0000C1560000}"/>
    <cellStyle name="Comma [0] 2 187 2 2" xfId="22864" hidden="1" xr:uid="{00000000-0005-0000-0000-000053590000}"/>
    <cellStyle name="Comma [0] 2 187 2 2" xfId="23425" hidden="1" xr:uid="{00000000-0005-0000-0000-0000845B0000}"/>
    <cellStyle name="Comma [0] 2 187 2 2" xfId="23639" hidden="1" xr:uid="{00000000-0005-0000-0000-00005A5C0000}"/>
    <cellStyle name="Comma [0] 2 187 2 2" xfId="23930" hidden="1" xr:uid="{00000000-0005-0000-0000-00007D5D0000}"/>
    <cellStyle name="Comma [0] 2 187 2 2" xfId="24577" hidden="1" xr:uid="{00000000-0005-0000-0000-000004600000}"/>
    <cellStyle name="Comma [0] 2 187 2 2" xfId="25132" hidden="1" xr:uid="{00000000-0005-0000-0000-00002F620000}"/>
    <cellStyle name="Comma [0] 2 187 2 2" xfId="25346" hidden="1" xr:uid="{00000000-0005-0000-0000-000005630000}"/>
    <cellStyle name="Comma [0] 2 187 2 2" xfId="25637" hidden="1" xr:uid="{00000000-0005-0000-0000-000028640000}"/>
    <cellStyle name="Comma [0] 2 187 2 2" xfId="26274" hidden="1" xr:uid="{00000000-0005-0000-0000-0000A5660000}"/>
    <cellStyle name="Comma [0] 2 187 2 2" xfId="26826" hidden="1" xr:uid="{00000000-0005-0000-0000-0000CD680000}"/>
    <cellStyle name="Comma [0] 2 187 2 2" xfId="27040" hidden="1" xr:uid="{00000000-0005-0000-0000-0000A3690000}"/>
    <cellStyle name="Comma [0] 2 187 2 2" xfId="27331" hidden="1" xr:uid="{00000000-0005-0000-0000-0000C66A0000}"/>
    <cellStyle name="Comma [0] 2 187 2 2" xfId="27949" hidden="1" xr:uid="{00000000-0005-0000-0000-0000306D0000}"/>
    <cellStyle name="Comma [0] 2 187 2 2" xfId="28487" hidden="1" xr:uid="{00000000-0005-0000-0000-00004A6F0000}"/>
    <cellStyle name="Comma [0] 2 187 2 2" xfId="28701" hidden="1" xr:uid="{00000000-0005-0000-0000-000020700000}"/>
    <cellStyle name="Comma [0] 2 187 2 2" xfId="28992" hidden="1" xr:uid="{00000000-0005-0000-0000-000043710000}"/>
    <cellStyle name="Comma [0] 2 187 2 2" xfId="29595" hidden="1" xr:uid="{00000000-0005-0000-0000-00009E730000}"/>
    <cellStyle name="Comma [0] 2 187 2 2" xfId="30122" hidden="1" xr:uid="{00000000-0005-0000-0000-0000AD750000}"/>
    <cellStyle name="Comma [0] 2 187 2 2" xfId="30336" hidden="1" xr:uid="{00000000-0005-0000-0000-000083760000}"/>
    <cellStyle name="Comma [0] 2 187 2 2" xfId="30627" hidden="1" xr:uid="{00000000-0005-0000-0000-0000A6770000}"/>
    <cellStyle name="Comma [0] 2 187 2 2" xfId="31177" hidden="1" xr:uid="{00000000-0005-0000-0000-0000CC790000}"/>
    <cellStyle name="Comma [0] 2 187 2 2" xfId="31644" hidden="1" xr:uid="{00000000-0005-0000-0000-00009F7B0000}"/>
    <cellStyle name="Comma [0] 2 187 2 2" xfId="31847" hidden="1" xr:uid="{00000000-0005-0000-0000-00006A7C0000}"/>
    <cellStyle name="Comma [0] 2 187 2 2" xfId="36926" hidden="1" xr:uid="{E9585A46-4205-4FB5-A461-1EAE9DE984DC}"/>
    <cellStyle name="Comma [0] 2 187 2 2" xfId="37496" hidden="1" xr:uid="{FB330323-6155-45A8-A819-039B2E541A9A}"/>
    <cellStyle name="Comma [0] 2 187 2 2" xfId="37710" hidden="1" xr:uid="{AF59A82D-1D14-40C2-AF51-A66FED2A65EE}"/>
    <cellStyle name="Comma [0] 2 187 2 2" xfId="38001" hidden="1" xr:uid="{EB0E4F41-83AD-4163-A335-A72974FB00A6}"/>
    <cellStyle name="Comma [0] 2 187 2 2" xfId="39145" hidden="1" xr:uid="{B557ABAE-70F1-40CF-A2F9-CF7BE7316CC6}"/>
    <cellStyle name="Comma [0] 2 187 2 2" xfId="39715" hidden="1" xr:uid="{0575B420-011C-4FED-943E-E700CBC860CB}"/>
    <cellStyle name="Comma [0] 2 187 2 2" xfId="39929" hidden="1" xr:uid="{A19D3FBD-6F36-4DA7-B6CA-545208579C30}"/>
    <cellStyle name="Comma [0] 2 187 2 2" xfId="40220" hidden="1" xr:uid="{A100A846-88A5-4EC0-94C6-9999A7DD7DEE}"/>
    <cellStyle name="Comma [0] 2 187 2 2" xfId="40901" hidden="1" xr:uid="{E6E7B83E-077E-4596-8B0A-F86B81C5C31C}"/>
    <cellStyle name="Comma [0] 2 187 2 2" xfId="41471" hidden="1" xr:uid="{15990B36-FDB4-4CF0-8F8C-FE9F2FB704A2}"/>
    <cellStyle name="Comma [0] 2 187 2 2" xfId="41685" hidden="1" xr:uid="{1FAE14DC-E100-4916-9E59-3B9AC5AA0127}"/>
    <cellStyle name="Comma [0] 2 187 2 2" xfId="41976" hidden="1" xr:uid="{A6E3EA65-2B15-4626-9F08-0D8E5B4C54FA}"/>
    <cellStyle name="Comma [0] 2 187 2 2" xfId="42657" hidden="1" xr:uid="{3DD270E6-E431-4850-8578-166BD0CE5D03}"/>
    <cellStyle name="Comma [0] 2 187 2 2" xfId="43227" hidden="1" xr:uid="{42BB4422-E06E-40A9-BC73-C0F0DDD389E4}"/>
    <cellStyle name="Comma [0] 2 187 2 2" xfId="43441" hidden="1" xr:uid="{B2A21F7A-76B0-4D24-B827-33A7F6CD2DF5}"/>
    <cellStyle name="Comma [0] 2 187 2 2" xfId="43732" hidden="1" xr:uid="{AFA5E037-5BA6-4FC3-82C5-D226A829DDAF}"/>
    <cellStyle name="Comma [0] 2 187 2 2" xfId="44413" hidden="1" xr:uid="{594EA8D4-2C2A-4EDB-ABB4-A0C8FA1F8F14}"/>
    <cellStyle name="Comma [0] 2 187 2 2" xfId="44983" hidden="1" xr:uid="{C48B4BE1-BDB9-486B-94C0-290926B3C82A}"/>
    <cellStyle name="Comma [0] 2 187 2 2" xfId="45197" hidden="1" xr:uid="{5DEEA78E-A402-43D9-9CFC-2C7C202E17F3}"/>
    <cellStyle name="Comma [0] 2 187 2 2" xfId="45488" hidden="1" xr:uid="{E1E2F72F-6182-46AD-B28C-EA6A2EC46D31}"/>
    <cellStyle name="Comma [0] 2 187 2 2" xfId="46169" hidden="1" xr:uid="{3C50023A-423F-4E5F-BE79-DD5A9B0BC816}"/>
    <cellStyle name="Comma [0] 2 187 2 2" xfId="46739" hidden="1" xr:uid="{A991E240-B228-4628-B66D-33647DEA33D7}"/>
    <cellStyle name="Comma [0] 2 187 2 2" xfId="46953" hidden="1" xr:uid="{30F2D349-CD66-41EA-95CC-83E5B8A2F1AF}"/>
    <cellStyle name="Comma [0] 2 187 2 2" xfId="47244" hidden="1" xr:uid="{12911C89-E63D-4500-B8A0-FD790A3E294B}"/>
    <cellStyle name="Comma [0] 2 187 2 2" xfId="47922" hidden="1" xr:uid="{2543D6E9-0CAA-4549-99CE-FA46046AD4C1}"/>
    <cellStyle name="Comma [0] 2 187 2 2" xfId="48492" hidden="1" xr:uid="{4AE6B69E-AB15-4B8D-8135-F61EA182100A}"/>
    <cellStyle name="Comma [0] 2 187 2 2" xfId="48706" hidden="1" xr:uid="{E20CC087-F409-4DF8-BE3C-AD373C0C6BA1}"/>
    <cellStyle name="Comma [0] 2 187 2 2" xfId="48997" hidden="1" xr:uid="{893DC57A-F0D9-4136-9F66-965F982F316C}"/>
    <cellStyle name="Comma [0] 2 187 2 2" xfId="49672" hidden="1" xr:uid="{3FD7F188-DD82-4BCC-82EA-49BF7D620AA1}"/>
    <cellStyle name="Comma [0] 2 187 2 2" xfId="50242" hidden="1" xr:uid="{D07BCCA6-6549-4415-9559-9DCD592E3CF6}"/>
    <cellStyle name="Comma [0] 2 187 2 2" xfId="50456" hidden="1" xr:uid="{45FEBCF3-B730-43E1-9F4B-B73F7FA743CA}"/>
    <cellStyle name="Comma [0] 2 187 2 2" xfId="50747" hidden="1" xr:uid="{F2D4196B-73CB-4C61-B61E-09CAFC9A6DBD}"/>
    <cellStyle name="Comma [0] 2 187 2 2" xfId="51417" hidden="1" xr:uid="{8E987188-A28D-42BA-8F3C-5117A6261469}"/>
    <cellStyle name="Comma [0] 2 187 2 2" xfId="51986" hidden="1" xr:uid="{8EA16FA1-1E2D-4325-A033-06CDF66065D8}"/>
    <cellStyle name="Comma [0] 2 187 2 2" xfId="52200" hidden="1" xr:uid="{F078238E-819B-4CCF-9E86-3B69A55F9DAA}"/>
    <cellStyle name="Comma [0] 2 187 2 2" xfId="52491" hidden="1" xr:uid="{BB6E9B71-68A8-4A55-83D0-9C752E6DEEE0}"/>
    <cellStyle name="Comma [0] 2 187 2 2" xfId="53155" hidden="1" xr:uid="{DCCB0785-65C6-4193-AF73-7D31A6A65A86}"/>
    <cellStyle name="Comma [0] 2 187 2 2" xfId="53720" hidden="1" xr:uid="{802DCC7E-A89D-4EAD-A304-AB3202E1CE51}"/>
    <cellStyle name="Comma [0] 2 187 2 2" xfId="53934" hidden="1" xr:uid="{2A529313-E7C9-4377-B0D1-4EE9CCFBB44A}"/>
    <cellStyle name="Comma [0] 2 187 2 2" xfId="54225" hidden="1" xr:uid="{862F6307-C22C-473B-8DB0-D4FF58A6BBC6}"/>
    <cellStyle name="Comma [0] 2 187 2 2" xfId="54883" hidden="1" xr:uid="{3167612C-132A-4D8D-8B75-7C7A4E454882}"/>
    <cellStyle name="Comma [0] 2 187 2 2" xfId="55444" hidden="1" xr:uid="{92CB0A0E-F9B8-41C4-A945-80C1D58E61B4}"/>
    <cellStyle name="Comma [0] 2 187 2 2" xfId="55658" hidden="1" xr:uid="{D1AAE729-5D2D-40BF-B64F-701980DC8394}"/>
    <cellStyle name="Comma [0] 2 187 2 2" xfId="55949" hidden="1" xr:uid="{CDFF6883-2ABF-4F9C-9160-4B872E4CAFA7}"/>
    <cellStyle name="Comma [0] 2 187 2 2" xfId="56596" hidden="1" xr:uid="{9A42A504-748E-44DE-9C21-D8323B00427D}"/>
    <cellStyle name="Comma [0] 2 187 2 2" xfId="57151" hidden="1" xr:uid="{9B1AE74A-925D-4BBE-9994-205BB7DE40DE}"/>
    <cellStyle name="Comma [0] 2 187 2 2" xfId="57365" hidden="1" xr:uid="{28CDBAA0-48C8-4C09-91FE-529B7BE7A2A1}"/>
    <cellStyle name="Comma [0] 2 187 2 2" xfId="57656" hidden="1" xr:uid="{1858AF46-B5BD-406B-A343-B2D2FA607612}"/>
    <cellStyle name="Comma [0] 2 187 2 2" xfId="58293" hidden="1" xr:uid="{0CA32178-7459-47BA-AEBB-24F13C9B468C}"/>
    <cellStyle name="Comma [0] 2 187 2 2" xfId="58845" hidden="1" xr:uid="{B0BBCD0F-81AE-40D7-B6EE-379A157ED041}"/>
    <cellStyle name="Comma [0] 2 187 2 2" xfId="59059" hidden="1" xr:uid="{F75A551D-EA91-4632-A831-7F7B3D60FC68}"/>
    <cellStyle name="Comma [0] 2 187 2 2" xfId="59350" hidden="1" xr:uid="{FF05CB69-1E79-44EC-9D2B-70A8F80FE0D9}"/>
    <cellStyle name="Comma [0] 2 187 2 2" xfId="59968" hidden="1" xr:uid="{65D7C4FD-2873-4562-8AB8-5ADC8410D220}"/>
    <cellStyle name="Comma [0] 2 187 2 2" xfId="60506" hidden="1" xr:uid="{06860A12-78F5-4621-870B-55AAC10CF1B3}"/>
    <cellStyle name="Comma [0] 2 187 2 2" xfId="60720" hidden="1" xr:uid="{4B91FF64-2A47-4123-8EFA-2786612020CE}"/>
    <cellStyle name="Comma [0] 2 187 2 2" xfId="61011" hidden="1" xr:uid="{2BE74003-8CB8-44E0-870F-30AD6C157F5A}"/>
    <cellStyle name="Comma [0] 2 187 2 2" xfId="61614" hidden="1" xr:uid="{56336EF0-117D-403C-9A61-AD531F7F1684}"/>
    <cellStyle name="Comma [0] 2 187 2 2" xfId="62141" hidden="1" xr:uid="{1F884EE6-9A8A-456A-A375-6C26F379CBB0}"/>
    <cellStyle name="Comma [0] 2 187 2 2" xfId="62355" hidden="1" xr:uid="{518D79E1-2805-4111-B57D-BAD5A07944FD}"/>
    <cellStyle name="Comma [0] 2 187 2 2" xfId="62646" hidden="1" xr:uid="{B3584C71-759A-4517-93C7-C4DCA257E423}"/>
    <cellStyle name="Comma [0] 2 187 2 2" xfId="63196" hidden="1" xr:uid="{47FB1460-C49D-4DC1-8E1D-19E4AE750812}"/>
    <cellStyle name="Comma [0] 2 187 2 2" xfId="63663" hidden="1" xr:uid="{AB474048-513C-422E-BD5C-C99595DBFA42}"/>
    <cellStyle name="Comma [0] 2 187 2 2" xfId="63866" hidden="1" xr:uid="{6B7B0025-0464-4E4B-A522-15748BF68AF3}"/>
    <cellStyle name="Comma [0] 2 187 3" xfId="4246" hidden="1" xr:uid="{00000000-0005-0000-0000-000099100000}"/>
    <cellStyle name="Comma [0] 2 187 3" xfId="6442" hidden="1" xr:uid="{00000000-0005-0000-0000-00002D190000}"/>
    <cellStyle name="Comma [0] 2 187 3" xfId="6465" hidden="1" xr:uid="{00000000-0005-0000-0000-000044190000}"/>
    <cellStyle name="Comma [0] 2 187 3" xfId="6497" hidden="1" xr:uid="{00000000-0005-0000-0000-000064190000}"/>
    <cellStyle name="Comma [0] 2 187 3" xfId="6774" hidden="1" xr:uid="{00000000-0005-0000-0000-0000791A0000}"/>
    <cellStyle name="Comma [0] 2 187 3" xfId="6811" hidden="1" xr:uid="{00000000-0005-0000-0000-00009E1A0000}"/>
    <cellStyle name="Comma [0] 2 187 3" xfId="7407" hidden="1" xr:uid="{00000000-0005-0000-0000-0000F21C0000}"/>
    <cellStyle name="Comma [0] 2 187 3" xfId="9163" hidden="1" xr:uid="{00000000-0005-0000-0000-0000CE230000}"/>
    <cellStyle name="Comma [0] 2 187 3" xfId="10919" hidden="1" xr:uid="{00000000-0005-0000-0000-0000AA2A0000}"/>
    <cellStyle name="Comma [0] 2 187 3" xfId="12675" hidden="1" xr:uid="{00000000-0005-0000-0000-000086310000}"/>
    <cellStyle name="Comma [0] 2 187 3" xfId="14431" hidden="1" xr:uid="{00000000-0005-0000-0000-000062380000}"/>
    <cellStyle name="Comma [0] 2 187 3" xfId="16184" hidden="1" xr:uid="{00000000-0005-0000-0000-00003B3F0000}"/>
    <cellStyle name="Comma [0] 2 187 3" xfId="17934" hidden="1" xr:uid="{00000000-0005-0000-0000-000011460000}"/>
    <cellStyle name="Comma [0] 2 187 3" xfId="19678" hidden="1" xr:uid="{00000000-0005-0000-0000-0000E14C0000}"/>
    <cellStyle name="Comma [0] 2 187 3" xfId="21414" hidden="1" xr:uid="{00000000-0005-0000-0000-0000A9530000}"/>
    <cellStyle name="Comma [0] 2 187 3" xfId="23141" hidden="1" xr:uid="{00000000-0005-0000-0000-0000685A0000}"/>
    <cellStyle name="Comma [0] 2 187 3" xfId="36265" hidden="1" xr:uid="{A851850B-3FD6-40A3-82EA-9C8244A00A09}"/>
    <cellStyle name="Comma [0] 2 187 3" xfId="38461" hidden="1" xr:uid="{48BB7A74-F7D9-462A-B268-EF731251405D}"/>
    <cellStyle name="Comma [0] 2 187 3" xfId="38484" hidden="1" xr:uid="{495564AF-F2DB-4281-9DE6-291FEBD94169}"/>
    <cellStyle name="Comma [0] 2 187 3" xfId="38516" hidden="1" xr:uid="{A021EA4E-92FB-411D-BCA1-283D30D8243E}"/>
    <cellStyle name="Comma [0] 2 187 3" xfId="38793" hidden="1" xr:uid="{A8EFA924-C1B6-4696-9026-96497E2DC8D0}"/>
    <cellStyle name="Comma [0] 2 187 3" xfId="38830" hidden="1" xr:uid="{089145F9-67C9-4B18-ACD6-8E71F18F8650}"/>
    <cellStyle name="Comma [0] 2 187 3" xfId="39426" hidden="1" xr:uid="{6EFA19B6-201E-4057-BCE9-97AF0C92EFA6}"/>
    <cellStyle name="Comma [0] 2 187 3" xfId="41182" hidden="1" xr:uid="{7BD54688-29DD-41C5-AC02-C5A500D9D4C7}"/>
    <cellStyle name="Comma [0] 2 187 3" xfId="42938" hidden="1" xr:uid="{C6138569-61E5-4773-BBAA-EF55A8D1A05C}"/>
    <cellStyle name="Comma [0] 2 187 3" xfId="44694" hidden="1" xr:uid="{E9D09895-2914-4505-B783-B4DA8E94AEA6}"/>
    <cellStyle name="Comma [0] 2 187 3" xfId="46450" hidden="1" xr:uid="{D7CAA731-323D-4447-9FA5-02497D2A2852}"/>
    <cellStyle name="Comma [0] 2 187 3" xfId="48203" hidden="1" xr:uid="{B0DA3E9E-AF49-42DF-BA21-3153874B0DDF}"/>
    <cellStyle name="Comma [0] 2 187 3" xfId="49953" hidden="1" xr:uid="{40F04A13-244C-4C30-894F-323FAD050545}"/>
    <cellStyle name="Comma [0] 2 187 3" xfId="51697" hidden="1" xr:uid="{72CEF719-4470-4724-986F-E7FF10D22379}"/>
    <cellStyle name="Comma [0] 2 187 3" xfId="53433" hidden="1" xr:uid="{DA48874A-90C8-4E17-B3EC-45C146C502C2}"/>
    <cellStyle name="Comma [0] 2 187 3" xfId="55160" hidden="1" xr:uid="{C2E593B5-FFD3-4A18-A18E-5B205964ED4E}"/>
    <cellStyle name="Comma [0] 2 188" xfId="453" xr:uid="{00000000-0005-0000-0000-0000C8010000}"/>
    <cellStyle name="Comma [0] 2 188 2" xfId="1112" hidden="1" xr:uid="{00000000-0005-0000-0000-00005B040000}"/>
    <cellStyle name="Comma [0] 2 188 2" xfId="1678" hidden="1" xr:uid="{00000000-0005-0000-0000-000091060000}"/>
    <cellStyle name="Comma [0] 2 188 2" xfId="1897" hidden="1" xr:uid="{00000000-0005-0000-0000-00006C070000}"/>
    <cellStyle name="Comma [0] 2 188 2" xfId="2187" hidden="1" xr:uid="{00000000-0005-0000-0000-00008E080000}"/>
    <cellStyle name="Comma [0] 2 188 2" xfId="33148" hidden="1" xr:uid="{368336B7-2E33-4C3A-AD7F-227D5E4C6C67}"/>
    <cellStyle name="Comma [0] 2 188 2" xfId="33711" hidden="1" xr:uid="{E136AB73-A83E-419F-A89F-E8AA4BE276F7}"/>
    <cellStyle name="Comma [0] 2 188 2" xfId="33927" hidden="1" xr:uid="{8D939DA1-E3CA-4BF1-81C7-037733F012CC}"/>
    <cellStyle name="Comma [0] 2 188 2" xfId="34217" hidden="1" xr:uid="{41AE3F6D-AF2B-47EE-9F00-CB8453A652F5}"/>
    <cellStyle name="Comma [0] 2 188 2" xfId="32506" xr:uid="{AD7AAEB0-AE58-458D-B6F7-C3D4EF2BF48E}"/>
    <cellStyle name="Comma [0] 2 188 2 2" xfId="4905" hidden="1" xr:uid="{00000000-0005-0000-0000-00002C130000}"/>
    <cellStyle name="Comma [0] 2 188 2 2" xfId="5475" hidden="1" xr:uid="{00000000-0005-0000-0000-000066150000}"/>
    <cellStyle name="Comma [0] 2 188 2 2" xfId="5699" hidden="1" xr:uid="{00000000-0005-0000-0000-000046160000}"/>
    <cellStyle name="Comma [0] 2 188 2 2" xfId="5989" hidden="1" xr:uid="{00000000-0005-0000-0000-000068170000}"/>
    <cellStyle name="Comma [0] 2 188 2 2" xfId="7124" hidden="1" xr:uid="{00000000-0005-0000-0000-0000D71B0000}"/>
    <cellStyle name="Comma [0] 2 188 2 2" xfId="7694" hidden="1" xr:uid="{00000000-0005-0000-0000-0000111E0000}"/>
    <cellStyle name="Comma [0] 2 188 2 2" xfId="7918" hidden="1" xr:uid="{00000000-0005-0000-0000-0000F11E0000}"/>
    <cellStyle name="Comma [0] 2 188 2 2" xfId="8208" hidden="1" xr:uid="{00000000-0005-0000-0000-000013200000}"/>
    <cellStyle name="Comma [0] 2 188 2 2" xfId="8880" hidden="1" xr:uid="{00000000-0005-0000-0000-0000B3220000}"/>
    <cellStyle name="Comma [0] 2 188 2 2" xfId="9450" hidden="1" xr:uid="{00000000-0005-0000-0000-0000ED240000}"/>
    <cellStyle name="Comma [0] 2 188 2 2" xfId="9674" hidden="1" xr:uid="{00000000-0005-0000-0000-0000CD250000}"/>
    <cellStyle name="Comma [0] 2 188 2 2" xfId="9964" hidden="1" xr:uid="{00000000-0005-0000-0000-0000EF260000}"/>
    <cellStyle name="Comma [0] 2 188 2 2" xfId="10636" hidden="1" xr:uid="{00000000-0005-0000-0000-00008F290000}"/>
    <cellStyle name="Comma [0] 2 188 2 2" xfId="11206" hidden="1" xr:uid="{00000000-0005-0000-0000-0000C92B0000}"/>
    <cellStyle name="Comma [0] 2 188 2 2" xfId="11430" hidden="1" xr:uid="{00000000-0005-0000-0000-0000A92C0000}"/>
    <cellStyle name="Comma [0] 2 188 2 2" xfId="11720" hidden="1" xr:uid="{00000000-0005-0000-0000-0000CB2D0000}"/>
    <cellStyle name="Comma [0] 2 188 2 2" xfId="12392" hidden="1" xr:uid="{00000000-0005-0000-0000-00006B300000}"/>
    <cellStyle name="Comma [0] 2 188 2 2" xfId="12962" hidden="1" xr:uid="{00000000-0005-0000-0000-0000A5320000}"/>
    <cellStyle name="Comma [0] 2 188 2 2" xfId="13186" hidden="1" xr:uid="{00000000-0005-0000-0000-000085330000}"/>
    <cellStyle name="Comma [0] 2 188 2 2" xfId="13476" hidden="1" xr:uid="{00000000-0005-0000-0000-0000A7340000}"/>
    <cellStyle name="Comma [0] 2 188 2 2" xfId="14148" hidden="1" xr:uid="{00000000-0005-0000-0000-000047370000}"/>
    <cellStyle name="Comma [0] 2 188 2 2" xfId="14718" hidden="1" xr:uid="{00000000-0005-0000-0000-000081390000}"/>
    <cellStyle name="Comma [0] 2 188 2 2" xfId="14942" hidden="1" xr:uid="{00000000-0005-0000-0000-0000613A0000}"/>
    <cellStyle name="Comma [0] 2 188 2 2" xfId="15232" hidden="1" xr:uid="{00000000-0005-0000-0000-0000833B0000}"/>
    <cellStyle name="Comma [0] 2 188 2 2" xfId="15901" hidden="1" xr:uid="{00000000-0005-0000-0000-0000203E0000}"/>
    <cellStyle name="Comma [0] 2 188 2 2" xfId="16471" hidden="1" xr:uid="{00000000-0005-0000-0000-00005A400000}"/>
    <cellStyle name="Comma [0] 2 188 2 2" xfId="16695" hidden="1" xr:uid="{00000000-0005-0000-0000-00003A410000}"/>
    <cellStyle name="Comma [0] 2 188 2 2" xfId="16985" hidden="1" xr:uid="{00000000-0005-0000-0000-00005C420000}"/>
    <cellStyle name="Comma [0] 2 188 2 2" xfId="17651" hidden="1" xr:uid="{00000000-0005-0000-0000-0000F6440000}"/>
    <cellStyle name="Comma [0] 2 188 2 2" xfId="18221" hidden="1" xr:uid="{00000000-0005-0000-0000-000030470000}"/>
    <cellStyle name="Comma [0] 2 188 2 2" xfId="18445" hidden="1" xr:uid="{00000000-0005-0000-0000-000010480000}"/>
    <cellStyle name="Comma [0] 2 188 2 2" xfId="18735" hidden="1" xr:uid="{00000000-0005-0000-0000-000032490000}"/>
    <cellStyle name="Comma [0] 2 188 2 2" xfId="19396" hidden="1" xr:uid="{00000000-0005-0000-0000-0000C74B0000}"/>
    <cellStyle name="Comma [0] 2 188 2 2" xfId="19965" hidden="1" xr:uid="{00000000-0005-0000-0000-0000004E0000}"/>
    <cellStyle name="Comma [0] 2 188 2 2" xfId="20189" hidden="1" xr:uid="{00000000-0005-0000-0000-0000E04E0000}"/>
    <cellStyle name="Comma [0] 2 188 2 2" xfId="20479" hidden="1" xr:uid="{00000000-0005-0000-0000-000002500000}"/>
    <cellStyle name="Comma [0] 2 188 2 2" xfId="21134" hidden="1" xr:uid="{00000000-0005-0000-0000-000091520000}"/>
    <cellStyle name="Comma [0] 2 188 2 2" xfId="21699" hidden="1" xr:uid="{00000000-0005-0000-0000-0000C6540000}"/>
    <cellStyle name="Comma [0] 2 188 2 2" xfId="21923" hidden="1" xr:uid="{00000000-0005-0000-0000-0000A6550000}"/>
    <cellStyle name="Comma [0] 2 188 2 2" xfId="22213" hidden="1" xr:uid="{00000000-0005-0000-0000-0000C8560000}"/>
    <cellStyle name="Comma [0] 2 188 2 2" xfId="22862" hidden="1" xr:uid="{00000000-0005-0000-0000-000051590000}"/>
    <cellStyle name="Comma [0] 2 188 2 2" xfId="23423" hidden="1" xr:uid="{00000000-0005-0000-0000-0000825B0000}"/>
    <cellStyle name="Comma [0] 2 188 2 2" xfId="23647" hidden="1" xr:uid="{00000000-0005-0000-0000-0000625C0000}"/>
    <cellStyle name="Comma [0] 2 188 2 2" xfId="23937" hidden="1" xr:uid="{00000000-0005-0000-0000-0000845D0000}"/>
    <cellStyle name="Comma [0] 2 188 2 2" xfId="24575" hidden="1" xr:uid="{00000000-0005-0000-0000-000002600000}"/>
    <cellStyle name="Comma [0] 2 188 2 2" xfId="25130" hidden="1" xr:uid="{00000000-0005-0000-0000-00002D620000}"/>
    <cellStyle name="Comma [0] 2 188 2 2" xfId="25354" hidden="1" xr:uid="{00000000-0005-0000-0000-00000D630000}"/>
    <cellStyle name="Comma [0] 2 188 2 2" xfId="25644" hidden="1" xr:uid="{00000000-0005-0000-0000-00002F640000}"/>
    <cellStyle name="Comma [0] 2 188 2 2" xfId="26272" hidden="1" xr:uid="{00000000-0005-0000-0000-0000A3660000}"/>
    <cellStyle name="Comma [0] 2 188 2 2" xfId="26824" hidden="1" xr:uid="{00000000-0005-0000-0000-0000CB680000}"/>
    <cellStyle name="Comma [0] 2 188 2 2" xfId="27048" hidden="1" xr:uid="{00000000-0005-0000-0000-0000AB690000}"/>
    <cellStyle name="Comma [0] 2 188 2 2" xfId="27338" hidden="1" xr:uid="{00000000-0005-0000-0000-0000CD6A0000}"/>
    <cellStyle name="Comma [0] 2 188 2 2" xfId="27947" hidden="1" xr:uid="{00000000-0005-0000-0000-00002E6D0000}"/>
    <cellStyle name="Comma [0] 2 188 2 2" xfId="28485" hidden="1" xr:uid="{00000000-0005-0000-0000-0000486F0000}"/>
    <cellStyle name="Comma [0] 2 188 2 2" xfId="28709" hidden="1" xr:uid="{00000000-0005-0000-0000-000028700000}"/>
    <cellStyle name="Comma [0] 2 188 2 2" xfId="28999" hidden="1" xr:uid="{00000000-0005-0000-0000-00004A710000}"/>
    <cellStyle name="Comma [0] 2 188 2 2" xfId="29593" hidden="1" xr:uid="{00000000-0005-0000-0000-00009C730000}"/>
    <cellStyle name="Comma [0] 2 188 2 2" xfId="30120" hidden="1" xr:uid="{00000000-0005-0000-0000-0000AB750000}"/>
    <cellStyle name="Comma [0] 2 188 2 2" xfId="30344" hidden="1" xr:uid="{00000000-0005-0000-0000-00008B760000}"/>
    <cellStyle name="Comma [0] 2 188 2 2" xfId="30634" hidden="1" xr:uid="{00000000-0005-0000-0000-0000AD770000}"/>
    <cellStyle name="Comma [0] 2 188 2 2" xfId="31175" hidden="1" xr:uid="{00000000-0005-0000-0000-0000CA790000}"/>
    <cellStyle name="Comma [0] 2 188 2 2" xfId="31642" hidden="1" xr:uid="{00000000-0005-0000-0000-00009D7B0000}"/>
    <cellStyle name="Comma [0] 2 188 2 2" xfId="31855" hidden="1" xr:uid="{00000000-0005-0000-0000-0000727C0000}"/>
    <cellStyle name="Comma [0] 2 188 2 2" xfId="36924" hidden="1" xr:uid="{460EFB2E-6EC8-4B01-AB0D-36389D46F2F9}"/>
    <cellStyle name="Comma [0] 2 188 2 2" xfId="37494" hidden="1" xr:uid="{C42023B6-DA9D-47AE-A5D7-92037794251D}"/>
    <cellStyle name="Comma [0] 2 188 2 2" xfId="37718" hidden="1" xr:uid="{0C724C52-8595-4D5F-B1F1-3DA4FC4876EE}"/>
    <cellStyle name="Comma [0] 2 188 2 2" xfId="38008" hidden="1" xr:uid="{AAC9FFCF-60DA-47ED-BA42-144A102C273D}"/>
    <cellStyle name="Comma [0] 2 188 2 2" xfId="39143" hidden="1" xr:uid="{5F7D457F-A965-46A3-9FC1-74B854CDCA84}"/>
    <cellStyle name="Comma [0] 2 188 2 2" xfId="39713" hidden="1" xr:uid="{33C3E90E-63CE-421B-BC9A-004E89A672FC}"/>
    <cellStyle name="Comma [0] 2 188 2 2" xfId="39937" hidden="1" xr:uid="{02BFF996-31F9-4FB4-8450-00E3A858221F}"/>
    <cellStyle name="Comma [0] 2 188 2 2" xfId="40227" hidden="1" xr:uid="{CBCFBFFE-7334-4A48-B865-C10A3650F96E}"/>
    <cellStyle name="Comma [0] 2 188 2 2" xfId="40899" hidden="1" xr:uid="{34FC33A5-9CE2-4E86-8444-475C398ABACB}"/>
    <cellStyle name="Comma [0] 2 188 2 2" xfId="41469" hidden="1" xr:uid="{C57E2C63-F84F-43D9-AFF1-66999D7353B4}"/>
    <cellStyle name="Comma [0] 2 188 2 2" xfId="41693" hidden="1" xr:uid="{BB98B6D2-8C17-4485-9CDD-5B572B94DCA4}"/>
    <cellStyle name="Comma [0] 2 188 2 2" xfId="41983" hidden="1" xr:uid="{FDEA2801-3A56-4D44-9094-E57C3CF0502D}"/>
    <cellStyle name="Comma [0] 2 188 2 2" xfId="42655" hidden="1" xr:uid="{82397FF1-2AFF-49E0-8C07-8ED8DE6A40C7}"/>
    <cellStyle name="Comma [0] 2 188 2 2" xfId="43225" hidden="1" xr:uid="{B06C8C2A-053F-4B2E-AAF6-F8A651BFAE62}"/>
    <cellStyle name="Comma [0] 2 188 2 2" xfId="43449" hidden="1" xr:uid="{555B612C-E89A-45EA-836B-18B1E8F4C3A4}"/>
    <cellStyle name="Comma [0] 2 188 2 2" xfId="43739" hidden="1" xr:uid="{607429D9-A419-4EA6-AD69-B87B107B59CF}"/>
    <cellStyle name="Comma [0] 2 188 2 2" xfId="44411" hidden="1" xr:uid="{92E7F67E-4C7E-4324-B02E-3D113F85050D}"/>
    <cellStyle name="Comma [0] 2 188 2 2" xfId="44981" hidden="1" xr:uid="{220B88D6-A929-412C-80C8-AFA072626F1D}"/>
    <cellStyle name="Comma [0] 2 188 2 2" xfId="45205" hidden="1" xr:uid="{1DBEB843-D9B8-465B-A849-7327DB66F3F8}"/>
    <cellStyle name="Comma [0] 2 188 2 2" xfId="45495" hidden="1" xr:uid="{EE6E4476-1FAF-41AD-8EAF-F75D437F2996}"/>
    <cellStyle name="Comma [0] 2 188 2 2" xfId="46167" hidden="1" xr:uid="{01404776-4CC6-4EE1-A8F2-DF3147B0A603}"/>
    <cellStyle name="Comma [0] 2 188 2 2" xfId="46737" hidden="1" xr:uid="{278F78CB-CCA8-482F-9AC6-6A877EC809C5}"/>
    <cellStyle name="Comma [0] 2 188 2 2" xfId="46961" hidden="1" xr:uid="{0FB5AC23-8AA2-4D45-9E96-23ABF6AF289D}"/>
    <cellStyle name="Comma [0] 2 188 2 2" xfId="47251" hidden="1" xr:uid="{DA7E2088-1945-4705-954D-CBF090477087}"/>
    <cellStyle name="Comma [0] 2 188 2 2" xfId="47920" hidden="1" xr:uid="{8EE43696-2848-4ED2-957B-3065A0B7C0DF}"/>
    <cellStyle name="Comma [0] 2 188 2 2" xfId="48490" hidden="1" xr:uid="{DFC2FA60-5EEF-43F3-9450-441975E11873}"/>
    <cellStyle name="Comma [0] 2 188 2 2" xfId="48714" hidden="1" xr:uid="{DFB74BD6-129B-458A-945B-9AEFCDA8DA64}"/>
    <cellStyle name="Comma [0] 2 188 2 2" xfId="49004" hidden="1" xr:uid="{483663A0-17D1-4A14-B061-920D4A42A5D3}"/>
    <cellStyle name="Comma [0] 2 188 2 2" xfId="49670" hidden="1" xr:uid="{B9F665C0-DC4C-47A0-B00E-0CFE7E9C6E26}"/>
    <cellStyle name="Comma [0] 2 188 2 2" xfId="50240" hidden="1" xr:uid="{CE8F1CDC-C237-4C8B-9A21-B86F611F846D}"/>
    <cellStyle name="Comma [0] 2 188 2 2" xfId="50464" hidden="1" xr:uid="{397C3F50-8749-4F18-9EA8-DCFB6FC0FDC1}"/>
    <cellStyle name="Comma [0] 2 188 2 2" xfId="50754" hidden="1" xr:uid="{37B7EFF1-AF73-4FFE-9BEE-6D6A14EC3B09}"/>
    <cellStyle name="Comma [0] 2 188 2 2" xfId="51415" hidden="1" xr:uid="{FDC13B1C-F252-4094-8C9E-20E6CF008A18}"/>
    <cellStyle name="Comma [0] 2 188 2 2" xfId="51984" hidden="1" xr:uid="{AE89F4AD-F8F3-4EFF-975C-CD2F00A7C3DE}"/>
    <cellStyle name="Comma [0] 2 188 2 2" xfId="52208" hidden="1" xr:uid="{E0D98317-9E73-49B3-8206-668C99C8C2C6}"/>
    <cellStyle name="Comma [0] 2 188 2 2" xfId="52498" hidden="1" xr:uid="{FDE5EEBE-CECC-4FBE-971E-B12CAB23688F}"/>
    <cellStyle name="Comma [0] 2 188 2 2" xfId="53153" hidden="1" xr:uid="{232F6E17-32F3-4C64-BC46-A7107E41B1CF}"/>
    <cellStyle name="Comma [0] 2 188 2 2" xfId="53718" hidden="1" xr:uid="{A576025D-5ECB-4ED0-BD35-313143001E7F}"/>
    <cellStyle name="Comma [0] 2 188 2 2" xfId="53942" hidden="1" xr:uid="{CB811D15-211B-457B-8FA0-1E70A70B7937}"/>
    <cellStyle name="Comma [0] 2 188 2 2" xfId="54232" hidden="1" xr:uid="{C52ECF29-4CBA-453A-A46B-2C622AE95110}"/>
    <cellStyle name="Comma [0] 2 188 2 2" xfId="54881" hidden="1" xr:uid="{3CC8F661-F581-4B4E-8C55-0B54E19C3421}"/>
    <cellStyle name="Comma [0] 2 188 2 2" xfId="55442" hidden="1" xr:uid="{3F72C45C-3E6E-4ED8-8121-4A448367A15D}"/>
    <cellStyle name="Comma [0] 2 188 2 2" xfId="55666" hidden="1" xr:uid="{B15E3A38-8DE7-4FFF-BF4F-530A0563209A}"/>
    <cellStyle name="Comma [0] 2 188 2 2" xfId="55956" hidden="1" xr:uid="{21554425-BD55-4372-B77D-B1C24BAF74E7}"/>
    <cellStyle name="Comma [0] 2 188 2 2" xfId="56594" hidden="1" xr:uid="{AB3DFA44-C6C6-4B60-9099-CA4FAD8091AB}"/>
    <cellStyle name="Comma [0] 2 188 2 2" xfId="57149" hidden="1" xr:uid="{DE1AEEA2-1BD5-479F-8657-447E56315286}"/>
    <cellStyle name="Comma [0] 2 188 2 2" xfId="57373" hidden="1" xr:uid="{090EAAC1-B65E-479F-B4E7-FC061629B4A6}"/>
    <cellStyle name="Comma [0] 2 188 2 2" xfId="57663" hidden="1" xr:uid="{6FFDC07B-983E-4CDD-A16B-4A4DE04F4400}"/>
    <cellStyle name="Comma [0] 2 188 2 2" xfId="58291" hidden="1" xr:uid="{CE21B9E2-379B-4E64-90E8-EC86A42D8CBA}"/>
    <cellStyle name="Comma [0] 2 188 2 2" xfId="58843" hidden="1" xr:uid="{1FDEE0E1-7C37-44A9-B9BA-32C648831C8E}"/>
    <cellStyle name="Comma [0] 2 188 2 2" xfId="59067" hidden="1" xr:uid="{E63537F4-23C8-4D6D-8AF6-624F4BAFDA8E}"/>
    <cellStyle name="Comma [0] 2 188 2 2" xfId="59357" hidden="1" xr:uid="{309B34CF-3AD6-429A-B25E-08037378FB99}"/>
    <cellStyle name="Comma [0] 2 188 2 2" xfId="59966" hidden="1" xr:uid="{558156AA-A995-4EDD-9EDA-4C6FF18B76D5}"/>
    <cellStyle name="Comma [0] 2 188 2 2" xfId="60504" hidden="1" xr:uid="{4E1CA9C7-5510-40A3-A30B-5CCDDC4C62B5}"/>
    <cellStyle name="Comma [0] 2 188 2 2" xfId="60728" hidden="1" xr:uid="{B97DD8B1-9B56-4EC2-86DF-4E682ACACF3D}"/>
    <cellStyle name="Comma [0] 2 188 2 2" xfId="61018" hidden="1" xr:uid="{844A8B8E-A207-42AA-8B32-B75C61EAED5D}"/>
    <cellStyle name="Comma [0] 2 188 2 2" xfId="61612" hidden="1" xr:uid="{ABDA3A2F-7139-4F1A-85F8-D2F1B44BA4C3}"/>
    <cellStyle name="Comma [0] 2 188 2 2" xfId="62139" hidden="1" xr:uid="{3EBF297B-451C-47BD-8A95-F16D469E5902}"/>
    <cellStyle name="Comma [0] 2 188 2 2" xfId="62363" hidden="1" xr:uid="{BF675D47-AC26-4895-8C23-3D6DF431DEDC}"/>
    <cellStyle name="Comma [0] 2 188 2 2" xfId="62653" hidden="1" xr:uid="{BC2F8AD7-5C7C-4043-9C65-DCE4D35D3A26}"/>
    <cellStyle name="Comma [0] 2 188 2 2" xfId="63194" hidden="1" xr:uid="{FF08060F-90FE-4572-8154-4D41FA62D8C9}"/>
    <cellStyle name="Comma [0] 2 188 2 2" xfId="63661" hidden="1" xr:uid="{BED3CE72-EFD9-4FBF-B4F7-A33AFC83FC4D}"/>
    <cellStyle name="Comma [0] 2 188 2 2" xfId="63874" hidden="1" xr:uid="{2CE94FA8-1A2B-4A75-89AE-4BA6CD0F1543}"/>
    <cellStyle name="Comma [0] 2 188 3" xfId="4244" hidden="1" xr:uid="{00000000-0005-0000-0000-000097100000}"/>
    <cellStyle name="Comma [0] 2 188 3" xfId="6463" hidden="1" xr:uid="{00000000-0005-0000-0000-000042190000}"/>
    <cellStyle name="Comma [0] 2 188 3" xfId="6934" hidden="1" xr:uid="{00000000-0005-0000-0000-0000191B0000}"/>
    <cellStyle name="Comma [0] 2 188 3" xfId="8690" hidden="1" xr:uid="{00000000-0005-0000-0000-0000F5210000}"/>
    <cellStyle name="Comma [0] 2 188 3" xfId="10446" hidden="1" xr:uid="{00000000-0005-0000-0000-0000D1280000}"/>
    <cellStyle name="Comma [0] 2 188 3" xfId="12202" hidden="1" xr:uid="{00000000-0005-0000-0000-0000AD2F0000}"/>
    <cellStyle name="Comma [0] 2 188 3" xfId="13958" hidden="1" xr:uid="{00000000-0005-0000-0000-000089360000}"/>
    <cellStyle name="Comma [0] 2 188 3" xfId="15714" hidden="1" xr:uid="{00000000-0005-0000-0000-0000653D0000}"/>
    <cellStyle name="Comma [0] 2 188 3" xfId="17466" hidden="1" xr:uid="{00000000-0005-0000-0000-00003D440000}"/>
    <cellStyle name="Comma [0] 2 188 3" xfId="19215" hidden="1" xr:uid="{00000000-0005-0000-0000-0000124B0000}"/>
    <cellStyle name="Comma [0] 2 188 3" xfId="20958" hidden="1" xr:uid="{00000000-0005-0000-0000-0000E1510000}"/>
    <cellStyle name="Comma [0] 2 188 3" xfId="22688" hidden="1" xr:uid="{00000000-0005-0000-0000-0000A3580000}"/>
    <cellStyle name="Comma [0] 2 188 3" xfId="24411" hidden="1" xr:uid="{00000000-0005-0000-0000-00005E5F0000}"/>
    <cellStyle name="Comma [0] 2 188 3" xfId="26114" hidden="1" xr:uid="{00000000-0005-0000-0000-000005660000}"/>
    <cellStyle name="Comma [0] 2 188 3" xfId="27801" hidden="1" xr:uid="{00000000-0005-0000-0000-00009C6C0000}"/>
    <cellStyle name="Comma [0] 2 188 3" xfId="29456" hidden="1" xr:uid="{00000000-0005-0000-0000-000013730000}"/>
    <cellStyle name="Comma [0] 2 188 3" xfId="36263" hidden="1" xr:uid="{F80702D0-1BE1-49DB-9074-FCF84AF38303}"/>
    <cellStyle name="Comma [0] 2 188 3" xfId="38482" hidden="1" xr:uid="{9703F1A0-76D0-4313-A5CC-BCBAC993B7FF}"/>
    <cellStyle name="Comma [0] 2 188 3" xfId="38953" hidden="1" xr:uid="{32F07B11-E2A7-4F0C-B9AC-422BB3293A4D}"/>
    <cellStyle name="Comma [0] 2 188 3" xfId="40709" hidden="1" xr:uid="{60176863-7578-4B39-BBA6-66391D3C15BE}"/>
    <cellStyle name="Comma [0] 2 188 3" xfId="42465" hidden="1" xr:uid="{AE318ECF-9EFD-4653-ADFA-6B76E911CD02}"/>
    <cellStyle name="Comma [0] 2 188 3" xfId="44221" hidden="1" xr:uid="{745FD949-B327-4DE0-97B5-9D858D7AC850}"/>
    <cellStyle name="Comma [0] 2 188 3" xfId="45977" hidden="1" xr:uid="{1BFDE091-B036-4CCE-858A-A84C4BE6E923}"/>
    <cellStyle name="Comma [0] 2 188 3" xfId="47733" hidden="1" xr:uid="{5072A103-4E34-4E7A-B896-C9476507A541}"/>
    <cellStyle name="Comma [0] 2 188 3" xfId="49485" hidden="1" xr:uid="{162C40B7-F2B2-49E9-8BC1-45CD848D6DA7}"/>
    <cellStyle name="Comma [0] 2 188 3" xfId="51234" hidden="1" xr:uid="{1DADA546-A7DD-4FE0-B260-65B8A24CA0D5}"/>
    <cellStyle name="Comma [0] 2 188 3" xfId="52977" hidden="1" xr:uid="{0E7A6162-0111-4143-A006-91519D929665}"/>
    <cellStyle name="Comma [0] 2 188 3" xfId="54707" hidden="1" xr:uid="{4BDA349B-D1AD-4E82-8A7F-628B85FE7926}"/>
    <cellStyle name="Comma [0] 2 188 3" xfId="56430" hidden="1" xr:uid="{EB75E10E-8541-4086-B76A-AF7EE9A984A0}"/>
    <cellStyle name="Comma [0] 2 188 3" xfId="58133" hidden="1" xr:uid="{FC001BC1-D999-4CB3-8337-241A0135621E}"/>
    <cellStyle name="Comma [0] 2 188 3" xfId="59820" hidden="1" xr:uid="{76215F09-1A69-4D05-8499-E83312461154}"/>
    <cellStyle name="Comma [0] 2 188 3" xfId="61475" hidden="1" xr:uid="{16C075C5-A6E1-4EA4-A995-CD1E14C18E18}"/>
    <cellStyle name="Comma [0] 2 189" xfId="447" xr:uid="{00000000-0005-0000-0000-0000C2010000}"/>
    <cellStyle name="Comma [0] 2 189 2" xfId="1106" hidden="1" xr:uid="{00000000-0005-0000-0000-000055040000}"/>
    <cellStyle name="Comma [0] 2 189 2" xfId="1672" hidden="1" xr:uid="{00000000-0005-0000-0000-00008B060000}"/>
    <cellStyle name="Comma [0] 2 189 2" xfId="1905" hidden="1" xr:uid="{00000000-0005-0000-0000-000074070000}"/>
    <cellStyle name="Comma [0] 2 189 2" xfId="2195" hidden="1" xr:uid="{00000000-0005-0000-0000-000096080000}"/>
    <cellStyle name="Comma [0] 2 189 2" xfId="33142" hidden="1" xr:uid="{54BCDCD0-BA58-420B-8703-3B27A450D3E7}"/>
    <cellStyle name="Comma [0] 2 189 2" xfId="33705" hidden="1" xr:uid="{EB5B3644-1C3A-4346-9C26-2A4A5474F9D9}"/>
    <cellStyle name="Comma [0] 2 189 2" xfId="33935" hidden="1" xr:uid="{A1937AE6-2D73-48F3-A549-CE911845E26E}"/>
    <cellStyle name="Comma [0] 2 189 2" xfId="34225" hidden="1" xr:uid="{EBD8C446-CD1B-4103-ACC8-2BB3FFA31999}"/>
    <cellStyle name="Comma [0] 2 189 2" xfId="32500" xr:uid="{F56E1A21-35B4-47ED-ADD4-0943AB693EA1}"/>
    <cellStyle name="Comma [0] 2 189 2 2" xfId="4899" hidden="1" xr:uid="{00000000-0005-0000-0000-000026130000}"/>
    <cellStyle name="Comma [0] 2 189 2 2" xfId="5469" hidden="1" xr:uid="{00000000-0005-0000-0000-000060150000}"/>
    <cellStyle name="Comma [0] 2 189 2 2" xfId="5707" hidden="1" xr:uid="{00000000-0005-0000-0000-00004E160000}"/>
    <cellStyle name="Comma [0] 2 189 2 2" xfId="5997" hidden="1" xr:uid="{00000000-0005-0000-0000-000070170000}"/>
    <cellStyle name="Comma [0] 2 189 2 2" xfId="7118" hidden="1" xr:uid="{00000000-0005-0000-0000-0000D11B0000}"/>
    <cellStyle name="Comma [0] 2 189 2 2" xfId="7688" hidden="1" xr:uid="{00000000-0005-0000-0000-00000B1E0000}"/>
    <cellStyle name="Comma [0] 2 189 2 2" xfId="7926" hidden="1" xr:uid="{00000000-0005-0000-0000-0000F91E0000}"/>
    <cellStyle name="Comma [0] 2 189 2 2" xfId="8216" hidden="1" xr:uid="{00000000-0005-0000-0000-00001B200000}"/>
    <cellStyle name="Comma [0] 2 189 2 2" xfId="8874" hidden="1" xr:uid="{00000000-0005-0000-0000-0000AD220000}"/>
    <cellStyle name="Comma [0] 2 189 2 2" xfId="9444" hidden="1" xr:uid="{00000000-0005-0000-0000-0000E7240000}"/>
    <cellStyle name="Comma [0] 2 189 2 2" xfId="9682" hidden="1" xr:uid="{00000000-0005-0000-0000-0000D5250000}"/>
    <cellStyle name="Comma [0] 2 189 2 2" xfId="9972" hidden="1" xr:uid="{00000000-0005-0000-0000-0000F7260000}"/>
    <cellStyle name="Comma [0] 2 189 2 2" xfId="10630" hidden="1" xr:uid="{00000000-0005-0000-0000-000089290000}"/>
    <cellStyle name="Comma [0] 2 189 2 2" xfId="11200" hidden="1" xr:uid="{00000000-0005-0000-0000-0000C32B0000}"/>
    <cellStyle name="Comma [0] 2 189 2 2" xfId="11438" hidden="1" xr:uid="{00000000-0005-0000-0000-0000B12C0000}"/>
    <cellStyle name="Comma [0] 2 189 2 2" xfId="11728" hidden="1" xr:uid="{00000000-0005-0000-0000-0000D32D0000}"/>
    <cellStyle name="Comma [0] 2 189 2 2" xfId="12386" hidden="1" xr:uid="{00000000-0005-0000-0000-000065300000}"/>
    <cellStyle name="Comma [0] 2 189 2 2" xfId="12956" hidden="1" xr:uid="{00000000-0005-0000-0000-00009F320000}"/>
    <cellStyle name="Comma [0] 2 189 2 2" xfId="13194" hidden="1" xr:uid="{00000000-0005-0000-0000-00008D330000}"/>
    <cellStyle name="Comma [0] 2 189 2 2" xfId="13484" hidden="1" xr:uid="{00000000-0005-0000-0000-0000AF340000}"/>
    <cellStyle name="Comma [0] 2 189 2 2" xfId="14142" hidden="1" xr:uid="{00000000-0005-0000-0000-000041370000}"/>
    <cellStyle name="Comma [0] 2 189 2 2" xfId="14712" hidden="1" xr:uid="{00000000-0005-0000-0000-00007B390000}"/>
    <cellStyle name="Comma [0] 2 189 2 2" xfId="14950" hidden="1" xr:uid="{00000000-0005-0000-0000-0000693A0000}"/>
    <cellStyle name="Comma [0] 2 189 2 2" xfId="15240" hidden="1" xr:uid="{00000000-0005-0000-0000-00008B3B0000}"/>
    <cellStyle name="Comma [0] 2 189 2 2" xfId="15895" hidden="1" xr:uid="{00000000-0005-0000-0000-00001A3E0000}"/>
    <cellStyle name="Comma [0] 2 189 2 2" xfId="16465" hidden="1" xr:uid="{00000000-0005-0000-0000-000054400000}"/>
    <cellStyle name="Comma [0] 2 189 2 2" xfId="16703" hidden="1" xr:uid="{00000000-0005-0000-0000-000042410000}"/>
    <cellStyle name="Comma [0] 2 189 2 2" xfId="16993" hidden="1" xr:uid="{00000000-0005-0000-0000-000064420000}"/>
    <cellStyle name="Comma [0] 2 189 2 2" xfId="17645" hidden="1" xr:uid="{00000000-0005-0000-0000-0000F0440000}"/>
    <cellStyle name="Comma [0] 2 189 2 2" xfId="18215" hidden="1" xr:uid="{00000000-0005-0000-0000-00002A470000}"/>
    <cellStyle name="Comma [0] 2 189 2 2" xfId="18453" hidden="1" xr:uid="{00000000-0005-0000-0000-000018480000}"/>
    <cellStyle name="Comma [0] 2 189 2 2" xfId="18743" hidden="1" xr:uid="{00000000-0005-0000-0000-00003A490000}"/>
    <cellStyle name="Comma [0] 2 189 2 2" xfId="19390" hidden="1" xr:uid="{00000000-0005-0000-0000-0000C14B0000}"/>
    <cellStyle name="Comma [0] 2 189 2 2" xfId="19959" hidden="1" xr:uid="{00000000-0005-0000-0000-0000FA4D0000}"/>
    <cellStyle name="Comma [0] 2 189 2 2" xfId="20197" hidden="1" xr:uid="{00000000-0005-0000-0000-0000E84E0000}"/>
    <cellStyle name="Comma [0] 2 189 2 2" xfId="20487" hidden="1" xr:uid="{00000000-0005-0000-0000-00000A500000}"/>
    <cellStyle name="Comma [0] 2 189 2 2" xfId="21128" hidden="1" xr:uid="{00000000-0005-0000-0000-00008B520000}"/>
    <cellStyle name="Comma [0] 2 189 2 2" xfId="21693" hidden="1" xr:uid="{00000000-0005-0000-0000-0000C0540000}"/>
    <cellStyle name="Comma [0] 2 189 2 2" xfId="21931" hidden="1" xr:uid="{00000000-0005-0000-0000-0000AE550000}"/>
    <cellStyle name="Comma [0] 2 189 2 2" xfId="22221" hidden="1" xr:uid="{00000000-0005-0000-0000-0000D0560000}"/>
    <cellStyle name="Comma [0] 2 189 2 2" xfId="22856" hidden="1" xr:uid="{00000000-0005-0000-0000-00004B590000}"/>
    <cellStyle name="Comma [0] 2 189 2 2" xfId="23417" hidden="1" xr:uid="{00000000-0005-0000-0000-00007C5B0000}"/>
    <cellStyle name="Comma [0] 2 189 2 2" xfId="23655" hidden="1" xr:uid="{00000000-0005-0000-0000-00006A5C0000}"/>
    <cellStyle name="Comma [0] 2 189 2 2" xfId="23945" hidden="1" xr:uid="{00000000-0005-0000-0000-00008C5D0000}"/>
    <cellStyle name="Comma [0] 2 189 2 2" xfId="24569" hidden="1" xr:uid="{00000000-0005-0000-0000-0000FC5F0000}"/>
    <cellStyle name="Comma [0] 2 189 2 2" xfId="25124" hidden="1" xr:uid="{00000000-0005-0000-0000-000027620000}"/>
    <cellStyle name="Comma [0] 2 189 2 2" xfId="25362" hidden="1" xr:uid="{00000000-0005-0000-0000-000015630000}"/>
    <cellStyle name="Comma [0] 2 189 2 2" xfId="25652" hidden="1" xr:uid="{00000000-0005-0000-0000-000037640000}"/>
    <cellStyle name="Comma [0] 2 189 2 2" xfId="26266" hidden="1" xr:uid="{00000000-0005-0000-0000-00009D660000}"/>
    <cellStyle name="Comma [0] 2 189 2 2" xfId="26818" hidden="1" xr:uid="{00000000-0005-0000-0000-0000C5680000}"/>
    <cellStyle name="Comma [0] 2 189 2 2" xfId="27056" hidden="1" xr:uid="{00000000-0005-0000-0000-0000B3690000}"/>
    <cellStyle name="Comma [0] 2 189 2 2" xfId="27346" hidden="1" xr:uid="{00000000-0005-0000-0000-0000D56A0000}"/>
    <cellStyle name="Comma [0] 2 189 2 2" xfId="27941" hidden="1" xr:uid="{00000000-0005-0000-0000-0000286D0000}"/>
    <cellStyle name="Comma [0] 2 189 2 2" xfId="28479" hidden="1" xr:uid="{00000000-0005-0000-0000-0000426F0000}"/>
    <cellStyle name="Comma [0] 2 189 2 2" xfId="28717" hidden="1" xr:uid="{00000000-0005-0000-0000-000030700000}"/>
    <cellStyle name="Comma [0] 2 189 2 2" xfId="29007" hidden="1" xr:uid="{00000000-0005-0000-0000-000052710000}"/>
    <cellStyle name="Comma [0] 2 189 2 2" xfId="29587" hidden="1" xr:uid="{00000000-0005-0000-0000-000096730000}"/>
    <cellStyle name="Comma [0] 2 189 2 2" xfId="30114" hidden="1" xr:uid="{00000000-0005-0000-0000-0000A5750000}"/>
    <cellStyle name="Comma [0] 2 189 2 2" xfId="30352" hidden="1" xr:uid="{00000000-0005-0000-0000-000093760000}"/>
    <cellStyle name="Comma [0] 2 189 2 2" xfId="30642" hidden="1" xr:uid="{00000000-0005-0000-0000-0000B5770000}"/>
    <cellStyle name="Comma [0] 2 189 2 2" xfId="31169" hidden="1" xr:uid="{00000000-0005-0000-0000-0000C4790000}"/>
    <cellStyle name="Comma [0] 2 189 2 2" xfId="31636" hidden="1" xr:uid="{00000000-0005-0000-0000-0000977B0000}"/>
    <cellStyle name="Comma [0] 2 189 2 2" xfId="31863" hidden="1" xr:uid="{00000000-0005-0000-0000-00007A7C0000}"/>
    <cellStyle name="Comma [0] 2 189 2 2" xfId="36918" hidden="1" xr:uid="{8E889FC7-D4C5-4840-B973-B82CF0A7996E}"/>
    <cellStyle name="Comma [0] 2 189 2 2" xfId="37488" hidden="1" xr:uid="{DA5B6818-5059-483B-B9FA-0AFBE4BFC587}"/>
    <cellStyle name="Comma [0] 2 189 2 2" xfId="37726" hidden="1" xr:uid="{3ED9AF83-E2E8-4D75-B434-73DE2425B1E1}"/>
    <cellStyle name="Comma [0] 2 189 2 2" xfId="38016" hidden="1" xr:uid="{73A66A35-18ED-47EF-A88A-3E4A55439100}"/>
    <cellStyle name="Comma [0] 2 189 2 2" xfId="39137" hidden="1" xr:uid="{3011309A-E807-41F3-B4E3-1A801015F3FE}"/>
    <cellStyle name="Comma [0] 2 189 2 2" xfId="39707" hidden="1" xr:uid="{A5A0ACAA-F81C-4651-AB45-92DAD5988531}"/>
    <cellStyle name="Comma [0] 2 189 2 2" xfId="39945" hidden="1" xr:uid="{A03B8373-D911-4E19-841C-33BC3CCC9286}"/>
    <cellStyle name="Comma [0] 2 189 2 2" xfId="40235" hidden="1" xr:uid="{011A50B6-201B-400D-981A-6B2A8796D4CF}"/>
    <cellStyle name="Comma [0] 2 189 2 2" xfId="40893" hidden="1" xr:uid="{D84702F1-106C-4324-A8AA-47715EDC9556}"/>
    <cellStyle name="Comma [0] 2 189 2 2" xfId="41463" hidden="1" xr:uid="{73A3F738-088B-4D16-86C5-01FAB595B065}"/>
    <cellStyle name="Comma [0] 2 189 2 2" xfId="41701" hidden="1" xr:uid="{80C706DE-866B-412F-A22F-7542235D5DAC}"/>
    <cellStyle name="Comma [0] 2 189 2 2" xfId="41991" hidden="1" xr:uid="{E7506DF9-067F-4DD7-9A81-D1FB4202C88A}"/>
    <cellStyle name="Comma [0] 2 189 2 2" xfId="42649" hidden="1" xr:uid="{683249CC-7FCE-493B-85ED-F3F9743DB4DA}"/>
    <cellStyle name="Comma [0] 2 189 2 2" xfId="43219" hidden="1" xr:uid="{F5D2AD72-2BA9-444D-8B46-4C72FC6909A6}"/>
    <cellStyle name="Comma [0] 2 189 2 2" xfId="43457" hidden="1" xr:uid="{0F7A3841-1E41-4CFC-974F-2FB87330968F}"/>
    <cellStyle name="Comma [0] 2 189 2 2" xfId="43747" hidden="1" xr:uid="{D8CDF21C-D63B-4921-953B-1261D4BD6329}"/>
    <cellStyle name="Comma [0] 2 189 2 2" xfId="44405" hidden="1" xr:uid="{11126C9B-6FD4-4388-A5DF-2CE3D5BC06AF}"/>
    <cellStyle name="Comma [0] 2 189 2 2" xfId="44975" hidden="1" xr:uid="{E74C793B-4972-4C94-9381-84333F151918}"/>
    <cellStyle name="Comma [0] 2 189 2 2" xfId="45213" hidden="1" xr:uid="{BFB822A7-B1D0-437A-9BC4-4AF2C7529A28}"/>
    <cellStyle name="Comma [0] 2 189 2 2" xfId="45503" hidden="1" xr:uid="{062E61BC-589A-4769-BF1D-0124C08C9CAD}"/>
    <cellStyle name="Comma [0] 2 189 2 2" xfId="46161" hidden="1" xr:uid="{FBA83B87-8368-446A-8CAD-6C4CF28B7FA2}"/>
    <cellStyle name="Comma [0] 2 189 2 2" xfId="46731" hidden="1" xr:uid="{9F7FB053-8EF1-4904-9298-7CF736135131}"/>
    <cellStyle name="Comma [0] 2 189 2 2" xfId="46969" hidden="1" xr:uid="{CEB98E9D-F9BF-4E5C-9FAC-C7A500E36A9A}"/>
    <cellStyle name="Comma [0] 2 189 2 2" xfId="47259" hidden="1" xr:uid="{60872CAD-86DA-4D39-A85A-FB674CB14AD7}"/>
    <cellStyle name="Comma [0] 2 189 2 2" xfId="47914" hidden="1" xr:uid="{9EB5BFAD-DD14-49FE-83D0-5EEF39EBDC50}"/>
    <cellStyle name="Comma [0] 2 189 2 2" xfId="48484" hidden="1" xr:uid="{3A8B3F25-7978-4493-9F77-F95847C5D99D}"/>
    <cellStyle name="Comma [0] 2 189 2 2" xfId="48722" hidden="1" xr:uid="{BF5F2B21-06B6-4DA1-BC70-3EEC8C51AF27}"/>
    <cellStyle name="Comma [0] 2 189 2 2" xfId="49012" hidden="1" xr:uid="{811C6299-C86C-4A03-9D62-D5261ABCBBA1}"/>
    <cellStyle name="Comma [0] 2 189 2 2" xfId="49664" hidden="1" xr:uid="{0EA6DB31-48E3-4D37-82B1-79BDA7F216D8}"/>
    <cellStyle name="Comma [0] 2 189 2 2" xfId="50234" hidden="1" xr:uid="{0DCAA5A5-4BC5-42E6-ABE2-B8A23F1A14BF}"/>
    <cellStyle name="Comma [0] 2 189 2 2" xfId="50472" hidden="1" xr:uid="{475C6C84-AAA1-402F-9831-481AFA55422F}"/>
    <cellStyle name="Comma [0] 2 189 2 2" xfId="50762" hidden="1" xr:uid="{3D9D0271-9F7A-4120-83B8-7351DAA7B22B}"/>
    <cellStyle name="Comma [0] 2 189 2 2" xfId="51409" hidden="1" xr:uid="{9743735E-8E11-486F-9A69-6C847E9247D2}"/>
    <cellStyle name="Comma [0] 2 189 2 2" xfId="51978" hidden="1" xr:uid="{43C3CAF1-5257-46D7-B52B-A5CDADD59261}"/>
    <cellStyle name="Comma [0] 2 189 2 2" xfId="52216" hidden="1" xr:uid="{30B28AC6-52FD-47AD-BD6B-4896ECFA3A94}"/>
    <cellStyle name="Comma [0] 2 189 2 2" xfId="52506" hidden="1" xr:uid="{27632109-9A72-47E8-9801-0740EBA61F10}"/>
    <cellStyle name="Comma [0] 2 189 2 2" xfId="53147" hidden="1" xr:uid="{DBA60192-855D-4E2A-ADAB-EA490681E311}"/>
    <cellStyle name="Comma [0] 2 189 2 2" xfId="53712" hidden="1" xr:uid="{78019DE6-27F8-4A47-947C-F12B8BF3436C}"/>
    <cellStyle name="Comma [0] 2 189 2 2" xfId="53950" hidden="1" xr:uid="{AAB5DCAF-749B-4EB7-BD66-4D80FDBCDC20}"/>
    <cellStyle name="Comma [0] 2 189 2 2" xfId="54240" hidden="1" xr:uid="{CF14FB58-BAEB-4CD9-B6AA-F8AA5BA3E616}"/>
    <cellStyle name="Comma [0] 2 189 2 2" xfId="54875" hidden="1" xr:uid="{F3A1AD19-258A-45A1-84D1-15399C882B31}"/>
    <cellStyle name="Comma [0] 2 189 2 2" xfId="55436" hidden="1" xr:uid="{E9FB35A0-EFD1-44DD-BC1D-331A24621A4F}"/>
    <cellStyle name="Comma [0] 2 189 2 2" xfId="55674" hidden="1" xr:uid="{742E1FA9-EFF1-4816-A1FF-A7E9D7AAA3EE}"/>
    <cellStyle name="Comma [0] 2 189 2 2" xfId="55964" hidden="1" xr:uid="{02E05453-3CFA-4B73-A3D4-B9E1D67667E2}"/>
    <cellStyle name="Comma [0] 2 189 2 2" xfId="56588" hidden="1" xr:uid="{B9919C07-6636-43D3-A4E8-D5449FA3E80E}"/>
    <cellStyle name="Comma [0] 2 189 2 2" xfId="57143" hidden="1" xr:uid="{CB3560CF-9335-4C7A-AC19-109424359647}"/>
    <cellStyle name="Comma [0] 2 189 2 2" xfId="57381" hidden="1" xr:uid="{36E52E5D-0773-48A5-840D-D1341B449CD7}"/>
    <cellStyle name="Comma [0] 2 189 2 2" xfId="57671" hidden="1" xr:uid="{E06DD78F-F44F-4CDF-B52E-2B84EB4E08C7}"/>
    <cellStyle name="Comma [0] 2 189 2 2" xfId="58285" hidden="1" xr:uid="{DAE8DC60-ADB4-4178-9B27-991264E3367E}"/>
    <cellStyle name="Comma [0] 2 189 2 2" xfId="58837" hidden="1" xr:uid="{7C883589-2D6B-4A47-95AA-2C4A546BB629}"/>
    <cellStyle name="Comma [0] 2 189 2 2" xfId="59075" hidden="1" xr:uid="{83207E16-0348-4F88-9627-1C9A0733CEBA}"/>
    <cellStyle name="Comma [0] 2 189 2 2" xfId="59365" hidden="1" xr:uid="{55A4BCC7-1EBC-4216-967D-1F5ABFEF74F7}"/>
    <cellStyle name="Comma [0] 2 189 2 2" xfId="59960" hidden="1" xr:uid="{2B0049EF-0D98-475F-A3E9-8462A963EB90}"/>
    <cellStyle name="Comma [0] 2 189 2 2" xfId="60498" hidden="1" xr:uid="{ED37E46E-1797-48F7-BE5A-959FE3C6EFE4}"/>
    <cellStyle name="Comma [0] 2 189 2 2" xfId="60736" hidden="1" xr:uid="{3DB52272-AF27-4225-8AB7-164FD60B69E7}"/>
    <cellStyle name="Comma [0] 2 189 2 2" xfId="61026" hidden="1" xr:uid="{456BE746-0030-458A-884E-A8DD1F726A0B}"/>
    <cellStyle name="Comma [0] 2 189 2 2" xfId="61606" hidden="1" xr:uid="{143EA18D-2359-4204-915C-12CDD35E4AED}"/>
    <cellStyle name="Comma [0] 2 189 2 2" xfId="62133" hidden="1" xr:uid="{90596D72-B995-402B-9AF8-CFBA77B23764}"/>
    <cellStyle name="Comma [0] 2 189 2 2" xfId="62371" hidden="1" xr:uid="{7938A10C-F90F-49D3-8DF3-A888B8DF032C}"/>
    <cellStyle name="Comma [0] 2 189 2 2" xfId="62661" hidden="1" xr:uid="{D481903B-64F0-4937-A9CC-966B3DAF84FC}"/>
    <cellStyle name="Comma [0] 2 189 2 2" xfId="63188" hidden="1" xr:uid="{344074B9-DA04-4C45-A64A-7F01ABC2D1CF}"/>
    <cellStyle name="Comma [0] 2 189 2 2" xfId="63655" hidden="1" xr:uid="{C50F3E2C-0EE1-4B33-ADF1-03D7D767B8EA}"/>
    <cellStyle name="Comma [0] 2 189 2 2" xfId="63882" hidden="1" xr:uid="{08068EEB-D0DC-440E-8C57-EDA544CCF92D}"/>
    <cellStyle name="Comma [0] 2 189 3" xfId="4238" hidden="1" xr:uid="{00000000-0005-0000-0000-000091100000}"/>
    <cellStyle name="Comma [0] 2 189 3" xfId="6457" hidden="1" xr:uid="{00000000-0005-0000-0000-00003C190000}"/>
    <cellStyle name="Comma [0] 2 189 3" xfId="6546" hidden="1" xr:uid="{00000000-0005-0000-0000-000095190000}"/>
    <cellStyle name="Comma [0] 2 189 3" xfId="6770" hidden="1" xr:uid="{00000000-0005-0000-0000-0000751A0000}"/>
    <cellStyle name="Comma [0] 2 189 3" xfId="7543" hidden="1" xr:uid="{00000000-0005-0000-0000-00007A1D0000}"/>
    <cellStyle name="Comma [0] 2 189 3" xfId="9299" hidden="1" xr:uid="{00000000-0005-0000-0000-000056240000}"/>
    <cellStyle name="Comma [0] 2 189 3" xfId="11055" hidden="1" xr:uid="{00000000-0005-0000-0000-0000322B0000}"/>
    <cellStyle name="Comma [0] 2 189 3" xfId="12811" hidden="1" xr:uid="{00000000-0005-0000-0000-00000E320000}"/>
    <cellStyle name="Comma [0] 2 189 3" xfId="14567" hidden="1" xr:uid="{00000000-0005-0000-0000-0000EA380000}"/>
    <cellStyle name="Comma [0] 2 189 3" xfId="16320" hidden="1" xr:uid="{00000000-0005-0000-0000-0000C33F0000}"/>
    <cellStyle name="Comma [0] 2 189 3" xfId="18070" hidden="1" xr:uid="{00000000-0005-0000-0000-000099460000}"/>
    <cellStyle name="Comma [0] 2 189 3" xfId="19814" hidden="1" xr:uid="{00000000-0005-0000-0000-0000694D0000}"/>
    <cellStyle name="Comma [0] 2 189 3" xfId="21548" hidden="1" xr:uid="{00000000-0005-0000-0000-00002F540000}"/>
    <cellStyle name="Comma [0] 2 189 3" xfId="23274" hidden="1" xr:uid="{00000000-0005-0000-0000-0000ED5A0000}"/>
    <cellStyle name="Comma [0] 2 189 3" xfId="24982" hidden="1" xr:uid="{00000000-0005-0000-0000-000099610000}"/>
    <cellStyle name="Comma [0] 2 189 3" xfId="26677" hidden="1" xr:uid="{00000000-0005-0000-0000-000038680000}"/>
    <cellStyle name="Comma [0] 2 189 3" xfId="36257" hidden="1" xr:uid="{B3B28494-0F9A-4A60-A64D-BBFFF04CDC9C}"/>
    <cellStyle name="Comma [0] 2 189 3" xfId="38476" hidden="1" xr:uid="{71496EC8-31BB-43B7-8936-CA1F294C8157}"/>
    <cellStyle name="Comma [0] 2 189 3" xfId="38565" hidden="1" xr:uid="{58156EBE-6431-480C-BBE4-54B680F1B3C8}"/>
    <cellStyle name="Comma [0] 2 189 3" xfId="38789" hidden="1" xr:uid="{2E0ABF01-6C8E-45DE-A90F-BE662F70DB01}"/>
    <cellStyle name="Comma [0] 2 189 3" xfId="39562" hidden="1" xr:uid="{C4D053DA-BC6D-473A-ABA5-A9F82A6DBE6C}"/>
    <cellStyle name="Comma [0] 2 189 3" xfId="41318" hidden="1" xr:uid="{6DB3ECA5-5601-4649-B37C-283E0560C1A6}"/>
    <cellStyle name="Comma [0] 2 189 3" xfId="43074" hidden="1" xr:uid="{DDEA100B-E94D-4BE6-8B59-7B9E46D4F839}"/>
    <cellStyle name="Comma [0] 2 189 3" xfId="44830" hidden="1" xr:uid="{7DCE7B33-28F9-482E-A800-61F5D4436981}"/>
    <cellStyle name="Comma [0] 2 189 3" xfId="46586" hidden="1" xr:uid="{7B76B232-CEFB-457D-B88A-BFF898D6B345}"/>
    <cellStyle name="Comma [0] 2 189 3" xfId="48339" hidden="1" xr:uid="{41229B2B-463F-4226-B1E2-87D2781989E7}"/>
    <cellStyle name="Comma [0] 2 189 3" xfId="50089" hidden="1" xr:uid="{B35901F9-055B-461E-A786-D67C20C4DD6B}"/>
    <cellStyle name="Comma [0] 2 189 3" xfId="51833" hidden="1" xr:uid="{1C99D9C2-06E2-4AF5-9D40-029FDAEAC112}"/>
    <cellStyle name="Comma [0] 2 189 3" xfId="53567" hidden="1" xr:uid="{F1EC503C-2A2D-4DA7-A51D-29A1A64A9861}"/>
    <cellStyle name="Comma [0] 2 189 3" xfId="55293" hidden="1" xr:uid="{3D3FCC11-AFA0-4C4F-91A8-FC902E6D273C}"/>
    <cellStyle name="Comma [0] 2 189 3" xfId="57001" hidden="1" xr:uid="{AF925CB1-1894-43F2-AF74-BBD44EEE57F3}"/>
    <cellStyle name="Comma [0] 2 189 3" xfId="58696" hidden="1" xr:uid="{D57D9E41-62E8-460B-8E66-34A5E26D93DA}"/>
    <cellStyle name="Comma [0] 2 19" xfId="897" xr:uid="{00000000-0005-0000-0000-000084030000}"/>
    <cellStyle name="Comma [0] 2 19 2" xfId="1552" hidden="1" xr:uid="{00000000-0005-0000-0000-000013060000}"/>
    <cellStyle name="Comma [0] 2 19 2" xfId="2088" hidden="1" xr:uid="{00000000-0005-0000-0000-00002B080000}"/>
    <cellStyle name="Comma [0] 2 19 2" xfId="2361" hidden="1" xr:uid="{00000000-0005-0000-0000-00003C090000}"/>
    <cellStyle name="Comma [0] 2 19 2" xfId="2566" hidden="1" xr:uid="{00000000-0005-0000-0000-0000090A0000}"/>
    <cellStyle name="Comma [0] 2 19 2" xfId="33585" hidden="1" xr:uid="{03E17DDE-0A22-4A34-B032-DB57954A5B91}"/>
    <cellStyle name="Comma [0] 2 19 2" xfId="34118" hidden="1" xr:uid="{C7DF155F-B366-4016-9FFD-B7BF7F8C843A}"/>
    <cellStyle name="Comma [0] 2 19 2" xfId="34391" hidden="1" xr:uid="{A660F21E-A188-478E-9733-150DC3E94331}"/>
    <cellStyle name="Comma [0] 2 19 2" xfId="34596" hidden="1" xr:uid="{5DB4C375-6FA0-4488-8E37-585F0EA2CD60}"/>
    <cellStyle name="Comma [0] 2 19 2" xfId="32950" xr:uid="{6F522D78-2BC0-4F3E-A543-0B40D78E3D5E}"/>
    <cellStyle name="Comma [0] 2 19 2 2" xfId="5349" hidden="1" xr:uid="{00000000-0005-0000-0000-0000E8140000}"/>
    <cellStyle name="Comma [0] 2 19 2 2" xfId="5890" hidden="1" xr:uid="{00000000-0005-0000-0000-000005170000}"/>
    <cellStyle name="Comma [0] 2 19 2 2" xfId="6163" hidden="1" xr:uid="{00000000-0005-0000-0000-000016180000}"/>
    <cellStyle name="Comma [0] 2 19 2 2" xfId="6368" hidden="1" xr:uid="{00000000-0005-0000-0000-0000E3180000}"/>
    <cellStyle name="Comma [0] 2 19 2 2" xfId="7568" hidden="1" xr:uid="{00000000-0005-0000-0000-0000931D0000}"/>
    <cellStyle name="Comma [0] 2 19 2 2" xfId="8109" hidden="1" xr:uid="{00000000-0005-0000-0000-0000B01F0000}"/>
    <cellStyle name="Comma [0] 2 19 2 2" xfId="8382" hidden="1" xr:uid="{00000000-0005-0000-0000-0000C1200000}"/>
    <cellStyle name="Comma [0] 2 19 2 2" xfId="8587" hidden="1" xr:uid="{00000000-0005-0000-0000-00008E210000}"/>
    <cellStyle name="Comma [0] 2 19 2 2" xfId="9324" hidden="1" xr:uid="{00000000-0005-0000-0000-00006F240000}"/>
    <cellStyle name="Comma [0] 2 19 2 2" xfId="9865" hidden="1" xr:uid="{00000000-0005-0000-0000-00008C260000}"/>
    <cellStyle name="Comma [0] 2 19 2 2" xfId="10138" hidden="1" xr:uid="{00000000-0005-0000-0000-00009D270000}"/>
    <cellStyle name="Comma [0] 2 19 2 2" xfId="10343" hidden="1" xr:uid="{00000000-0005-0000-0000-00006A280000}"/>
    <cellStyle name="Comma [0] 2 19 2 2" xfId="11080" hidden="1" xr:uid="{00000000-0005-0000-0000-00004B2B0000}"/>
    <cellStyle name="Comma [0] 2 19 2 2" xfId="11621" hidden="1" xr:uid="{00000000-0005-0000-0000-0000682D0000}"/>
    <cellStyle name="Comma [0] 2 19 2 2" xfId="11894" hidden="1" xr:uid="{00000000-0005-0000-0000-0000792E0000}"/>
    <cellStyle name="Comma [0] 2 19 2 2" xfId="12099" hidden="1" xr:uid="{00000000-0005-0000-0000-0000462F0000}"/>
    <cellStyle name="Comma [0] 2 19 2 2" xfId="12836" hidden="1" xr:uid="{00000000-0005-0000-0000-000027320000}"/>
    <cellStyle name="Comma [0] 2 19 2 2" xfId="13377" hidden="1" xr:uid="{00000000-0005-0000-0000-000044340000}"/>
    <cellStyle name="Comma [0] 2 19 2 2" xfId="13650" hidden="1" xr:uid="{00000000-0005-0000-0000-000055350000}"/>
    <cellStyle name="Comma [0] 2 19 2 2" xfId="13855" hidden="1" xr:uid="{00000000-0005-0000-0000-000022360000}"/>
    <cellStyle name="Comma [0] 2 19 2 2" xfId="14592" hidden="1" xr:uid="{00000000-0005-0000-0000-000003390000}"/>
    <cellStyle name="Comma [0] 2 19 2 2" xfId="15133" hidden="1" xr:uid="{00000000-0005-0000-0000-0000203B0000}"/>
    <cellStyle name="Comma [0] 2 19 2 2" xfId="15406" hidden="1" xr:uid="{00000000-0005-0000-0000-0000313C0000}"/>
    <cellStyle name="Comma [0] 2 19 2 2" xfId="15611" hidden="1" xr:uid="{00000000-0005-0000-0000-0000FE3C0000}"/>
    <cellStyle name="Comma [0] 2 19 2 2" xfId="16345" hidden="1" xr:uid="{00000000-0005-0000-0000-0000DC3F0000}"/>
    <cellStyle name="Comma [0] 2 19 2 2" xfId="16886" hidden="1" xr:uid="{00000000-0005-0000-0000-0000F9410000}"/>
    <cellStyle name="Comma [0] 2 19 2 2" xfId="17159" hidden="1" xr:uid="{00000000-0005-0000-0000-00000A430000}"/>
    <cellStyle name="Comma [0] 2 19 2 2" xfId="17364" hidden="1" xr:uid="{00000000-0005-0000-0000-0000D7430000}"/>
    <cellStyle name="Comma [0] 2 19 2 2" xfId="18095" hidden="1" xr:uid="{00000000-0005-0000-0000-0000B2460000}"/>
    <cellStyle name="Comma [0] 2 19 2 2" xfId="18636" hidden="1" xr:uid="{00000000-0005-0000-0000-0000CF480000}"/>
    <cellStyle name="Comma [0] 2 19 2 2" xfId="18909" hidden="1" xr:uid="{00000000-0005-0000-0000-0000E0490000}"/>
    <cellStyle name="Comma [0] 2 19 2 2" xfId="19114" hidden="1" xr:uid="{00000000-0005-0000-0000-0000AD4A0000}"/>
    <cellStyle name="Comma [0] 2 19 2 2" xfId="19839" hidden="1" xr:uid="{00000000-0005-0000-0000-0000824D0000}"/>
    <cellStyle name="Comma [0] 2 19 2 2" xfId="20380" hidden="1" xr:uid="{00000000-0005-0000-0000-00009F4F0000}"/>
    <cellStyle name="Comma [0] 2 19 2 2" xfId="20653" hidden="1" xr:uid="{00000000-0005-0000-0000-0000B0500000}"/>
    <cellStyle name="Comma [0] 2 19 2 2" xfId="20858" hidden="1" xr:uid="{00000000-0005-0000-0000-00007D510000}"/>
    <cellStyle name="Comma [0] 2 19 2 2" xfId="21573" hidden="1" xr:uid="{00000000-0005-0000-0000-000048540000}"/>
    <cellStyle name="Comma [0] 2 19 2 2" xfId="22114" hidden="1" xr:uid="{00000000-0005-0000-0000-000065560000}"/>
    <cellStyle name="Comma [0] 2 19 2 2" xfId="22387" hidden="1" xr:uid="{00000000-0005-0000-0000-000076570000}"/>
    <cellStyle name="Comma [0] 2 19 2 2" xfId="22592" hidden="1" xr:uid="{00000000-0005-0000-0000-000043580000}"/>
    <cellStyle name="Comma [0] 2 19 2 2" xfId="23299" hidden="1" xr:uid="{00000000-0005-0000-0000-0000065B0000}"/>
    <cellStyle name="Comma [0] 2 19 2 2" xfId="23838" hidden="1" xr:uid="{00000000-0005-0000-0000-0000215D0000}"/>
    <cellStyle name="Comma [0] 2 19 2 2" xfId="24111" hidden="1" xr:uid="{00000000-0005-0000-0000-0000325E0000}"/>
    <cellStyle name="Comma [0] 2 19 2 2" xfId="24316" hidden="1" xr:uid="{00000000-0005-0000-0000-0000FF5E0000}"/>
    <cellStyle name="Comma [0] 2 19 2 2" xfId="25007" hidden="1" xr:uid="{00000000-0005-0000-0000-0000B2610000}"/>
    <cellStyle name="Comma [0] 2 19 2 2" xfId="25545" hidden="1" xr:uid="{00000000-0005-0000-0000-0000CC630000}"/>
    <cellStyle name="Comma [0] 2 19 2 2" xfId="25818" hidden="1" xr:uid="{00000000-0005-0000-0000-0000DD640000}"/>
    <cellStyle name="Comma [0] 2 19 2 2" xfId="26023" hidden="1" xr:uid="{00000000-0005-0000-0000-0000AA650000}"/>
    <cellStyle name="Comma [0] 2 19 2 2" xfId="26702" hidden="1" xr:uid="{00000000-0005-0000-0000-000051680000}"/>
    <cellStyle name="Comma [0] 2 19 2 2" xfId="27239" hidden="1" xr:uid="{00000000-0005-0000-0000-00006A6A0000}"/>
    <cellStyle name="Comma [0] 2 19 2 2" xfId="27512" hidden="1" xr:uid="{00000000-0005-0000-0000-00007B6B0000}"/>
    <cellStyle name="Comma [0] 2 19 2 2" xfId="27717" hidden="1" xr:uid="{00000000-0005-0000-0000-0000486C0000}"/>
    <cellStyle name="Comma [0] 2 19 2 2" xfId="28366" hidden="1" xr:uid="{00000000-0005-0000-0000-0000D16E0000}"/>
    <cellStyle name="Comma [0] 2 19 2 2" xfId="28900" hidden="1" xr:uid="{00000000-0005-0000-0000-0000E7700000}"/>
    <cellStyle name="Comma [0] 2 19 2 2" xfId="29173" hidden="1" xr:uid="{00000000-0005-0000-0000-0000F8710000}"/>
    <cellStyle name="Comma [0] 2 19 2 2" xfId="29378" hidden="1" xr:uid="{00000000-0005-0000-0000-0000C5720000}"/>
    <cellStyle name="Comma [0] 2 19 2 2" xfId="30001" hidden="1" xr:uid="{00000000-0005-0000-0000-000034750000}"/>
    <cellStyle name="Comma [0] 2 19 2 2" xfId="30535" hidden="1" xr:uid="{00000000-0005-0000-0000-00004A770000}"/>
    <cellStyle name="Comma [0] 2 19 2 2" xfId="30808" hidden="1" xr:uid="{00000000-0005-0000-0000-00005B780000}"/>
    <cellStyle name="Comma [0] 2 19 2 2" xfId="31013" hidden="1" xr:uid="{00000000-0005-0000-0000-000028790000}"/>
    <cellStyle name="Comma [0] 2 19 2 2" xfId="31528" hidden="1" xr:uid="{00000000-0005-0000-0000-00002B7B0000}"/>
    <cellStyle name="Comma [0] 2 19 2 2" xfId="37368" hidden="1" xr:uid="{011FB63B-96E7-4E2E-8FE6-7D4E564BA538}"/>
    <cellStyle name="Comma [0] 2 19 2 2" xfId="37909" hidden="1" xr:uid="{E10751C7-C3C6-4E98-A89C-C778672C9648}"/>
    <cellStyle name="Comma [0] 2 19 2 2" xfId="38182" hidden="1" xr:uid="{835F78F4-10C4-41C9-8A4A-A76E77BBA910}"/>
    <cellStyle name="Comma [0] 2 19 2 2" xfId="38387" hidden="1" xr:uid="{0038D035-241C-4D95-9FE8-DE9461D04BFB}"/>
    <cellStyle name="Comma [0] 2 19 2 2" xfId="39587" hidden="1" xr:uid="{3E564FDD-BC40-4193-980C-FD4FC87A85C0}"/>
    <cellStyle name="Comma [0] 2 19 2 2" xfId="40128" hidden="1" xr:uid="{DFB4B541-0DFC-408A-A179-26575F4572E5}"/>
    <cellStyle name="Comma [0] 2 19 2 2" xfId="40401" hidden="1" xr:uid="{3A32C33F-F37F-4D52-ABDA-760804C3486C}"/>
    <cellStyle name="Comma [0] 2 19 2 2" xfId="40606" hidden="1" xr:uid="{A5ACFF0E-9746-4C1A-A219-90B69EB44A47}"/>
    <cellStyle name="Comma [0] 2 19 2 2" xfId="41343" hidden="1" xr:uid="{3C5CB1A4-1AE3-43FB-B042-A55A39990C4C}"/>
    <cellStyle name="Comma [0] 2 19 2 2" xfId="41884" hidden="1" xr:uid="{A7017AD3-71D8-40BA-8710-A508337FCEB3}"/>
    <cellStyle name="Comma [0] 2 19 2 2" xfId="42157" hidden="1" xr:uid="{B1F29E1E-6DFD-46E1-9F07-4CFDCE30922D}"/>
    <cellStyle name="Comma [0] 2 19 2 2" xfId="42362" hidden="1" xr:uid="{07006688-E776-435A-BA0A-754862A9B708}"/>
    <cellStyle name="Comma [0] 2 19 2 2" xfId="43099" hidden="1" xr:uid="{F69B28C3-AA99-4D9A-8E6F-E0957513FC1D}"/>
    <cellStyle name="Comma [0] 2 19 2 2" xfId="43640" hidden="1" xr:uid="{B1DB260A-EFE6-4EA3-AF44-28666B68BE0A}"/>
    <cellStyle name="Comma [0] 2 19 2 2" xfId="43913" hidden="1" xr:uid="{C4BFDC3A-728F-4966-95E5-EB16F19BE81A}"/>
    <cellStyle name="Comma [0] 2 19 2 2" xfId="44118" hidden="1" xr:uid="{53356DBD-286F-4D2A-BEF7-B3E9993DE322}"/>
    <cellStyle name="Comma [0] 2 19 2 2" xfId="44855" hidden="1" xr:uid="{DD3729EB-39B7-4BFD-AF7B-FA6A2789BC60}"/>
    <cellStyle name="Comma [0] 2 19 2 2" xfId="45396" hidden="1" xr:uid="{E5F0F532-39AD-42CE-B86A-0200B6844D14}"/>
    <cellStyle name="Comma [0] 2 19 2 2" xfId="45669" hidden="1" xr:uid="{D0100A46-44BA-45E8-8533-C662DE4B66D7}"/>
    <cellStyle name="Comma [0] 2 19 2 2" xfId="45874" hidden="1" xr:uid="{E68765DD-0DFA-489F-926B-571923253BFC}"/>
    <cellStyle name="Comma [0] 2 19 2 2" xfId="46611" hidden="1" xr:uid="{2C5A0AB3-A85A-4AED-B298-D6195B8FE524}"/>
    <cellStyle name="Comma [0] 2 19 2 2" xfId="47152" hidden="1" xr:uid="{1DB5014F-F9D4-4212-AF2A-34DFE4EB3198}"/>
    <cellStyle name="Comma [0] 2 19 2 2" xfId="47425" hidden="1" xr:uid="{9C903F94-7B89-44C6-BD90-F47FD0BDCF6C}"/>
    <cellStyle name="Comma [0] 2 19 2 2" xfId="47630" hidden="1" xr:uid="{8E0FEE27-A66E-4486-8B53-0BFA70B1A377}"/>
    <cellStyle name="Comma [0] 2 19 2 2" xfId="48364" hidden="1" xr:uid="{B5071DF7-9FA5-41ED-B93C-735178A5A695}"/>
    <cellStyle name="Comma [0] 2 19 2 2" xfId="48905" hidden="1" xr:uid="{D3186F5B-43DD-4C60-8DFF-CA8CFA5CD4E5}"/>
    <cellStyle name="Comma [0] 2 19 2 2" xfId="49178" hidden="1" xr:uid="{AC8B16E3-FE85-4538-AC9C-C923595FFEB7}"/>
    <cellStyle name="Comma [0] 2 19 2 2" xfId="49383" hidden="1" xr:uid="{3458A869-515B-4544-8525-0478FEB0CCA9}"/>
    <cellStyle name="Comma [0] 2 19 2 2" xfId="50114" hidden="1" xr:uid="{37535207-2EED-4AD6-82C2-CE800AAEE5E5}"/>
    <cellStyle name="Comma [0] 2 19 2 2" xfId="50655" hidden="1" xr:uid="{1FD260B2-B72D-4EB5-A56D-A30562F220A9}"/>
    <cellStyle name="Comma [0] 2 19 2 2" xfId="50928" hidden="1" xr:uid="{90913599-F4C6-4451-9CC7-9DE77FAF038C}"/>
    <cellStyle name="Comma [0] 2 19 2 2" xfId="51133" hidden="1" xr:uid="{350E0889-6ECE-444A-BC26-443DBB859E14}"/>
    <cellStyle name="Comma [0] 2 19 2 2" xfId="51858" hidden="1" xr:uid="{2EE086E0-47C6-42E4-BB9A-CD27D9613E89}"/>
    <cellStyle name="Comma [0] 2 19 2 2" xfId="52399" hidden="1" xr:uid="{0B22E768-69EB-426D-B74C-7FFDAF2888C4}"/>
    <cellStyle name="Comma [0] 2 19 2 2" xfId="52672" hidden="1" xr:uid="{3B343494-90AF-4395-A212-4725A9E34E96}"/>
    <cellStyle name="Comma [0] 2 19 2 2" xfId="52877" hidden="1" xr:uid="{F44F04A0-72DA-4FDC-B801-27A8D99D62B8}"/>
    <cellStyle name="Comma [0] 2 19 2 2" xfId="53592" hidden="1" xr:uid="{6F020E80-2817-4D83-9CA8-6DBFDA66B2B8}"/>
    <cellStyle name="Comma [0] 2 19 2 2" xfId="54133" hidden="1" xr:uid="{93F883F0-477B-4779-B548-B11F0E4A77DE}"/>
    <cellStyle name="Comma [0] 2 19 2 2" xfId="54406" hidden="1" xr:uid="{C743C9A3-BA28-4C42-BC5C-CA09D4E04A77}"/>
    <cellStyle name="Comma [0] 2 19 2 2" xfId="54611" hidden="1" xr:uid="{13625FEC-51DD-4CBA-B7FA-AA7044155FF2}"/>
    <cellStyle name="Comma [0] 2 19 2 2" xfId="55318" hidden="1" xr:uid="{A9DAEC13-BE24-4519-BB3B-41B974DA7318}"/>
    <cellStyle name="Comma [0] 2 19 2 2" xfId="55857" hidden="1" xr:uid="{A2255B9A-4148-49D1-A4A1-BF42AA46050A}"/>
    <cellStyle name="Comma [0] 2 19 2 2" xfId="56130" hidden="1" xr:uid="{507FAF55-3315-412C-8119-8F2CFA89C9DF}"/>
    <cellStyle name="Comma [0] 2 19 2 2" xfId="56335" hidden="1" xr:uid="{BDD18E83-99C2-4605-8D46-3FAF37102F15}"/>
    <cellStyle name="Comma [0] 2 19 2 2" xfId="57026" hidden="1" xr:uid="{3B9917EE-46BF-4F4E-971D-3F912478BA53}"/>
    <cellStyle name="Comma [0] 2 19 2 2" xfId="57564" hidden="1" xr:uid="{87B34925-EB63-4A25-A174-2142038256EA}"/>
    <cellStyle name="Comma [0] 2 19 2 2" xfId="57837" hidden="1" xr:uid="{270F5D89-F76C-4598-A375-71679018EF91}"/>
    <cellStyle name="Comma [0] 2 19 2 2" xfId="58042" hidden="1" xr:uid="{A71238A6-3438-4665-A5BB-CF06F5F5B979}"/>
    <cellStyle name="Comma [0] 2 19 2 2" xfId="58721" hidden="1" xr:uid="{6E015440-8496-4F5F-8597-08CA1DF67FA1}"/>
    <cellStyle name="Comma [0] 2 19 2 2" xfId="59258" hidden="1" xr:uid="{A5B5DC52-0EED-4D8D-99B2-7457E3168451}"/>
    <cellStyle name="Comma [0] 2 19 2 2" xfId="59531" hidden="1" xr:uid="{4872D865-E95B-4E26-A034-78BB24A14DFA}"/>
    <cellStyle name="Comma [0] 2 19 2 2" xfId="59736" hidden="1" xr:uid="{D39674E5-5264-485F-A947-7F78BABAC147}"/>
    <cellStyle name="Comma [0] 2 19 2 2" xfId="60385" hidden="1" xr:uid="{E748716C-5D3B-4FF5-83B6-DA0945C5E6B1}"/>
    <cellStyle name="Comma [0] 2 19 2 2" xfId="60919" hidden="1" xr:uid="{8069174D-41F1-4A28-8B19-E9748B2D0365}"/>
    <cellStyle name="Comma [0] 2 19 2 2" xfId="61192" hidden="1" xr:uid="{2AF6D6CA-078F-4F53-BFF2-FB28778416FB}"/>
    <cellStyle name="Comma [0] 2 19 2 2" xfId="61397" hidden="1" xr:uid="{A2F994A0-6572-4830-ABA1-9B789B5C9E81}"/>
    <cellStyle name="Comma [0] 2 19 2 2" xfId="62020" hidden="1" xr:uid="{9A697636-646D-4418-B6D3-16450155B971}"/>
    <cellStyle name="Comma [0] 2 19 2 2" xfId="62554" hidden="1" xr:uid="{E7786184-9089-4D70-B45A-944263D2C066}"/>
    <cellStyle name="Comma [0] 2 19 2 2" xfId="62827" hidden="1" xr:uid="{9B9E599B-1B03-4948-B884-F8B1B114EB02}"/>
    <cellStyle name="Comma [0] 2 19 2 2" xfId="63032" hidden="1" xr:uid="{EF709F76-3A48-4C01-9E71-A8A6D9943EAB}"/>
    <cellStyle name="Comma [0] 2 19 2 2" xfId="63547" hidden="1" xr:uid="{C718F0FE-C06D-4809-BEC4-5FCBE3734C78}"/>
    <cellStyle name="Comma [0] 2 19 3" xfId="4688" hidden="1" xr:uid="{00000000-0005-0000-0000-000053120000}"/>
    <cellStyle name="Comma [0] 2 19 3" xfId="6907" hidden="1" xr:uid="{00000000-0005-0000-0000-0000FE1A0000}"/>
    <cellStyle name="Comma [0] 2 19 3" xfId="8663" hidden="1" xr:uid="{00000000-0005-0000-0000-0000DA210000}"/>
    <cellStyle name="Comma [0] 2 19 3" xfId="10419" hidden="1" xr:uid="{00000000-0005-0000-0000-0000B6280000}"/>
    <cellStyle name="Comma [0] 2 19 3" xfId="12175" hidden="1" xr:uid="{00000000-0005-0000-0000-0000922F0000}"/>
    <cellStyle name="Comma [0] 2 19 3" xfId="13931" hidden="1" xr:uid="{00000000-0005-0000-0000-00006E360000}"/>
    <cellStyle name="Comma [0] 2 19 3" xfId="15687" hidden="1" xr:uid="{00000000-0005-0000-0000-00004A3D0000}"/>
    <cellStyle name="Comma [0] 2 19 3" xfId="17439" hidden="1" xr:uid="{00000000-0005-0000-0000-000022440000}"/>
    <cellStyle name="Comma [0] 2 19 3" xfId="19188" hidden="1" xr:uid="{00000000-0005-0000-0000-0000F74A0000}"/>
    <cellStyle name="Comma [0] 2 19 3" xfId="20931" hidden="1" xr:uid="{00000000-0005-0000-0000-0000C6510000}"/>
    <cellStyle name="Comma [0] 2 19 3" xfId="22661" hidden="1" xr:uid="{00000000-0005-0000-0000-000088580000}"/>
    <cellStyle name="Comma [0] 2 19 3" xfId="24384" hidden="1" xr:uid="{00000000-0005-0000-0000-0000435F0000}"/>
    <cellStyle name="Comma [0] 2 19 3" xfId="26088" hidden="1" xr:uid="{00000000-0005-0000-0000-0000EB650000}"/>
    <cellStyle name="Comma [0] 2 19 3" xfId="27777" hidden="1" xr:uid="{00000000-0005-0000-0000-0000846C0000}"/>
    <cellStyle name="Comma [0] 2 19 3" xfId="29432" hidden="1" xr:uid="{00000000-0005-0000-0000-0000FB720000}"/>
    <cellStyle name="Comma [0] 2 19 3" xfId="31052" hidden="1" xr:uid="{00000000-0005-0000-0000-00004F790000}"/>
    <cellStyle name="Comma [0] 2 19 3" xfId="36707" hidden="1" xr:uid="{DCAC6430-263D-4F3A-8AB9-E0AAA11113A8}"/>
    <cellStyle name="Comma [0] 2 19 3" xfId="38926" hidden="1" xr:uid="{CA75A60C-5E0A-45A0-AB73-FE8C7AA90954}"/>
    <cellStyle name="Comma [0] 2 19 3" xfId="40682" hidden="1" xr:uid="{809BBEF4-7AC1-4B42-871B-4DC7E6F8D3B5}"/>
    <cellStyle name="Comma [0] 2 19 3" xfId="42438" hidden="1" xr:uid="{80A8E006-3EF6-43D6-A8B0-9155AC9115CA}"/>
    <cellStyle name="Comma [0] 2 19 3" xfId="44194" hidden="1" xr:uid="{B9D5FD22-238A-40D5-8EB1-922E04759F6D}"/>
    <cellStyle name="Comma [0] 2 19 3" xfId="45950" hidden="1" xr:uid="{00812CFA-9D8F-4896-886A-E73FADC4D501}"/>
    <cellStyle name="Comma [0] 2 19 3" xfId="47706" hidden="1" xr:uid="{9E44F6F3-1D38-48AF-881F-44E56D083C9B}"/>
    <cellStyle name="Comma [0] 2 19 3" xfId="49458" hidden="1" xr:uid="{7F6DEDE3-E58C-4054-BCF8-33072E665DA3}"/>
    <cellStyle name="Comma [0] 2 19 3" xfId="51207" hidden="1" xr:uid="{A3F6320B-FDAD-4D73-AAE7-2DB1ED5CC065}"/>
    <cellStyle name="Comma [0] 2 19 3" xfId="52950" hidden="1" xr:uid="{D1C37B76-EF84-4B1C-B940-7FC82C027602}"/>
    <cellStyle name="Comma [0] 2 19 3" xfId="54680" hidden="1" xr:uid="{4881FFFE-53D1-4CE6-AC2B-CB4B6722761E}"/>
    <cellStyle name="Comma [0] 2 19 3" xfId="56403" hidden="1" xr:uid="{827AA6BF-9505-4459-A0DD-0A87E2C173F4}"/>
    <cellStyle name="Comma [0] 2 19 3" xfId="58107" hidden="1" xr:uid="{F684CA8D-5AC1-47A3-895C-B8A92CF02AC1}"/>
    <cellStyle name="Comma [0] 2 19 3" xfId="59796" hidden="1" xr:uid="{421EBFFA-D997-4850-93DE-D0EC23835270}"/>
    <cellStyle name="Comma [0] 2 19 3" xfId="61451" hidden="1" xr:uid="{E9C73F80-F3D6-4E3E-9874-391BB4F272DB}"/>
    <cellStyle name="Comma [0] 2 19 3" xfId="63071" hidden="1" xr:uid="{BE2059CB-5D9D-498D-8934-25A46C6DE2FE}"/>
    <cellStyle name="Comma [0] 2 190" xfId="445" xr:uid="{00000000-0005-0000-0000-0000C0010000}"/>
    <cellStyle name="Comma [0] 2 190 2" xfId="1104" hidden="1" xr:uid="{00000000-0005-0000-0000-000053040000}"/>
    <cellStyle name="Comma [0] 2 190 2" xfId="1670" hidden="1" xr:uid="{00000000-0005-0000-0000-000089060000}"/>
    <cellStyle name="Comma [0] 2 190 2" xfId="1914" hidden="1" xr:uid="{00000000-0005-0000-0000-00007D070000}"/>
    <cellStyle name="Comma [0] 2 190 2" xfId="2203" hidden="1" xr:uid="{00000000-0005-0000-0000-00009E080000}"/>
    <cellStyle name="Comma [0] 2 190 2" xfId="33140" hidden="1" xr:uid="{C0B61148-FAEA-4655-94AD-F37506DE71BC}"/>
    <cellStyle name="Comma [0] 2 190 2" xfId="33703" hidden="1" xr:uid="{C0809B8E-B00C-4803-94BC-54AD0890E55A}"/>
    <cellStyle name="Comma [0] 2 190 2" xfId="33944" hidden="1" xr:uid="{E0322C18-EA05-4F77-9857-2671DCAF81EF}"/>
    <cellStyle name="Comma [0] 2 190 2" xfId="34233" hidden="1" xr:uid="{C71D4A07-5E8F-402F-A8CF-37B352DA3E95}"/>
    <cellStyle name="Comma [0] 2 190 2" xfId="32498" xr:uid="{E8F53037-3921-4412-9586-E7218293078A}"/>
    <cellStyle name="Comma [0] 2 190 2 2" xfId="4897" hidden="1" xr:uid="{00000000-0005-0000-0000-000024130000}"/>
    <cellStyle name="Comma [0] 2 190 2 2" xfId="5467" hidden="1" xr:uid="{00000000-0005-0000-0000-00005E150000}"/>
    <cellStyle name="Comma [0] 2 190 2 2" xfId="5716" hidden="1" xr:uid="{00000000-0005-0000-0000-000057160000}"/>
    <cellStyle name="Comma [0] 2 190 2 2" xfId="6005" hidden="1" xr:uid="{00000000-0005-0000-0000-000078170000}"/>
    <cellStyle name="Comma [0] 2 190 2 2" xfId="7116" hidden="1" xr:uid="{00000000-0005-0000-0000-0000CF1B0000}"/>
    <cellStyle name="Comma [0] 2 190 2 2" xfId="7686" hidden="1" xr:uid="{00000000-0005-0000-0000-0000091E0000}"/>
    <cellStyle name="Comma [0] 2 190 2 2" xfId="7935" hidden="1" xr:uid="{00000000-0005-0000-0000-0000021F0000}"/>
    <cellStyle name="Comma [0] 2 190 2 2" xfId="8224" hidden="1" xr:uid="{00000000-0005-0000-0000-000023200000}"/>
    <cellStyle name="Comma [0] 2 190 2 2" xfId="8872" hidden="1" xr:uid="{00000000-0005-0000-0000-0000AB220000}"/>
    <cellStyle name="Comma [0] 2 190 2 2" xfId="9442" hidden="1" xr:uid="{00000000-0005-0000-0000-0000E5240000}"/>
    <cellStyle name="Comma [0] 2 190 2 2" xfId="9691" hidden="1" xr:uid="{00000000-0005-0000-0000-0000DE250000}"/>
    <cellStyle name="Comma [0] 2 190 2 2" xfId="9980" hidden="1" xr:uid="{00000000-0005-0000-0000-0000FF260000}"/>
    <cellStyle name="Comma [0] 2 190 2 2" xfId="10628" hidden="1" xr:uid="{00000000-0005-0000-0000-000087290000}"/>
    <cellStyle name="Comma [0] 2 190 2 2" xfId="11198" hidden="1" xr:uid="{00000000-0005-0000-0000-0000C12B0000}"/>
    <cellStyle name="Comma [0] 2 190 2 2" xfId="11447" hidden="1" xr:uid="{00000000-0005-0000-0000-0000BA2C0000}"/>
    <cellStyle name="Comma [0] 2 190 2 2" xfId="11736" hidden="1" xr:uid="{00000000-0005-0000-0000-0000DB2D0000}"/>
    <cellStyle name="Comma [0] 2 190 2 2" xfId="12384" hidden="1" xr:uid="{00000000-0005-0000-0000-000063300000}"/>
    <cellStyle name="Comma [0] 2 190 2 2" xfId="12954" hidden="1" xr:uid="{00000000-0005-0000-0000-00009D320000}"/>
    <cellStyle name="Comma [0] 2 190 2 2" xfId="13203" hidden="1" xr:uid="{00000000-0005-0000-0000-000096330000}"/>
    <cellStyle name="Comma [0] 2 190 2 2" xfId="13492" hidden="1" xr:uid="{00000000-0005-0000-0000-0000B7340000}"/>
    <cellStyle name="Comma [0] 2 190 2 2" xfId="14140" hidden="1" xr:uid="{00000000-0005-0000-0000-00003F370000}"/>
    <cellStyle name="Comma [0] 2 190 2 2" xfId="14710" hidden="1" xr:uid="{00000000-0005-0000-0000-000079390000}"/>
    <cellStyle name="Comma [0] 2 190 2 2" xfId="14959" hidden="1" xr:uid="{00000000-0005-0000-0000-0000723A0000}"/>
    <cellStyle name="Comma [0] 2 190 2 2" xfId="15248" hidden="1" xr:uid="{00000000-0005-0000-0000-0000933B0000}"/>
    <cellStyle name="Comma [0] 2 190 2 2" xfId="15893" hidden="1" xr:uid="{00000000-0005-0000-0000-0000183E0000}"/>
    <cellStyle name="Comma [0] 2 190 2 2" xfId="16463" hidden="1" xr:uid="{00000000-0005-0000-0000-000052400000}"/>
    <cellStyle name="Comma [0] 2 190 2 2" xfId="16712" hidden="1" xr:uid="{00000000-0005-0000-0000-00004B410000}"/>
    <cellStyle name="Comma [0] 2 190 2 2" xfId="17001" hidden="1" xr:uid="{00000000-0005-0000-0000-00006C420000}"/>
    <cellStyle name="Comma [0] 2 190 2 2" xfId="17643" hidden="1" xr:uid="{00000000-0005-0000-0000-0000EE440000}"/>
    <cellStyle name="Comma [0] 2 190 2 2" xfId="18213" hidden="1" xr:uid="{00000000-0005-0000-0000-000028470000}"/>
    <cellStyle name="Comma [0] 2 190 2 2" xfId="18462" hidden="1" xr:uid="{00000000-0005-0000-0000-000021480000}"/>
    <cellStyle name="Comma [0] 2 190 2 2" xfId="18751" hidden="1" xr:uid="{00000000-0005-0000-0000-000042490000}"/>
    <cellStyle name="Comma [0] 2 190 2 2" xfId="19388" hidden="1" xr:uid="{00000000-0005-0000-0000-0000BF4B0000}"/>
    <cellStyle name="Comma [0] 2 190 2 2" xfId="19957" hidden="1" xr:uid="{00000000-0005-0000-0000-0000F84D0000}"/>
    <cellStyle name="Comma [0] 2 190 2 2" xfId="20206" hidden="1" xr:uid="{00000000-0005-0000-0000-0000F14E0000}"/>
    <cellStyle name="Comma [0] 2 190 2 2" xfId="20495" hidden="1" xr:uid="{00000000-0005-0000-0000-000012500000}"/>
    <cellStyle name="Comma [0] 2 190 2 2" xfId="21126" hidden="1" xr:uid="{00000000-0005-0000-0000-000089520000}"/>
    <cellStyle name="Comma [0] 2 190 2 2" xfId="21691" hidden="1" xr:uid="{00000000-0005-0000-0000-0000BE540000}"/>
    <cellStyle name="Comma [0] 2 190 2 2" xfId="21940" hidden="1" xr:uid="{00000000-0005-0000-0000-0000B7550000}"/>
    <cellStyle name="Comma [0] 2 190 2 2" xfId="22229" hidden="1" xr:uid="{00000000-0005-0000-0000-0000D8560000}"/>
    <cellStyle name="Comma [0] 2 190 2 2" xfId="22854" hidden="1" xr:uid="{00000000-0005-0000-0000-000049590000}"/>
    <cellStyle name="Comma [0] 2 190 2 2" xfId="23415" hidden="1" xr:uid="{00000000-0005-0000-0000-00007A5B0000}"/>
    <cellStyle name="Comma [0] 2 190 2 2" xfId="23664" hidden="1" xr:uid="{00000000-0005-0000-0000-0000735C0000}"/>
    <cellStyle name="Comma [0] 2 190 2 2" xfId="23953" hidden="1" xr:uid="{00000000-0005-0000-0000-0000945D0000}"/>
    <cellStyle name="Comma [0] 2 190 2 2" xfId="24567" hidden="1" xr:uid="{00000000-0005-0000-0000-0000FA5F0000}"/>
    <cellStyle name="Comma [0] 2 190 2 2" xfId="25122" hidden="1" xr:uid="{00000000-0005-0000-0000-000025620000}"/>
    <cellStyle name="Comma [0] 2 190 2 2" xfId="25371" hidden="1" xr:uid="{00000000-0005-0000-0000-00001E630000}"/>
    <cellStyle name="Comma [0] 2 190 2 2" xfId="25660" hidden="1" xr:uid="{00000000-0005-0000-0000-00003F640000}"/>
    <cellStyle name="Comma [0] 2 190 2 2" xfId="26264" hidden="1" xr:uid="{00000000-0005-0000-0000-00009B660000}"/>
    <cellStyle name="Comma [0] 2 190 2 2" xfId="26816" hidden="1" xr:uid="{00000000-0005-0000-0000-0000C3680000}"/>
    <cellStyle name="Comma [0] 2 190 2 2" xfId="27065" hidden="1" xr:uid="{00000000-0005-0000-0000-0000BC690000}"/>
    <cellStyle name="Comma [0] 2 190 2 2" xfId="27354" hidden="1" xr:uid="{00000000-0005-0000-0000-0000DD6A0000}"/>
    <cellStyle name="Comma [0] 2 190 2 2" xfId="27939" hidden="1" xr:uid="{00000000-0005-0000-0000-0000266D0000}"/>
    <cellStyle name="Comma [0] 2 190 2 2" xfId="28477" hidden="1" xr:uid="{00000000-0005-0000-0000-0000406F0000}"/>
    <cellStyle name="Comma [0] 2 190 2 2" xfId="28726" hidden="1" xr:uid="{00000000-0005-0000-0000-000039700000}"/>
    <cellStyle name="Comma [0] 2 190 2 2" xfId="29015" hidden="1" xr:uid="{00000000-0005-0000-0000-00005A710000}"/>
    <cellStyle name="Comma [0] 2 190 2 2" xfId="29585" hidden="1" xr:uid="{00000000-0005-0000-0000-000094730000}"/>
    <cellStyle name="Comma [0] 2 190 2 2" xfId="30112" hidden="1" xr:uid="{00000000-0005-0000-0000-0000A3750000}"/>
    <cellStyle name="Comma [0] 2 190 2 2" xfId="30361" hidden="1" xr:uid="{00000000-0005-0000-0000-00009C760000}"/>
    <cellStyle name="Comma [0] 2 190 2 2" xfId="30650" hidden="1" xr:uid="{00000000-0005-0000-0000-0000BD770000}"/>
    <cellStyle name="Comma [0] 2 190 2 2" xfId="31167" hidden="1" xr:uid="{00000000-0005-0000-0000-0000C2790000}"/>
    <cellStyle name="Comma [0] 2 190 2 2" xfId="31634" hidden="1" xr:uid="{00000000-0005-0000-0000-0000957B0000}"/>
    <cellStyle name="Comma [0] 2 190 2 2" xfId="31872" hidden="1" xr:uid="{00000000-0005-0000-0000-0000837C0000}"/>
    <cellStyle name="Comma [0] 2 190 2 2" xfId="36916" hidden="1" xr:uid="{1EE37524-4492-4301-94D8-19A3514B1799}"/>
    <cellStyle name="Comma [0] 2 190 2 2" xfId="37486" hidden="1" xr:uid="{038AAD64-0C7E-4466-9572-BC1194EE001E}"/>
    <cellStyle name="Comma [0] 2 190 2 2" xfId="37735" hidden="1" xr:uid="{AB60E7D4-A3BA-4E31-9EA7-5697E34317A1}"/>
    <cellStyle name="Comma [0] 2 190 2 2" xfId="38024" hidden="1" xr:uid="{E2C08F62-AB92-47EA-A370-72E9CEAD0C8C}"/>
    <cellStyle name="Comma [0] 2 190 2 2" xfId="39135" hidden="1" xr:uid="{E129E111-D0CF-4D3B-8500-86DCE355942F}"/>
    <cellStyle name="Comma [0] 2 190 2 2" xfId="39705" hidden="1" xr:uid="{002136B7-50A1-4C48-AEEE-50B965625724}"/>
    <cellStyle name="Comma [0] 2 190 2 2" xfId="39954" hidden="1" xr:uid="{D4571A0B-90D4-4799-B92C-0851D8CC4F8D}"/>
    <cellStyle name="Comma [0] 2 190 2 2" xfId="40243" hidden="1" xr:uid="{0608135A-30C8-4174-805B-77ED6AE0061E}"/>
    <cellStyle name="Comma [0] 2 190 2 2" xfId="40891" hidden="1" xr:uid="{DC951454-9DAC-4D27-917D-EC9904AD2A12}"/>
    <cellStyle name="Comma [0] 2 190 2 2" xfId="41461" hidden="1" xr:uid="{080FDBEE-9439-4CA0-9C5E-22ED84D141D7}"/>
    <cellStyle name="Comma [0] 2 190 2 2" xfId="41710" hidden="1" xr:uid="{E231051F-DCB5-4B79-8158-F4EC98307377}"/>
    <cellStyle name="Comma [0] 2 190 2 2" xfId="41999" hidden="1" xr:uid="{D8897E52-6987-4001-8044-6BDD8A0B5FCA}"/>
    <cellStyle name="Comma [0] 2 190 2 2" xfId="42647" hidden="1" xr:uid="{029EEF9D-D123-4756-87D6-D1C6AE076266}"/>
    <cellStyle name="Comma [0] 2 190 2 2" xfId="43217" hidden="1" xr:uid="{EE2A0F93-4C13-4315-BDB2-1FF6B1E16B93}"/>
    <cellStyle name="Comma [0] 2 190 2 2" xfId="43466" hidden="1" xr:uid="{8DE3B210-17A9-4978-82CE-6059F28165B7}"/>
    <cellStyle name="Comma [0] 2 190 2 2" xfId="43755" hidden="1" xr:uid="{A404E826-EB8D-4EAC-A7B7-DF611076A975}"/>
    <cellStyle name="Comma [0] 2 190 2 2" xfId="44403" hidden="1" xr:uid="{7815307D-766C-4132-9094-9DF0923B2ADC}"/>
    <cellStyle name="Comma [0] 2 190 2 2" xfId="44973" hidden="1" xr:uid="{053B6ECE-FAD4-4FD3-924B-B49CB6778CFA}"/>
    <cellStyle name="Comma [0] 2 190 2 2" xfId="45222" hidden="1" xr:uid="{7447EC99-7BD3-49AB-A265-0382F08658F0}"/>
    <cellStyle name="Comma [0] 2 190 2 2" xfId="45511" hidden="1" xr:uid="{29AF018D-05DB-4728-88CA-7820D371B4D6}"/>
    <cellStyle name="Comma [0] 2 190 2 2" xfId="46159" hidden="1" xr:uid="{3EEDA390-289F-4C61-AC8F-5019A8146CEB}"/>
    <cellStyle name="Comma [0] 2 190 2 2" xfId="46729" hidden="1" xr:uid="{C154B080-D744-4B4E-AEDF-8FD5BE65D59F}"/>
    <cellStyle name="Comma [0] 2 190 2 2" xfId="46978" hidden="1" xr:uid="{0CF22FF1-5960-4A57-83FA-E86CB83F4278}"/>
    <cellStyle name="Comma [0] 2 190 2 2" xfId="47267" hidden="1" xr:uid="{2C156F9B-2965-4A03-9ED2-930401946534}"/>
    <cellStyle name="Comma [0] 2 190 2 2" xfId="47912" hidden="1" xr:uid="{D9173D27-7C94-45DF-AB13-444A4169A20A}"/>
    <cellStyle name="Comma [0] 2 190 2 2" xfId="48482" hidden="1" xr:uid="{B7CC9339-5DC4-48D4-9BDE-53D969227221}"/>
    <cellStyle name="Comma [0] 2 190 2 2" xfId="48731" hidden="1" xr:uid="{A81FCEE5-3D39-4B08-B2CD-24C138F768E7}"/>
    <cellStyle name="Comma [0] 2 190 2 2" xfId="49020" hidden="1" xr:uid="{16F540C8-B9C8-4A06-ABFF-BDEDCC11DC9E}"/>
    <cellStyle name="Comma [0] 2 190 2 2" xfId="49662" hidden="1" xr:uid="{590E874D-D291-41D4-86C7-992A12B57137}"/>
    <cellStyle name="Comma [0] 2 190 2 2" xfId="50232" hidden="1" xr:uid="{81264BEE-AE1B-49F8-B64B-E107CAB7CACB}"/>
    <cellStyle name="Comma [0] 2 190 2 2" xfId="50481" hidden="1" xr:uid="{258EE5A4-9679-4180-A76D-D91E3358A17B}"/>
    <cellStyle name="Comma [0] 2 190 2 2" xfId="50770" hidden="1" xr:uid="{4D1A4790-5221-46F3-AB40-046EC17A23FC}"/>
    <cellStyle name="Comma [0] 2 190 2 2" xfId="51407" hidden="1" xr:uid="{59BD35A4-1B40-4DAF-AEE6-6A5E6A9ABF87}"/>
    <cellStyle name="Comma [0] 2 190 2 2" xfId="51976" hidden="1" xr:uid="{1CD769B0-81BF-4DBB-A4D1-DF3B342E830C}"/>
    <cellStyle name="Comma [0] 2 190 2 2" xfId="52225" hidden="1" xr:uid="{102DE6A6-F337-4FD1-9C97-B763A073EF06}"/>
    <cellStyle name="Comma [0] 2 190 2 2" xfId="52514" hidden="1" xr:uid="{8E0BFC3D-6884-40BC-9AA3-EADA3633CF98}"/>
    <cellStyle name="Comma [0] 2 190 2 2" xfId="53145" hidden="1" xr:uid="{C5110EB3-5025-454F-8AB5-F4040BEB862F}"/>
    <cellStyle name="Comma [0] 2 190 2 2" xfId="53710" hidden="1" xr:uid="{A1308F46-CC1C-4657-BCF5-003CB7AA71D5}"/>
    <cellStyle name="Comma [0] 2 190 2 2" xfId="53959" hidden="1" xr:uid="{22680FFA-955A-4D2B-9AA3-E154ABF6C5B6}"/>
    <cellStyle name="Comma [0] 2 190 2 2" xfId="54248" hidden="1" xr:uid="{9BD8F611-C3A8-4BFD-B396-76E8ECC05098}"/>
    <cellStyle name="Comma [0] 2 190 2 2" xfId="54873" hidden="1" xr:uid="{C0E75CA4-6F07-42BC-9B51-5FFFEF676297}"/>
    <cellStyle name="Comma [0] 2 190 2 2" xfId="55434" hidden="1" xr:uid="{4E68FB09-1A0B-48B7-9499-E1C0BFAEEBE5}"/>
    <cellStyle name="Comma [0] 2 190 2 2" xfId="55683" hidden="1" xr:uid="{A22AC55D-CD54-469D-9DBA-C6E2756D7367}"/>
    <cellStyle name="Comma [0] 2 190 2 2" xfId="55972" hidden="1" xr:uid="{8D66BCC8-EBF1-4FDB-A4E2-C653B59FEEE1}"/>
    <cellStyle name="Comma [0] 2 190 2 2" xfId="56586" hidden="1" xr:uid="{501749DF-A6B2-49EB-854B-E8B4C7B3FF69}"/>
    <cellStyle name="Comma [0] 2 190 2 2" xfId="57141" hidden="1" xr:uid="{3E107BAC-E635-4C5C-AAFD-AD69EF425DD7}"/>
    <cellStyle name="Comma [0] 2 190 2 2" xfId="57390" hidden="1" xr:uid="{646BC484-D53A-484F-9BCF-C9E7EAF49EEC}"/>
    <cellStyle name="Comma [0] 2 190 2 2" xfId="57679" hidden="1" xr:uid="{5F69931C-946E-414E-A558-9042FE63A805}"/>
    <cellStyle name="Comma [0] 2 190 2 2" xfId="58283" hidden="1" xr:uid="{CE95A8AF-7242-48E1-B28E-9A036198A3B0}"/>
    <cellStyle name="Comma [0] 2 190 2 2" xfId="58835" hidden="1" xr:uid="{B87EB9DF-E519-43EE-B042-DD9F173076AD}"/>
    <cellStyle name="Comma [0] 2 190 2 2" xfId="59084" hidden="1" xr:uid="{2B2BC438-703F-415D-B4D9-967A68342FC1}"/>
    <cellStyle name="Comma [0] 2 190 2 2" xfId="59373" hidden="1" xr:uid="{C719D6BB-6EB1-4265-9983-ED4C9C8FCBCF}"/>
    <cellStyle name="Comma [0] 2 190 2 2" xfId="59958" hidden="1" xr:uid="{46E2D008-39A1-426B-92DB-F09F0E476208}"/>
    <cellStyle name="Comma [0] 2 190 2 2" xfId="60496" hidden="1" xr:uid="{B1DFF7A2-BA96-4F91-A22B-3E25E584C2CD}"/>
    <cellStyle name="Comma [0] 2 190 2 2" xfId="60745" hidden="1" xr:uid="{F5B3DEDF-C7B3-4689-95BC-8426046B345E}"/>
    <cellStyle name="Comma [0] 2 190 2 2" xfId="61034" hidden="1" xr:uid="{413F4C32-7FFE-4A00-9781-F0B24F3B16B5}"/>
    <cellStyle name="Comma [0] 2 190 2 2" xfId="61604" hidden="1" xr:uid="{B4B292AE-59D7-4129-877C-A7958EA6FFCB}"/>
    <cellStyle name="Comma [0] 2 190 2 2" xfId="62131" hidden="1" xr:uid="{5B2662A1-63C5-4523-91C9-98F4BA0885D1}"/>
    <cellStyle name="Comma [0] 2 190 2 2" xfId="62380" hidden="1" xr:uid="{56AF33A0-8503-4B7F-8FD7-7A9D43D42E6D}"/>
    <cellStyle name="Comma [0] 2 190 2 2" xfId="62669" hidden="1" xr:uid="{A6D47260-6CC2-48CA-B7B6-224AD88D66E8}"/>
    <cellStyle name="Comma [0] 2 190 2 2" xfId="63186" hidden="1" xr:uid="{3AE1633C-7144-400A-AE79-8E4344105825}"/>
    <cellStyle name="Comma [0] 2 190 2 2" xfId="63653" hidden="1" xr:uid="{48D89A0B-00ED-48A0-870D-F4635F09FE00}"/>
    <cellStyle name="Comma [0] 2 190 2 2" xfId="63891" hidden="1" xr:uid="{270AEA0B-9321-4AC7-AC08-210F4A3AEBAF}"/>
    <cellStyle name="Comma [0] 2 190 3" xfId="4236" hidden="1" xr:uid="{00000000-0005-0000-0000-00008F100000}"/>
    <cellStyle name="Comma [0] 2 190 3" xfId="6455" hidden="1" xr:uid="{00000000-0005-0000-0000-00003A190000}"/>
    <cellStyle name="Comma [0] 2 190 3" xfId="6563" hidden="1" xr:uid="{00000000-0005-0000-0000-0000A6190000}"/>
    <cellStyle name="Comma [0] 2 190 3" xfId="6764" hidden="1" xr:uid="{00000000-0005-0000-0000-00006F1A0000}"/>
    <cellStyle name="Comma [0] 2 190 3" xfId="6893" hidden="1" xr:uid="{00000000-0005-0000-0000-0000F01A0000}"/>
    <cellStyle name="Comma [0] 2 190 3" xfId="8649" hidden="1" xr:uid="{00000000-0005-0000-0000-0000CC210000}"/>
    <cellStyle name="Comma [0] 2 190 3" xfId="10405" hidden="1" xr:uid="{00000000-0005-0000-0000-0000A8280000}"/>
    <cellStyle name="Comma [0] 2 190 3" xfId="12161" hidden="1" xr:uid="{00000000-0005-0000-0000-0000842F0000}"/>
    <cellStyle name="Comma [0] 2 190 3" xfId="13917" hidden="1" xr:uid="{00000000-0005-0000-0000-000060360000}"/>
    <cellStyle name="Comma [0] 2 190 3" xfId="15673" hidden="1" xr:uid="{00000000-0005-0000-0000-00003C3D0000}"/>
    <cellStyle name="Comma [0] 2 190 3" xfId="17425" hidden="1" xr:uid="{00000000-0005-0000-0000-000014440000}"/>
    <cellStyle name="Comma [0] 2 190 3" xfId="19174" hidden="1" xr:uid="{00000000-0005-0000-0000-0000E94A0000}"/>
    <cellStyle name="Comma [0] 2 190 3" xfId="20917" hidden="1" xr:uid="{00000000-0005-0000-0000-0000B8510000}"/>
    <cellStyle name="Comma [0] 2 190 3" xfId="22647" hidden="1" xr:uid="{00000000-0005-0000-0000-00007A580000}"/>
    <cellStyle name="Comma [0] 2 190 3" xfId="24370" hidden="1" xr:uid="{00000000-0005-0000-0000-0000355F0000}"/>
    <cellStyle name="Comma [0] 2 190 3" xfId="26074" hidden="1" xr:uid="{00000000-0005-0000-0000-0000DD650000}"/>
    <cellStyle name="Comma [0] 2 190 3" xfId="36255" hidden="1" xr:uid="{16BFC564-0A01-4226-9717-6208FB5F90DF}"/>
    <cellStyle name="Comma [0] 2 190 3" xfId="38474" hidden="1" xr:uid="{78D87072-656C-4C88-BAC8-72DE292F5B2C}"/>
    <cellStyle name="Comma [0] 2 190 3" xfId="38582" hidden="1" xr:uid="{7EA92E6A-67BF-4855-81F2-E79C8421A4C4}"/>
    <cellStyle name="Comma [0] 2 190 3" xfId="38783" hidden="1" xr:uid="{1F58DD7B-FBF4-4EAD-8D8E-854BC6267215}"/>
    <cellStyle name="Comma [0] 2 190 3" xfId="38912" hidden="1" xr:uid="{C714A19E-E641-4090-A620-D7441306EB01}"/>
    <cellStyle name="Comma [0] 2 190 3" xfId="40668" hidden="1" xr:uid="{A1774AF7-6F8F-491B-B3D3-15B52027F5B3}"/>
    <cellStyle name="Comma [0] 2 190 3" xfId="42424" hidden="1" xr:uid="{081CF60E-FC9E-42D5-9444-DA7F63760FCD}"/>
    <cellStyle name="Comma [0] 2 190 3" xfId="44180" hidden="1" xr:uid="{F8C39CD5-9CDC-4131-A901-36CC31A02ADA}"/>
    <cellStyle name="Comma [0] 2 190 3" xfId="45936" hidden="1" xr:uid="{343D82C4-E9C4-4BAD-9223-07CEF1A24613}"/>
    <cellStyle name="Comma [0] 2 190 3" xfId="47692" hidden="1" xr:uid="{4B5AA2E9-BB69-4127-8D48-14E61775B6F0}"/>
    <cellStyle name="Comma [0] 2 190 3" xfId="49444" hidden="1" xr:uid="{3514B907-E7FF-4450-8838-06D6F6BE57AB}"/>
    <cellStyle name="Comma [0] 2 190 3" xfId="51193" hidden="1" xr:uid="{2AAFE91F-5B7D-472F-98F1-6A38DC9FAB93}"/>
    <cellStyle name="Comma [0] 2 190 3" xfId="52936" hidden="1" xr:uid="{50425B2B-16B3-4A9F-B9F8-40CB50C4D4E6}"/>
    <cellStyle name="Comma [0] 2 190 3" xfId="54666" hidden="1" xr:uid="{A06CB670-E5D7-4A79-8AB0-99082D96BBB4}"/>
    <cellStyle name="Comma [0] 2 190 3" xfId="56389" hidden="1" xr:uid="{63D053B3-3A1D-4B7B-AF91-622DEB5DFB9A}"/>
    <cellStyle name="Comma [0] 2 190 3" xfId="58093" hidden="1" xr:uid="{3DE11631-7F1D-4AC4-81C7-F2A8F8E70AF2}"/>
    <cellStyle name="Comma [0] 2 191" xfId="449" xr:uid="{00000000-0005-0000-0000-0000C4010000}"/>
    <cellStyle name="Comma [0] 2 191 2" xfId="1108" hidden="1" xr:uid="{00000000-0005-0000-0000-000057040000}"/>
    <cellStyle name="Comma [0] 2 191 2" xfId="1674" hidden="1" xr:uid="{00000000-0005-0000-0000-00008D060000}"/>
    <cellStyle name="Comma [0] 2 191 2" xfId="1908" hidden="1" xr:uid="{00000000-0005-0000-0000-000077070000}"/>
    <cellStyle name="Comma [0] 2 191 2" xfId="2198" hidden="1" xr:uid="{00000000-0005-0000-0000-000099080000}"/>
    <cellStyle name="Comma [0] 2 191 2" xfId="33144" hidden="1" xr:uid="{51560A96-E5C5-4645-8F70-20C2605A7C96}"/>
    <cellStyle name="Comma [0] 2 191 2" xfId="33707" hidden="1" xr:uid="{3D428244-9A17-4639-A468-555FB9946556}"/>
    <cellStyle name="Comma [0] 2 191 2" xfId="33938" hidden="1" xr:uid="{9C0641E8-0C69-40F7-846D-B9F81678DCE7}"/>
    <cellStyle name="Comma [0] 2 191 2" xfId="34228" hidden="1" xr:uid="{4B113BBC-4EF5-4D05-BF37-005B2BCA3F9C}"/>
    <cellStyle name="Comma [0] 2 191 2" xfId="32502" xr:uid="{589B7A2C-FFB1-4335-B714-92DF1EA2A1F7}"/>
    <cellStyle name="Comma [0] 2 191 2 2" xfId="4901" hidden="1" xr:uid="{00000000-0005-0000-0000-000028130000}"/>
    <cellStyle name="Comma [0] 2 191 2 2" xfId="5471" hidden="1" xr:uid="{00000000-0005-0000-0000-000062150000}"/>
    <cellStyle name="Comma [0] 2 191 2 2" xfId="5710" hidden="1" xr:uid="{00000000-0005-0000-0000-000051160000}"/>
    <cellStyle name="Comma [0] 2 191 2 2" xfId="6000" hidden="1" xr:uid="{00000000-0005-0000-0000-000073170000}"/>
    <cellStyle name="Comma [0] 2 191 2 2" xfId="7120" hidden="1" xr:uid="{00000000-0005-0000-0000-0000D31B0000}"/>
    <cellStyle name="Comma [0] 2 191 2 2" xfId="7690" hidden="1" xr:uid="{00000000-0005-0000-0000-00000D1E0000}"/>
    <cellStyle name="Comma [0] 2 191 2 2" xfId="7929" hidden="1" xr:uid="{00000000-0005-0000-0000-0000FC1E0000}"/>
    <cellStyle name="Comma [0] 2 191 2 2" xfId="8219" hidden="1" xr:uid="{00000000-0005-0000-0000-00001E200000}"/>
    <cellStyle name="Comma [0] 2 191 2 2" xfId="8876" hidden="1" xr:uid="{00000000-0005-0000-0000-0000AF220000}"/>
    <cellStyle name="Comma [0] 2 191 2 2" xfId="9446" hidden="1" xr:uid="{00000000-0005-0000-0000-0000E9240000}"/>
    <cellStyle name="Comma [0] 2 191 2 2" xfId="9685" hidden="1" xr:uid="{00000000-0005-0000-0000-0000D8250000}"/>
    <cellStyle name="Comma [0] 2 191 2 2" xfId="9975" hidden="1" xr:uid="{00000000-0005-0000-0000-0000FA260000}"/>
    <cellStyle name="Comma [0] 2 191 2 2" xfId="10632" hidden="1" xr:uid="{00000000-0005-0000-0000-00008B290000}"/>
    <cellStyle name="Comma [0] 2 191 2 2" xfId="11202" hidden="1" xr:uid="{00000000-0005-0000-0000-0000C52B0000}"/>
    <cellStyle name="Comma [0] 2 191 2 2" xfId="11441" hidden="1" xr:uid="{00000000-0005-0000-0000-0000B42C0000}"/>
    <cellStyle name="Comma [0] 2 191 2 2" xfId="11731" hidden="1" xr:uid="{00000000-0005-0000-0000-0000D62D0000}"/>
    <cellStyle name="Comma [0] 2 191 2 2" xfId="12388" hidden="1" xr:uid="{00000000-0005-0000-0000-000067300000}"/>
    <cellStyle name="Comma [0] 2 191 2 2" xfId="12958" hidden="1" xr:uid="{00000000-0005-0000-0000-0000A1320000}"/>
    <cellStyle name="Comma [0] 2 191 2 2" xfId="13197" hidden="1" xr:uid="{00000000-0005-0000-0000-000090330000}"/>
    <cellStyle name="Comma [0] 2 191 2 2" xfId="13487" hidden="1" xr:uid="{00000000-0005-0000-0000-0000B2340000}"/>
    <cellStyle name="Comma [0] 2 191 2 2" xfId="14144" hidden="1" xr:uid="{00000000-0005-0000-0000-000043370000}"/>
    <cellStyle name="Comma [0] 2 191 2 2" xfId="14714" hidden="1" xr:uid="{00000000-0005-0000-0000-00007D390000}"/>
    <cellStyle name="Comma [0] 2 191 2 2" xfId="14953" hidden="1" xr:uid="{00000000-0005-0000-0000-00006C3A0000}"/>
    <cellStyle name="Comma [0] 2 191 2 2" xfId="15243" hidden="1" xr:uid="{00000000-0005-0000-0000-00008E3B0000}"/>
    <cellStyle name="Comma [0] 2 191 2 2" xfId="15897" hidden="1" xr:uid="{00000000-0005-0000-0000-00001C3E0000}"/>
    <cellStyle name="Comma [0] 2 191 2 2" xfId="16467" hidden="1" xr:uid="{00000000-0005-0000-0000-000056400000}"/>
    <cellStyle name="Comma [0] 2 191 2 2" xfId="16706" hidden="1" xr:uid="{00000000-0005-0000-0000-000045410000}"/>
    <cellStyle name="Comma [0] 2 191 2 2" xfId="16996" hidden="1" xr:uid="{00000000-0005-0000-0000-000067420000}"/>
    <cellStyle name="Comma [0] 2 191 2 2" xfId="17647" hidden="1" xr:uid="{00000000-0005-0000-0000-0000F2440000}"/>
    <cellStyle name="Comma [0] 2 191 2 2" xfId="18217" hidden="1" xr:uid="{00000000-0005-0000-0000-00002C470000}"/>
    <cellStyle name="Comma [0] 2 191 2 2" xfId="18456" hidden="1" xr:uid="{00000000-0005-0000-0000-00001B480000}"/>
    <cellStyle name="Comma [0] 2 191 2 2" xfId="18746" hidden="1" xr:uid="{00000000-0005-0000-0000-00003D490000}"/>
    <cellStyle name="Comma [0] 2 191 2 2" xfId="19392" hidden="1" xr:uid="{00000000-0005-0000-0000-0000C34B0000}"/>
    <cellStyle name="Comma [0] 2 191 2 2" xfId="19961" hidden="1" xr:uid="{00000000-0005-0000-0000-0000FC4D0000}"/>
    <cellStyle name="Comma [0] 2 191 2 2" xfId="20200" hidden="1" xr:uid="{00000000-0005-0000-0000-0000EB4E0000}"/>
    <cellStyle name="Comma [0] 2 191 2 2" xfId="20490" hidden="1" xr:uid="{00000000-0005-0000-0000-00000D500000}"/>
    <cellStyle name="Comma [0] 2 191 2 2" xfId="21130" hidden="1" xr:uid="{00000000-0005-0000-0000-00008D520000}"/>
    <cellStyle name="Comma [0] 2 191 2 2" xfId="21695" hidden="1" xr:uid="{00000000-0005-0000-0000-0000C2540000}"/>
    <cellStyle name="Comma [0] 2 191 2 2" xfId="21934" hidden="1" xr:uid="{00000000-0005-0000-0000-0000B1550000}"/>
    <cellStyle name="Comma [0] 2 191 2 2" xfId="22224" hidden="1" xr:uid="{00000000-0005-0000-0000-0000D3560000}"/>
    <cellStyle name="Comma [0] 2 191 2 2" xfId="22858" hidden="1" xr:uid="{00000000-0005-0000-0000-00004D590000}"/>
    <cellStyle name="Comma [0] 2 191 2 2" xfId="23419" hidden="1" xr:uid="{00000000-0005-0000-0000-00007E5B0000}"/>
    <cellStyle name="Comma [0] 2 191 2 2" xfId="23658" hidden="1" xr:uid="{00000000-0005-0000-0000-00006D5C0000}"/>
    <cellStyle name="Comma [0] 2 191 2 2" xfId="23948" hidden="1" xr:uid="{00000000-0005-0000-0000-00008F5D0000}"/>
    <cellStyle name="Comma [0] 2 191 2 2" xfId="24571" hidden="1" xr:uid="{00000000-0005-0000-0000-0000FE5F0000}"/>
    <cellStyle name="Comma [0] 2 191 2 2" xfId="25126" hidden="1" xr:uid="{00000000-0005-0000-0000-000029620000}"/>
    <cellStyle name="Comma [0] 2 191 2 2" xfId="25365" hidden="1" xr:uid="{00000000-0005-0000-0000-000018630000}"/>
    <cellStyle name="Comma [0] 2 191 2 2" xfId="25655" hidden="1" xr:uid="{00000000-0005-0000-0000-00003A640000}"/>
    <cellStyle name="Comma [0] 2 191 2 2" xfId="26268" hidden="1" xr:uid="{00000000-0005-0000-0000-00009F660000}"/>
    <cellStyle name="Comma [0] 2 191 2 2" xfId="26820" hidden="1" xr:uid="{00000000-0005-0000-0000-0000C7680000}"/>
    <cellStyle name="Comma [0] 2 191 2 2" xfId="27059" hidden="1" xr:uid="{00000000-0005-0000-0000-0000B6690000}"/>
    <cellStyle name="Comma [0] 2 191 2 2" xfId="27349" hidden="1" xr:uid="{00000000-0005-0000-0000-0000D86A0000}"/>
    <cellStyle name="Comma [0] 2 191 2 2" xfId="27943" hidden="1" xr:uid="{00000000-0005-0000-0000-00002A6D0000}"/>
    <cellStyle name="Comma [0] 2 191 2 2" xfId="28481" hidden="1" xr:uid="{00000000-0005-0000-0000-0000446F0000}"/>
    <cellStyle name="Comma [0] 2 191 2 2" xfId="28720" hidden="1" xr:uid="{00000000-0005-0000-0000-000033700000}"/>
    <cellStyle name="Comma [0] 2 191 2 2" xfId="29010" hidden="1" xr:uid="{00000000-0005-0000-0000-000055710000}"/>
    <cellStyle name="Comma [0] 2 191 2 2" xfId="29589" hidden="1" xr:uid="{00000000-0005-0000-0000-000098730000}"/>
    <cellStyle name="Comma [0] 2 191 2 2" xfId="30116" hidden="1" xr:uid="{00000000-0005-0000-0000-0000A7750000}"/>
    <cellStyle name="Comma [0] 2 191 2 2" xfId="30355" hidden="1" xr:uid="{00000000-0005-0000-0000-000096760000}"/>
    <cellStyle name="Comma [0] 2 191 2 2" xfId="30645" hidden="1" xr:uid="{00000000-0005-0000-0000-0000B8770000}"/>
    <cellStyle name="Comma [0] 2 191 2 2" xfId="31171" hidden="1" xr:uid="{00000000-0005-0000-0000-0000C6790000}"/>
    <cellStyle name="Comma [0] 2 191 2 2" xfId="31638" hidden="1" xr:uid="{00000000-0005-0000-0000-0000997B0000}"/>
    <cellStyle name="Comma [0] 2 191 2 2" xfId="31866" hidden="1" xr:uid="{00000000-0005-0000-0000-00007D7C0000}"/>
    <cellStyle name="Comma [0] 2 191 2 2" xfId="36920" hidden="1" xr:uid="{BF9BBF36-E725-4167-BC33-C9B7CA72C486}"/>
    <cellStyle name="Comma [0] 2 191 2 2" xfId="37490" hidden="1" xr:uid="{B1E8D31E-6E89-481C-95C1-F032F3CE6D83}"/>
    <cellStyle name="Comma [0] 2 191 2 2" xfId="37729" hidden="1" xr:uid="{E443A4AD-A48A-42B3-B9D8-4E8C1075F018}"/>
    <cellStyle name="Comma [0] 2 191 2 2" xfId="38019" hidden="1" xr:uid="{F75E68C8-522D-40AA-86DE-4D27A7E31E9E}"/>
    <cellStyle name="Comma [0] 2 191 2 2" xfId="39139" hidden="1" xr:uid="{2111D13C-FC5D-4BD9-9B77-EBEBEA68503E}"/>
    <cellStyle name="Comma [0] 2 191 2 2" xfId="39709" hidden="1" xr:uid="{9564F34B-B502-48F2-9022-09D81CF7ADFA}"/>
    <cellStyle name="Comma [0] 2 191 2 2" xfId="39948" hidden="1" xr:uid="{73C12B29-5A68-44B7-B8EB-A9E04B039C83}"/>
    <cellStyle name="Comma [0] 2 191 2 2" xfId="40238" hidden="1" xr:uid="{18A221C4-03E9-45B8-B84B-8A8624A759A5}"/>
    <cellStyle name="Comma [0] 2 191 2 2" xfId="40895" hidden="1" xr:uid="{0E3F9A11-3404-4797-B2AE-AD63BD615820}"/>
    <cellStyle name="Comma [0] 2 191 2 2" xfId="41465" hidden="1" xr:uid="{B0E105A2-92D8-47BA-9326-ABC9E971354A}"/>
    <cellStyle name="Comma [0] 2 191 2 2" xfId="41704" hidden="1" xr:uid="{D156D857-21E6-4CFD-A615-C3845BE8C5E3}"/>
    <cellStyle name="Comma [0] 2 191 2 2" xfId="41994" hidden="1" xr:uid="{134328FC-7B29-44C4-B079-B09FD86DE2A2}"/>
    <cellStyle name="Comma [0] 2 191 2 2" xfId="42651" hidden="1" xr:uid="{049C4E3F-08E4-446D-A8E0-C34230BC0D3B}"/>
    <cellStyle name="Comma [0] 2 191 2 2" xfId="43221" hidden="1" xr:uid="{8B51382F-CEF5-4D6C-959B-E3E5CF7ED25B}"/>
    <cellStyle name="Comma [0] 2 191 2 2" xfId="43460" hidden="1" xr:uid="{21E048B2-C912-4310-BF93-320192862FAF}"/>
    <cellStyle name="Comma [0] 2 191 2 2" xfId="43750" hidden="1" xr:uid="{435D83C8-BF58-4AF6-94E0-0E4E4666E110}"/>
    <cellStyle name="Comma [0] 2 191 2 2" xfId="44407" hidden="1" xr:uid="{42D93FDC-30F1-4B40-963E-43A4CBAD2CCE}"/>
    <cellStyle name="Comma [0] 2 191 2 2" xfId="44977" hidden="1" xr:uid="{3537945A-96F5-451E-96F1-CA3C22CB9650}"/>
    <cellStyle name="Comma [0] 2 191 2 2" xfId="45216" hidden="1" xr:uid="{2305A6D0-F170-4D26-BEEB-03BC248B6B42}"/>
    <cellStyle name="Comma [0] 2 191 2 2" xfId="45506" hidden="1" xr:uid="{E1C8E922-DBE9-4233-B655-6ECBAA9E677C}"/>
    <cellStyle name="Comma [0] 2 191 2 2" xfId="46163" hidden="1" xr:uid="{39E86F68-D0CC-4739-8C75-2219E2F9BDAD}"/>
    <cellStyle name="Comma [0] 2 191 2 2" xfId="46733" hidden="1" xr:uid="{F03EBDE9-D48C-424B-907D-ECC8508A0D96}"/>
    <cellStyle name="Comma [0] 2 191 2 2" xfId="46972" hidden="1" xr:uid="{4DE0E2CC-F940-4F55-B0EC-9E740A47619C}"/>
    <cellStyle name="Comma [0] 2 191 2 2" xfId="47262" hidden="1" xr:uid="{D77AC772-AA00-45E3-B851-E774F036636D}"/>
    <cellStyle name="Comma [0] 2 191 2 2" xfId="47916" hidden="1" xr:uid="{E8DABDB8-AF6D-46BD-B8BE-A6E5311D5A7C}"/>
    <cellStyle name="Comma [0] 2 191 2 2" xfId="48486" hidden="1" xr:uid="{6BF79052-692E-4179-8BF6-9D9CE8F50774}"/>
    <cellStyle name="Comma [0] 2 191 2 2" xfId="48725" hidden="1" xr:uid="{950983AE-6653-4906-876E-18399466FE5E}"/>
    <cellStyle name="Comma [0] 2 191 2 2" xfId="49015" hidden="1" xr:uid="{820B5831-9AF9-4D49-BD05-01CAB1E9215A}"/>
    <cellStyle name="Comma [0] 2 191 2 2" xfId="49666" hidden="1" xr:uid="{F72BEAFD-F500-439C-8C57-C5D429154420}"/>
    <cellStyle name="Comma [0] 2 191 2 2" xfId="50236" hidden="1" xr:uid="{4BBE8869-6E40-48DC-8C6B-E62576E8EE8F}"/>
    <cellStyle name="Comma [0] 2 191 2 2" xfId="50475" hidden="1" xr:uid="{7BE6DBCA-0E22-4618-97B4-B46D426449D4}"/>
    <cellStyle name="Comma [0] 2 191 2 2" xfId="50765" hidden="1" xr:uid="{8777C52B-C494-44FF-A4E3-08598D9D949C}"/>
    <cellStyle name="Comma [0] 2 191 2 2" xfId="51411" hidden="1" xr:uid="{0311B276-2900-4FCF-8B29-6A4E4D9A7FBA}"/>
    <cellStyle name="Comma [0] 2 191 2 2" xfId="51980" hidden="1" xr:uid="{272B6E80-38BA-41C3-8B07-1507443608EB}"/>
    <cellStyle name="Comma [0] 2 191 2 2" xfId="52219" hidden="1" xr:uid="{35995469-1362-4C62-ACCD-7F055D541D0E}"/>
    <cellStyle name="Comma [0] 2 191 2 2" xfId="52509" hidden="1" xr:uid="{EA78ED73-EF2A-4A0B-A4C6-091F35B0C106}"/>
    <cellStyle name="Comma [0] 2 191 2 2" xfId="53149" hidden="1" xr:uid="{48D89DEC-26CF-4379-9EAF-79373163423A}"/>
    <cellStyle name="Comma [0] 2 191 2 2" xfId="53714" hidden="1" xr:uid="{FCB1F9B7-A52A-4EF6-98BF-5D92332EFF47}"/>
    <cellStyle name="Comma [0] 2 191 2 2" xfId="53953" hidden="1" xr:uid="{AA29BC60-368F-404E-BDF7-40DB1DEF1728}"/>
    <cellStyle name="Comma [0] 2 191 2 2" xfId="54243" hidden="1" xr:uid="{50847D58-8FA7-4F57-B86E-71A9B8AE4D54}"/>
    <cellStyle name="Comma [0] 2 191 2 2" xfId="54877" hidden="1" xr:uid="{A0E05F7F-04F8-4EDD-A32A-46FD193900BD}"/>
    <cellStyle name="Comma [0] 2 191 2 2" xfId="55438" hidden="1" xr:uid="{9F900A5D-CB26-46A2-868C-69D2B0D34702}"/>
    <cellStyle name="Comma [0] 2 191 2 2" xfId="55677" hidden="1" xr:uid="{75DB1678-2A7F-4393-82F9-12271BDBE83D}"/>
    <cellStyle name="Comma [0] 2 191 2 2" xfId="55967" hidden="1" xr:uid="{1A6E7265-BAA0-4948-A025-A33200C739B7}"/>
    <cellStyle name="Comma [0] 2 191 2 2" xfId="56590" hidden="1" xr:uid="{665CBE25-DEA0-4A78-9B6C-9F7A2B273C03}"/>
    <cellStyle name="Comma [0] 2 191 2 2" xfId="57145" hidden="1" xr:uid="{A392E2D6-B654-447C-BA3B-5DFF1C72D09B}"/>
    <cellStyle name="Comma [0] 2 191 2 2" xfId="57384" hidden="1" xr:uid="{48FDC3AC-C3C9-4D87-87B5-718F6A474326}"/>
    <cellStyle name="Comma [0] 2 191 2 2" xfId="57674" hidden="1" xr:uid="{07EC67D7-A7B6-45D4-B36A-E00CFC31381B}"/>
    <cellStyle name="Comma [0] 2 191 2 2" xfId="58287" hidden="1" xr:uid="{05D2C1A8-6661-409E-A0AD-C181139FB9BE}"/>
    <cellStyle name="Comma [0] 2 191 2 2" xfId="58839" hidden="1" xr:uid="{CE61CB70-1585-40A1-8055-CBD4DDF70227}"/>
    <cellStyle name="Comma [0] 2 191 2 2" xfId="59078" hidden="1" xr:uid="{34547438-B2BA-4539-B9ED-D5B8F0E70A55}"/>
    <cellStyle name="Comma [0] 2 191 2 2" xfId="59368" hidden="1" xr:uid="{23390B53-CBB5-4EEB-84D7-16264200911D}"/>
    <cellStyle name="Comma [0] 2 191 2 2" xfId="59962" hidden="1" xr:uid="{E2E1A400-5F0E-48E6-845F-8D82A2800193}"/>
    <cellStyle name="Comma [0] 2 191 2 2" xfId="60500" hidden="1" xr:uid="{B2FB49DA-CBBA-42B1-8249-BFAC0BDD906D}"/>
    <cellStyle name="Comma [0] 2 191 2 2" xfId="60739" hidden="1" xr:uid="{4A83384B-7AED-48F0-98FD-46DA8C36743C}"/>
    <cellStyle name="Comma [0] 2 191 2 2" xfId="61029" hidden="1" xr:uid="{892DA9CF-2915-4507-B7D4-44DB7D92C008}"/>
    <cellStyle name="Comma [0] 2 191 2 2" xfId="61608" hidden="1" xr:uid="{21C04775-95B7-4CBE-BCD2-7E0EB9793503}"/>
    <cellStyle name="Comma [0] 2 191 2 2" xfId="62135" hidden="1" xr:uid="{F17E1CA7-BF07-4D16-AE11-79C81E1EFA09}"/>
    <cellStyle name="Comma [0] 2 191 2 2" xfId="62374" hidden="1" xr:uid="{E1A639C5-D945-40A4-9CCD-994010CA0878}"/>
    <cellStyle name="Comma [0] 2 191 2 2" xfId="62664" hidden="1" xr:uid="{9F32A098-6814-4076-AD62-A2ABE9DF0D28}"/>
    <cellStyle name="Comma [0] 2 191 2 2" xfId="63190" hidden="1" xr:uid="{2A3AC92A-1F53-480E-B75F-F850ECE7E64D}"/>
    <cellStyle name="Comma [0] 2 191 2 2" xfId="63657" hidden="1" xr:uid="{21316AE2-B9FD-4883-B456-EA19A401E52C}"/>
    <cellStyle name="Comma [0] 2 191 2 2" xfId="63885" hidden="1" xr:uid="{E3F88F86-F31F-4951-94F8-EF33022F153D}"/>
    <cellStyle name="Comma [0] 2 191 3" xfId="4240" hidden="1" xr:uid="{00000000-0005-0000-0000-000093100000}"/>
    <cellStyle name="Comma [0] 2 191 3" xfId="6459" hidden="1" xr:uid="{00000000-0005-0000-0000-00003E190000}"/>
    <cellStyle name="Comma [0] 2 191 3" xfId="6555" hidden="1" xr:uid="{00000000-0005-0000-0000-00009E190000}"/>
    <cellStyle name="Comma [0] 2 191 3" xfId="6766" hidden="1" xr:uid="{00000000-0005-0000-0000-0000711A0000}"/>
    <cellStyle name="Comma [0] 2 191 3" xfId="6884" hidden="1" xr:uid="{00000000-0005-0000-0000-0000E71A0000}"/>
    <cellStyle name="Comma [0] 2 191 3" xfId="8640" hidden="1" xr:uid="{00000000-0005-0000-0000-0000C3210000}"/>
    <cellStyle name="Comma [0] 2 191 3" xfId="10396" hidden="1" xr:uid="{00000000-0005-0000-0000-00009F280000}"/>
    <cellStyle name="Comma [0] 2 191 3" xfId="12152" hidden="1" xr:uid="{00000000-0005-0000-0000-00007B2F0000}"/>
    <cellStyle name="Comma [0] 2 191 3" xfId="13908" hidden="1" xr:uid="{00000000-0005-0000-0000-000057360000}"/>
    <cellStyle name="Comma [0] 2 191 3" xfId="15664" hidden="1" xr:uid="{00000000-0005-0000-0000-0000333D0000}"/>
    <cellStyle name="Comma [0] 2 191 3" xfId="17416" hidden="1" xr:uid="{00000000-0005-0000-0000-00000B440000}"/>
    <cellStyle name="Comma [0] 2 191 3" xfId="19165" hidden="1" xr:uid="{00000000-0005-0000-0000-0000E04A0000}"/>
    <cellStyle name="Comma [0] 2 191 3" xfId="20908" hidden="1" xr:uid="{00000000-0005-0000-0000-0000AF510000}"/>
    <cellStyle name="Comma [0] 2 191 3" xfId="22640" hidden="1" xr:uid="{00000000-0005-0000-0000-000073580000}"/>
    <cellStyle name="Comma [0] 2 191 3" xfId="24364" hidden="1" xr:uid="{00000000-0005-0000-0000-00002F5F0000}"/>
    <cellStyle name="Comma [0] 2 191 3" xfId="26068" hidden="1" xr:uid="{00000000-0005-0000-0000-0000D7650000}"/>
    <cellStyle name="Comma [0] 2 191 3" xfId="36259" hidden="1" xr:uid="{DFBD383E-50BF-46DA-9CD3-73ABB3AD3A76}"/>
    <cellStyle name="Comma [0] 2 191 3" xfId="38478" hidden="1" xr:uid="{99B84742-6462-40B8-A3AE-C90F424AC5E1}"/>
    <cellStyle name="Comma [0] 2 191 3" xfId="38574" hidden="1" xr:uid="{CAAF8B11-9E80-4745-9824-D648A0F80619}"/>
    <cellStyle name="Comma [0] 2 191 3" xfId="38785" hidden="1" xr:uid="{E7B476C1-3E96-421E-85C5-8B7DB1A12EE3}"/>
    <cellStyle name="Comma [0] 2 191 3" xfId="38903" hidden="1" xr:uid="{8FD1A78A-7276-40AC-968F-0E9D4D559886}"/>
    <cellStyle name="Comma [0] 2 191 3" xfId="40659" hidden="1" xr:uid="{E3DBBA81-90D5-487F-A179-76712AA4D36C}"/>
    <cellStyle name="Comma [0] 2 191 3" xfId="42415" hidden="1" xr:uid="{9FA72500-E05C-4094-B7DE-8AA751BF3301}"/>
    <cellStyle name="Comma [0] 2 191 3" xfId="44171" hidden="1" xr:uid="{CFC45411-D8B4-43A2-AB8A-4E5192386B66}"/>
    <cellStyle name="Comma [0] 2 191 3" xfId="45927" hidden="1" xr:uid="{1B1022C8-4C2E-4FC2-81A7-0CF687364E7B}"/>
    <cellStyle name="Comma [0] 2 191 3" xfId="47683" hidden="1" xr:uid="{99785387-02B3-48D3-9EF1-48961D6BF267}"/>
    <cellStyle name="Comma [0] 2 191 3" xfId="49435" hidden="1" xr:uid="{D560185A-3335-4A81-9CF3-47A7715B56BC}"/>
    <cellStyle name="Comma [0] 2 191 3" xfId="51184" hidden="1" xr:uid="{84283A0C-54AE-45EE-9C26-68AD4087B085}"/>
    <cellStyle name="Comma [0] 2 191 3" xfId="52927" hidden="1" xr:uid="{FBD23BD8-8B3D-4986-8022-7972439E888D}"/>
    <cellStyle name="Comma [0] 2 191 3" xfId="54659" hidden="1" xr:uid="{C0890506-0152-4C3F-BFCD-3762C6B48902}"/>
    <cellStyle name="Comma [0] 2 191 3" xfId="56383" hidden="1" xr:uid="{B84F382A-AC93-480B-A1F4-D6B31C175DF1}"/>
    <cellStyle name="Comma [0] 2 191 3" xfId="58087" hidden="1" xr:uid="{1AE1C027-EC2F-4E0D-AFAA-44BC95A86FB3}"/>
    <cellStyle name="Comma [0] 2 192" xfId="442" xr:uid="{00000000-0005-0000-0000-0000BD010000}"/>
    <cellStyle name="Comma [0] 2 192 2" xfId="1101" hidden="1" xr:uid="{00000000-0005-0000-0000-000050040000}"/>
    <cellStyle name="Comma [0] 2 192 2" xfId="1667" hidden="1" xr:uid="{00000000-0005-0000-0000-000086060000}"/>
    <cellStyle name="Comma [0] 2 192 2" xfId="1927" hidden="1" xr:uid="{00000000-0005-0000-0000-00008A070000}"/>
    <cellStyle name="Comma [0] 2 192 2" xfId="2214" hidden="1" xr:uid="{00000000-0005-0000-0000-0000A9080000}"/>
    <cellStyle name="Comma [0] 2 192 2" xfId="33137" hidden="1" xr:uid="{0ED62088-B72A-4672-99AE-83E77CDE607E}"/>
    <cellStyle name="Comma [0] 2 192 2" xfId="33700" hidden="1" xr:uid="{6987B350-4584-47C8-8AB3-C821FCFB54F9}"/>
    <cellStyle name="Comma [0] 2 192 2" xfId="33957" hidden="1" xr:uid="{8DD829BC-35C0-4776-A4BE-C2F3C002EDB9}"/>
    <cellStyle name="Comma [0] 2 192 2" xfId="34244" hidden="1" xr:uid="{2C9A72C1-34D0-45CC-BC21-F7796D765096}"/>
    <cellStyle name="Comma [0] 2 192 2" xfId="32495" xr:uid="{61DDA471-373E-44A3-9611-132AA688EE41}"/>
    <cellStyle name="Comma [0] 2 192 2 2" xfId="4894" hidden="1" xr:uid="{00000000-0005-0000-0000-000021130000}"/>
    <cellStyle name="Comma [0] 2 192 2 2" xfId="5464" hidden="1" xr:uid="{00000000-0005-0000-0000-00005B150000}"/>
    <cellStyle name="Comma [0] 2 192 2 2" xfId="5729" hidden="1" xr:uid="{00000000-0005-0000-0000-000064160000}"/>
    <cellStyle name="Comma [0] 2 192 2 2" xfId="6016" hidden="1" xr:uid="{00000000-0005-0000-0000-000083170000}"/>
    <cellStyle name="Comma [0] 2 192 2 2" xfId="7113" hidden="1" xr:uid="{00000000-0005-0000-0000-0000CC1B0000}"/>
    <cellStyle name="Comma [0] 2 192 2 2" xfId="7683" hidden="1" xr:uid="{00000000-0005-0000-0000-0000061E0000}"/>
    <cellStyle name="Comma [0] 2 192 2 2" xfId="7948" hidden="1" xr:uid="{00000000-0005-0000-0000-00000F1F0000}"/>
    <cellStyle name="Comma [0] 2 192 2 2" xfId="8235" hidden="1" xr:uid="{00000000-0005-0000-0000-00002E200000}"/>
    <cellStyle name="Comma [0] 2 192 2 2" xfId="8869" hidden="1" xr:uid="{00000000-0005-0000-0000-0000A8220000}"/>
    <cellStyle name="Comma [0] 2 192 2 2" xfId="9439" hidden="1" xr:uid="{00000000-0005-0000-0000-0000E2240000}"/>
    <cellStyle name="Comma [0] 2 192 2 2" xfId="9704" hidden="1" xr:uid="{00000000-0005-0000-0000-0000EB250000}"/>
    <cellStyle name="Comma [0] 2 192 2 2" xfId="9991" hidden="1" xr:uid="{00000000-0005-0000-0000-00000A270000}"/>
    <cellStyle name="Comma [0] 2 192 2 2" xfId="10625" hidden="1" xr:uid="{00000000-0005-0000-0000-000084290000}"/>
    <cellStyle name="Comma [0] 2 192 2 2" xfId="11195" hidden="1" xr:uid="{00000000-0005-0000-0000-0000BE2B0000}"/>
    <cellStyle name="Comma [0] 2 192 2 2" xfId="11460" hidden="1" xr:uid="{00000000-0005-0000-0000-0000C72C0000}"/>
    <cellStyle name="Comma [0] 2 192 2 2" xfId="11747" hidden="1" xr:uid="{00000000-0005-0000-0000-0000E62D0000}"/>
    <cellStyle name="Comma [0] 2 192 2 2" xfId="12381" hidden="1" xr:uid="{00000000-0005-0000-0000-000060300000}"/>
    <cellStyle name="Comma [0] 2 192 2 2" xfId="12951" hidden="1" xr:uid="{00000000-0005-0000-0000-00009A320000}"/>
    <cellStyle name="Comma [0] 2 192 2 2" xfId="13216" hidden="1" xr:uid="{00000000-0005-0000-0000-0000A3330000}"/>
    <cellStyle name="Comma [0] 2 192 2 2" xfId="13503" hidden="1" xr:uid="{00000000-0005-0000-0000-0000C2340000}"/>
    <cellStyle name="Comma [0] 2 192 2 2" xfId="14137" hidden="1" xr:uid="{00000000-0005-0000-0000-00003C370000}"/>
    <cellStyle name="Comma [0] 2 192 2 2" xfId="14707" hidden="1" xr:uid="{00000000-0005-0000-0000-000076390000}"/>
    <cellStyle name="Comma [0] 2 192 2 2" xfId="14972" hidden="1" xr:uid="{00000000-0005-0000-0000-00007F3A0000}"/>
    <cellStyle name="Comma [0] 2 192 2 2" xfId="15259" hidden="1" xr:uid="{00000000-0005-0000-0000-00009E3B0000}"/>
    <cellStyle name="Comma [0] 2 192 2 2" xfId="15890" hidden="1" xr:uid="{00000000-0005-0000-0000-0000153E0000}"/>
    <cellStyle name="Comma [0] 2 192 2 2" xfId="16460" hidden="1" xr:uid="{00000000-0005-0000-0000-00004F400000}"/>
    <cellStyle name="Comma [0] 2 192 2 2" xfId="16725" hidden="1" xr:uid="{00000000-0005-0000-0000-000058410000}"/>
    <cellStyle name="Comma [0] 2 192 2 2" xfId="17012" hidden="1" xr:uid="{00000000-0005-0000-0000-000077420000}"/>
    <cellStyle name="Comma [0] 2 192 2 2" xfId="17640" hidden="1" xr:uid="{00000000-0005-0000-0000-0000EB440000}"/>
    <cellStyle name="Comma [0] 2 192 2 2" xfId="18210" hidden="1" xr:uid="{00000000-0005-0000-0000-000025470000}"/>
    <cellStyle name="Comma [0] 2 192 2 2" xfId="18475" hidden="1" xr:uid="{00000000-0005-0000-0000-00002E480000}"/>
    <cellStyle name="Comma [0] 2 192 2 2" xfId="18762" hidden="1" xr:uid="{00000000-0005-0000-0000-00004D490000}"/>
    <cellStyle name="Comma [0] 2 192 2 2" xfId="19385" hidden="1" xr:uid="{00000000-0005-0000-0000-0000BC4B0000}"/>
    <cellStyle name="Comma [0] 2 192 2 2" xfId="19954" hidden="1" xr:uid="{00000000-0005-0000-0000-0000F54D0000}"/>
    <cellStyle name="Comma [0] 2 192 2 2" xfId="20219" hidden="1" xr:uid="{00000000-0005-0000-0000-0000FE4E0000}"/>
    <cellStyle name="Comma [0] 2 192 2 2" xfId="20506" hidden="1" xr:uid="{00000000-0005-0000-0000-00001D500000}"/>
    <cellStyle name="Comma [0] 2 192 2 2" xfId="21123" hidden="1" xr:uid="{00000000-0005-0000-0000-000086520000}"/>
    <cellStyle name="Comma [0] 2 192 2 2" xfId="21688" hidden="1" xr:uid="{00000000-0005-0000-0000-0000BB540000}"/>
    <cellStyle name="Comma [0] 2 192 2 2" xfId="21953" hidden="1" xr:uid="{00000000-0005-0000-0000-0000C4550000}"/>
    <cellStyle name="Comma [0] 2 192 2 2" xfId="22240" hidden="1" xr:uid="{00000000-0005-0000-0000-0000E3560000}"/>
    <cellStyle name="Comma [0] 2 192 2 2" xfId="22851" hidden="1" xr:uid="{00000000-0005-0000-0000-000046590000}"/>
    <cellStyle name="Comma [0] 2 192 2 2" xfId="23412" hidden="1" xr:uid="{00000000-0005-0000-0000-0000775B0000}"/>
    <cellStyle name="Comma [0] 2 192 2 2" xfId="23677" hidden="1" xr:uid="{00000000-0005-0000-0000-0000805C0000}"/>
    <cellStyle name="Comma [0] 2 192 2 2" xfId="23964" hidden="1" xr:uid="{00000000-0005-0000-0000-00009F5D0000}"/>
    <cellStyle name="Comma [0] 2 192 2 2" xfId="24564" hidden="1" xr:uid="{00000000-0005-0000-0000-0000F75F0000}"/>
    <cellStyle name="Comma [0] 2 192 2 2" xfId="25119" hidden="1" xr:uid="{00000000-0005-0000-0000-000022620000}"/>
    <cellStyle name="Comma [0] 2 192 2 2" xfId="25384" hidden="1" xr:uid="{00000000-0005-0000-0000-00002B630000}"/>
    <cellStyle name="Comma [0] 2 192 2 2" xfId="25671" hidden="1" xr:uid="{00000000-0005-0000-0000-00004A640000}"/>
    <cellStyle name="Comma [0] 2 192 2 2" xfId="26261" hidden="1" xr:uid="{00000000-0005-0000-0000-000098660000}"/>
    <cellStyle name="Comma [0] 2 192 2 2" xfId="26813" hidden="1" xr:uid="{00000000-0005-0000-0000-0000C0680000}"/>
    <cellStyle name="Comma [0] 2 192 2 2" xfId="27078" hidden="1" xr:uid="{00000000-0005-0000-0000-0000C9690000}"/>
    <cellStyle name="Comma [0] 2 192 2 2" xfId="27365" hidden="1" xr:uid="{00000000-0005-0000-0000-0000E86A0000}"/>
    <cellStyle name="Comma [0] 2 192 2 2" xfId="27936" hidden="1" xr:uid="{00000000-0005-0000-0000-0000236D0000}"/>
    <cellStyle name="Comma [0] 2 192 2 2" xfId="28474" hidden="1" xr:uid="{00000000-0005-0000-0000-00003D6F0000}"/>
    <cellStyle name="Comma [0] 2 192 2 2" xfId="28739" hidden="1" xr:uid="{00000000-0005-0000-0000-000046700000}"/>
    <cellStyle name="Comma [0] 2 192 2 2" xfId="29026" hidden="1" xr:uid="{00000000-0005-0000-0000-000065710000}"/>
    <cellStyle name="Comma [0] 2 192 2 2" xfId="29582" hidden="1" xr:uid="{00000000-0005-0000-0000-000091730000}"/>
    <cellStyle name="Comma [0] 2 192 2 2" xfId="30109" hidden="1" xr:uid="{00000000-0005-0000-0000-0000A0750000}"/>
    <cellStyle name="Comma [0] 2 192 2 2" xfId="30374" hidden="1" xr:uid="{00000000-0005-0000-0000-0000A9760000}"/>
    <cellStyle name="Comma [0] 2 192 2 2" xfId="30661" hidden="1" xr:uid="{00000000-0005-0000-0000-0000C8770000}"/>
    <cellStyle name="Comma [0] 2 192 2 2" xfId="31164" hidden="1" xr:uid="{00000000-0005-0000-0000-0000BF790000}"/>
    <cellStyle name="Comma [0] 2 192 2 2" xfId="31631" hidden="1" xr:uid="{00000000-0005-0000-0000-0000927B0000}"/>
    <cellStyle name="Comma [0] 2 192 2 2" xfId="31885" hidden="1" xr:uid="{00000000-0005-0000-0000-0000907C0000}"/>
    <cellStyle name="Comma [0] 2 192 2 2" xfId="36913" hidden="1" xr:uid="{562B9ABC-643F-4C4D-B6B0-4360F1336A2C}"/>
    <cellStyle name="Comma [0] 2 192 2 2" xfId="37483" hidden="1" xr:uid="{16228D72-19B2-4030-8DB3-73449802BB24}"/>
    <cellStyle name="Comma [0] 2 192 2 2" xfId="37748" hidden="1" xr:uid="{ED4A924C-B453-4352-823D-7DBA0CB346DD}"/>
    <cellStyle name="Comma [0] 2 192 2 2" xfId="38035" hidden="1" xr:uid="{891F63E5-6412-4AEE-9DEE-6F0D9A05045B}"/>
    <cellStyle name="Comma [0] 2 192 2 2" xfId="39132" hidden="1" xr:uid="{96A27A51-A79A-4CF6-8A1C-670AE516BEEE}"/>
    <cellStyle name="Comma [0] 2 192 2 2" xfId="39702" hidden="1" xr:uid="{4B20A727-DDA1-4D32-BCAB-745C5E7D6A61}"/>
    <cellStyle name="Comma [0] 2 192 2 2" xfId="39967" hidden="1" xr:uid="{71F30B5A-8F30-40B0-B20B-9950FB9E4697}"/>
    <cellStyle name="Comma [0] 2 192 2 2" xfId="40254" hidden="1" xr:uid="{70A1F86F-C451-4250-93E4-F313B98F755F}"/>
    <cellStyle name="Comma [0] 2 192 2 2" xfId="40888" hidden="1" xr:uid="{0EF7754C-4379-4D98-8377-748550E7CFDC}"/>
    <cellStyle name="Comma [0] 2 192 2 2" xfId="41458" hidden="1" xr:uid="{4EF39119-A49E-4E23-9BD0-49B405E5A225}"/>
    <cellStyle name="Comma [0] 2 192 2 2" xfId="41723" hidden="1" xr:uid="{151723F5-9EE7-43DE-8D3A-B1FDD9EA4097}"/>
    <cellStyle name="Comma [0] 2 192 2 2" xfId="42010" hidden="1" xr:uid="{43014670-8D64-4FAB-8B44-2258B44CA4B5}"/>
    <cellStyle name="Comma [0] 2 192 2 2" xfId="42644" hidden="1" xr:uid="{47C3783E-121D-4BF0-A120-F7A39AB63ECE}"/>
    <cellStyle name="Comma [0] 2 192 2 2" xfId="43214" hidden="1" xr:uid="{B1E54CBD-E8AC-49F8-8AEB-C06BDB330D32}"/>
    <cellStyle name="Comma [0] 2 192 2 2" xfId="43479" hidden="1" xr:uid="{76380F8A-C5FD-44CA-B488-2D6D2275980D}"/>
    <cellStyle name="Comma [0] 2 192 2 2" xfId="43766" hidden="1" xr:uid="{4E5FB7F0-3501-404E-B600-DD4C5EA0335C}"/>
    <cellStyle name="Comma [0] 2 192 2 2" xfId="44400" hidden="1" xr:uid="{3E8071F8-6968-4F53-9C56-884E2C9E5C0F}"/>
    <cellStyle name="Comma [0] 2 192 2 2" xfId="44970" hidden="1" xr:uid="{D143F585-EF4E-4354-BACD-7FB609FFF758}"/>
    <cellStyle name="Comma [0] 2 192 2 2" xfId="45235" hidden="1" xr:uid="{0C92E69F-3802-4D85-9C1D-9E0CB628F13F}"/>
    <cellStyle name="Comma [0] 2 192 2 2" xfId="45522" hidden="1" xr:uid="{A37CB8FE-9647-4712-944D-7C851644D144}"/>
    <cellStyle name="Comma [0] 2 192 2 2" xfId="46156" hidden="1" xr:uid="{6D221B30-D530-4793-9181-7192ED81E33D}"/>
    <cellStyle name="Comma [0] 2 192 2 2" xfId="46726" hidden="1" xr:uid="{178C962E-59EB-4CE2-B1E7-DC8EFF447423}"/>
    <cellStyle name="Comma [0] 2 192 2 2" xfId="46991" hidden="1" xr:uid="{0E5D1544-88DE-4AA5-91D0-1B5DFE76F741}"/>
    <cellStyle name="Comma [0] 2 192 2 2" xfId="47278" hidden="1" xr:uid="{18553CB7-4E67-4643-BDB5-5AEED7E475B6}"/>
    <cellStyle name="Comma [0] 2 192 2 2" xfId="47909" hidden="1" xr:uid="{EEB5ED76-546B-431B-A921-058496C16DEA}"/>
    <cellStyle name="Comma [0] 2 192 2 2" xfId="48479" hidden="1" xr:uid="{F104243F-3D89-4F0D-A345-857A714BACB4}"/>
    <cellStyle name="Comma [0] 2 192 2 2" xfId="48744" hidden="1" xr:uid="{B1117549-6F63-4DE7-BF10-FAC2CE609A91}"/>
    <cellStyle name="Comma [0] 2 192 2 2" xfId="49031" hidden="1" xr:uid="{2C45D826-8F77-44B6-9212-F9DD333E90CD}"/>
    <cellStyle name="Comma [0] 2 192 2 2" xfId="49659" hidden="1" xr:uid="{1298735F-AD87-4A07-93C6-118CCC7E134E}"/>
    <cellStyle name="Comma [0] 2 192 2 2" xfId="50229" hidden="1" xr:uid="{267FA66F-5C06-48C0-857F-37F1DD04DF4C}"/>
    <cellStyle name="Comma [0] 2 192 2 2" xfId="50494" hidden="1" xr:uid="{00301028-C4A8-4585-BE6E-2C8E1807D217}"/>
    <cellStyle name="Comma [0] 2 192 2 2" xfId="50781" hidden="1" xr:uid="{2052A4C7-D1C7-45EE-8B23-CBBACD5714DA}"/>
    <cellStyle name="Comma [0] 2 192 2 2" xfId="51404" hidden="1" xr:uid="{49A189F5-E04D-4F3C-B521-6F07412EA16C}"/>
    <cellStyle name="Comma [0] 2 192 2 2" xfId="51973" hidden="1" xr:uid="{13079E51-E2AE-4954-9B49-1DF6698673BD}"/>
    <cellStyle name="Comma [0] 2 192 2 2" xfId="52238" hidden="1" xr:uid="{C8F33338-DFF0-4855-A970-89C537795168}"/>
    <cellStyle name="Comma [0] 2 192 2 2" xfId="52525" hidden="1" xr:uid="{3E60918D-1349-4891-B34B-6D1116838957}"/>
    <cellStyle name="Comma [0] 2 192 2 2" xfId="53142" hidden="1" xr:uid="{B0735C11-ECDD-49EC-BEAF-BE60DCC705C7}"/>
    <cellStyle name="Comma [0] 2 192 2 2" xfId="53707" hidden="1" xr:uid="{8A8D80F0-486D-4FD6-9A18-A0365971EC5D}"/>
    <cellStyle name="Comma [0] 2 192 2 2" xfId="53972" hidden="1" xr:uid="{85ED4211-CD76-4880-9489-6A2E70BA6B74}"/>
    <cellStyle name="Comma [0] 2 192 2 2" xfId="54259" hidden="1" xr:uid="{6F19AAAA-B077-47E8-881D-22A9AA1ED3A1}"/>
    <cellStyle name="Comma [0] 2 192 2 2" xfId="54870" hidden="1" xr:uid="{EB4B6ABC-39D6-4FEF-A2D8-B9C2FDB74341}"/>
    <cellStyle name="Comma [0] 2 192 2 2" xfId="55431" hidden="1" xr:uid="{5052037F-895B-4D75-9C50-D467FBC907E5}"/>
    <cellStyle name="Comma [0] 2 192 2 2" xfId="55696" hidden="1" xr:uid="{C6EAC5A1-D4DF-497B-9D73-5CD5B6D31520}"/>
    <cellStyle name="Comma [0] 2 192 2 2" xfId="55983" hidden="1" xr:uid="{769FE352-0AAC-4204-AD9F-3926BACB2B4B}"/>
    <cellStyle name="Comma [0] 2 192 2 2" xfId="56583" hidden="1" xr:uid="{BCB76BC7-0EF7-4B69-9B77-F940BCE3AF77}"/>
    <cellStyle name="Comma [0] 2 192 2 2" xfId="57138" hidden="1" xr:uid="{BA32DC51-BEC1-4409-9868-71E8065598D7}"/>
    <cellStyle name="Comma [0] 2 192 2 2" xfId="57403" hidden="1" xr:uid="{71296FBD-1468-428B-ADF6-7B2C71ADEA41}"/>
    <cellStyle name="Comma [0] 2 192 2 2" xfId="57690" hidden="1" xr:uid="{D4A4E483-ED7F-487B-9DA0-BC678A91DEC5}"/>
    <cellStyle name="Comma [0] 2 192 2 2" xfId="58280" hidden="1" xr:uid="{B5B1995A-2150-4045-8BA3-5C33BE7FA137}"/>
    <cellStyle name="Comma [0] 2 192 2 2" xfId="58832" hidden="1" xr:uid="{E0E36F8F-1A06-4379-9FA9-BE32160C3B0A}"/>
    <cellStyle name="Comma [0] 2 192 2 2" xfId="59097" hidden="1" xr:uid="{7FC171ED-126D-4C6B-86FB-B49247A79C32}"/>
    <cellStyle name="Comma [0] 2 192 2 2" xfId="59384" hidden="1" xr:uid="{9ABBBAAD-C8FD-42A2-B034-C0424BCC1417}"/>
    <cellStyle name="Comma [0] 2 192 2 2" xfId="59955" hidden="1" xr:uid="{D3F489E4-733C-4B8D-B68A-6540741015F5}"/>
    <cellStyle name="Comma [0] 2 192 2 2" xfId="60493" hidden="1" xr:uid="{A3C18A69-067A-4CF7-83C6-8C3832FF5030}"/>
    <cellStyle name="Comma [0] 2 192 2 2" xfId="60758" hidden="1" xr:uid="{4B0A0880-80F0-403C-9820-F36EEEB0E399}"/>
    <cellStyle name="Comma [0] 2 192 2 2" xfId="61045" hidden="1" xr:uid="{BFED9B71-9CB8-43C9-9A63-C8DC0BA3C57B}"/>
    <cellStyle name="Comma [0] 2 192 2 2" xfId="61601" hidden="1" xr:uid="{C3F3539C-863B-4814-A111-390FF73CCCD4}"/>
    <cellStyle name="Comma [0] 2 192 2 2" xfId="62128" hidden="1" xr:uid="{D0312192-1825-4FD8-A444-5336D29A99BE}"/>
    <cellStyle name="Comma [0] 2 192 2 2" xfId="62393" hidden="1" xr:uid="{0D7A5CC9-FB5B-4D17-92AB-EB0DE7E6506A}"/>
    <cellStyle name="Comma [0] 2 192 2 2" xfId="62680" hidden="1" xr:uid="{924000BA-A3BC-4EBD-9EF1-1103C45A2E55}"/>
    <cellStyle name="Comma [0] 2 192 2 2" xfId="63183" hidden="1" xr:uid="{61C15E59-8D10-4E06-BF04-D46D375445EF}"/>
    <cellStyle name="Comma [0] 2 192 2 2" xfId="63650" hidden="1" xr:uid="{B1668C1A-ADCD-4102-8FDC-B2D430433109}"/>
    <cellStyle name="Comma [0] 2 192 2 2" xfId="63904" hidden="1" xr:uid="{B9F2CF78-B422-41D0-9347-5F686397780B}"/>
    <cellStyle name="Comma [0] 2 192 3" xfId="4233" hidden="1" xr:uid="{00000000-0005-0000-0000-00008C100000}"/>
    <cellStyle name="Comma [0] 2 192 3" xfId="6452" hidden="1" xr:uid="{00000000-0005-0000-0000-000037190000}"/>
    <cellStyle name="Comma [0] 2 192 3" xfId="7422" hidden="1" xr:uid="{00000000-0005-0000-0000-0000011D0000}"/>
    <cellStyle name="Comma [0] 2 192 3" xfId="9178" hidden="1" xr:uid="{00000000-0005-0000-0000-0000DD230000}"/>
    <cellStyle name="Comma [0] 2 192 3" xfId="10934" hidden="1" xr:uid="{00000000-0005-0000-0000-0000B92A0000}"/>
    <cellStyle name="Comma [0] 2 192 3" xfId="12690" hidden="1" xr:uid="{00000000-0005-0000-0000-000095310000}"/>
    <cellStyle name="Comma [0] 2 192 3" xfId="14446" hidden="1" xr:uid="{00000000-0005-0000-0000-000071380000}"/>
    <cellStyle name="Comma [0] 2 192 3" xfId="16199" hidden="1" xr:uid="{00000000-0005-0000-0000-00004A3F0000}"/>
    <cellStyle name="Comma [0] 2 192 3" xfId="17949" hidden="1" xr:uid="{00000000-0005-0000-0000-000020460000}"/>
    <cellStyle name="Comma [0] 2 192 3" xfId="19693" hidden="1" xr:uid="{00000000-0005-0000-0000-0000F04C0000}"/>
    <cellStyle name="Comma [0] 2 192 3" xfId="21429" hidden="1" xr:uid="{00000000-0005-0000-0000-0000B8530000}"/>
    <cellStyle name="Comma [0] 2 192 3" xfId="23156" hidden="1" xr:uid="{00000000-0005-0000-0000-0000775A0000}"/>
    <cellStyle name="Comma [0] 2 192 3" xfId="24866" hidden="1" xr:uid="{00000000-0005-0000-0000-000025610000}"/>
    <cellStyle name="Comma [0] 2 192 3" xfId="26562" hidden="1" xr:uid="{00000000-0005-0000-0000-0000C5670000}"/>
    <cellStyle name="Comma [0] 2 192 3" xfId="28233" hidden="1" xr:uid="{00000000-0005-0000-0000-00004C6E0000}"/>
    <cellStyle name="Comma [0] 2 192 3" xfId="29872" hidden="1" xr:uid="{00000000-0005-0000-0000-0000B3740000}"/>
    <cellStyle name="Comma [0] 2 192 3" xfId="36252" hidden="1" xr:uid="{D3660941-90FF-46D2-A6B4-81100D79BE3B}"/>
    <cellStyle name="Comma [0] 2 192 3" xfId="38471" hidden="1" xr:uid="{F5FED211-19B5-4160-A5C1-2A3F49E6BCE5}"/>
    <cellStyle name="Comma [0] 2 192 3" xfId="39441" hidden="1" xr:uid="{7931687F-DD0C-4219-A219-7D324B739216}"/>
    <cellStyle name="Comma [0] 2 192 3" xfId="41197" hidden="1" xr:uid="{D807102F-1DD4-4F6A-A108-D3EAF89E5E30}"/>
    <cellStyle name="Comma [0] 2 192 3" xfId="42953" hidden="1" xr:uid="{6527484D-1D9A-42CA-939D-6A10B32F881A}"/>
    <cellStyle name="Comma [0] 2 192 3" xfId="44709" hidden="1" xr:uid="{FB847F52-9610-447C-8172-CA36857D7590}"/>
    <cellStyle name="Comma [0] 2 192 3" xfId="46465" hidden="1" xr:uid="{11EBBCD0-0ABA-45C9-BAE1-A5EBEA7FD83F}"/>
    <cellStyle name="Comma [0] 2 192 3" xfId="48218" hidden="1" xr:uid="{B753AF6C-7B72-4293-8FC2-3E9447FA00D9}"/>
    <cellStyle name="Comma [0] 2 192 3" xfId="49968" hidden="1" xr:uid="{EC1A0230-EBA3-4CD9-BBF1-A9E280863258}"/>
    <cellStyle name="Comma [0] 2 192 3" xfId="51712" hidden="1" xr:uid="{CB7AEE6A-37F7-471E-A3A1-B00CB76172F9}"/>
    <cellStyle name="Comma [0] 2 192 3" xfId="53448" hidden="1" xr:uid="{F4CC2A92-5B6E-4C1C-BE68-6D0D7F54B34C}"/>
    <cellStyle name="Comma [0] 2 192 3" xfId="55175" hidden="1" xr:uid="{F09F143A-CEAB-407D-B1C2-88AB6E89F77D}"/>
    <cellStyle name="Comma [0] 2 192 3" xfId="56885" hidden="1" xr:uid="{34B43381-C4AE-4875-905B-F2DD49050BC1}"/>
    <cellStyle name="Comma [0] 2 192 3" xfId="58581" hidden="1" xr:uid="{E6BE7E9C-E451-44E1-81BC-D6A07D9A6D42}"/>
    <cellStyle name="Comma [0] 2 192 3" xfId="60252" hidden="1" xr:uid="{4CCC26E0-B32F-459B-BDC3-63B0456780E6}"/>
    <cellStyle name="Comma [0] 2 192 3" xfId="61891" hidden="1" xr:uid="{FFD44F77-FAC4-4643-BDC0-474523FE9DB2}"/>
    <cellStyle name="Comma [0] 2 193" xfId="441" xr:uid="{00000000-0005-0000-0000-0000BC010000}"/>
    <cellStyle name="Comma [0] 2 193 2" xfId="1100" hidden="1" xr:uid="{00000000-0005-0000-0000-00004F040000}"/>
    <cellStyle name="Comma [0] 2 193 2" xfId="1666" hidden="1" xr:uid="{00000000-0005-0000-0000-000085060000}"/>
    <cellStyle name="Comma [0] 2 193 2" xfId="1928" hidden="1" xr:uid="{00000000-0005-0000-0000-00008B070000}"/>
    <cellStyle name="Comma [0] 2 193 2" xfId="2215" hidden="1" xr:uid="{00000000-0005-0000-0000-0000AA080000}"/>
    <cellStyle name="Comma [0] 2 193 2" xfId="33136" hidden="1" xr:uid="{B7155273-C7CA-46A2-A5D2-23B3033D1006}"/>
    <cellStyle name="Comma [0] 2 193 2" xfId="33699" hidden="1" xr:uid="{3F5124E0-F8F4-487B-8E13-0C63CF7D72DB}"/>
    <cellStyle name="Comma [0] 2 193 2" xfId="33958" hidden="1" xr:uid="{809E0FA4-D408-4159-8C96-B30B0B88426A}"/>
    <cellStyle name="Comma [0] 2 193 2" xfId="34245" hidden="1" xr:uid="{5D359871-B2FF-482A-BB8A-F1D326AFA13F}"/>
    <cellStyle name="Comma [0] 2 193 2" xfId="32494" xr:uid="{E9CC56F9-D004-484F-A529-7F7F4B7AEFC7}"/>
    <cellStyle name="Comma [0] 2 193 2 2" xfId="4893" hidden="1" xr:uid="{00000000-0005-0000-0000-000020130000}"/>
    <cellStyle name="Comma [0] 2 193 2 2" xfId="5463" hidden="1" xr:uid="{00000000-0005-0000-0000-00005A150000}"/>
    <cellStyle name="Comma [0] 2 193 2 2" xfId="5730" hidden="1" xr:uid="{00000000-0005-0000-0000-000065160000}"/>
    <cellStyle name="Comma [0] 2 193 2 2" xfId="6017" hidden="1" xr:uid="{00000000-0005-0000-0000-000084170000}"/>
    <cellStyle name="Comma [0] 2 193 2 2" xfId="7112" hidden="1" xr:uid="{00000000-0005-0000-0000-0000CB1B0000}"/>
    <cellStyle name="Comma [0] 2 193 2 2" xfId="7682" hidden="1" xr:uid="{00000000-0005-0000-0000-0000051E0000}"/>
    <cellStyle name="Comma [0] 2 193 2 2" xfId="7949" hidden="1" xr:uid="{00000000-0005-0000-0000-0000101F0000}"/>
    <cellStyle name="Comma [0] 2 193 2 2" xfId="8236" hidden="1" xr:uid="{00000000-0005-0000-0000-00002F200000}"/>
    <cellStyle name="Comma [0] 2 193 2 2" xfId="8868" hidden="1" xr:uid="{00000000-0005-0000-0000-0000A7220000}"/>
    <cellStyle name="Comma [0] 2 193 2 2" xfId="9438" hidden="1" xr:uid="{00000000-0005-0000-0000-0000E1240000}"/>
    <cellStyle name="Comma [0] 2 193 2 2" xfId="9705" hidden="1" xr:uid="{00000000-0005-0000-0000-0000EC250000}"/>
    <cellStyle name="Comma [0] 2 193 2 2" xfId="9992" hidden="1" xr:uid="{00000000-0005-0000-0000-00000B270000}"/>
    <cellStyle name="Comma [0] 2 193 2 2" xfId="10624" hidden="1" xr:uid="{00000000-0005-0000-0000-000083290000}"/>
    <cellStyle name="Comma [0] 2 193 2 2" xfId="11194" hidden="1" xr:uid="{00000000-0005-0000-0000-0000BD2B0000}"/>
    <cellStyle name="Comma [0] 2 193 2 2" xfId="11461" hidden="1" xr:uid="{00000000-0005-0000-0000-0000C82C0000}"/>
    <cellStyle name="Comma [0] 2 193 2 2" xfId="11748" hidden="1" xr:uid="{00000000-0005-0000-0000-0000E72D0000}"/>
    <cellStyle name="Comma [0] 2 193 2 2" xfId="12380" hidden="1" xr:uid="{00000000-0005-0000-0000-00005F300000}"/>
    <cellStyle name="Comma [0] 2 193 2 2" xfId="12950" hidden="1" xr:uid="{00000000-0005-0000-0000-000099320000}"/>
    <cellStyle name="Comma [0] 2 193 2 2" xfId="13217" hidden="1" xr:uid="{00000000-0005-0000-0000-0000A4330000}"/>
    <cellStyle name="Comma [0] 2 193 2 2" xfId="13504" hidden="1" xr:uid="{00000000-0005-0000-0000-0000C3340000}"/>
    <cellStyle name="Comma [0] 2 193 2 2" xfId="14136" hidden="1" xr:uid="{00000000-0005-0000-0000-00003B370000}"/>
    <cellStyle name="Comma [0] 2 193 2 2" xfId="14706" hidden="1" xr:uid="{00000000-0005-0000-0000-000075390000}"/>
    <cellStyle name="Comma [0] 2 193 2 2" xfId="14973" hidden="1" xr:uid="{00000000-0005-0000-0000-0000803A0000}"/>
    <cellStyle name="Comma [0] 2 193 2 2" xfId="15260" hidden="1" xr:uid="{00000000-0005-0000-0000-00009F3B0000}"/>
    <cellStyle name="Comma [0] 2 193 2 2" xfId="15889" hidden="1" xr:uid="{00000000-0005-0000-0000-0000143E0000}"/>
    <cellStyle name="Comma [0] 2 193 2 2" xfId="16459" hidden="1" xr:uid="{00000000-0005-0000-0000-00004E400000}"/>
    <cellStyle name="Comma [0] 2 193 2 2" xfId="16726" hidden="1" xr:uid="{00000000-0005-0000-0000-000059410000}"/>
    <cellStyle name="Comma [0] 2 193 2 2" xfId="17013" hidden="1" xr:uid="{00000000-0005-0000-0000-000078420000}"/>
    <cellStyle name="Comma [0] 2 193 2 2" xfId="17639" hidden="1" xr:uid="{00000000-0005-0000-0000-0000EA440000}"/>
    <cellStyle name="Comma [0] 2 193 2 2" xfId="18209" hidden="1" xr:uid="{00000000-0005-0000-0000-000024470000}"/>
    <cellStyle name="Comma [0] 2 193 2 2" xfId="18476" hidden="1" xr:uid="{00000000-0005-0000-0000-00002F480000}"/>
    <cellStyle name="Comma [0] 2 193 2 2" xfId="18763" hidden="1" xr:uid="{00000000-0005-0000-0000-00004E490000}"/>
    <cellStyle name="Comma [0] 2 193 2 2" xfId="19384" hidden="1" xr:uid="{00000000-0005-0000-0000-0000BB4B0000}"/>
    <cellStyle name="Comma [0] 2 193 2 2" xfId="19953" hidden="1" xr:uid="{00000000-0005-0000-0000-0000F44D0000}"/>
    <cellStyle name="Comma [0] 2 193 2 2" xfId="20220" hidden="1" xr:uid="{00000000-0005-0000-0000-0000FF4E0000}"/>
    <cellStyle name="Comma [0] 2 193 2 2" xfId="20507" hidden="1" xr:uid="{00000000-0005-0000-0000-00001E500000}"/>
    <cellStyle name="Comma [0] 2 193 2 2" xfId="21122" hidden="1" xr:uid="{00000000-0005-0000-0000-000085520000}"/>
    <cellStyle name="Comma [0] 2 193 2 2" xfId="21687" hidden="1" xr:uid="{00000000-0005-0000-0000-0000BA540000}"/>
    <cellStyle name="Comma [0] 2 193 2 2" xfId="21954" hidden="1" xr:uid="{00000000-0005-0000-0000-0000C5550000}"/>
    <cellStyle name="Comma [0] 2 193 2 2" xfId="22241" hidden="1" xr:uid="{00000000-0005-0000-0000-0000E4560000}"/>
    <cellStyle name="Comma [0] 2 193 2 2" xfId="22850" hidden="1" xr:uid="{00000000-0005-0000-0000-000045590000}"/>
    <cellStyle name="Comma [0] 2 193 2 2" xfId="23411" hidden="1" xr:uid="{00000000-0005-0000-0000-0000765B0000}"/>
    <cellStyle name="Comma [0] 2 193 2 2" xfId="23678" hidden="1" xr:uid="{00000000-0005-0000-0000-0000815C0000}"/>
    <cellStyle name="Comma [0] 2 193 2 2" xfId="23965" hidden="1" xr:uid="{00000000-0005-0000-0000-0000A05D0000}"/>
    <cellStyle name="Comma [0] 2 193 2 2" xfId="24563" hidden="1" xr:uid="{00000000-0005-0000-0000-0000F65F0000}"/>
    <cellStyle name="Comma [0] 2 193 2 2" xfId="25118" hidden="1" xr:uid="{00000000-0005-0000-0000-000021620000}"/>
    <cellStyle name="Comma [0] 2 193 2 2" xfId="25385" hidden="1" xr:uid="{00000000-0005-0000-0000-00002C630000}"/>
    <cellStyle name="Comma [0] 2 193 2 2" xfId="25672" hidden="1" xr:uid="{00000000-0005-0000-0000-00004B640000}"/>
    <cellStyle name="Comma [0] 2 193 2 2" xfId="26260" hidden="1" xr:uid="{00000000-0005-0000-0000-000097660000}"/>
    <cellStyle name="Comma [0] 2 193 2 2" xfId="26812" hidden="1" xr:uid="{00000000-0005-0000-0000-0000BF680000}"/>
    <cellStyle name="Comma [0] 2 193 2 2" xfId="27079" hidden="1" xr:uid="{00000000-0005-0000-0000-0000CA690000}"/>
    <cellStyle name="Comma [0] 2 193 2 2" xfId="27366" hidden="1" xr:uid="{00000000-0005-0000-0000-0000E96A0000}"/>
    <cellStyle name="Comma [0] 2 193 2 2" xfId="27935" hidden="1" xr:uid="{00000000-0005-0000-0000-0000226D0000}"/>
    <cellStyle name="Comma [0] 2 193 2 2" xfId="28473" hidden="1" xr:uid="{00000000-0005-0000-0000-00003C6F0000}"/>
    <cellStyle name="Comma [0] 2 193 2 2" xfId="28740" hidden="1" xr:uid="{00000000-0005-0000-0000-000047700000}"/>
    <cellStyle name="Comma [0] 2 193 2 2" xfId="29027" hidden="1" xr:uid="{00000000-0005-0000-0000-000066710000}"/>
    <cellStyle name="Comma [0] 2 193 2 2" xfId="29581" hidden="1" xr:uid="{00000000-0005-0000-0000-000090730000}"/>
    <cellStyle name="Comma [0] 2 193 2 2" xfId="30108" hidden="1" xr:uid="{00000000-0005-0000-0000-00009F750000}"/>
    <cellStyle name="Comma [0] 2 193 2 2" xfId="30375" hidden="1" xr:uid="{00000000-0005-0000-0000-0000AA760000}"/>
    <cellStyle name="Comma [0] 2 193 2 2" xfId="30662" hidden="1" xr:uid="{00000000-0005-0000-0000-0000C9770000}"/>
    <cellStyle name="Comma [0] 2 193 2 2" xfId="31163" hidden="1" xr:uid="{00000000-0005-0000-0000-0000BE790000}"/>
    <cellStyle name="Comma [0] 2 193 2 2" xfId="31630" hidden="1" xr:uid="{00000000-0005-0000-0000-0000917B0000}"/>
    <cellStyle name="Comma [0] 2 193 2 2" xfId="31886" hidden="1" xr:uid="{00000000-0005-0000-0000-0000917C0000}"/>
    <cellStyle name="Comma [0] 2 193 2 2" xfId="36912" hidden="1" xr:uid="{224BA4C2-4FED-45FE-AD04-7F0199759359}"/>
    <cellStyle name="Comma [0] 2 193 2 2" xfId="37482" hidden="1" xr:uid="{516E392A-B14F-4E5A-B671-81789FF394FC}"/>
    <cellStyle name="Comma [0] 2 193 2 2" xfId="37749" hidden="1" xr:uid="{1F27F72B-C944-441A-A2A8-38A201794F66}"/>
    <cellStyle name="Comma [0] 2 193 2 2" xfId="38036" hidden="1" xr:uid="{4E082F72-1D66-455A-9203-3A2588F7ECEC}"/>
    <cellStyle name="Comma [0] 2 193 2 2" xfId="39131" hidden="1" xr:uid="{876A59DB-1E5E-42EE-9595-04B8362AAE05}"/>
    <cellStyle name="Comma [0] 2 193 2 2" xfId="39701" hidden="1" xr:uid="{F23CD385-3574-4BA6-9A89-FA15F51E251E}"/>
    <cellStyle name="Comma [0] 2 193 2 2" xfId="39968" hidden="1" xr:uid="{E0EED61E-F47D-47C7-96C8-252A001F1C19}"/>
    <cellStyle name="Comma [0] 2 193 2 2" xfId="40255" hidden="1" xr:uid="{93AB223A-A923-475E-A16A-D55AF901DCEA}"/>
    <cellStyle name="Comma [0] 2 193 2 2" xfId="40887" hidden="1" xr:uid="{944F98A9-00D4-461D-83F1-4A7CCEB1BA00}"/>
    <cellStyle name="Comma [0] 2 193 2 2" xfId="41457" hidden="1" xr:uid="{195D2095-0705-46EF-8D93-BA94A729AB51}"/>
    <cellStyle name="Comma [0] 2 193 2 2" xfId="41724" hidden="1" xr:uid="{B3298998-9F07-4A3C-8B71-78A830025868}"/>
    <cellStyle name="Comma [0] 2 193 2 2" xfId="42011" hidden="1" xr:uid="{FEA261FD-14E6-4745-971A-22F16B5BDF62}"/>
    <cellStyle name="Comma [0] 2 193 2 2" xfId="42643" hidden="1" xr:uid="{DC2F7A9B-E38C-47B4-B32B-B68F20E64CFE}"/>
    <cellStyle name="Comma [0] 2 193 2 2" xfId="43213" hidden="1" xr:uid="{6CB13392-F80C-49CB-A8A6-DE9BB1EC275D}"/>
    <cellStyle name="Comma [0] 2 193 2 2" xfId="43480" hidden="1" xr:uid="{9F39ED63-EBEF-4266-AD54-710DA48B2723}"/>
    <cellStyle name="Comma [0] 2 193 2 2" xfId="43767" hidden="1" xr:uid="{6018BC0A-1E9F-4E32-9CA4-65E6EC1178DB}"/>
    <cellStyle name="Comma [0] 2 193 2 2" xfId="44399" hidden="1" xr:uid="{49F2897E-4BFC-404C-AD16-645677BA8B94}"/>
    <cellStyle name="Comma [0] 2 193 2 2" xfId="44969" hidden="1" xr:uid="{8B00DC71-EB02-4663-AAE9-1AE4E321232A}"/>
    <cellStyle name="Comma [0] 2 193 2 2" xfId="45236" hidden="1" xr:uid="{4BFF39B1-158E-4918-9356-7C1C0CB0EA74}"/>
    <cellStyle name="Comma [0] 2 193 2 2" xfId="45523" hidden="1" xr:uid="{085A3D3D-46C8-434F-8813-EDB6683D3606}"/>
    <cellStyle name="Comma [0] 2 193 2 2" xfId="46155" hidden="1" xr:uid="{A057E832-862B-4DD1-BD22-708EC7600A42}"/>
    <cellStyle name="Comma [0] 2 193 2 2" xfId="46725" hidden="1" xr:uid="{2142D041-20C7-4329-BA47-A818263EBB36}"/>
    <cellStyle name="Comma [0] 2 193 2 2" xfId="46992" hidden="1" xr:uid="{22BB60E5-E975-4C5E-B8B7-61B4E1E540CA}"/>
    <cellStyle name="Comma [0] 2 193 2 2" xfId="47279" hidden="1" xr:uid="{74BDEDA5-86BC-46AE-9FC1-CD2F5356E72B}"/>
    <cellStyle name="Comma [0] 2 193 2 2" xfId="47908" hidden="1" xr:uid="{3D215CDF-9B67-42B9-AEDA-84BD8F43DB28}"/>
    <cellStyle name="Comma [0] 2 193 2 2" xfId="48478" hidden="1" xr:uid="{CA95D1C4-B008-47FD-836A-6067AAEB875C}"/>
    <cellStyle name="Comma [0] 2 193 2 2" xfId="48745" hidden="1" xr:uid="{E442DFFC-A43E-4549-BB2B-C70F4DF19796}"/>
    <cellStyle name="Comma [0] 2 193 2 2" xfId="49032" hidden="1" xr:uid="{CA834039-8A66-4227-8B61-057BE93A2201}"/>
    <cellStyle name="Comma [0] 2 193 2 2" xfId="49658" hidden="1" xr:uid="{05222E5A-B834-4AAC-B6B9-0A0B03B10E52}"/>
    <cellStyle name="Comma [0] 2 193 2 2" xfId="50228" hidden="1" xr:uid="{485F5858-360D-409C-A144-E0AAE45CC874}"/>
    <cellStyle name="Comma [0] 2 193 2 2" xfId="50495" hidden="1" xr:uid="{7B429078-0B3E-4919-8746-1B329066E5BB}"/>
    <cellStyle name="Comma [0] 2 193 2 2" xfId="50782" hidden="1" xr:uid="{80E3258E-A287-4B22-AFF1-02E53E952433}"/>
    <cellStyle name="Comma [0] 2 193 2 2" xfId="51403" hidden="1" xr:uid="{357FE6C6-835D-4DBE-984A-45B2251F5E9B}"/>
    <cellStyle name="Comma [0] 2 193 2 2" xfId="51972" hidden="1" xr:uid="{AC742089-1669-4EEE-92A8-F4202DC7203B}"/>
    <cellStyle name="Comma [0] 2 193 2 2" xfId="52239" hidden="1" xr:uid="{6AC9D1AB-D234-420E-97F9-50E6295766F5}"/>
    <cellStyle name="Comma [0] 2 193 2 2" xfId="52526" hidden="1" xr:uid="{EFF43AAA-4BD5-47D4-9541-199596165232}"/>
    <cellStyle name="Comma [0] 2 193 2 2" xfId="53141" hidden="1" xr:uid="{5F7DB46D-B329-4664-AA29-375C0638C601}"/>
    <cellStyle name="Comma [0] 2 193 2 2" xfId="53706" hidden="1" xr:uid="{B56D42EC-3490-440D-B225-4EB1F26F0180}"/>
    <cellStyle name="Comma [0] 2 193 2 2" xfId="53973" hidden="1" xr:uid="{3B76845F-10D2-4A3E-BB23-47F2E037B8D9}"/>
    <cellStyle name="Comma [0] 2 193 2 2" xfId="54260" hidden="1" xr:uid="{DE3D6931-BF4B-489D-8EA1-6343CB17913E}"/>
    <cellStyle name="Comma [0] 2 193 2 2" xfId="54869" hidden="1" xr:uid="{F06A49A0-0B62-41A9-A681-7B3C15BBEA5E}"/>
    <cellStyle name="Comma [0] 2 193 2 2" xfId="55430" hidden="1" xr:uid="{A0ACD19A-C4C1-4DA0-8761-FFAB9BF0AF78}"/>
    <cellStyle name="Comma [0] 2 193 2 2" xfId="55697" hidden="1" xr:uid="{391B7D59-94D8-44F0-94F5-B4BC9FFFA385}"/>
    <cellStyle name="Comma [0] 2 193 2 2" xfId="55984" hidden="1" xr:uid="{55C6BCAF-980F-425E-BD03-0D42879CAD34}"/>
    <cellStyle name="Comma [0] 2 193 2 2" xfId="56582" hidden="1" xr:uid="{8BB5CA0C-B2F3-438B-9910-C3701BE8255A}"/>
    <cellStyle name="Comma [0] 2 193 2 2" xfId="57137" hidden="1" xr:uid="{8BA9E951-F5C7-425E-BCFE-D148EF3927E1}"/>
    <cellStyle name="Comma [0] 2 193 2 2" xfId="57404" hidden="1" xr:uid="{4FF09C9D-9086-42A2-8749-6895895801B8}"/>
    <cellStyle name="Comma [0] 2 193 2 2" xfId="57691" hidden="1" xr:uid="{EB7BE315-AF75-4C31-B47C-6B4C2DD62FCD}"/>
    <cellStyle name="Comma [0] 2 193 2 2" xfId="58279" hidden="1" xr:uid="{B358F917-124E-4FB5-B3EE-FC7A44608573}"/>
    <cellStyle name="Comma [0] 2 193 2 2" xfId="58831" hidden="1" xr:uid="{B494633A-6D1B-4274-BE9A-284854E1FB8C}"/>
    <cellStyle name="Comma [0] 2 193 2 2" xfId="59098" hidden="1" xr:uid="{6A5811F3-9D98-4E65-9A71-76693EC96B2D}"/>
    <cellStyle name="Comma [0] 2 193 2 2" xfId="59385" hidden="1" xr:uid="{E7BF02E9-1A85-4B0E-9926-DDD3A859107B}"/>
    <cellStyle name="Comma [0] 2 193 2 2" xfId="59954" hidden="1" xr:uid="{51659F6A-1198-4BA1-A1F5-896A005A1AB8}"/>
    <cellStyle name="Comma [0] 2 193 2 2" xfId="60492" hidden="1" xr:uid="{C3F2B230-02F3-4071-8B07-BEE6E6383891}"/>
    <cellStyle name="Comma [0] 2 193 2 2" xfId="60759" hidden="1" xr:uid="{27A72F95-AF76-472E-8E89-36936C82E02B}"/>
    <cellStyle name="Comma [0] 2 193 2 2" xfId="61046" hidden="1" xr:uid="{9EF5F451-CC42-42CB-A3CC-00BAF43CA51E}"/>
    <cellStyle name="Comma [0] 2 193 2 2" xfId="61600" hidden="1" xr:uid="{6B0592D7-42F7-4AB7-93E3-C9ACE5D1A076}"/>
    <cellStyle name="Comma [0] 2 193 2 2" xfId="62127" hidden="1" xr:uid="{D1883BA2-7F7A-45BC-9B6C-A09C4205091A}"/>
    <cellStyle name="Comma [0] 2 193 2 2" xfId="62394" hidden="1" xr:uid="{71DD9CC2-D22B-414E-9307-D938D2C50E33}"/>
    <cellStyle name="Comma [0] 2 193 2 2" xfId="62681" hidden="1" xr:uid="{12FF2981-9E9E-4D8E-BF06-62C08141CEE1}"/>
    <cellStyle name="Comma [0] 2 193 2 2" xfId="63182" hidden="1" xr:uid="{EF41FCEA-27BC-4568-B970-E308092D0F93}"/>
    <cellStyle name="Comma [0] 2 193 2 2" xfId="63649" hidden="1" xr:uid="{F639A1DF-7256-4B12-9438-7E782097C9E8}"/>
    <cellStyle name="Comma [0] 2 193 2 2" xfId="63905" hidden="1" xr:uid="{6990A4CE-59E7-4513-88E9-1D79DAB1047B}"/>
    <cellStyle name="Comma [0] 2 193 3" xfId="4232" hidden="1" xr:uid="{00000000-0005-0000-0000-00008B100000}"/>
    <cellStyle name="Comma [0] 2 193 3" xfId="6451" hidden="1" xr:uid="{00000000-0005-0000-0000-000036190000}"/>
    <cellStyle name="Comma [0] 2 193 3" xfId="6528" hidden="1" xr:uid="{00000000-0005-0000-0000-000083190000}"/>
    <cellStyle name="Comma [0] 2 193 3" xfId="6778" hidden="1" xr:uid="{00000000-0005-0000-0000-00007D1A0000}"/>
    <cellStyle name="Comma [0] 2 193 3" xfId="7607" hidden="1" xr:uid="{00000000-0005-0000-0000-0000BA1D0000}"/>
    <cellStyle name="Comma [0] 2 193 3" xfId="9363" hidden="1" xr:uid="{00000000-0005-0000-0000-000096240000}"/>
    <cellStyle name="Comma [0] 2 193 3" xfId="11119" hidden="1" xr:uid="{00000000-0005-0000-0000-0000722B0000}"/>
    <cellStyle name="Comma [0] 2 193 3" xfId="12875" hidden="1" xr:uid="{00000000-0005-0000-0000-00004E320000}"/>
    <cellStyle name="Comma [0] 2 193 3" xfId="14631" hidden="1" xr:uid="{00000000-0005-0000-0000-00002A390000}"/>
    <cellStyle name="Comma [0] 2 193 3" xfId="16384" hidden="1" xr:uid="{00000000-0005-0000-0000-000003400000}"/>
    <cellStyle name="Comma [0] 2 193 3" xfId="18134" hidden="1" xr:uid="{00000000-0005-0000-0000-0000D9460000}"/>
    <cellStyle name="Comma [0] 2 193 3" xfId="19878" hidden="1" xr:uid="{00000000-0005-0000-0000-0000A94D0000}"/>
    <cellStyle name="Comma [0] 2 193 3" xfId="21612" hidden="1" xr:uid="{00000000-0005-0000-0000-00006F540000}"/>
    <cellStyle name="Comma [0] 2 193 3" xfId="23337" hidden="1" xr:uid="{00000000-0005-0000-0000-00002C5B0000}"/>
    <cellStyle name="Comma [0] 2 193 3" xfId="25045" hidden="1" xr:uid="{00000000-0005-0000-0000-0000D8610000}"/>
    <cellStyle name="Comma [0] 2 193 3" xfId="26739" hidden="1" xr:uid="{00000000-0005-0000-0000-000076680000}"/>
    <cellStyle name="Comma [0] 2 193 3" xfId="36251" hidden="1" xr:uid="{86322686-DBA6-495E-81EF-C105951BD256}"/>
    <cellStyle name="Comma [0] 2 193 3" xfId="38470" hidden="1" xr:uid="{82803825-2C49-4879-BE69-14F8D07B4FA6}"/>
    <cellStyle name="Comma [0] 2 193 3" xfId="38547" hidden="1" xr:uid="{F5144324-EA7E-4D63-8C5D-8A0DCF65A1A3}"/>
    <cellStyle name="Comma [0] 2 193 3" xfId="38797" hidden="1" xr:uid="{0E7D1D3A-0E8C-4F9C-8A94-C7DDC7B6110C}"/>
    <cellStyle name="Comma [0] 2 193 3" xfId="39626" hidden="1" xr:uid="{7C4DDAC7-4617-44B5-9F14-BFAFB2821561}"/>
    <cellStyle name="Comma [0] 2 193 3" xfId="41382" hidden="1" xr:uid="{CCFAE330-C456-4939-9F34-F82F6D81B001}"/>
    <cellStyle name="Comma [0] 2 193 3" xfId="43138" hidden="1" xr:uid="{1BFACD37-5A2D-4FEC-B551-15CFAE1220C3}"/>
    <cellStyle name="Comma [0] 2 193 3" xfId="44894" hidden="1" xr:uid="{EA64D956-FCA3-42CA-B355-4D1B258E5E23}"/>
    <cellStyle name="Comma [0] 2 193 3" xfId="46650" hidden="1" xr:uid="{37BCC950-B3A3-418C-A028-CF0E9C45688C}"/>
    <cellStyle name="Comma [0] 2 193 3" xfId="48403" hidden="1" xr:uid="{DBDBF149-098B-4E27-9701-5A009604B1B4}"/>
    <cellStyle name="Comma [0] 2 193 3" xfId="50153" hidden="1" xr:uid="{C59C8614-C1C1-4790-A7BE-667172D98F1B}"/>
    <cellStyle name="Comma [0] 2 193 3" xfId="51897" hidden="1" xr:uid="{1F27CB7F-B6F2-4213-831F-8566AEE17251}"/>
    <cellStyle name="Comma [0] 2 193 3" xfId="53631" hidden="1" xr:uid="{B7E5E0A1-AFDC-43D8-A443-0503A30FE049}"/>
    <cellStyle name="Comma [0] 2 193 3" xfId="55356" hidden="1" xr:uid="{5FD7E4FA-B634-4F43-919A-5A295565EF3F}"/>
    <cellStyle name="Comma [0] 2 193 3" xfId="57064" hidden="1" xr:uid="{C41104A6-647F-457A-9A9F-0578EE91DE7E}"/>
    <cellStyle name="Comma [0] 2 193 3" xfId="58758" hidden="1" xr:uid="{FA7B1CBE-5479-42DE-9CDD-6586130178B3}"/>
    <cellStyle name="Comma [0] 2 194" xfId="437" xr:uid="{00000000-0005-0000-0000-0000B8010000}"/>
    <cellStyle name="Comma [0] 2 194 2" xfId="1096" hidden="1" xr:uid="{00000000-0005-0000-0000-00004B040000}"/>
    <cellStyle name="Comma [0] 2 194 2" xfId="1662" hidden="1" xr:uid="{00000000-0005-0000-0000-000081060000}"/>
    <cellStyle name="Comma [0] 2 194 2" xfId="1939" hidden="1" xr:uid="{00000000-0005-0000-0000-000096070000}"/>
    <cellStyle name="Comma [0] 2 194 2" xfId="2224" hidden="1" xr:uid="{00000000-0005-0000-0000-0000B3080000}"/>
    <cellStyle name="Comma [0] 2 194 2" xfId="33132" hidden="1" xr:uid="{631C1873-FC2E-4809-AD44-769AB2A43DD6}"/>
    <cellStyle name="Comma [0] 2 194 2" xfId="33695" hidden="1" xr:uid="{8EA7D7C7-504F-4054-B077-E2F60AB5489E}"/>
    <cellStyle name="Comma [0] 2 194 2" xfId="33969" hidden="1" xr:uid="{27A49CA1-C4B7-4B17-B5E2-860575346A49}"/>
    <cellStyle name="Comma [0] 2 194 2" xfId="34254" hidden="1" xr:uid="{29D00688-E0F0-4996-B990-57D8A5E8609B}"/>
    <cellStyle name="Comma [0] 2 194 2" xfId="32490" xr:uid="{FE6C5692-3634-4903-B271-87D65191E3FB}"/>
    <cellStyle name="Comma [0] 2 194 2 2" xfId="4889" hidden="1" xr:uid="{00000000-0005-0000-0000-00001C130000}"/>
    <cellStyle name="Comma [0] 2 194 2 2" xfId="5459" hidden="1" xr:uid="{00000000-0005-0000-0000-000056150000}"/>
    <cellStyle name="Comma [0] 2 194 2 2" xfId="5741" hidden="1" xr:uid="{00000000-0005-0000-0000-000070160000}"/>
    <cellStyle name="Comma [0] 2 194 2 2" xfId="6026" hidden="1" xr:uid="{00000000-0005-0000-0000-00008D170000}"/>
    <cellStyle name="Comma [0] 2 194 2 2" xfId="7108" hidden="1" xr:uid="{00000000-0005-0000-0000-0000C71B0000}"/>
    <cellStyle name="Comma [0] 2 194 2 2" xfId="7678" hidden="1" xr:uid="{00000000-0005-0000-0000-0000011E0000}"/>
    <cellStyle name="Comma [0] 2 194 2 2" xfId="7960" hidden="1" xr:uid="{00000000-0005-0000-0000-00001B1F0000}"/>
    <cellStyle name="Comma [0] 2 194 2 2" xfId="8245" hidden="1" xr:uid="{00000000-0005-0000-0000-000038200000}"/>
    <cellStyle name="Comma [0] 2 194 2 2" xfId="8864" hidden="1" xr:uid="{00000000-0005-0000-0000-0000A3220000}"/>
    <cellStyle name="Comma [0] 2 194 2 2" xfId="9434" hidden="1" xr:uid="{00000000-0005-0000-0000-0000DD240000}"/>
    <cellStyle name="Comma [0] 2 194 2 2" xfId="9716" hidden="1" xr:uid="{00000000-0005-0000-0000-0000F7250000}"/>
    <cellStyle name="Comma [0] 2 194 2 2" xfId="10001" hidden="1" xr:uid="{00000000-0005-0000-0000-000014270000}"/>
    <cellStyle name="Comma [0] 2 194 2 2" xfId="10620" hidden="1" xr:uid="{00000000-0005-0000-0000-00007F290000}"/>
    <cellStyle name="Comma [0] 2 194 2 2" xfId="11190" hidden="1" xr:uid="{00000000-0005-0000-0000-0000B92B0000}"/>
    <cellStyle name="Comma [0] 2 194 2 2" xfId="11472" hidden="1" xr:uid="{00000000-0005-0000-0000-0000D32C0000}"/>
    <cellStyle name="Comma [0] 2 194 2 2" xfId="11757" hidden="1" xr:uid="{00000000-0005-0000-0000-0000F02D0000}"/>
    <cellStyle name="Comma [0] 2 194 2 2" xfId="12376" hidden="1" xr:uid="{00000000-0005-0000-0000-00005B300000}"/>
    <cellStyle name="Comma [0] 2 194 2 2" xfId="12946" hidden="1" xr:uid="{00000000-0005-0000-0000-000095320000}"/>
    <cellStyle name="Comma [0] 2 194 2 2" xfId="13228" hidden="1" xr:uid="{00000000-0005-0000-0000-0000AF330000}"/>
    <cellStyle name="Comma [0] 2 194 2 2" xfId="13513" hidden="1" xr:uid="{00000000-0005-0000-0000-0000CC340000}"/>
    <cellStyle name="Comma [0] 2 194 2 2" xfId="14132" hidden="1" xr:uid="{00000000-0005-0000-0000-000037370000}"/>
    <cellStyle name="Comma [0] 2 194 2 2" xfId="14702" hidden="1" xr:uid="{00000000-0005-0000-0000-000071390000}"/>
    <cellStyle name="Comma [0] 2 194 2 2" xfId="14984" hidden="1" xr:uid="{00000000-0005-0000-0000-00008B3A0000}"/>
    <cellStyle name="Comma [0] 2 194 2 2" xfId="15269" hidden="1" xr:uid="{00000000-0005-0000-0000-0000A83B0000}"/>
    <cellStyle name="Comma [0] 2 194 2 2" xfId="15885" hidden="1" xr:uid="{00000000-0005-0000-0000-0000103E0000}"/>
    <cellStyle name="Comma [0] 2 194 2 2" xfId="16455" hidden="1" xr:uid="{00000000-0005-0000-0000-00004A400000}"/>
    <cellStyle name="Comma [0] 2 194 2 2" xfId="16737" hidden="1" xr:uid="{00000000-0005-0000-0000-000064410000}"/>
    <cellStyle name="Comma [0] 2 194 2 2" xfId="17022" hidden="1" xr:uid="{00000000-0005-0000-0000-000081420000}"/>
    <cellStyle name="Comma [0] 2 194 2 2" xfId="17635" hidden="1" xr:uid="{00000000-0005-0000-0000-0000E6440000}"/>
    <cellStyle name="Comma [0] 2 194 2 2" xfId="18205" hidden="1" xr:uid="{00000000-0005-0000-0000-000020470000}"/>
    <cellStyle name="Comma [0] 2 194 2 2" xfId="18487" hidden="1" xr:uid="{00000000-0005-0000-0000-00003A480000}"/>
    <cellStyle name="Comma [0] 2 194 2 2" xfId="18772" hidden="1" xr:uid="{00000000-0005-0000-0000-000057490000}"/>
    <cellStyle name="Comma [0] 2 194 2 2" xfId="19380" hidden="1" xr:uid="{00000000-0005-0000-0000-0000B74B0000}"/>
    <cellStyle name="Comma [0] 2 194 2 2" xfId="19949" hidden="1" xr:uid="{00000000-0005-0000-0000-0000F04D0000}"/>
    <cellStyle name="Comma [0] 2 194 2 2" xfId="20231" hidden="1" xr:uid="{00000000-0005-0000-0000-00000A4F0000}"/>
    <cellStyle name="Comma [0] 2 194 2 2" xfId="20516" hidden="1" xr:uid="{00000000-0005-0000-0000-000027500000}"/>
    <cellStyle name="Comma [0] 2 194 2 2" xfId="21118" hidden="1" xr:uid="{00000000-0005-0000-0000-000081520000}"/>
    <cellStyle name="Comma [0] 2 194 2 2" xfId="21683" hidden="1" xr:uid="{00000000-0005-0000-0000-0000B6540000}"/>
    <cellStyle name="Comma [0] 2 194 2 2" xfId="21965" hidden="1" xr:uid="{00000000-0005-0000-0000-0000D0550000}"/>
    <cellStyle name="Comma [0] 2 194 2 2" xfId="22250" hidden="1" xr:uid="{00000000-0005-0000-0000-0000ED560000}"/>
    <cellStyle name="Comma [0] 2 194 2 2" xfId="22846" hidden="1" xr:uid="{00000000-0005-0000-0000-000041590000}"/>
    <cellStyle name="Comma [0] 2 194 2 2" xfId="23407" hidden="1" xr:uid="{00000000-0005-0000-0000-0000725B0000}"/>
    <cellStyle name="Comma [0] 2 194 2 2" xfId="23689" hidden="1" xr:uid="{00000000-0005-0000-0000-00008C5C0000}"/>
    <cellStyle name="Comma [0] 2 194 2 2" xfId="23974" hidden="1" xr:uid="{00000000-0005-0000-0000-0000A95D0000}"/>
    <cellStyle name="Comma [0] 2 194 2 2" xfId="24559" hidden="1" xr:uid="{00000000-0005-0000-0000-0000F25F0000}"/>
    <cellStyle name="Comma [0] 2 194 2 2" xfId="25114" hidden="1" xr:uid="{00000000-0005-0000-0000-00001D620000}"/>
    <cellStyle name="Comma [0] 2 194 2 2" xfId="25396" hidden="1" xr:uid="{00000000-0005-0000-0000-000037630000}"/>
    <cellStyle name="Comma [0] 2 194 2 2" xfId="25681" hidden="1" xr:uid="{00000000-0005-0000-0000-000054640000}"/>
    <cellStyle name="Comma [0] 2 194 2 2" xfId="26256" hidden="1" xr:uid="{00000000-0005-0000-0000-000093660000}"/>
    <cellStyle name="Comma [0] 2 194 2 2" xfId="26808" hidden="1" xr:uid="{00000000-0005-0000-0000-0000BB680000}"/>
    <cellStyle name="Comma [0] 2 194 2 2" xfId="27090" hidden="1" xr:uid="{00000000-0005-0000-0000-0000D5690000}"/>
    <cellStyle name="Comma [0] 2 194 2 2" xfId="27375" hidden="1" xr:uid="{00000000-0005-0000-0000-0000F26A0000}"/>
    <cellStyle name="Comma [0] 2 194 2 2" xfId="27931" hidden="1" xr:uid="{00000000-0005-0000-0000-00001E6D0000}"/>
    <cellStyle name="Comma [0] 2 194 2 2" xfId="28469" hidden="1" xr:uid="{00000000-0005-0000-0000-0000386F0000}"/>
    <cellStyle name="Comma [0] 2 194 2 2" xfId="28751" hidden="1" xr:uid="{00000000-0005-0000-0000-000052700000}"/>
    <cellStyle name="Comma [0] 2 194 2 2" xfId="29036" hidden="1" xr:uid="{00000000-0005-0000-0000-00006F710000}"/>
    <cellStyle name="Comma [0] 2 194 2 2" xfId="29577" hidden="1" xr:uid="{00000000-0005-0000-0000-00008C730000}"/>
    <cellStyle name="Comma [0] 2 194 2 2" xfId="30104" hidden="1" xr:uid="{00000000-0005-0000-0000-00009B750000}"/>
    <cellStyle name="Comma [0] 2 194 2 2" xfId="30386" hidden="1" xr:uid="{00000000-0005-0000-0000-0000B5760000}"/>
    <cellStyle name="Comma [0] 2 194 2 2" xfId="30671" hidden="1" xr:uid="{00000000-0005-0000-0000-0000D2770000}"/>
    <cellStyle name="Comma [0] 2 194 2 2" xfId="31159" hidden="1" xr:uid="{00000000-0005-0000-0000-0000BA790000}"/>
    <cellStyle name="Comma [0] 2 194 2 2" xfId="31626" hidden="1" xr:uid="{00000000-0005-0000-0000-00008D7B0000}"/>
    <cellStyle name="Comma [0] 2 194 2 2" xfId="31897" hidden="1" xr:uid="{00000000-0005-0000-0000-00009C7C0000}"/>
    <cellStyle name="Comma [0] 2 194 2 2" xfId="36908" hidden="1" xr:uid="{A30BC9E0-8925-44F6-A218-64A97A1044CF}"/>
    <cellStyle name="Comma [0] 2 194 2 2" xfId="37478" hidden="1" xr:uid="{4D304CD3-A890-4A22-B698-F3DC78FB32CE}"/>
    <cellStyle name="Comma [0] 2 194 2 2" xfId="37760" hidden="1" xr:uid="{4E5E8158-3009-4FC1-B3CA-72FF61B23177}"/>
    <cellStyle name="Comma [0] 2 194 2 2" xfId="38045" hidden="1" xr:uid="{911A739D-C843-4663-A4BD-9640B14D16B3}"/>
    <cellStyle name="Comma [0] 2 194 2 2" xfId="39127" hidden="1" xr:uid="{3C760FF2-6F91-4A22-BD4B-1E6D18E21CCC}"/>
    <cellStyle name="Comma [0] 2 194 2 2" xfId="39697" hidden="1" xr:uid="{F20069E1-3BAE-42B1-AA25-0578FF7E51E3}"/>
    <cellStyle name="Comma [0] 2 194 2 2" xfId="39979" hidden="1" xr:uid="{06F06896-1C30-4AC4-83BD-615DA3858A07}"/>
    <cellStyle name="Comma [0] 2 194 2 2" xfId="40264" hidden="1" xr:uid="{C7A2F039-FD88-43CA-96C2-12CB4B2637B4}"/>
    <cellStyle name="Comma [0] 2 194 2 2" xfId="40883" hidden="1" xr:uid="{5EB809C0-DAD8-4DE4-9A82-BE2E15AAF606}"/>
    <cellStyle name="Comma [0] 2 194 2 2" xfId="41453" hidden="1" xr:uid="{F8DBA1CD-BE04-4AE4-AADA-E2276FC927AE}"/>
    <cellStyle name="Comma [0] 2 194 2 2" xfId="41735" hidden="1" xr:uid="{D996BFEB-8B02-40D6-9BB6-D37BC6BFDC4D}"/>
    <cellStyle name="Comma [0] 2 194 2 2" xfId="42020" hidden="1" xr:uid="{7BF9CCE5-0C7D-4550-B574-5B2D3351F432}"/>
    <cellStyle name="Comma [0] 2 194 2 2" xfId="42639" hidden="1" xr:uid="{7A497B3D-58A1-4CF1-8287-E7B74ACCEA75}"/>
    <cellStyle name="Comma [0] 2 194 2 2" xfId="43209" hidden="1" xr:uid="{54110F00-56C4-4DE6-A847-8B7570FD4176}"/>
    <cellStyle name="Comma [0] 2 194 2 2" xfId="43491" hidden="1" xr:uid="{8AC2F2A6-B145-4E9D-99A8-E378AC0F7E4C}"/>
    <cellStyle name="Comma [0] 2 194 2 2" xfId="43776" hidden="1" xr:uid="{FB06F5A1-1438-4A92-A076-05B1AF0C52B5}"/>
    <cellStyle name="Comma [0] 2 194 2 2" xfId="44395" hidden="1" xr:uid="{EE97DD5C-D771-471E-B446-213263DE7EA5}"/>
    <cellStyle name="Comma [0] 2 194 2 2" xfId="44965" hidden="1" xr:uid="{4C226C92-DE4E-41FF-9DFE-8618FD1E4AC4}"/>
    <cellStyle name="Comma [0] 2 194 2 2" xfId="45247" hidden="1" xr:uid="{523B968A-BBA0-412E-A15F-74D0587342B3}"/>
    <cellStyle name="Comma [0] 2 194 2 2" xfId="45532" hidden="1" xr:uid="{290B19D7-CD6F-475E-B1E8-63F02A055A4E}"/>
    <cellStyle name="Comma [0] 2 194 2 2" xfId="46151" hidden="1" xr:uid="{E3A9BFB4-955D-463C-B937-A386B15167B4}"/>
    <cellStyle name="Comma [0] 2 194 2 2" xfId="46721" hidden="1" xr:uid="{AA016681-0A6F-42B9-9E59-8251B8494FA5}"/>
    <cellStyle name="Comma [0] 2 194 2 2" xfId="47003" hidden="1" xr:uid="{D404227B-0CFE-4645-8765-27B47BB1D677}"/>
    <cellStyle name="Comma [0] 2 194 2 2" xfId="47288" hidden="1" xr:uid="{34B9582F-0B8A-4606-9CC0-B53A30500352}"/>
    <cellStyle name="Comma [0] 2 194 2 2" xfId="47904" hidden="1" xr:uid="{2497BBE1-80CD-49B9-85DD-86D983102470}"/>
    <cellStyle name="Comma [0] 2 194 2 2" xfId="48474" hidden="1" xr:uid="{77C6DB7D-050B-4F0E-9061-71DDE6DE1B9F}"/>
    <cellStyle name="Comma [0] 2 194 2 2" xfId="48756" hidden="1" xr:uid="{661C054A-D51D-4ABC-B2F4-0A8956FA3679}"/>
    <cellStyle name="Comma [0] 2 194 2 2" xfId="49041" hidden="1" xr:uid="{04CE19A3-FC45-463D-B05B-5C030D071034}"/>
    <cellStyle name="Comma [0] 2 194 2 2" xfId="49654" hidden="1" xr:uid="{1857190C-4FAB-469B-8B0B-9011B9727948}"/>
    <cellStyle name="Comma [0] 2 194 2 2" xfId="50224" hidden="1" xr:uid="{D67B5B96-93BB-42FE-9994-1F96D4EF2E93}"/>
    <cellStyle name="Comma [0] 2 194 2 2" xfId="50506" hidden="1" xr:uid="{7C8C3F80-8E32-4F63-A3E8-8960B6AB989E}"/>
    <cellStyle name="Comma [0] 2 194 2 2" xfId="50791" hidden="1" xr:uid="{A2E90979-9275-4FC1-A109-00095B1A18B4}"/>
    <cellStyle name="Comma [0] 2 194 2 2" xfId="51399" hidden="1" xr:uid="{A261C0DB-1764-491D-9296-51B7A4CCCE64}"/>
    <cellStyle name="Comma [0] 2 194 2 2" xfId="51968" hidden="1" xr:uid="{35B1AD05-C626-42D9-BC29-6A42134F61EB}"/>
    <cellStyle name="Comma [0] 2 194 2 2" xfId="52250" hidden="1" xr:uid="{BC858C24-135F-4B17-9C29-AF73FFD05270}"/>
    <cellStyle name="Comma [0] 2 194 2 2" xfId="52535" hidden="1" xr:uid="{D8D7601B-E938-4D18-8309-DA9855A549B3}"/>
    <cellStyle name="Comma [0] 2 194 2 2" xfId="53137" hidden="1" xr:uid="{0EB4ED52-49AB-4F2A-9A4B-303A4030CED6}"/>
    <cellStyle name="Comma [0] 2 194 2 2" xfId="53702" hidden="1" xr:uid="{44100D12-17E1-4652-B5C4-38CA2B220598}"/>
    <cellStyle name="Comma [0] 2 194 2 2" xfId="53984" hidden="1" xr:uid="{037B5CC5-C06A-4253-9234-539D1F6B96B4}"/>
    <cellStyle name="Comma [0] 2 194 2 2" xfId="54269" hidden="1" xr:uid="{D989DDA3-F79F-4950-AB1C-6AE488AC8AFD}"/>
    <cellStyle name="Comma [0] 2 194 2 2" xfId="54865" hidden="1" xr:uid="{BB4A3F2E-9D2A-4EF2-BB7D-0C75A9AB9793}"/>
    <cellStyle name="Comma [0] 2 194 2 2" xfId="55426" hidden="1" xr:uid="{732F8A4E-4EED-4032-8637-D6EB87DB4591}"/>
    <cellStyle name="Comma [0] 2 194 2 2" xfId="55708" hidden="1" xr:uid="{1F93C666-92E2-457B-8BD5-9EAF39BACDD4}"/>
    <cellStyle name="Comma [0] 2 194 2 2" xfId="55993" hidden="1" xr:uid="{3530FD20-D17B-4E06-96C8-2E142399C874}"/>
    <cellStyle name="Comma [0] 2 194 2 2" xfId="56578" hidden="1" xr:uid="{C200F5FE-8493-46FA-B702-1D930F55920C}"/>
    <cellStyle name="Comma [0] 2 194 2 2" xfId="57133" hidden="1" xr:uid="{214954CE-D291-4757-992C-C01ECF64F2CE}"/>
    <cellStyle name="Comma [0] 2 194 2 2" xfId="57415" hidden="1" xr:uid="{6DC99F37-5E9D-4345-B147-F3055629F638}"/>
    <cellStyle name="Comma [0] 2 194 2 2" xfId="57700" hidden="1" xr:uid="{6F63E0AB-71C0-4D0D-9DA7-AA3292277B35}"/>
    <cellStyle name="Comma [0] 2 194 2 2" xfId="58275" hidden="1" xr:uid="{AF305AEC-7346-4690-80B2-CA2BF61072A8}"/>
    <cellStyle name="Comma [0] 2 194 2 2" xfId="58827" hidden="1" xr:uid="{CC6147A7-2762-48C5-BE0C-9F3337ACD897}"/>
    <cellStyle name="Comma [0] 2 194 2 2" xfId="59109" hidden="1" xr:uid="{20DAA0A2-C8D8-4DA4-B7A9-3AD98EA811F6}"/>
    <cellStyle name="Comma [0] 2 194 2 2" xfId="59394" hidden="1" xr:uid="{C3795170-D9B2-429F-924F-B0FABF5E871E}"/>
    <cellStyle name="Comma [0] 2 194 2 2" xfId="59950" hidden="1" xr:uid="{4E006728-CF80-491B-85A7-DF921F640EDE}"/>
    <cellStyle name="Comma [0] 2 194 2 2" xfId="60488" hidden="1" xr:uid="{EB0FD47C-5E4F-4C84-A4C0-C16628BD19DF}"/>
    <cellStyle name="Comma [0] 2 194 2 2" xfId="60770" hidden="1" xr:uid="{4D5F457F-9809-421F-BDE4-BF65416F4FE6}"/>
    <cellStyle name="Comma [0] 2 194 2 2" xfId="61055" hidden="1" xr:uid="{C9993501-7FB1-4FAA-A968-F3FACB316C76}"/>
    <cellStyle name="Comma [0] 2 194 2 2" xfId="61596" hidden="1" xr:uid="{E539136D-AE01-41FE-B153-F21E47FC8BD8}"/>
    <cellStyle name="Comma [0] 2 194 2 2" xfId="62123" hidden="1" xr:uid="{3A7B36D1-927D-4BAF-BAB3-D851EB83198A}"/>
    <cellStyle name="Comma [0] 2 194 2 2" xfId="62405" hidden="1" xr:uid="{07F6473E-CABB-4054-A2B8-B9FB84014CD6}"/>
    <cellStyle name="Comma [0] 2 194 2 2" xfId="62690" hidden="1" xr:uid="{A6DEBE71-43E1-44CF-9D88-D1C90E42156A}"/>
    <cellStyle name="Comma [0] 2 194 2 2" xfId="63178" hidden="1" xr:uid="{153853C8-E19C-4C2E-887D-A14B2118D910}"/>
    <cellStyle name="Comma [0] 2 194 2 2" xfId="63645" hidden="1" xr:uid="{CA8F5E4A-9909-4ED8-A10F-58691781FDB7}"/>
    <cellStyle name="Comma [0] 2 194 2 2" xfId="63916" hidden="1" xr:uid="{0FD4F163-C795-40AD-93B6-61B459014159}"/>
    <cellStyle name="Comma [0] 2 194 3" xfId="4228" hidden="1" xr:uid="{00000000-0005-0000-0000-000087100000}"/>
    <cellStyle name="Comma [0] 2 194 3" xfId="6447" hidden="1" xr:uid="{00000000-0005-0000-0000-000032190000}"/>
    <cellStyle name="Comma [0] 2 194 3" xfId="6592" hidden="1" xr:uid="{00000000-0005-0000-0000-0000C3190000}"/>
    <cellStyle name="Comma [0] 2 194 3" xfId="6753" hidden="1" xr:uid="{00000000-0005-0000-0000-0000641A0000}"/>
    <cellStyle name="Comma [0] 2 194 3" xfId="7074" hidden="1" xr:uid="{00000000-0005-0000-0000-0000A51B0000}"/>
    <cellStyle name="Comma [0] 2 194 3" xfId="8830" hidden="1" xr:uid="{00000000-0005-0000-0000-000081220000}"/>
    <cellStyle name="Comma [0] 2 194 3" xfId="10586" hidden="1" xr:uid="{00000000-0005-0000-0000-00005D290000}"/>
    <cellStyle name="Comma [0] 2 194 3" xfId="12342" hidden="1" xr:uid="{00000000-0005-0000-0000-000039300000}"/>
    <cellStyle name="Comma [0] 2 194 3" xfId="14098" hidden="1" xr:uid="{00000000-0005-0000-0000-000015370000}"/>
    <cellStyle name="Comma [0] 2 194 3" xfId="15851" hidden="1" xr:uid="{00000000-0005-0000-0000-0000EE3D0000}"/>
    <cellStyle name="Comma [0] 2 194 3" xfId="17601" hidden="1" xr:uid="{00000000-0005-0000-0000-0000C4440000}"/>
    <cellStyle name="Comma [0] 2 194 3" xfId="19347" hidden="1" xr:uid="{00000000-0005-0000-0000-0000964B0000}"/>
    <cellStyle name="Comma [0] 2 194 3" xfId="21085" hidden="1" xr:uid="{00000000-0005-0000-0000-000060520000}"/>
    <cellStyle name="Comma [0] 2 194 3" xfId="22813" hidden="1" xr:uid="{00000000-0005-0000-0000-000020590000}"/>
    <cellStyle name="Comma [0] 2 194 3" xfId="24526" hidden="1" xr:uid="{00000000-0005-0000-0000-0000D15F0000}"/>
    <cellStyle name="Comma [0] 2 194 3" xfId="26223" hidden="1" xr:uid="{00000000-0005-0000-0000-000072660000}"/>
    <cellStyle name="Comma [0] 2 194 3" xfId="36247" hidden="1" xr:uid="{97B460B8-AB85-4FE8-8B48-9409984E8179}"/>
    <cellStyle name="Comma [0] 2 194 3" xfId="38466" hidden="1" xr:uid="{BE42E657-BBCA-4B61-9785-05799647C295}"/>
    <cellStyle name="Comma [0] 2 194 3" xfId="38611" hidden="1" xr:uid="{3F4E058E-32B8-451E-9085-404193BA6A21}"/>
    <cellStyle name="Comma [0] 2 194 3" xfId="38772" hidden="1" xr:uid="{8A34DBF4-8C64-4F85-8274-DC30E9A04163}"/>
    <cellStyle name="Comma [0] 2 194 3" xfId="39093" hidden="1" xr:uid="{DC87188F-0CF1-4E09-A8C8-E1CFB789F7B7}"/>
    <cellStyle name="Comma [0] 2 194 3" xfId="40849" hidden="1" xr:uid="{873664C4-D6C2-4410-A97E-B8F463E58DA0}"/>
    <cellStyle name="Comma [0] 2 194 3" xfId="42605" hidden="1" xr:uid="{22B1EBE6-429B-43AE-9EEE-390E58A40CC3}"/>
    <cellStyle name="Comma [0] 2 194 3" xfId="44361" hidden="1" xr:uid="{789C060A-1069-4EB9-9F8D-3D58C17973A8}"/>
    <cellStyle name="Comma [0] 2 194 3" xfId="46117" hidden="1" xr:uid="{8E99B514-E658-4D32-89C1-03F2249CB07F}"/>
    <cellStyle name="Comma [0] 2 194 3" xfId="47870" hidden="1" xr:uid="{0C8966C5-8A01-4B9C-974B-E9F81278A931}"/>
    <cellStyle name="Comma [0] 2 194 3" xfId="49620" hidden="1" xr:uid="{9E84B4F7-F690-4B04-A4E0-8050D69DE88A}"/>
    <cellStyle name="Comma [0] 2 194 3" xfId="51366" hidden="1" xr:uid="{AE2D8770-55A5-45E5-BEE4-130AAFFB33F1}"/>
    <cellStyle name="Comma [0] 2 194 3" xfId="53104" hidden="1" xr:uid="{4611D67C-F7FA-454F-A04B-F5AAE03FC4CE}"/>
    <cellStyle name="Comma [0] 2 194 3" xfId="54832" hidden="1" xr:uid="{4E085B7D-39EB-4FE1-8D7E-C075838C6712}"/>
    <cellStyle name="Comma [0] 2 194 3" xfId="56545" hidden="1" xr:uid="{92AB1FB1-D37C-469B-AB0B-B577C890DC1B}"/>
    <cellStyle name="Comma [0] 2 194 3" xfId="58242" hidden="1" xr:uid="{3698FAD8-4369-4DD0-A9B6-454680779B5A}"/>
    <cellStyle name="Comma [0] 2 195" xfId="435" xr:uid="{00000000-0005-0000-0000-0000B6010000}"/>
    <cellStyle name="Comma [0] 2 195 2" xfId="1094" hidden="1" xr:uid="{00000000-0005-0000-0000-000049040000}"/>
    <cellStyle name="Comma [0] 2 195 2" xfId="1660" hidden="1" xr:uid="{00000000-0005-0000-0000-00007F060000}"/>
    <cellStyle name="Comma [0] 2 195 2" xfId="1924" hidden="1" xr:uid="{00000000-0005-0000-0000-000087070000}"/>
    <cellStyle name="Comma [0] 2 195 2" xfId="2211" hidden="1" xr:uid="{00000000-0005-0000-0000-0000A6080000}"/>
    <cellStyle name="Comma [0] 2 195 2" xfId="33130" hidden="1" xr:uid="{2F3AFF39-573A-4812-8F48-28EA9ADC45AD}"/>
    <cellStyle name="Comma [0] 2 195 2" xfId="33693" hidden="1" xr:uid="{E29FDDFF-EF5E-4657-B261-DBDE68D6338F}"/>
    <cellStyle name="Comma [0] 2 195 2" xfId="33954" hidden="1" xr:uid="{01BEE4C4-4228-45CE-A4F4-9BDFF23D01E5}"/>
    <cellStyle name="Comma [0] 2 195 2" xfId="34241" hidden="1" xr:uid="{65BF3B40-B7C6-4D81-9E94-885AE8DC5F29}"/>
    <cellStyle name="Comma [0] 2 195 2" xfId="32488" xr:uid="{0694EB3C-0C7E-4246-8743-40AB7100116A}"/>
    <cellStyle name="Comma [0] 2 195 2 2" xfId="4887" hidden="1" xr:uid="{00000000-0005-0000-0000-00001A130000}"/>
    <cellStyle name="Comma [0] 2 195 2 2" xfId="5457" hidden="1" xr:uid="{00000000-0005-0000-0000-000054150000}"/>
    <cellStyle name="Comma [0] 2 195 2 2" xfId="5726" hidden="1" xr:uid="{00000000-0005-0000-0000-000061160000}"/>
    <cellStyle name="Comma [0] 2 195 2 2" xfId="6013" hidden="1" xr:uid="{00000000-0005-0000-0000-000080170000}"/>
    <cellStyle name="Comma [0] 2 195 2 2" xfId="7106" hidden="1" xr:uid="{00000000-0005-0000-0000-0000C51B0000}"/>
    <cellStyle name="Comma [0] 2 195 2 2" xfId="7676" hidden="1" xr:uid="{00000000-0005-0000-0000-0000FF1D0000}"/>
    <cellStyle name="Comma [0] 2 195 2 2" xfId="7945" hidden="1" xr:uid="{00000000-0005-0000-0000-00000C1F0000}"/>
    <cellStyle name="Comma [0] 2 195 2 2" xfId="8232" hidden="1" xr:uid="{00000000-0005-0000-0000-00002B200000}"/>
    <cellStyle name="Comma [0] 2 195 2 2" xfId="8862" hidden="1" xr:uid="{00000000-0005-0000-0000-0000A1220000}"/>
    <cellStyle name="Comma [0] 2 195 2 2" xfId="9432" hidden="1" xr:uid="{00000000-0005-0000-0000-0000DB240000}"/>
    <cellStyle name="Comma [0] 2 195 2 2" xfId="9701" hidden="1" xr:uid="{00000000-0005-0000-0000-0000E8250000}"/>
    <cellStyle name="Comma [0] 2 195 2 2" xfId="9988" hidden="1" xr:uid="{00000000-0005-0000-0000-000007270000}"/>
    <cellStyle name="Comma [0] 2 195 2 2" xfId="10618" hidden="1" xr:uid="{00000000-0005-0000-0000-00007D290000}"/>
    <cellStyle name="Comma [0] 2 195 2 2" xfId="11188" hidden="1" xr:uid="{00000000-0005-0000-0000-0000B72B0000}"/>
    <cellStyle name="Comma [0] 2 195 2 2" xfId="11457" hidden="1" xr:uid="{00000000-0005-0000-0000-0000C42C0000}"/>
    <cellStyle name="Comma [0] 2 195 2 2" xfId="11744" hidden="1" xr:uid="{00000000-0005-0000-0000-0000E32D0000}"/>
    <cellStyle name="Comma [0] 2 195 2 2" xfId="12374" hidden="1" xr:uid="{00000000-0005-0000-0000-000059300000}"/>
    <cellStyle name="Comma [0] 2 195 2 2" xfId="12944" hidden="1" xr:uid="{00000000-0005-0000-0000-000093320000}"/>
    <cellStyle name="Comma [0] 2 195 2 2" xfId="13213" hidden="1" xr:uid="{00000000-0005-0000-0000-0000A0330000}"/>
    <cellStyle name="Comma [0] 2 195 2 2" xfId="13500" hidden="1" xr:uid="{00000000-0005-0000-0000-0000BF340000}"/>
    <cellStyle name="Comma [0] 2 195 2 2" xfId="14130" hidden="1" xr:uid="{00000000-0005-0000-0000-000035370000}"/>
    <cellStyle name="Comma [0] 2 195 2 2" xfId="14700" hidden="1" xr:uid="{00000000-0005-0000-0000-00006F390000}"/>
    <cellStyle name="Comma [0] 2 195 2 2" xfId="14969" hidden="1" xr:uid="{00000000-0005-0000-0000-00007C3A0000}"/>
    <cellStyle name="Comma [0] 2 195 2 2" xfId="15256" hidden="1" xr:uid="{00000000-0005-0000-0000-00009B3B0000}"/>
    <cellStyle name="Comma [0] 2 195 2 2" xfId="15883" hidden="1" xr:uid="{00000000-0005-0000-0000-00000E3E0000}"/>
    <cellStyle name="Comma [0] 2 195 2 2" xfId="16453" hidden="1" xr:uid="{00000000-0005-0000-0000-000048400000}"/>
    <cellStyle name="Comma [0] 2 195 2 2" xfId="16722" hidden="1" xr:uid="{00000000-0005-0000-0000-000055410000}"/>
    <cellStyle name="Comma [0] 2 195 2 2" xfId="17009" hidden="1" xr:uid="{00000000-0005-0000-0000-000074420000}"/>
    <cellStyle name="Comma [0] 2 195 2 2" xfId="17633" hidden="1" xr:uid="{00000000-0005-0000-0000-0000E4440000}"/>
    <cellStyle name="Comma [0] 2 195 2 2" xfId="18203" hidden="1" xr:uid="{00000000-0005-0000-0000-00001E470000}"/>
    <cellStyle name="Comma [0] 2 195 2 2" xfId="18472" hidden="1" xr:uid="{00000000-0005-0000-0000-00002B480000}"/>
    <cellStyle name="Comma [0] 2 195 2 2" xfId="18759" hidden="1" xr:uid="{00000000-0005-0000-0000-00004A490000}"/>
    <cellStyle name="Comma [0] 2 195 2 2" xfId="19378" hidden="1" xr:uid="{00000000-0005-0000-0000-0000B54B0000}"/>
    <cellStyle name="Comma [0] 2 195 2 2" xfId="19947" hidden="1" xr:uid="{00000000-0005-0000-0000-0000EE4D0000}"/>
    <cellStyle name="Comma [0] 2 195 2 2" xfId="20216" hidden="1" xr:uid="{00000000-0005-0000-0000-0000FB4E0000}"/>
    <cellStyle name="Comma [0] 2 195 2 2" xfId="20503" hidden="1" xr:uid="{00000000-0005-0000-0000-00001A500000}"/>
    <cellStyle name="Comma [0] 2 195 2 2" xfId="21116" hidden="1" xr:uid="{00000000-0005-0000-0000-00007F520000}"/>
    <cellStyle name="Comma [0] 2 195 2 2" xfId="21681" hidden="1" xr:uid="{00000000-0005-0000-0000-0000B4540000}"/>
    <cellStyle name="Comma [0] 2 195 2 2" xfId="21950" hidden="1" xr:uid="{00000000-0005-0000-0000-0000C1550000}"/>
    <cellStyle name="Comma [0] 2 195 2 2" xfId="22237" hidden="1" xr:uid="{00000000-0005-0000-0000-0000E0560000}"/>
    <cellStyle name="Comma [0] 2 195 2 2" xfId="22844" hidden="1" xr:uid="{00000000-0005-0000-0000-00003F590000}"/>
    <cellStyle name="Comma [0] 2 195 2 2" xfId="23405" hidden="1" xr:uid="{00000000-0005-0000-0000-0000705B0000}"/>
    <cellStyle name="Comma [0] 2 195 2 2" xfId="23674" hidden="1" xr:uid="{00000000-0005-0000-0000-00007D5C0000}"/>
    <cellStyle name="Comma [0] 2 195 2 2" xfId="23961" hidden="1" xr:uid="{00000000-0005-0000-0000-00009C5D0000}"/>
    <cellStyle name="Comma [0] 2 195 2 2" xfId="24557" hidden="1" xr:uid="{00000000-0005-0000-0000-0000F05F0000}"/>
    <cellStyle name="Comma [0] 2 195 2 2" xfId="25112" hidden="1" xr:uid="{00000000-0005-0000-0000-00001B620000}"/>
    <cellStyle name="Comma [0] 2 195 2 2" xfId="25381" hidden="1" xr:uid="{00000000-0005-0000-0000-000028630000}"/>
    <cellStyle name="Comma [0] 2 195 2 2" xfId="25668" hidden="1" xr:uid="{00000000-0005-0000-0000-000047640000}"/>
    <cellStyle name="Comma [0] 2 195 2 2" xfId="26254" hidden="1" xr:uid="{00000000-0005-0000-0000-000091660000}"/>
    <cellStyle name="Comma [0] 2 195 2 2" xfId="26806" hidden="1" xr:uid="{00000000-0005-0000-0000-0000B9680000}"/>
    <cellStyle name="Comma [0] 2 195 2 2" xfId="27075" hidden="1" xr:uid="{00000000-0005-0000-0000-0000C6690000}"/>
    <cellStyle name="Comma [0] 2 195 2 2" xfId="27362" hidden="1" xr:uid="{00000000-0005-0000-0000-0000E56A0000}"/>
    <cellStyle name="Comma [0] 2 195 2 2" xfId="27929" hidden="1" xr:uid="{00000000-0005-0000-0000-00001C6D0000}"/>
    <cellStyle name="Comma [0] 2 195 2 2" xfId="28467" hidden="1" xr:uid="{00000000-0005-0000-0000-0000366F0000}"/>
    <cellStyle name="Comma [0] 2 195 2 2" xfId="28736" hidden="1" xr:uid="{00000000-0005-0000-0000-000043700000}"/>
    <cellStyle name="Comma [0] 2 195 2 2" xfId="29023" hidden="1" xr:uid="{00000000-0005-0000-0000-000062710000}"/>
    <cellStyle name="Comma [0] 2 195 2 2" xfId="29575" hidden="1" xr:uid="{00000000-0005-0000-0000-00008A730000}"/>
    <cellStyle name="Comma [0] 2 195 2 2" xfId="30102" hidden="1" xr:uid="{00000000-0005-0000-0000-000099750000}"/>
    <cellStyle name="Comma [0] 2 195 2 2" xfId="30371" hidden="1" xr:uid="{00000000-0005-0000-0000-0000A6760000}"/>
    <cellStyle name="Comma [0] 2 195 2 2" xfId="30658" hidden="1" xr:uid="{00000000-0005-0000-0000-0000C5770000}"/>
    <cellStyle name="Comma [0] 2 195 2 2" xfId="31157" hidden="1" xr:uid="{00000000-0005-0000-0000-0000B8790000}"/>
    <cellStyle name="Comma [0] 2 195 2 2" xfId="31624" hidden="1" xr:uid="{00000000-0005-0000-0000-00008B7B0000}"/>
    <cellStyle name="Comma [0] 2 195 2 2" xfId="31882" hidden="1" xr:uid="{00000000-0005-0000-0000-00008D7C0000}"/>
    <cellStyle name="Comma [0] 2 195 2 2" xfId="36906" hidden="1" xr:uid="{984A781B-252B-4242-AC5B-618C46C30D01}"/>
    <cellStyle name="Comma [0] 2 195 2 2" xfId="37476" hidden="1" xr:uid="{71498C51-7B0C-445D-A33B-8C34BE4491F1}"/>
    <cellStyle name="Comma [0] 2 195 2 2" xfId="37745" hidden="1" xr:uid="{69EBF3C0-C779-4DFE-A5D2-8DB7894C45C5}"/>
    <cellStyle name="Comma [0] 2 195 2 2" xfId="38032" hidden="1" xr:uid="{5340FADA-A372-42E4-91F1-B6665D0DE2C1}"/>
    <cellStyle name="Comma [0] 2 195 2 2" xfId="39125" hidden="1" xr:uid="{A40AD12A-41C5-4067-8740-51FE6A084292}"/>
    <cellStyle name="Comma [0] 2 195 2 2" xfId="39695" hidden="1" xr:uid="{74664FF8-CEEC-4C48-9CDB-B23C1A441672}"/>
    <cellStyle name="Comma [0] 2 195 2 2" xfId="39964" hidden="1" xr:uid="{DCAE2BC4-F2A7-49B0-97D4-99684D0DF732}"/>
    <cellStyle name="Comma [0] 2 195 2 2" xfId="40251" hidden="1" xr:uid="{11F7EF57-1534-4B39-92C1-8957220F1CAC}"/>
    <cellStyle name="Comma [0] 2 195 2 2" xfId="40881" hidden="1" xr:uid="{5E09DD11-1D1E-434F-8274-D74D570EF407}"/>
    <cellStyle name="Comma [0] 2 195 2 2" xfId="41451" hidden="1" xr:uid="{71E37826-00BE-49C4-8631-1DFEE807BCDB}"/>
    <cellStyle name="Comma [0] 2 195 2 2" xfId="41720" hidden="1" xr:uid="{313735C5-FDE5-472D-AFEA-66255AF87130}"/>
    <cellStyle name="Comma [0] 2 195 2 2" xfId="42007" hidden="1" xr:uid="{B63A2EF1-1D81-4AC7-8F62-608070EFD615}"/>
    <cellStyle name="Comma [0] 2 195 2 2" xfId="42637" hidden="1" xr:uid="{59BF20D9-64AA-4D6E-8936-4416E99851A2}"/>
    <cellStyle name="Comma [0] 2 195 2 2" xfId="43207" hidden="1" xr:uid="{8A9200BD-82F7-42D0-96E8-E3989F7A7863}"/>
    <cellStyle name="Comma [0] 2 195 2 2" xfId="43476" hidden="1" xr:uid="{9807FA3D-543F-4996-B392-268E7B76A077}"/>
    <cellStyle name="Comma [0] 2 195 2 2" xfId="43763" hidden="1" xr:uid="{904F499D-201D-41A2-B6BF-2F698B4E2E6A}"/>
    <cellStyle name="Comma [0] 2 195 2 2" xfId="44393" hidden="1" xr:uid="{D14FB870-D33C-4804-A975-0063BED54E9F}"/>
    <cellStyle name="Comma [0] 2 195 2 2" xfId="44963" hidden="1" xr:uid="{89422CDC-1C39-4813-AC1C-37D87555030D}"/>
    <cellStyle name="Comma [0] 2 195 2 2" xfId="45232" hidden="1" xr:uid="{981A7D35-E307-4748-9C29-0044D003CC9E}"/>
    <cellStyle name="Comma [0] 2 195 2 2" xfId="45519" hidden="1" xr:uid="{167C4E96-3433-46F2-8E2B-8FD09B8DFFF2}"/>
    <cellStyle name="Comma [0] 2 195 2 2" xfId="46149" hidden="1" xr:uid="{66950783-8DA7-4695-B585-E63EB9CE8586}"/>
    <cellStyle name="Comma [0] 2 195 2 2" xfId="46719" hidden="1" xr:uid="{5BC3AB86-0C4D-42B1-85C0-812A61DE74FB}"/>
    <cellStyle name="Comma [0] 2 195 2 2" xfId="46988" hidden="1" xr:uid="{F98AA5CD-3D06-42B9-A4C0-22F3D2BFE82D}"/>
    <cellStyle name="Comma [0] 2 195 2 2" xfId="47275" hidden="1" xr:uid="{099B1C22-30CD-4402-A5FC-DD487D9BA83A}"/>
    <cellStyle name="Comma [0] 2 195 2 2" xfId="47902" hidden="1" xr:uid="{393C107B-40A4-4C1E-88C0-48A8A5769F34}"/>
    <cellStyle name="Comma [0] 2 195 2 2" xfId="48472" hidden="1" xr:uid="{CC0B8AE6-D15B-4985-A002-131CCFF72FFD}"/>
    <cellStyle name="Comma [0] 2 195 2 2" xfId="48741" hidden="1" xr:uid="{8CE3057A-5D8B-47CE-98AB-8E9F2C6BA344}"/>
    <cellStyle name="Comma [0] 2 195 2 2" xfId="49028" hidden="1" xr:uid="{A8B42501-9AED-4000-8FC8-B206D26B5229}"/>
    <cellStyle name="Comma [0] 2 195 2 2" xfId="49652" hidden="1" xr:uid="{D233DDD1-9A41-4933-A5F4-0749C9A4F2EE}"/>
    <cellStyle name="Comma [0] 2 195 2 2" xfId="50222" hidden="1" xr:uid="{FDC3215E-562D-41CF-B0BB-BA6BAA95B552}"/>
    <cellStyle name="Comma [0] 2 195 2 2" xfId="50491" hidden="1" xr:uid="{2082A15C-FBDD-48C1-95D3-E38E40CB708A}"/>
    <cellStyle name="Comma [0] 2 195 2 2" xfId="50778" hidden="1" xr:uid="{0C2ECC57-5369-4E0F-9B86-9178643E54E6}"/>
    <cellStyle name="Comma [0] 2 195 2 2" xfId="51397" hidden="1" xr:uid="{8201A681-F57F-4EF0-9CB1-B87D7BDD6F54}"/>
    <cellStyle name="Comma [0] 2 195 2 2" xfId="51966" hidden="1" xr:uid="{D0B1F378-61B0-44A3-A793-CBE401C6C8D0}"/>
    <cellStyle name="Comma [0] 2 195 2 2" xfId="52235" hidden="1" xr:uid="{D9076F24-7D6D-4A9D-96CE-56077140C653}"/>
    <cellStyle name="Comma [0] 2 195 2 2" xfId="52522" hidden="1" xr:uid="{ACE708DF-90A1-4107-B944-AA3867F9C3D1}"/>
    <cellStyle name="Comma [0] 2 195 2 2" xfId="53135" hidden="1" xr:uid="{BE714766-9830-4ECB-B9C2-3911406341CF}"/>
    <cellStyle name="Comma [0] 2 195 2 2" xfId="53700" hidden="1" xr:uid="{2E209134-E9A2-443E-9E59-6A9B8FEF921C}"/>
    <cellStyle name="Comma [0] 2 195 2 2" xfId="53969" hidden="1" xr:uid="{7D847948-9E79-4034-9F54-0316B623A2D1}"/>
    <cellStyle name="Comma [0] 2 195 2 2" xfId="54256" hidden="1" xr:uid="{1E851042-E867-4B29-8703-A9AC205C88B4}"/>
    <cellStyle name="Comma [0] 2 195 2 2" xfId="54863" hidden="1" xr:uid="{835F74A5-FAD0-49AA-9A46-24EFC36BFF35}"/>
    <cellStyle name="Comma [0] 2 195 2 2" xfId="55424" hidden="1" xr:uid="{A75EB9F5-4FE7-4009-BD1D-7751802B88FE}"/>
    <cellStyle name="Comma [0] 2 195 2 2" xfId="55693" hidden="1" xr:uid="{E0F03CAA-6DB7-42C9-91A2-C07D39556E8C}"/>
    <cellStyle name="Comma [0] 2 195 2 2" xfId="55980" hidden="1" xr:uid="{59077F00-2491-4A8F-9C34-E77B3E720618}"/>
    <cellStyle name="Comma [0] 2 195 2 2" xfId="56576" hidden="1" xr:uid="{102265C9-1F4E-4934-89A3-22642354DDCA}"/>
    <cellStyle name="Comma [0] 2 195 2 2" xfId="57131" hidden="1" xr:uid="{38628C8F-812B-48DD-9DDA-3BB5C3A13E57}"/>
    <cellStyle name="Comma [0] 2 195 2 2" xfId="57400" hidden="1" xr:uid="{9C5B5FAA-4507-4400-9E57-FEF92AD0F27D}"/>
    <cellStyle name="Comma [0] 2 195 2 2" xfId="57687" hidden="1" xr:uid="{B0A58E2D-C112-4A17-B113-624596B758E5}"/>
    <cellStyle name="Comma [0] 2 195 2 2" xfId="58273" hidden="1" xr:uid="{0A98CC22-0885-4254-BB9A-62C0A330F1AD}"/>
    <cellStyle name="Comma [0] 2 195 2 2" xfId="58825" hidden="1" xr:uid="{3B94FF32-AEAA-4016-8120-CBDAD46946F1}"/>
    <cellStyle name="Comma [0] 2 195 2 2" xfId="59094" hidden="1" xr:uid="{CF4D6CCF-327C-4BB3-B529-0FD096F319BF}"/>
    <cellStyle name="Comma [0] 2 195 2 2" xfId="59381" hidden="1" xr:uid="{45138287-C34F-47F3-B202-5ED52BD304DA}"/>
    <cellStyle name="Comma [0] 2 195 2 2" xfId="59948" hidden="1" xr:uid="{B7FAC672-C7AC-464F-A5BF-721E9A21752D}"/>
    <cellStyle name="Comma [0] 2 195 2 2" xfId="60486" hidden="1" xr:uid="{2721AD5A-C874-451D-9C5F-5476C8311613}"/>
    <cellStyle name="Comma [0] 2 195 2 2" xfId="60755" hidden="1" xr:uid="{226E37C7-F1E1-4A3B-A8B1-BE62CBEEFBA7}"/>
    <cellStyle name="Comma [0] 2 195 2 2" xfId="61042" hidden="1" xr:uid="{7E69460F-F45F-4BA3-B6A0-7C3E921163E6}"/>
    <cellStyle name="Comma [0] 2 195 2 2" xfId="61594" hidden="1" xr:uid="{1643B135-289B-47C7-9ED9-62694DBF9A6A}"/>
    <cellStyle name="Comma [0] 2 195 2 2" xfId="62121" hidden="1" xr:uid="{ECFAA585-3292-40FB-A3B5-B3AB3661A47F}"/>
    <cellStyle name="Comma [0] 2 195 2 2" xfId="62390" hidden="1" xr:uid="{87B49AEA-169C-47FD-BFCA-71BD830AC4A7}"/>
    <cellStyle name="Comma [0] 2 195 2 2" xfId="62677" hidden="1" xr:uid="{8D9F211B-4C62-40DB-ACEA-3B9560037C13}"/>
    <cellStyle name="Comma [0] 2 195 2 2" xfId="63176" hidden="1" xr:uid="{1AB57F7E-7B91-4F57-920E-72D06C5E14B3}"/>
    <cellStyle name="Comma [0] 2 195 2 2" xfId="63643" hidden="1" xr:uid="{74B9F370-9869-474F-A829-B73C0B58F050}"/>
    <cellStyle name="Comma [0] 2 195 2 2" xfId="63901" hidden="1" xr:uid="{FCC0DB7D-DE98-4B70-85E2-C726BB64FC90}"/>
    <cellStyle name="Comma [0] 2 195 3" xfId="4226" hidden="1" xr:uid="{00000000-0005-0000-0000-000085100000}"/>
    <cellStyle name="Comma [0] 2 195 3" xfId="6445" hidden="1" xr:uid="{00000000-0005-0000-0000-000030190000}"/>
    <cellStyle name="Comma [0] 2 195 3" xfId="6602" hidden="1" xr:uid="{00000000-0005-0000-0000-0000CD190000}"/>
    <cellStyle name="Comma [0] 2 195 3" xfId="6749" hidden="1" xr:uid="{00000000-0005-0000-0000-0000601A0000}"/>
    <cellStyle name="Comma [0] 2 195 3" xfId="7088" hidden="1" xr:uid="{00000000-0005-0000-0000-0000B31B0000}"/>
    <cellStyle name="Comma [0] 2 195 3" xfId="8844" hidden="1" xr:uid="{00000000-0005-0000-0000-00008F220000}"/>
    <cellStyle name="Comma [0] 2 195 3" xfId="10600" hidden="1" xr:uid="{00000000-0005-0000-0000-00006B290000}"/>
    <cellStyle name="Comma [0] 2 195 3" xfId="12356" hidden="1" xr:uid="{00000000-0005-0000-0000-000047300000}"/>
    <cellStyle name="Comma [0] 2 195 3" xfId="14112" hidden="1" xr:uid="{00000000-0005-0000-0000-000023370000}"/>
    <cellStyle name="Comma [0] 2 195 3" xfId="15865" hidden="1" xr:uid="{00000000-0005-0000-0000-0000FC3D0000}"/>
    <cellStyle name="Comma [0] 2 195 3" xfId="17615" hidden="1" xr:uid="{00000000-0005-0000-0000-0000D2440000}"/>
    <cellStyle name="Comma [0] 2 195 3" xfId="19360" hidden="1" xr:uid="{00000000-0005-0000-0000-0000A34B0000}"/>
    <cellStyle name="Comma [0] 2 195 3" xfId="21098" hidden="1" xr:uid="{00000000-0005-0000-0000-00006D520000}"/>
    <cellStyle name="Comma [0] 2 195 3" xfId="22826" hidden="1" xr:uid="{00000000-0005-0000-0000-00002D590000}"/>
    <cellStyle name="Comma [0] 2 195 3" xfId="24539" hidden="1" xr:uid="{00000000-0005-0000-0000-0000DE5F0000}"/>
    <cellStyle name="Comma [0] 2 195 3" xfId="26236" hidden="1" xr:uid="{00000000-0005-0000-0000-00007F660000}"/>
    <cellStyle name="Comma [0] 2 195 3" xfId="36245" hidden="1" xr:uid="{C26ED356-1BFB-483D-9592-93C35ACD20E6}"/>
    <cellStyle name="Comma [0] 2 195 3" xfId="38464" hidden="1" xr:uid="{56E007D6-7FDD-45D2-B9F1-E46E84EFDCAD}"/>
    <cellStyle name="Comma [0] 2 195 3" xfId="38621" hidden="1" xr:uid="{C066C8CC-B429-486B-9F51-27F648E345CA}"/>
    <cellStyle name="Comma [0] 2 195 3" xfId="38768" hidden="1" xr:uid="{A13D10C5-6D36-4BF2-BCDC-659347F97966}"/>
    <cellStyle name="Comma [0] 2 195 3" xfId="39107" hidden="1" xr:uid="{70E61DC5-51F0-4E5F-8AFF-C8AE5BAAC4C8}"/>
    <cellStyle name="Comma [0] 2 195 3" xfId="40863" hidden="1" xr:uid="{577CC20D-99BD-4F16-A5E1-5C55AA806536}"/>
    <cellStyle name="Comma [0] 2 195 3" xfId="42619" hidden="1" xr:uid="{3C82C7C8-FE8D-49F7-9C96-DB973C3CCAB9}"/>
    <cellStyle name="Comma [0] 2 195 3" xfId="44375" hidden="1" xr:uid="{B4C5BA03-3DF3-449D-A974-8165C18186A5}"/>
    <cellStyle name="Comma [0] 2 195 3" xfId="46131" hidden="1" xr:uid="{45B25099-D534-48E7-8B2F-84A9A44EB25B}"/>
    <cellStyle name="Comma [0] 2 195 3" xfId="47884" hidden="1" xr:uid="{ACC2EC6D-0EB5-4E84-8B8C-611588B310E9}"/>
    <cellStyle name="Comma [0] 2 195 3" xfId="49634" hidden="1" xr:uid="{BAF46235-2512-46EE-A177-23D250D0B930}"/>
    <cellStyle name="Comma [0] 2 195 3" xfId="51379" hidden="1" xr:uid="{4722FBA4-B054-48E9-B50C-ECE1F5AB7C2D}"/>
    <cellStyle name="Comma [0] 2 195 3" xfId="53117" hidden="1" xr:uid="{7C6F2A31-2457-4F8D-8FE6-6F32582AEB0F}"/>
    <cellStyle name="Comma [0] 2 195 3" xfId="54845" hidden="1" xr:uid="{44844066-E488-4728-A6AC-4EDBB61A33D7}"/>
    <cellStyle name="Comma [0] 2 195 3" xfId="56558" hidden="1" xr:uid="{AA8C0CDE-5D09-4DEB-A4B6-F99DCF385879}"/>
    <cellStyle name="Comma [0] 2 195 3" xfId="58255" hidden="1" xr:uid="{B649F537-2604-429A-B2B7-E816CBB33189}"/>
    <cellStyle name="Comma [0] 2 196" xfId="430" xr:uid="{00000000-0005-0000-0000-0000B1010000}"/>
    <cellStyle name="Comma [0] 2 196 2" xfId="1089" hidden="1" xr:uid="{00000000-0005-0000-0000-000044040000}"/>
    <cellStyle name="Comma [0] 2 196 2" xfId="1655" hidden="1" xr:uid="{00000000-0005-0000-0000-00007A060000}"/>
    <cellStyle name="Comma [0] 2 196 2" xfId="1952" hidden="1" xr:uid="{00000000-0005-0000-0000-0000A3070000}"/>
    <cellStyle name="Comma [0] 2 196 2" xfId="2236" hidden="1" xr:uid="{00000000-0005-0000-0000-0000BF080000}"/>
    <cellStyle name="Comma [0] 2 196 2" xfId="33125" hidden="1" xr:uid="{4ED8932A-A842-4D4C-993A-B8516C0FF8D6}"/>
    <cellStyle name="Comma [0] 2 196 2" xfId="33688" hidden="1" xr:uid="{594E8041-4DC2-45FD-B389-C27A34D73430}"/>
    <cellStyle name="Comma [0] 2 196 2" xfId="33982" hidden="1" xr:uid="{22A05D9D-5C92-4962-9A44-276AB2DD7DC0}"/>
    <cellStyle name="Comma [0] 2 196 2" xfId="34266" hidden="1" xr:uid="{A2E3D0D8-5AEF-4A3E-8B02-8906E3C3FA71}"/>
    <cellStyle name="Comma [0] 2 196 2" xfId="32483" xr:uid="{A0954724-2ABA-42DA-A76F-92A7CF550583}"/>
    <cellStyle name="Comma [0] 2 196 2 2" xfId="4882" hidden="1" xr:uid="{00000000-0005-0000-0000-000015130000}"/>
    <cellStyle name="Comma [0] 2 196 2 2" xfId="5452" hidden="1" xr:uid="{00000000-0005-0000-0000-00004F150000}"/>
    <cellStyle name="Comma [0] 2 196 2 2" xfId="5754" hidden="1" xr:uid="{00000000-0005-0000-0000-00007D160000}"/>
    <cellStyle name="Comma [0] 2 196 2 2" xfId="6038" hidden="1" xr:uid="{00000000-0005-0000-0000-000099170000}"/>
    <cellStyle name="Comma [0] 2 196 2 2" xfId="7101" hidden="1" xr:uid="{00000000-0005-0000-0000-0000C01B0000}"/>
    <cellStyle name="Comma [0] 2 196 2 2" xfId="7671" hidden="1" xr:uid="{00000000-0005-0000-0000-0000FA1D0000}"/>
    <cellStyle name="Comma [0] 2 196 2 2" xfId="7973" hidden="1" xr:uid="{00000000-0005-0000-0000-0000281F0000}"/>
    <cellStyle name="Comma [0] 2 196 2 2" xfId="8257" hidden="1" xr:uid="{00000000-0005-0000-0000-000044200000}"/>
    <cellStyle name="Comma [0] 2 196 2 2" xfId="8857" hidden="1" xr:uid="{00000000-0005-0000-0000-00009C220000}"/>
    <cellStyle name="Comma [0] 2 196 2 2" xfId="9427" hidden="1" xr:uid="{00000000-0005-0000-0000-0000D6240000}"/>
    <cellStyle name="Comma [0] 2 196 2 2" xfId="9729" hidden="1" xr:uid="{00000000-0005-0000-0000-000004260000}"/>
    <cellStyle name="Comma [0] 2 196 2 2" xfId="10013" hidden="1" xr:uid="{00000000-0005-0000-0000-000020270000}"/>
    <cellStyle name="Comma [0] 2 196 2 2" xfId="10613" hidden="1" xr:uid="{00000000-0005-0000-0000-000078290000}"/>
    <cellStyle name="Comma [0] 2 196 2 2" xfId="11183" hidden="1" xr:uid="{00000000-0005-0000-0000-0000B22B0000}"/>
    <cellStyle name="Comma [0] 2 196 2 2" xfId="11485" hidden="1" xr:uid="{00000000-0005-0000-0000-0000E02C0000}"/>
    <cellStyle name="Comma [0] 2 196 2 2" xfId="11769" hidden="1" xr:uid="{00000000-0005-0000-0000-0000FC2D0000}"/>
    <cellStyle name="Comma [0] 2 196 2 2" xfId="12369" hidden="1" xr:uid="{00000000-0005-0000-0000-000054300000}"/>
    <cellStyle name="Comma [0] 2 196 2 2" xfId="12939" hidden="1" xr:uid="{00000000-0005-0000-0000-00008E320000}"/>
    <cellStyle name="Comma [0] 2 196 2 2" xfId="13241" hidden="1" xr:uid="{00000000-0005-0000-0000-0000BC330000}"/>
    <cellStyle name="Comma [0] 2 196 2 2" xfId="13525" hidden="1" xr:uid="{00000000-0005-0000-0000-0000D8340000}"/>
    <cellStyle name="Comma [0] 2 196 2 2" xfId="14125" hidden="1" xr:uid="{00000000-0005-0000-0000-000030370000}"/>
    <cellStyle name="Comma [0] 2 196 2 2" xfId="14695" hidden="1" xr:uid="{00000000-0005-0000-0000-00006A390000}"/>
    <cellStyle name="Comma [0] 2 196 2 2" xfId="14997" hidden="1" xr:uid="{00000000-0005-0000-0000-0000983A0000}"/>
    <cellStyle name="Comma [0] 2 196 2 2" xfId="15281" hidden="1" xr:uid="{00000000-0005-0000-0000-0000B43B0000}"/>
    <cellStyle name="Comma [0] 2 196 2 2" xfId="15878" hidden="1" xr:uid="{00000000-0005-0000-0000-0000093E0000}"/>
    <cellStyle name="Comma [0] 2 196 2 2" xfId="16448" hidden="1" xr:uid="{00000000-0005-0000-0000-000043400000}"/>
    <cellStyle name="Comma [0] 2 196 2 2" xfId="16750" hidden="1" xr:uid="{00000000-0005-0000-0000-000071410000}"/>
    <cellStyle name="Comma [0] 2 196 2 2" xfId="17034" hidden="1" xr:uid="{00000000-0005-0000-0000-00008D420000}"/>
    <cellStyle name="Comma [0] 2 196 2 2" xfId="17628" hidden="1" xr:uid="{00000000-0005-0000-0000-0000DF440000}"/>
    <cellStyle name="Comma [0] 2 196 2 2" xfId="18198" hidden="1" xr:uid="{00000000-0005-0000-0000-000019470000}"/>
    <cellStyle name="Comma [0] 2 196 2 2" xfId="18500" hidden="1" xr:uid="{00000000-0005-0000-0000-000047480000}"/>
    <cellStyle name="Comma [0] 2 196 2 2" xfId="18784" hidden="1" xr:uid="{00000000-0005-0000-0000-000063490000}"/>
    <cellStyle name="Comma [0] 2 196 2 2" xfId="19373" hidden="1" xr:uid="{00000000-0005-0000-0000-0000B04B0000}"/>
    <cellStyle name="Comma [0] 2 196 2 2" xfId="19942" hidden="1" xr:uid="{00000000-0005-0000-0000-0000E94D0000}"/>
    <cellStyle name="Comma [0] 2 196 2 2" xfId="20244" hidden="1" xr:uid="{00000000-0005-0000-0000-0000174F0000}"/>
    <cellStyle name="Comma [0] 2 196 2 2" xfId="20528" hidden="1" xr:uid="{00000000-0005-0000-0000-000033500000}"/>
    <cellStyle name="Comma [0] 2 196 2 2" xfId="21111" hidden="1" xr:uid="{00000000-0005-0000-0000-00007A520000}"/>
    <cellStyle name="Comma [0] 2 196 2 2" xfId="21676" hidden="1" xr:uid="{00000000-0005-0000-0000-0000AF540000}"/>
    <cellStyle name="Comma [0] 2 196 2 2" xfId="21978" hidden="1" xr:uid="{00000000-0005-0000-0000-0000DD550000}"/>
    <cellStyle name="Comma [0] 2 196 2 2" xfId="22262" hidden="1" xr:uid="{00000000-0005-0000-0000-0000F9560000}"/>
    <cellStyle name="Comma [0] 2 196 2 2" xfId="22839" hidden="1" xr:uid="{00000000-0005-0000-0000-00003A590000}"/>
    <cellStyle name="Comma [0] 2 196 2 2" xfId="23400" hidden="1" xr:uid="{00000000-0005-0000-0000-00006B5B0000}"/>
    <cellStyle name="Comma [0] 2 196 2 2" xfId="23702" hidden="1" xr:uid="{00000000-0005-0000-0000-0000995C0000}"/>
    <cellStyle name="Comma [0] 2 196 2 2" xfId="23986" hidden="1" xr:uid="{00000000-0005-0000-0000-0000B55D0000}"/>
    <cellStyle name="Comma [0] 2 196 2 2" xfId="24552" hidden="1" xr:uid="{00000000-0005-0000-0000-0000EB5F0000}"/>
    <cellStyle name="Comma [0] 2 196 2 2" xfId="25107" hidden="1" xr:uid="{00000000-0005-0000-0000-000016620000}"/>
    <cellStyle name="Comma [0] 2 196 2 2" xfId="25409" hidden="1" xr:uid="{00000000-0005-0000-0000-000044630000}"/>
    <cellStyle name="Comma [0] 2 196 2 2" xfId="25693" hidden="1" xr:uid="{00000000-0005-0000-0000-000060640000}"/>
    <cellStyle name="Comma [0] 2 196 2 2" xfId="26249" hidden="1" xr:uid="{00000000-0005-0000-0000-00008C660000}"/>
    <cellStyle name="Comma [0] 2 196 2 2" xfId="26801" hidden="1" xr:uid="{00000000-0005-0000-0000-0000B4680000}"/>
    <cellStyle name="Comma [0] 2 196 2 2" xfId="27103" hidden="1" xr:uid="{00000000-0005-0000-0000-0000E2690000}"/>
    <cellStyle name="Comma [0] 2 196 2 2" xfId="27387" hidden="1" xr:uid="{00000000-0005-0000-0000-0000FE6A0000}"/>
    <cellStyle name="Comma [0] 2 196 2 2" xfId="27924" hidden="1" xr:uid="{00000000-0005-0000-0000-0000176D0000}"/>
    <cellStyle name="Comma [0] 2 196 2 2" xfId="28462" hidden="1" xr:uid="{00000000-0005-0000-0000-0000316F0000}"/>
    <cellStyle name="Comma [0] 2 196 2 2" xfId="28764" hidden="1" xr:uid="{00000000-0005-0000-0000-00005F700000}"/>
    <cellStyle name="Comma [0] 2 196 2 2" xfId="29048" hidden="1" xr:uid="{00000000-0005-0000-0000-00007B710000}"/>
    <cellStyle name="Comma [0] 2 196 2 2" xfId="29570" hidden="1" xr:uid="{00000000-0005-0000-0000-000085730000}"/>
    <cellStyle name="Comma [0] 2 196 2 2" xfId="30097" hidden="1" xr:uid="{00000000-0005-0000-0000-000094750000}"/>
    <cellStyle name="Comma [0] 2 196 2 2" xfId="30399" hidden="1" xr:uid="{00000000-0005-0000-0000-0000C2760000}"/>
    <cellStyle name="Comma [0] 2 196 2 2" xfId="30683" hidden="1" xr:uid="{00000000-0005-0000-0000-0000DE770000}"/>
    <cellStyle name="Comma [0] 2 196 2 2" xfId="31153" hidden="1" xr:uid="{00000000-0005-0000-0000-0000B4790000}"/>
    <cellStyle name="Comma [0] 2 196 2 2" xfId="31619" hidden="1" xr:uid="{00000000-0005-0000-0000-0000867B0000}"/>
    <cellStyle name="Comma [0] 2 196 2 2" xfId="31910" hidden="1" xr:uid="{00000000-0005-0000-0000-0000A97C0000}"/>
    <cellStyle name="Comma [0] 2 196 2 2" xfId="36901" hidden="1" xr:uid="{7E1BD508-0499-44C8-9F91-8F3FDB43BD00}"/>
    <cellStyle name="Comma [0] 2 196 2 2" xfId="37471" hidden="1" xr:uid="{35E8E008-ED0C-4BFE-85AD-82DEDC8711B6}"/>
    <cellStyle name="Comma [0] 2 196 2 2" xfId="37773" hidden="1" xr:uid="{367C9120-9FD7-4750-A12E-E8F642DD9A95}"/>
    <cellStyle name="Comma [0] 2 196 2 2" xfId="38057" hidden="1" xr:uid="{AFECC876-8141-46C8-B532-A180E1649ED3}"/>
    <cellStyle name="Comma [0] 2 196 2 2" xfId="39120" hidden="1" xr:uid="{A99A172B-A0CC-4B2C-8E5F-E07CA1A29C84}"/>
    <cellStyle name="Comma [0] 2 196 2 2" xfId="39690" hidden="1" xr:uid="{1B0C2A8E-C8C0-45E0-8612-3A95FF066EF2}"/>
    <cellStyle name="Comma [0] 2 196 2 2" xfId="39992" hidden="1" xr:uid="{881B0038-4EE7-4F84-BA34-189C4E933E66}"/>
    <cellStyle name="Comma [0] 2 196 2 2" xfId="40276" hidden="1" xr:uid="{B6C1C441-687E-44DB-96C4-DA91FD94D904}"/>
    <cellStyle name="Comma [0] 2 196 2 2" xfId="40876" hidden="1" xr:uid="{D94FF831-1530-45DC-8257-09B55868832D}"/>
    <cellStyle name="Comma [0] 2 196 2 2" xfId="41446" hidden="1" xr:uid="{B93C51E7-023F-47FB-8276-6384091FB0C5}"/>
    <cellStyle name="Comma [0] 2 196 2 2" xfId="41748" hidden="1" xr:uid="{DB43578B-8227-427E-B5A8-E113927D6655}"/>
    <cellStyle name="Comma [0] 2 196 2 2" xfId="42032" hidden="1" xr:uid="{42005854-10FD-4D58-91EE-000934D372D1}"/>
    <cellStyle name="Comma [0] 2 196 2 2" xfId="42632" hidden="1" xr:uid="{4D855DF5-2AEB-4865-B3BE-B842AF6C70C9}"/>
    <cellStyle name="Comma [0] 2 196 2 2" xfId="43202" hidden="1" xr:uid="{CE08B6F1-F9FA-49B9-9182-6AE6CC62E423}"/>
    <cellStyle name="Comma [0] 2 196 2 2" xfId="43504" hidden="1" xr:uid="{DDD87DF0-9C20-4C1F-9D27-E59EDAFC8048}"/>
    <cellStyle name="Comma [0] 2 196 2 2" xfId="43788" hidden="1" xr:uid="{4546CFC7-0F67-441D-97B6-DC653AF2C135}"/>
    <cellStyle name="Comma [0] 2 196 2 2" xfId="44388" hidden="1" xr:uid="{851213CD-5B5A-4424-9C7D-AC797178160A}"/>
    <cellStyle name="Comma [0] 2 196 2 2" xfId="44958" hidden="1" xr:uid="{537F5DB3-996E-465F-8627-94A540C2E1C7}"/>
    <cellStyle name="Comma [0] 2 196 2 2" xfId="45260" hidden="1" xr:uid="{BC5E7C2E-8971-482A-A082-E8B67E52F725}"/>
    <cellStyle name="Comma [0] 2 196 2 2" xfId="45544" hidden="1" xr:uid="{6A1047BB-F2AC-47AA-B696-E368271ACED5}"/>
    <cellStyle name="Comma [0] 2 196 2 2" xfId="46144" hidden="1" xr:uid="{484795E2-78F0-4514-ABA5-3388D49AA58F}"/>
    <cellStyle name="Comma [0] 2 196 2 2" xfId="46714" hidden="1" xr:uid="{643A9F22-D197-41C3-97DE-8C545C067115}"/>
    <cellStyle name="Comma [0] 2 196 2 2" xfId="47016" hidden="1" xr:uid="{DCBD4CBD-193F-4DC5-A828-D3FC6B237F53}"/>
    <cellStyle name="Comma [0] 2 196 2 2" xfId="47300" hidden="1" xr:uid="{6871D6F0-3384-4560-BA17-9764BDB422A9}"/>
    <cellStyle name="Comma [0] 2 196 2 2" xfId="47897" hidden="1" xr:uid="{2BFC50B5-1D72-44DA-ABDD-7FB392D05083}"/>
    <cellStyle name="Comma [0] 2 196 2 2" xfId="48467" hidden="1" xr:uid="{8249B5AA-34F7-43AD-8490-8AB3AE1BCE36}"/>
    <cellStyle name="Comma [0] 2 196 2 2" xfId="48769" hidden="1" xr:uid="{DFC13959-60FA-4A68-B7DB-B3DDC1ABB64F}"/>
    <cellStyle name="Comma [0] 2 196 2 2" xfId="49053" hidden="1" xr:uid="{7A2D0821-90B5-41A7-9E5D-CA8FBC8A2F79}"/>
    <cellStyle name="Comma [0] 2 196 2 2" xfId="49647" hidden="1" xr:uid="{3B513BF0-327D-4A1C-921F-93542ADB64B1}"/>
    <cellStyle name="Comma [0] 2 196 2 2" xfId="50217" hidden="1" xr:uid="{79E56285-2D82-46E5-A7C9-5BB7B7641217}"/>
    <cellStyle name="Comma [0] 2 196 2 2" xfId="50519" hidden="1" xr:uid="{8C65D9D8-5F71-435B-9B71-A417B3F785C1}"/>
    <cellStyle name="Comma [0] 2 196 2 2" xfId="50803" hidden="1" xr:uid="{A4783C9C-D688-4882-9B4C-5D352622F0FF}"/>
    <cellStyle name="Comma [0] 2 196 2 2" xfId="51392" hidden="1" xr:uid="{D621CCCA-64B3-45E6-B0FF-2255F62D6E83}"/>
    <cellStyle name="Comma [0] 2 196 2 2" xfId="51961" hidden="1" xr:uid="{E37C08A8-E938-4790-B8D9-9D93170F64AD}"/>
    <cellStyle name="Comma [0] 2 196 2 2" xfId="52263" hidden="1" xr:uid="{FF7151B8-61D8-4CEB-AF07-FC24360DD93E}"/>
    <cellStyle name="Comma [0] 2 196 2 2" xfId="52547" hidden="1" xr:uid="{8B1ED858-C0A3-489D-A4AA-3DE9F2023572}"/>
    <cellStyle name="Comma [0] 2 196 2 2" xfId="53130" hidden="1" xr:uid="{356495D1-303D-4DD1-AF31-7A2E65016A2E}"/>
    <cellStyle name="Comma [0] 2 196 2 2" xfId="53695" hidden="1" xr:uid="{FE3B6ED6-2509-4D26-BF21-126025DBC59F}"/>
    <cellStyle name="Comma [0] 2 196 2 2" xfId="53997" hidden="1" xr:uid="{AB064F21-CD7A-4146-9D94-B0ED0664C724}"/>
    <cellStyle name="Comma [0] 2 196 2 2" xfId="54281" hidden="1" xr:uid="{1CF3C8EB-C20E-4A99-8491-BC3BC204C8B4}"/>
    <cellStyle name="Comma [0] 2 196 2 2" xfId="54858" hidden="1" xr:uid="{7059CCF5-2FBA-4ED6-B676-58E352112E41}"/>
    <cellStyle name="Comma [0] 2 196 2 2" xfId="55419" hidden="1" xr:uid="{65B78BFC-7B46-4F7E-8E1B-A935D1195B9A}"/>
    <cellStyle name="Comma [0] 2 196 2 2" xfId="55721" hidden="1" xr:uid="{A8F21962-8DBE-4494-BC52-C502AC94D18C}"/>
    <cellStyle name="Comma [0] 2 196 2 2" xfId="56005" hidden="1" xr:uid="{1855F684-2D38-4EC3-8324-27CD76ABAB11}"/>
    <cellStyle name="Comma [0] 2 196 2 2" xfId="56571" hidden="1" xr:uid="{A3ACBBCE-C2FD-456E-B329-90EAFD653155}"/>
    <cellStyle name="Comma [0] 2 196 2 2" xfId="57126" hidden="1" xr:uid="{1A870CCB-FB28-478F-B2B4-B25C7760FD15}"/>
    <cellStyle name="Comma [0] 2 196 2 2" xfId="57428" hidden="1" xr:uid="{4CC1775A-8076-477F-9A4E-B5FD16C2FCFD}"/>
    <cellStyle name="Comma [0] 2 196 2 2" xfId="57712" hidden="1" xr:uid="{DAD1D22A-9608-4936-83F3-1FAF6A995C00}"/>
    <cellStyle name="Comma [0] 2 196 2 2" xfId="58268" hidden="1" xr:uid="{B85C15FA-BDDB-48F1-AE21-BDE5298374A6}"/>
    <cellStyle name="Comma [0] 2 196 2 2" xfId="58820" hidden="1" xr:uid="{AA091C99-F7C8-4EDA-99BB-1FC2B1566DE0}"/>
    <cellStyle name="Comma [0] 2 196 2 2" xfId="59122" hidden="1" xr:uid="{4F6D97E1-3A6F-4D95-8BAC-D18BBE7B8916}"/>
    <cellStyle name="Comma [0] 2 196 2 2" xfId="59406" hidden="1" xr:uid="{F45744F3-E01D-4876-B282-D43A385ACCBD}"/>
    <cellStyle name="Comma [0] 2 196 2 2" xfId="59943" hidden="1" xr:uid="{8C8AC5F9-050A-4A82-A48E-F657492B9610}"/>
    <cellStyle name="Comma [0] 2 196 2 2" xfId="60481" hidden="1" xr:uid="{8EF80664-25B5-4630-BD2E-63E93666B322}"/>
    <cellStyle name="Comma [0] 2 196 2 2" xfId="60783" hidden="1" xr:uid="{15DD581C-B812-4D3B-8FAB-ED1EB4DCF3DE}"/>
    <cellStyle name="Comma [0] 2 196 2 2" xfId="61067" hidden="1" xr:uid="{1D4E697F-564B-4E25-9D0E-2074869B1EB0}"/>
    <cellStyle name="Comma [0] 2 196 2 2" xfId="61589" hidden="1" xr:uid="{7A396780-6DE4-449D-994D-B95466380BF1}"/>
    <cellStyle name="Comma [0] 2 196 2 2" xfId="62116" hidden="1" xr:uid="{CCFD02FA-893B-4E18-9FD9-96EE911E9A9E}"/>
    <cellStyle name="Comma [0] 2 196 2 2" xfId="62418" hidden="1" xr:uid="{54FB7404-29AF-4EF4-8D1B-E734BDACE353}"/>
    <cellStyle name="Comma [0] 2 196 2 2" xfId="62702" hidden="1" xr:uid="{A0FEE9D9-4825-49EA-B5F4-1104AE69D19C}"/>
    <cellStyle name="Comma [0] 2 196 2 2" xfId="63172" hidden="1" xr:uid="{37FA173A-71A6-41E6-86B7-EC39B509CD9C}"/>
    <cellStyle name="Comma [0] 2 196 2 2" xfId="63638" hidden="1" xr:uid="{B4974829-C237-448F-BD3C-B485141CF741}"/>
    <cellStyle name="Comma [0] 2 196 2 2" xfId="63929" hidden="1" xr:uid="{D2118475-37D6-4980-B3A1-D577D6C9B8CC}"/>
    <cellStyle name="Comma [0] 2 196 3" xfId="4221" hidden="1" xr:uid="{00000000-0005-0000-0000-000080100000}"/>
    <cellStyle name="Comma [0] 2 196 3" xfId="6440" hidden="1" xr:uid="{00000000-0005-0000-0000-00002B190000}"/>
    <cellStyle name="Comma [0] 2 196 3" xfId="7601" hidden="1" xr:uid="{00000000-0005-0000-0000-0000B41D0000}"/>
    <cellStyle name="Comma [0] 2 196 3" xfId="9357" hidden="1" xr:uid="{00000000-0005-0000-0000-000090240000}"/>
    <cellStyle name="Comma [0] 2 196 3" xfId="11113" hidden="1" xr:uid="{00000000-0005-0000-0000-00006C2B0000}"/>
    <cellStyle name="Comma [0] 2 196 3" xfId="12869" hidden="1" xr:uid="{00000000-0005-0000-0000-000048320000}"/>
    <cellStyle name="Comma [0] 2 196 3" xfId="14625" hidden="1" xr:uid="{00000000-0005-0000-0000-000024390000}"/>
    <cellStyle name="Comma [0] 2 196 3" xfId="16378" hidden="1" xr:uid="{00000000-0005-0000-0000-0000FD3F0000}"/>
    <cellStyle name="Comma [0] 2 196 3" xfId="18128" hidden="1" xr:uid="{00000000-0005-0000-0000-0000D3460000}"/>
    <cellStyle name="Comma [0] 2 196 3" xfId="19872" hidden="1" xr:uid="{00000000-0005-0000-0000-0000A34D0000}"/>
    <cellStyle name="Comma [0] 2 196 3" xfId="21606" hidden="1" xr:uid="{00000000-0005-0000-0000-000069540000}"/>
    <cellStyle name="Comma [0] 2 196 3" xfId="23331" hidden="1" xr:uid="{00000000-0005-0000-0000-0000265B0000}"/>
    <cellStyle name="Comma [0] 2 196 3" xfId="25039" hidden="1" xr:uid="{00000000-0005-0000-0000-0000D2610000}"/>
    <cellStyle name="Comma [0] 2 196 3" xfId="26733" hidden="1" xr:uid="{00000000-0005-0000-0000-000070680000}"/>
    <cellStyle name="Comma [0] 2 196 3" xfId="28397" hidden="1" xr:uid="{00000000-0005-0000-0000-0000F06E0000}"/>
    <cellStyle name="Comma [0] 2 196 3" xfId="30032" hidden="1" xr:uid="{00000000-0005-0000-0000-000053750000}"/>
    <cellStyle name="Comma [0] 2 196 3" xfId="36240" hidden="1" xr:uid="{A8623A94-786E-4077-8A96-C0F9092FA2ED}"/>
    <cellStyle name="Comma [0] 2 196 3" xfId="38459" hidden="1" xr:uid="{00B8B6BC-672E-4B96-BEDB-2C29B4B70501}"/>
    <cellStyle name="Comma [0] 2 196 3" xfId="39620" hidden="1" xr:uid="{CDF8825E-3CDE-4B54-A46D-33221962561C}"/>
    <cellStyle name="Comma [0] 2 196 3" xfId="41376" hidden="1" xr:uid="{04314228-902F-45C4-9A04-36283760B026}"/>
    <cellStyle name="Comma [0] 2 196 3" xfId="43132" hidden="1" xr:uid="{59DCBC22-EB07-4AF7-B876-76FB1601B541}"/>
    <cellStyle name="Comma [0] 2 196 3" xfId="44888" hidden="1" xr:uid="{C4264CC2-8733-4CF2-A080-5243DA89B333}"/>
    <cellStyle name="Comma [0] 2 196 3" xfId="46644" hidden="1" xr:uid="{2F53BE2E-AA40-4259-A96A-E9A26F65FA94}"/>
    <cellStyle name="Comma [0] 2 196 3" xfId="48397" hidden="1" xr:uid="{C5CA00C5-A9DE-4CB1-B72A-20B1DAE201FE}"/>
    <cellStyle name="Comma [0] 2 196 3" xfId="50147" hidden="1" xr:uid="{E1499C78-2A93-4746-ACEA-A6D4ABCAF6BE}"/>
    <cellStyle name="Comma [0] 2 196 3" xfId="51891" hidden="1" xr:uid="{C171509E-420D-4DBC-A8E8-0C013B78A835}"/>
    <cellStyle name="Comma [0] 2 196 3" xfId="53625" hidden="1" xr:uid="{6333F6B4-7A92-4B55-B7BE-B1F3684A67F2}"/>
    <cellStyle name="Comma [0] 2 196 3" xfId="55350" hidden="1" xr:uid="{F3D7FA53-D458-4E80-BF52-144649A126F5}"/>
    <cellStyle name="Comma [0] 2 196 3" xfId="57058" hidden="1" xr:uid="{96D03642-AC99-4310-A097-B2B9496F95BC}"/>
    <cellStyle name="Comma [0] 2 196 3" xfId="58752" hidden="1" xr:uid="{8549F91A-2820-471A-AD2E-A499E2AFA14C}"/>
    <cellStyle name="Comma [0] 2 196 3" xfId="60416" hidden="1" xr:uid="{4B3AFAF8-5D93-4BBF-A6F3-CD1F7CEBF35E}"/>
    <cellStyle name="Comma [0] 2 196 3" xfId="62051" hidden="1" xr:uid="{0D59BEE3-CB32-46D5-B342-6F941B970ECB}"/>
    <cellStyle name="Comma [0] 2 197" xfId="428" xr:uid="{00000000-0005-0000-0000-0000AF010000}"/>
    <cellStyle name="Comma [0] 2 197 2" xfId="1087" hidden="1" xr:uid="{00000000-0005-0000-0000-000042040000}"/>
    <cellStyle name="Comma [0] 2 197 2" xfId="1653" hidden="1" xr:uid="{00000000-0005-0000-0000-000078060000}"/>
    <cellStyle name="Comma [0] 2 197 2" xfId="1959" hidden="1" xr:uid="{00000000-0005-0000-0000-0000AA070000}"/>
    <cellStyle name="Comma [0] 2 197 2" xfId="2243" hidden="1" xr:uid="{00000000-0005-0000-0000-0000C6080000}"/>
    <cellStyle name="Comma [0] 2 197 2" xfId="33123" hidden="1" xr:uid="{8283DC47-FB2D-4319-8085-8CB4BAB982B5}"/>
    <cellStyle name="Comma [0] 2 197 2" xfId="33686" hidden="1" xr:uid="{6B274784-E53E-49D9-BDF4-279268FC20A9}"/>
    <cellStyle name="Comma [0] 2 197 2" xfId="33989" hidden="1" xr:uid="{001F9D80-1A03-464C-933D-5A458EF8CDCD}"/>
    <cellStyle name="Comma [0] 2 197 2" xfId="34273" hidden="1" xr:uid="{CEE003D3-9E80-43A6-9469-1E38C996E6F1}"/>
    <cellStyle name="Comma [0] 2 197 2" xfId="32481" xr:uid="{F9954FE3-D235-499A-8461-3E3617C67A48}"/>
    <cellStyle name="Comma [0] 2 197 2 2" xfId="4880" hidden="1" xr:uid="{00000000-0005-0000-0000-000013130000}"/>
    <cellStyle name="Comma [0] 2 197 2 2" xfId="5450" hidden="1" xr:uid="{00000000-0005-0000-0000-00004D150000}"/>
    <cellStyle name="Comma [0] 2 197 2 2" xfId="5761" hidden="1" xr:uid="{00000000-0005-0000-0000-000084160000}"/>
    <cellStyle name="Comma [0] 2 197 2 2" xfId="6045" hidden="1" xr:uid="{00000000-0005-0000-0000-0000A0170000}"/>
    <cellStyle name="Comma [0] 2 197 2 2" xfId="7099" hidden="1" xr:uid="{00000000-0005-0000-0000-0000BE1B0000}"/>
    <cellStyle name="Comma [0] 2 197 2 2" xfId="7669" hidden="1" xr:uid="{00000000-0005-0000-0000-0000F81D0000}"/>
    <cellStyle name="Comma [0] 2 197 2 2" xfId="7980" hidden="1" xr:uid="{00000000-0005-0000-0000-00002F1F0000}"/>
    <cellStyle name="Comma [0] 2 197 2 2" xfId="8264" hidden="1" xr:uid="{00000000-0005-0000-0000-00004B200000}"/>
    <cellStyle name="Comma [0] 2 197 2 2" xfId="8855" hidden="1" xr:uid="{00000000-0005-0000-0000-00009A220000}"/>
    <cellStyle name="Comma [0] 2 197 2 2" xfId="9425" hidden="1" xr:uid="{00000000-0005-0000-0000-0000D4240000}"/>
    <cellStyle name="Comma [0] 2 197 2 2" xfId="9736" hidden="1" xr:uid="{00000000-0005-0000-0000-00000B260000}"/>
    <cellStyle name="Comma [0] 2 197 2 2" xfId="10020" hidden="1" xr:uid="{00000000-0005-0000-0000-000027270000}"/>
    <cellStyle name="Comma [0] 2 197 2 2" xfId="10611" hidden="1" xr:uid="{00000000-0005-0000-0000-000076290000}"/>
    <cellStyle name="Comma [0] 2 197 2 2" xfId="11181" hidden="1" xr:uid="{00000000-0005-0000-0000-0000B02B0000}"/>
    <cellStyle name="Comma [0] 2 197 2 2" xfId="11492" hidden="1" xr:uid="{00000000-0005-0000-0000-0000E72C0000}"/>
    <cellStyle name="Comma [0] 2 197 2 2" xfId="11776" hidden="1" xr:uid="{00000000-0005-0000-0000-0000032E0000}"/>
    <cellStyle name="Comma [0] 2 197 2 2" xfId="12367" hidden="1" xr:uid="{00000000-0005-0000-0000-000052300000}"/>
    <cellStyle name="Comma [0] 2 197 2 2" xfId="12937" hidden="1" xr:uid="{00000000-0005-0000-0000-00008C320000}"/>
    <cellStyle name="Comma [0] 2 197 2 2" xfId="13248" hidden="1" xr:uid="{00000000-0005-0000-0000-0000C3330000}"/>
    <cellStyle name="Comma [0] 2 197 2 2" xfId="13532" hidden="1" xr:uid="{00000000-0005-0000-0000-0000DF340000}"/>
    <cellStyle name="Comma [0] 2 197 2 2" xfId="14123" hidden="1" xr:uid="{00000000-0005-0000-0000-00002E370000}"/>
    <cellStyle name="Comma [0] 2 197 2 2" xfId="14693" hidden="1" xr:uid="{00000000-0005-0000-0000-000068390000}"/>
    <cellStyle name="Comma [0] 2 197 2 2" xfId="15004" hidden="1" xr:uid="{00000000-0005-0000-0000-00009F3A0000}"/>
    <cellStyle name="Comma [0] 2 197 2 2" xfId="15288" hidden="1" xr:uid="{00000000-0005-0000-0000-0000BB3B0000}"/>
    <cellStyle name="Comma [0] 2 197 2 2" xfId="15876" hidden="1" xr:uid="{00000000-0005-0000-0000-0000073E0000}"/>
    <cellStyle name="Comma [0] 2 197 2 2" xfId="16446" hidden="1" xr:uid="{00000000-0005-0000-0000-000041400000}"/>
    <cellStyle name="Comma [0] 2 197 2 2" xfId="16757" hidden="1" xr:uid="{00000000-0005-0000-0000-000078410000}"/>
    <cellStyle name="Comma [0] 2 197 2 2" xfId="17041" hidden="1" xr:uid="{00000000-0005-0000-0000-000094420000}"/>
    <cellStyle name="Comma [0] 2 197 2 2" xfId="17626" hidden="1" xr:uid="{00000000-0005-0000-0000-0000DD440000}"/>
    <cellStyle name="Comma [0] 2 197 2 2" xfId="18196" hidden="1" xr:uid="{00000000-0005-0000-0000-000017470000}"/>
    <cellStyle name="Comma [0] 2 197 2 2" xfId="18507" hidden="1" xr:uid="{00000000-0005-0000-0000-00004E480000}"/>
    <cellStyle name="Comma [0] 2 197 2 2" xfId="18791" hidden="1" xr:uid="{00000000-0005-0000-0000-00006A490000}"/>
    <cellStyle name="Comma [0] 2 197 2 2" xfId="19371" hidden="1" xr:uid="{00000000-0005-0000-0000-0000AE4B0000}"/>
    <cellStyle name="Comma [0] 2 197 2 2" xfId="19940" hidden="1" xr:uid="{00000000-0005-0000-0000-0000E74D0000}"/>
    <cellStyle name="Comma [0] 2 197 2 2" xfId="20251" hidden="1" xr:uid="{00000000-0005-0000-0000-00001E4F0000}"/>
    <cellStyle name="Comma [0] 2 197 2 2" xfId="20535" hidden="1" xr:uid="{00000000-0005-0000-0000-00003A500000}"/>
    <cellStyle name="Comma [0] 2 197 2 2" xfId="21109" hidden="1" xr:uid="{00000000-0005-0000-0000-000078520000}"/>
    <cellStyle name="Comma [0] 2 197 2 2" xfId="21674" hidden="1" xr:uid="{00000000-0005-0000-0000-0000AD540000}"/>
    <cellStyle name="Comma [0] 2 197 2 2" xfId="21985" hidden="1" xr:uid="{00000000-0005-0000-0000-0000E4550000}"/>
    <cellStyle name="Comma [0] 2 197 2 2" xfId="22269" hidden="1" xr:uid="{00000000-0005-0000-0000-000000570000}"/>
    <cellStyle name="Comma [0] 2 197 2 2" xfId="22837" hidden="1" xr:uid="{00000000-0005-0000-0000-000038590000}"/>
    <cellStyle name="Comma [0] 2 197 2 2" xfId="23398" hidden="1" xr:uid="{00000000-0005-0000-0000-0000695B0000}"/>
    <cellStyle name="Comma [0] 2 197 2 2" xfId="23709" hidden="1" xr:uid="{00000000-0005-0000-0000-0000A05C0000}"/>
    <cellStyle name="Comma [0] 2 197 2 2" xfId="23993" hidden="1" xr:uid="{00000000-0005-0000-0000-0000BC5D0000}"/>
    <cellStyle name="Comma [0] 2 197 2 2" xfId="24550" hidden="1" xr:uid="{00000000-0005-0000-0000-0000E95F0000}"/>
    <cellStyle name="Comma [0] 2 197 2 2" xfId="25105" hidden="1" xr:uid="{00000000-0005-0000-0000-000014620000}"/>
    <cellStyle name="Comma [0] 2 197 2 2" xfId="25416" hidden="1" xr:uid="{00000000-0005-0000-0000-00004B630000}"/>
    <cellStyle name="Comma [0] 2 197 2 2" xfId="25700" hidden="1" xr:uid="{00000000-0005-0000-0000-000067640000}"/>
    <cellStyle name="Comma [0] 2 197 2 2" xfId="26247" hidden="1" xr:uid="{00000000-0005-0000-0000-00008A660000}"/>
    <cellStyle name="Comma [0] 2 197 2 2" xfId="26799" hidden="1" xr:uid="{00000000-0005-0000-0000-0000B2680000}"/>
    <cellStyle name="Comma [0] 2 197 2 2" xfId="27110" hidden="1" xr:uid="{00000000-0005-0000-0000-0000E9690000}"/>
    <cellStyle name="Comma [0] 2 197 2 2" xfId="27394" hidden="1" xr:uid="{00000000-0005-0000-0000-0000056B0000}"/>
    <cellStyle name="Comma [0] 2 197 2 2" xfId="27922" hidden="1" xr:uid="{00000000-0005-0000-0000-0000156D0000}"/>
    <cellStyle name="Comma [0] 2 197 2 2" xfId="28460" hidden="1" xr:uid="{00000000-0005-0000-0000-00002F6F0000}"/>
    <cellStyle name="Comma [0] 2 197 2 2" xfId="28771" hidden="1" xr:uid="{00000000-0005-0000-0000-000066700000}"/>
    <cellStyle name="Comma [0] 2 197 2 2" xfId="29055" hidden="1" xr:uid="{00000000-0005-0000-0000-000082710000}"/>
    <cellStyle name="Comma [0] 2 197 2 2" xfId="29568" hidden="1" xr:uid="{00000000-0005-0000-0000-000083730000}"/>
    <cellStyle name="Comma [0] 2 197 2 2" xfId="30095" hidden="1" xr:uid="{00000000-0005-0000-0000-000092750000}"/>
    <cellStyle name="Comma [0] 2 197 2 2" xfId="30406" hidden="1" xr:uid="{00000000-0005-0000-0000-0000C9760000}"/>
    <cellStyle name="Comma [0] 2 197 2 2" xfId="30690" hidden="1" xr:uid="{00000000-0005-0000-0000-0000E5770000}"/>
    <cellStyle name="Comma [0] 2 197 2 2" xfId="31151" hidden="1" xr:uid="{00000000-0005-0000-0000-0000B2790000}"/>
    <cellStyle name="Comma [0] 2 197 2 2" xfId="31617" hidden="1" xr:uid="{00000000-0005-0000-0000-0000847B0000}"/>
    <cellStyle name="Comma [0] 2 197 2 2" xfId="31917" hidden="1" xr:uid="{00000000-0005-0000-0000-0000B07C0000}"/>
    <cellStyle name="Comma [0] 2 197 2 2" xfId="36899" hidden="1" xr:uid="{8FE440FF-4FFD-4AFF-BA92-6B2223509B66}"/>
    <cellStyle name="Comma [0] 2 197 2 2" xfId="37469" hidden="1" xr:uid="{52FED355-CEC0-448F-B105-6CDE8376A01A}"/>
    <cellStyle name="Comma [0] 2 197 2 2" xfId="37780" hidden="1" xr:uid="{5AB4D9DA-BC4F-4ABE-8740-6FB43E76D817}"/>
    <cellStyle name="Comma [0] 2 197 2 2" xfId="38064" hidden="1" xr:uid="{B43F6C41-0C0D-426B-AE38-3E165164CAB9}"/>
    <cellStyle name="Comma [0] 2 197 2 2" xfId="39118" hidden="1" xr:uid="{69C1A1A7-CD32-44AE-9987-A50D812A0A1F}"/>
    <cellStyle name="Comma [0] 2 197 2 2" xfId="39688" hidden="1" xr:uid="{F8999914-320E-43A0-821A-7BCC4590F600}"/>
    <cellStyle name="Comma [0] 2 197 2 2" xfId="39999" hidden="1" xr:uid="{4659F14B-D35B-4BA8-B4A7-5ED2BE0064CC}"/>
    <cellStyle name="Comma [0] 2 197 2 2" xfId="40283" hidden="1" xr:uid="{6F210104-0A6B-4418-8477-C10DF94C3927}"/>
    <cellStyle name="Comma [0] 2 197 2 2" xfId="40874" hidden="1" xr:uid="{4F3161EA-A761-4436-8FBA-6B92B8DB789C}"/>
    <cellStyle name="Comma [0] 2 197 2 2" xfId="41444" hidden="1" xr:uid="{46D9E6D3-B4E2-4F25-B4BE-F85CEB0798C3}"/>
    <cellStyle name="Comma [0] 2 197 2 2" xfId="41755" hidden="1" xr:uid="{5B6E8D86-605E-4B86-B707-AF3AF35267E9}"/>
    <cellStyle name="Comma [0] 2 197 2 2" xfId="42039" hidden="1" xr:uid="{C7DC0B19-342A-467B-A6A1-D34ED8628843}"/>
    <cellStyle name="Comma [0] 2 197 2 2" xfId="42630" hidden="1" xr:uid="{E07BDDF8-07B8-4AD5-932A-B9766324946E}"/>
    <cellStyle name="Comma [0] 2 197 2 2" xfId="43200" hidden="1" xr:uid="{830C263E-2E31-4100-AE72-A86EDA63292C}"/>
    <cellStyle name="Comma [0] 2 197 2 2" xfId="43511" hidden="1" xr:uid="{C1C12173-69EE-45AE-A0EC-AA9C0282663E}"/>
    <cellStyle name="Comma [0] 2 197 2 2" xfId="43795" hidden="1" xr:uid="{4F69BBF2-B567-434E-B56A-462850DA573C}"/>
    <cellStyle name="Comma [0] 2 197 2 2" xfId="44386" hidden="1" xr:uid="{C089AE25-F0B1-4FAC-9D78-24A3E8FEB992}"/>
    <cellStyle name="Comma [0] 2 197 2 2" xfId="44956" hidden="1" xr:uid="{99E75EF8-3FF0-4B9C-A7BD-391161D6A3CA}"/>
    <cellStyle name="Comma [0] 2 197 2 2" xfId="45267" hidden="1" xr:uid="{FC62076F-E636-4572-8245-FD019CD79D91}"/>
    <cellStyle name="Comma [0] 2 197 2 2" xfId="45551" hidden="1" xr:uid="{B1A57745-3057-4341-B058-2DFB47BFE367}"/>
    <cellStyle name="Comma [0] 2 197 2 2" xfId="46142" hidden="1" xr:uid="{679DE827-B419-4198-8BB2-796894235C22}"/>
    <cellStyle name="Comma [0] 2 197 2 2" xfId="46712" hidden="1" xr:uid="{C33C8769-E749-45DE-B230-23DD24698C81}"/>
    <cellStyle name="Comma [0] 2 197 2 2" xfId="47023" hidden="1" xr:uid="{683B2027-A5AC-4BF1-9932-6D549E0ECBA4}"/>
    <cellStyle name="Comma [0] 2 197 2 2" xfId="47307" hidden="1" xr:uid="{066070B3-9889-40B0-8129-AFBABB80CE19}"/>
    <cellStyle name="Comma [0] 2 197 2 2" xfId="47895" hidden="1" xr:uid="{32A1FE82-186B-49A0-8DB9-177CFAB9AA79}"/>
    <cellStyle name="Comma [0] 2 197 2 2" xfId="48465" hidden="1" xr:uid="{09DD4B8B-4CA9-4914-970C-4CE3B0A7B67A}"/>
    <cellStyle name="Comma [0] 2 197 2 2" xfId="48776" hidden="1" xr:uid="{DC684CE3-D60D-41FF-96B4-785610ECFA3D}"/>
    <cellStyle name="Comma [0] 2 197 2 2" xfId="49060" hidden="1" xr:uid="{B96849E8-AD89-4793-A39E-56E6FDFE4ABA}"/>
    <cellStyle name="Comma [0] 2 197 2 2" xfId="49645" hidden="1" xr:uid="{8787558C-F791-47EE-93CC-A7D7440995CE}"/>
    <cellStyle name="Comma [0] 2 197 2 2" xfId="50215" hidden="1" xr:uid="{81418131-D313-4309-BBC1-32AC8E934A86}"/>
    <cellStyle name="Comma [0] 2 197 2 2" xfId="50526" hidden="1" xr:uid="{0F35FABA-80A7-482A-80C2-32CC2B6E81CF}"/>
    <cellStyle name="Comma [0] 2 197 2 2" xfId="50810" hidden="1" xr:uid="{4E4968C1-BE54-4D56-B219-E2D5663993D1}"/>
    <cellStyle name="Comma [0] 2 197 2 2" xfId="51390" hidden="1" xr:uid="{187D2BC0-65C1-4C20-88B9-9A28CD37B4E3}"/>
    <cellStyle name="Comma [0] 2 197 2 2" xfId="51959" hidden="1" xr:uid="{F6DD2B1D-713B-4A46-830A-CDE7B2137753}"/>
    <cellStyle name="Comma [0] 2 197 2 2" xfId="52270" hidden="1" xr:uid="{F958EA0B-8134-49F5-8F63-1E3DAD2579BA}"/>
    <cellStyle name="Comma [0] 2 197 2 2" xfId="52554" hidden="1" xr:uid="{A9E1948E-4748-4683-9D14-B7A72A0C0F85}"/>
    <cellStyle name="Comma [0] 2 197 2 2" xfId="53128" hidden="1" xr:uid="{028148E3-664D-4F95-AB3F-08B80C7A1305}"/>
    <cellStyle name="Comma [0] 2 197 2 2" xfId="53693" hidden="1" xr:uid="{793B4000-D7C9-40E6-BB58-624F45B49EF3}"/>
    <cellStyle name="Comma [0] 2 197 2 2" xfId="54004" hidden="1" xr:uid="{5135E412-C26F-47FE-847E-2FB49D4AB813}"/>
    <cellStyle name="Comma [0] 2 197 2 2" xfId="54288" hidden="1" xr:uid="{ED65AA80-0F07-4E67-AF76-601E74B1D7AF}"/>
    <cellStyle name="Comma [0] 2 197 2 2" xfId="54856" hidden="1" xr:uid="{61013ADE-5599-4632-8E6C-4FD79F12FED2}"/>
    <cellStyle name="Comma [0] 2 197 2 2" xfId="55417" hidden="1" xr:uid="{5BAF460C-A1D8-473F-90D8-C554E6D0C0F3}"/>
    <cellStyle name="Comma [0] 2 197 2 2" xfId="55728" hidden="1" xr:uid="{1ED9CDC4-DB2B-4E29-8653-0AF8E3994AFA}"/>
    <cellStyle name="Comma [0] 2 197 2 2" xfId="56012" hidden="1" xr:uid="{A249B863-CA41-4B1F-B7DF-09DC8CF94DEF}"/>
    <cellStyle name="Comma [0] 2 197 2 2" xfId="56569" hidden="1" xr:uid="{8F89C616-BC9A-444B-AAE8-35329FC0B829}"/>
    <cellStyle name="Comma [0] 2 197 2 2" xfId="57124" hidden="1" xr:uid="{290AF979-36D8-416A-AA9C-78EDE8D68453}"/>
    <cellStyle name="Comma [0] 2 197 2 2" xfId="57435" hidden="1" xr:uid="{42D69BA2-6B34-4203-8A00-41B3509A8EFA}"/>
    <cellStyle name="Comma [0] 2 197 2 2" xfId="57719" hidden="1" xr:uid="{9DB7E46E-3F6D-4A10-B1D8-5705D63D0101}"/>
    <cellStyle name="Comma [0] 2 197 2 2" xfId="58266" hidden="1" xr:uid="{E4F738EA-542E-4E49-AB0A-81C04BAAB1D1}"/>
    <cellStyle name="Comma [0] 2 197 2 2" xfId="58818" hidden="1" xr:uid="{F6260695-BD40-424C-AE45-09089ED951E1}"/>
    <cellStyle name="Comma [0] 2 197 2 2" xfId="59129" hidden="1" xr:uid="{80BFB63B-11BE-4BC3-A1B5-34F0F85BA8A0}"/>
    <cellStyle name="Comma [0] 2 197 2 2" xfId="59413" hidden="1" xr:uid="{225BFC60-7F64-4064-8FC1-CEAB827B8F24}"/>
    <cellStyle name="Comma [0] 2 197 2 2" xfId="59941" hidden="1" xr:uid="{955B5486-A031-4E76-B665-2FC8F2F23925}"/>
    <cellStyle name="Comma [0] 2 197 2 2" xfId="60479" hidden="1" xr:uid="{EAD346AF-C106-4ADA-A726-FE2C70A29B10}"/>
    <cellStyle name="Comma [0] 2 197 2 2" xfId="60790" hidden="1" xr:uid="{70C782BB-10EB-45CE-9366-EDBA49632F25}"/>
    <cellStyle name="Comma [0] 2 197 2 2" xfId="61074" hidden="1" xr:uid="{F2EEAFE2-E162-4A3F-8018-C095A850B855}"/>
    <cellStyle name="Comma [0] 2 197 2 2" xfId="61587" hidden="1" xr:uid="{F6B17611-6618-4953-AE49-18D08F5B82AD}"/>
    <cellStyle name="Comma [0] 2 197 2 2" xfId="62114" hidden="1" xr:uid="{E43DCA0B-9C2E-4134-B6D9-9FE649587A9F}"/>
    <cellStyle name="Comma [0] 2 197 2 2" xfId="62425" hidden="1" xr:uid="{F5748368-B2DE-451B-B756-D22A43BD7D21}"/>
    <cellStyle name="Comma [0] 2 197 2 2" xfId="62709" hidden="1" xr:uid="{33100BD1-2458-4374-B2AA-01DECB27CDD0}"/>
    <cellStyle name="Comma [0] 2 197 2 2" xfId="63170" hidden="1" xr:uid="{D28BCB30-8FEA-4C0F-8C60-EDC9CECD200C}"/>
    <cellStyle name="Comma [0] 2 197 2 2" xfId="63636" hidden="1" xr:uid="{AB587CA4-0985-47CC-BF17-FB95E3EF725C}"/>
    <cellStyle name="Comma [0] 2 197 2 2" xfId="63936" hidden="1" xr:uid="{AC2E0122-09C3-4EC5-B7D5-15D848C9E223}"/>
    <cellStyle name="Comma [0] 2 197 3" xfId="4219" hidden="1" xr:uid="{00000000-0005-0000-0000-00007E100000}"/>
    <cellStyle name="Comma [0] 2 197 3" xfId="6438" hidden="1" xr:uid="{00000000-0005-0000-0000-000029190000}"/>
    <cellStyle name="Comma [0] 2 197 3" xfId="7411" hidden="1" xr:uid="{00000000-0005-0000-0000-0000F61C0000}"/>
    <cellStyle name="Comma [0] 2 197 3" xfId="9167" hidden="1" xr:uid="{00000000-0005-0000-0000-0000D2230000}"/>
    <cellStyle name="Comma [0] 2 197 3" xfId="10923" hidden="1" xr:uid="{00000000-0005-0000-0000-0000AE2A0000}"/>
    <cellStyle name="Comma [0] 2 197 3" xfId="12679" hidden="1" xr:uid="{00000000-0005-0000-0000-00008A310000}"/>
    <cellStyle name="Comma [0] 2 197 3" xfId="14435" hidden="1" xr:uid="{00000000-0005-0000-0000-000066380000}"/>
    <cellStyle name="Comma [0] 2 197 3" xfId="16188" hidden="1" xr:uid="{00000000-0005-0000-0000-00003F3F0000}"/>
    <cellStyle name="Comma [0] 2 197 3" xfId="17938" hidden="1" xr:uid="{00000000-0005-0000-0000-000015460000}"/>
    <cellStyle name="Comma [0] 2 197 3" xfId="19682" hidden="1" xr:uid="{00000000-0005-0000-0000-0000E54C0000}"/>
    <cellStyle name="Comma [0] 2 197 3" xfId="21418" hidden="1" xr:uid="{00000000-0005-0000-0000-0000AD530000}"/>
    <cellStyle name="Comma [0] 2 197 3" xfId="23145" hidden="1" xr:uid="{00000000-0005-0000-0000-00006C5A0000}"/>
    <cellStyle name="Comma [0] 2 197 3" xfId="24856" hidden="1" xr:uid="{00000000-0005-0000-0000-00001B610000}"/>
    <cellStyle name="Comma [0] 2 197 3" xfId="26552" hidden="1" xr:uid="{00000000-0005-0000-0000-0000BB670000}"/>
    <cellStyle name="Comma [0] 2 197 3" xfId="28224" hidden="1" xr:uid="{00000000-0005-0000-0000-0000436E0000}"/>
    <cellStyle name="Comma [0] 2 197 3" xfId="29863" hidden="1" xr:uid="{00000000-0005-0000-0000-0000AA740000}"/>
    <cellStyle name="Comma [0] 2 197 3" xfId="36238" hidden="1" xr:uid="{DCD99E78-4FB9-4CED-99CA-D82F28EB2371}"/>
    <cellStyle name="Comma [0] 2 197 3" xfId="38457" hidden="1" xr:uid="{FD4F1DB4-8F4E-4C55-8E9D-E60E01CB3D60}"/>
    <cellStyle name="Comma [0] 2 197 3" xfId="39430" hidden="1" xr:uid="{ED849B5A-629E-403A-8151-27CBD1D71820}"/>
    <cellStyle name="Comma [0] 2 197 3" xfId="41186" hidden="1" xr:uid="{E97B8F4B-5F9A-4E65-8893-6BD4EBC630C0}"/>
    <cellStyle name="Comma [0] 2 197 3" xfId="42942" hidden="1" xr:uid="{E689F641-CEC2-465C-ABFD-974EF4AADD26}"/>
    <cellStyle name="Comma [0] 2 197 3" xfId="44698" hidden="1" xr:uid="{A77D1CEF-E0FD-491A-B199-BCD7DFC3EE8C}"/>
    <cellStyle name="Comma [0] 2 197 3" xfId="46454" hidden="1" xr:uid="{9C4D9244-42D5-46F8-9A44-9060C1F85621}"/>
    <cellStyle name="Comma [0] 2 197 3" xfId="48207" hidden="1" xr:uid="{2B3F1CB2-C36D-431A-8356-A90A22B45AB6}"/>
    <cellStyle name="Comma [0] 2 197 3" xfId="49957" hidden="1" xr:uid="{F83CF774-A9B1-4811-9909-F0A2E17EFF0E}"/>
    <cellStyle name="Comma [0] 2 197 3" xfId="51701" hidden="1" xr:uid="{146C2C39-B1CE-4ECA-AED3-73B6CCC1E954}"/>
    <cellStyle name="Comma [0] 2 197 3" xfId="53437" hidden="1" xr:uid="{E4CB6903-149A-4500-B6DC-AD4A1C8FE704}"/>
    <cellStyle name="Comma [0] 2 197 3" xfId="55164" hidden="1" xr:uid="{786E5145-AD02-43E3-AB46-8002D52B2E99}"/>
    <cellStyle name="Comma [0] 2 197 3" xfId="56875" hidden="1" xr:uid="{5D7CD215-091C-41BC-84AE-2D4761A1CF5A}"/>
    <cellStyle name="Comma [0] 2 197 3" xfId="58571" hidden="1" xr:uid="{76EA9B50-C9C4-496D-9EB4-78B35E459708}"/>
    <cellStyle name="Comma [0] 2 197 3" xfId="60243" hidden="1" xr:uid="{63646F0B-887F-4DDC-882E-BB3CC5EC293B}"/>
    <cellStyle name="Comma [0] 2 197 3" xfId="61882" hidden="1" xr:uid="{4F28952A-647B-4C89-B845-1D2C003E26D7}"/>
    <cellStyle name="Comma [0] 2 198" xfId="422" xr:uid="{00000000-0005-0000-0000-0000A9010000}"/>
    <cellStyle name="Comma [0] 2 198 2" xfId="1081" hidden="1" xr:uid="{00000000-0005-0000-0000-00003C040000}"/>
    <cellStyle name="Comma [0] 2 198 2" xfId="1647" hidden="1" xr:uid="{00000000-0005-0000-0000-000072060000}"/>
    <cellStyle name="Comma [0] 2 198 2" xfId="1976" hidden="1" xr:uid="{00000000-0005-0000-0000-0000BB070000}"/>
    <cellStyle name="Comma [0] 2 198 2" xfId="2259" hidden="1" xr:uid="{00000000-0005-0000-0000-0000D6080000}"/>
    <cellStyle name="Comma [0] 2 198 2" xfId="33117" hidden="1" xr:uid="{0F2AD5A8-2EC4-4911-99E4-8847C8676633}"/>
    <cellStyle name="Comma [0] 2 198 2" xfId="33680" hidden="1" xr:uid="{60FF4F36-2787-451E-AA41-CE32BC0E224D}"/>
    <cellStyle name="Comma [0] 2 198 2" xfId="34006" hidden="1" xr:uid="{19A0539E-29F0-4601-B454-22BFEB5DC88A}"/>
    <cellStyle name="Comma [0] 2 198 2" xfId="34289" hidden="1" xr:uid="{20B28510-ECF8-4B76-95A4-6A6C5081DBFF}"/>
    <cellStyle name="Comma [0] 2 198 2" xfId="32475" xr:uid="{27F20E29-32CF-4581-87E9-326B62A57AAB}"/>
    <cellStyle name="Comma [0] 2 198 2 2" xfId="4874" hidden="1" xr:uid="{00000000-0005-0000-0000-00000D130000}"/>
    <cellStyle name="Comma [0] 2 198 2 2" xfId="5444" hidden="1" xr:uid="{00000000-0005-0000-0000-000047150000}"/>
    <cellStyle name="Comma [0] 2 198 2 2" xfId="5778" hidden="1" xr:uid="{00000000-0005-0000-0000-000095160000}"/>
    <cellStyle name="Comma [0] 2 198 2 2" xfId="6061" hidden="1" xr:uid="{00000000-0005-0000-0000-0000B0170000}"/>
    <cellStyle name="Comma [0] 2 198 2 2" xfId="7663" hidden="1" xr:uid="{00000000-0005-0000-0000-0000F21D0000}"/>
    <cellStyle name="Comma [0] 2 198 2 2" xfId="7997" hidden="1" xr:uid="{00000000-0005-0000-0000-0000401F0000}"/>
    <cellStyle name="Comma [0] 2 198 2 2" xfId="8280" hidden="1" xr:uid="{00000000-0005-0000-0000-00005B200000}"/>
    <cellStyle name="Comma [0] 2 198 2 2" xfId="9419" hidden="1" xr:uid="{00000000-0005-0000-0000-0000CE240000}"/>
    <cellStyle name="Comma [0] 2 198 2 2" xfId="9753" hidden="1" xr:uid="{00000000-0005-0000-0000-00001C260000}"/>
    <cellStyle name="Comma [0] 2 198 2 2" xfId="10036" hidden="1" xr:uid="{00000000-0005-0000-0000-000037270000}"/>
    <cellStyle name="Comma [0] 2 198 2 2" xfId="11175" hidden="1" xr:uid="{00000000-0005-0000-0000-0000AA2B0000}"/>
    <cellStyle name="Comma [0] 2 198 2 2" xfId="11509" hidden="1" xr:uid="{00000000-0005-0000-0000-0000F82C0000}"/>
    <cellStyle name="Comma [0] 2 198 2 2" xfId="11792" hidden="1" xr:uid="{00000000-0005-0000-0000-0000132E0000}"/>
    <cellStyle name="Comma [0] 2 198 2 2" xfId="12931" hidden="1" xr:uid="{00000000-0005-0000-0000-000086320000}"/>
    <cellStyle name="Comma [0] 2 198 2 2" xfId="13265" hidden="1" xr:uid="{00000000-0005-0000-0000-0000D4330000}"/>
    <cellStyle name="Comma [0] 2 198 2 2" xfId="13548" hidden="1" xr:uid="{00000000-0005-0000-0000-0000EF340000}"/>
    <cellStyle name="Comma [0] 2 198 2 2" xfId="14687" hidden="1" xr:uid="{00000000-0005-0000-0000-000062390000}"/>
    <cellStyle name="Comma [0] 2 198 2 2" xfId="15021" hidden="1" xr:uid="{00000000-0005-0000-0000-0000B03A0000}"/>
    <cellStyle name="Comma [0] 2 198 2 2" xfId="15304" hidden="1" xr:uid="{00000000-0005-0000-0000-0000CB3B0000}"/>
    <cellStyle name="Comma [0] 2 198 2 2" xfId="16440" hidden="1" xr:uid="{00000000-0005-0000-0000-00003B400000}"/>
    <cellStyle name="Comma [0] 2 198 2 2" xfId="16774" hidden="1" xr:uid="{00000000-0005-0000-0000-000089410000}"/>
    <cellStyle name="Comma [0] 2 198 2 2" xfId="17057" hidden="1" xr:uid="{00000000-0005-0000-0000-0000A4420000}"/>
    <cellStyle name="Comma [0] 2 198 2 2" xfId="18190" hidden="1" xr:uid="{00000000-0005-0000-0000-000011470000}"/>
    <cellStyle name="Comma [0] 2 198 2 2" xfId="18524" hidden="1" xr:uid="{00000000-0005-0000-0000-00005F480000}"/>
    <cellStyle name="Comma [0] 2 198 2 2" xfId="18807" hidden="1" xr:uid="{00000000-0005-0000-0000-00007A490000}"/>
    <cellStyle name="Comma [0] 2 198 2 2" xfId="19934" hidden="1" xr:uid="{00000000-0005-0000-0000-0000E14D0000}"/>
    <cellStyle name="Comma [0] 2 198 2 2" xfId="20268" hidden="1" xr:uid="{00000000-0005-0000-0000-00002F4F0000}"/>
    <cellStyle name="Comma [0] 2 198 2 2" xfId="20551" hidden="1" xr:uid="{00000000-0005-0000-0000-00004A500000}"/>
    <cellStyle name="Comma [0] 2 198 2 2" xfId="21668" hidden="1" xr:uid="{00000000-0005-0000-0000-0000A7540000}"/>
    <cellStyle name="Comma [0] 2 198 2 2" xfId="22002" hidden="1" xr:uid="{00000000-0005-0000-0000-0000F5550000}"/>
    <cellStyle name="Comma [0] 2 198 2 2" xfId="22285" hidden="1" xr:uid="{00000000-0005-0000-0000-000010570000}"/>
    <cellStyle name="Comma [0] 2 198 2 2" xfId="23392" hidden="1" xr:uid="{00000000-0005-0000-0000-0000635B0000}"/>
    <cellStyle name="Comma [0] 2 198 2 2" xfId="23726" hidden="1" xr:uid="{00000000-0005-0000-0000-0000B15C0000}"/>
    <cellStyle name="Comma [0] 2 198 2 2" xfId="24009" hidden="1" xr:uid="{00000000-0005-0000-0000-0000CC5D0000}"/>
    <cellStyle name="Comma [0] 2 198 2 2" xfId="25099" hidden="1" xr:uid="{00000000-0005-0000-0000-00000E620000}"/>
    <cellStyle name="Comma [0] 2 198 2 2" xfId="25433" hidden="1" xr:uid="{00000000-0005-0000-0000-00005C630000}"/>
    <cellStyle name="Comma [0] 2 198 2 2" xfId="25716" hidden="1" xr:uid="{00000000-0005-0000-0000-000077640000}"/>
    <cellStyle name="Comma [0] 2 198 2 2" xfId="26793" hidden="1" xr:uid="{00000000-0005-0000-0000-0000AC680000}"/>
    <cellStyle name="Comma [0] 2 198 2 2" xfId="27127" hidden="1" xr:uid="{00000000-0005-0000-0000-0000FA690000}"/>
    <cellStyle name="Comma [0] 2 198 2 2" xfId="27410" hidden="1" xr:uid="{00000000-0005-0000-0000-0000156B0000}"/>
    <cellStyle name="Comma [0] 2 198 2 2" xfId="28454" hidden="1" xr:uid="{00000000-0005-0000-0000-0000296F0000}"/>
    <cellStyle name="Comma [0] 2 198 2 2" xfId="28788" hidden="1" xr:uid="{00000000-0005-0000-0000-000077700000}"/>
    <cellStyle name="Comma [0] 2 198 2 2" xfId="29071" hidden="1" xr:uid="{00000000-0005-0000-0000-000092710000}"/>
    <cellStyle name="Comma [0] 2 198 2 2" xfId="30089" hidden="1" xr:uid="{00000000-0005-0000-0000-00008C750000}"/>
    <cellStyle name="Comma [0] 2 198 2 2" xfId="30423" hidden="1" xr:uid="{00000000-0005-0000-0000-0000DA760000}"/>
    <cellStyle name="Comma [0] 2 198 2 2" xfId="30706" hidden="1" xr:uid="{00000000-0005-0000-0000-0000F5770000}"/>
    <cellStyle name="Comma [0] 2 198 2 2" xfId="31611" hidden="1" xr:uid="{00000000-0005-0000-0000-00007E7B0000}"/>
    <cellStyle name="Comma [0] 2 198 2 2" xfId="31934" hidden="1" xr:uid="{00000000-0005-0000-0000-0000C17C0000}"/>
    <cellStyle name="Comma [0] 2 198 2 2" xfId="36893" hidden="1" xr:uid="{C3EB6EBF-7074-4E81-BC98-98E45AC639F6}"/>
    <cellStyle name="Comma [0] 2 198 2 2" xfId="37463" hidden="1" xr:uid="{290AB31A-CAAC-4002-80D1-B786BCB4930B}"/>
    <cellStyle name="Comma [0] 2 198 2 2" xfId="37797" hidden="1" xr:uid="{3D337A48-BBEE-4A3D-8352-DB1C0163565C}"/>
    <cellStyle name="Comma [0] 2 198 2 2" xfId="38080" hidden="1" xr:uid="{814DAF04-A56A-4E79-8D05-E8DD6ECF7FA8}"/>
    <cellStyle name="Comma [0] 2 198 2 2" xfId="39682" hidden="1" xr:uid="{C4EA39FB-39EC-4BDF-858F-4A731E2E5B14}"/>
    <cellStyle name="Comma [0] 2 198 2 2" xfId="40016" hidden="1" xr:uid="{6509D58D-B4B8-4224-8850-5BFABEEE7782}"/>
    <cellStyle name="Comma [0] 2 198 2 2" xfId="40299" hidden="1" xr:uid="{EDB7B871-FCFE-4925-9B96-D050564CC310}"/>
    <cellStyle name="Comma [0] 2 198 2 2" xfId="41438" hidden="1" xr:uid="{CDF0E801-FE56-4F11-A687-64DEF211D235}"/>
    <cellStyle name="Comma [0] 2 198 2 2" xfId="41772" hidden="1" xr:uid="{94F3D71C-FCD7-43A5-9943-EF5362E9E812}"/>
    <cellStyle name="Comma [0] 2 198 2 2" xfId="42055" hidden="1" xr:uid="{711178E9-731F-4344-A172-AEC9B9763C1E}"/>
    <cellStyle name="Comma [0] 2 198 2 2" xfId="43194" hidden="1" xr:uid="{18D5BC22-2B8C-4F3B-965B-3A108668EC6F}"/>
    <cellStyle name="Comma [0] 2 198 2 2" xfId="43528" hidden="1" xr:uid="{6DC146C4-7A91-4386-808B-A5C1B915CE00}"/>
    <cellStyle name="Comma [0] 2 198 2 2" xfId="43811" hidden="1" xr:uid="{CB2894EC-6F50-44A6-9893-79A2C1E75797}"/>
    <cellStyle name="Comma [0] 2 198 2 2" xfId="44950" hidden="1" xr:uid="{7925A347-A075-4B52-A948-AE9FC289BD28}"/>
    <cellStyle name="Comma [0] 2 198 2 2" xfId="45284" hidden="1" xr:uid="{6644BA8A-30B4-4A48-8C02-ABAAD59124E1}"/>
    <cellStyle name="Comma [0] 2 198 2 2" xfId="45567" hidden="1" xr:uid="{D8A4B7EC-1678-4115-9986-40507EE83CED}"/>
    <cellStyle name="Comma [0] 2 198 2 2" xfId="46706" hidden="1" xr:uid="{3C0EAFB1-AAD6-48BF-9A72-9CAE5DBAC431}"/>
    <cellStyle name="Comma [0] 2 198 2 2" xfId="47040" hidden="1" xr:uid="{3B1DABE6-9FDE-40F9-A6F4-CAFC99916ED2}"/>
    <cellStyle name="Comma [0] 2 198 2 2" xfId="47323" hidden="1" xr:uid="{9BACE206-212C-41BE-ADDA-970627B8222E}"/>
    <cellStyle name="Comma [0] 2 198 2 2" xfId="48459" hidden="1" xr:uid="{79F84F05-8949-4CE4-981F-8E334A309678}"/>
    <cellStyle name="Comma [0] 2 198 2 2" xfId="48793" hidden="1" xr:uid="{D22D78C0-E4D2-4F4E-895F-9AB141D22A23}"/>
    <cellStyle name="Comma [0] 2 198 2 2" xfId="49076" hidden="1" xr:uid="{00D6EB48-0133-4DB3-978F-4FC29726F02B}"/>
    <cellStyle name="Comma [0] 2 198 2 2" xfId="50209" hidden="1" xr:uid="{35D12AD4-72B1-4737-8AB2-072F53B60D56}"/>
    <cellStyle name="Comma [0] 2 198 2 2" xfId="50543" hidden="1" xr:uid="{51185403-809B-49BC-8592-5CE4A3CD96AA}"/>
    <cellStyle name="Comma [0] 2 198 2 2" xfId="50826" hidden="1" xr:uid="{54A220BA-8A8A-432F-B8F8-80FA9FCCA370}"/>
    <cellStyle name="Comma [0] 2 198 2 2" xfId="51953" hidden="1" xr:uid="{5D8835DD-053A-48B1-AB77-1A0EBEBACABD}"/>
    <cellStyle name="Comma [0] 2 198 2 2" xfId="52287" hidden="1" xr:uid="{ECC65A05-ACDC-46E8-8DC7-3EB5F8EB727D}"/>
    <cellStyle name="Comma [0] 2 198 2 2" xfId="52570" hidden="1" xr:uid="{54A341BD-2BFA-4913-BC82-9DC27DC5486B}"/>
    <cellStyle name="Comma [0] 2 198 2 2" xfId="53687" hidden="1" xr:uid="{EFB00917-E6F4-4ACA-A5AF-EA96A9F36E16}"/>
    <cellStyle name="Comma [0] 2 198 2 2" xfId="54021" hidden="1" xr:uid="{A57714D5-3111-42C5-928F-DB71082E39A5}"/>
    <cellStyle name="Comma [0] 2 198 2 2" xfId="54304" hidden="1" xr:uid="{D0F2804C-40AC-4C4F-8B7E-CB4CAF0F9C4A}"/>
    <cellStyle name="Comma [0] 2 198 2 2" xfId="55411" hidden="1" xr:uid="{DD6EC0D7-A6CD-4EB0-AFDB-75AD3A0307C7}"/>
    <cellStyle name="Comma [0] 2 198 2 2" xfId="55745" hidden="1" xr:uid="{9D135575-DCAD-481B-8FD9-A944A27659BE}"/>
    <cellStyle name="Comma [0] 2 198 2 2" xfId="56028" hidden="1" xr:uid="{FCF95232-2E7F-429B-B12D-C1BA4C117504}"/>
    <cellStyle name="Comma [0] 2 198 2 2" xfId="57118" hidden="1" xr:uid="{9640B961-0C3C-4958-A38E-948510712E84}"/>
    <cellStyle name="Comma [0] 2 198 2 2" xfId="57452" hidden="1" xr:uid="{3CF57CCB-805E-4B19-BFD6-6B839DB0E2EA}"/>
    <cellStyle name="Comma [0] 2 198 2 2" xfId="57735" hidden="1" xr:uid="{51758398-4486-48B4-A7A2-FCBF572B5249}"/>
    <cellStyle name="Comma [0] 2 198 2 2" xfId="58812" hidden="1" xr:uid="{00763631-23FE-4F15-8F01-1EF590DB56AE}"/>
    <cellStyle name="Comma [0] 2 198 2 2" xfId="59146" hidden="1" xr:uid="{8C8D330A-DB6E-42DF-9B76-5B6A8D76E0AE}"/>
    <cellStyle name="Comma [0] 2 198 2 2" xfId="59429" hidden="1" xr:uid="{31F273D1-8933-4D09-ABA1-55C78A937248}"/>
    <cellStyle name="Comma [0] 2 198 2 2" xfId="60473" hidden="1" xr:uid="{8042B9DD-6ABB-49C2-BF83-6931B6BC7F73}"/>
    <cellStyle name="Comma [0] 2 198 2 2" xfId="60807" hidden="1" xr:uid="{8084E29D-961E-462D-8B57-06FB9C1253D1}"/>
    <cellStyle name="Comma [0] 2 198 2 2" xfId="61090" hidden="1" xr:uid="{4BB236F5-949A-4D8A-B915-77F2DFCD9A09}"/>
    <cellStyle name="Comma [0] 2 198 2 2" xfId="62108" hidden="1" xr:uid="{17129537-025B-474E-900F-4A5EB88F96C4}"/>
    <cellStyle name="Comma [0] 2 198 2 2" xfId="62442" hidden="1" xr:uid="{F66B4AF8-9D85-48BA-8F2C-861CD30ABC50}"/>
    <cellStyle name="Comma [0] 2 198 2 2" xfId="62725" hidden="1" xr:uid="{27CCEB47-962E-43CD-8334-7854D5B7DF3F}"/>
    <cellStyle name="Comma [0] 2 198 2 2" xfId="63630" hidden="1" xr:uid="{A01857CF-8902-4BB9-94B3-FE983098AD4F}"/>
    <cellStyle name="Comma [0] 2 198 2 2" xfId="63953" hidden="1" xr:uid="{59698387-6D41-48BC-AFA9-C0FA88D5D581}"/>
    <cellStyle name="Comma [0] 2 198 3" xfId="4213" xr:uid="{00000000-0005-0000-0000-000078100000}"/>
    <cellStyle name="Comma [0] 2 198 3 2" xfId="36232" xr:uid="{54B0B6DF-F8D0-41AF-9C12-D7E007E5CF35}"/>
    <cellStyle name="Comma [0] 2 199" xfId="420" xr:uid="{00000000-0005-0000-0000-0000A7010000}"/>
    <cellStyle name="Comma [0] 2 199 2" xfId="1079" hidden="1" xr:uid="{00000000-0005-0000-0000-00003A040000}"/>
    <cellStyle name="Comma [0] 2 199 2" xfId="1645" hidden="1" xr:uid="{00000000-0005-0000-0000-000070060000}"/>
    <cellStyle name="Comma [0] 2 199 2" xfId="1945" hidden="1" xr:uid="{00000000-0005-0000-0000-00009C070000}"/>
    <cellStyle name="Comma [0] 2 199 2" xfId="2230" hidden="1" xr:uid="{00000000-0005-0000-0000-0000B9080000}"/>
    <cellStyle name="Comma [0] 2 199 2" xfId="33115" hidden="1" xr:uid="{C5BB798A-5526-417B-9ED5-2B389A1FC044}"/>
    <cellStyle name="Comma [0] 2 199 2" xfId="33678" hidden="1" xr:uid="{79A5B5D0-F04D-4378-9F4D-A3518BA24EA1}"/>
    <cellStyle name="Comma [0] 2 199 2" xfId="33975" hidden="1" xr:uid="{2BED86E2-EA6C-49F8-B79D-280FAAE956FF}"/>
    <cellStyle name="Comma [0] 2 199 2" xfId="34260" hidden="1" xr:uid="{24FE94CE-F0E6-4AE3-B2FB-3816E5652B8C}"/>
    <cellStyle name="Comma [0] 2 199 2" xfId="32473" xr:uid="{DDC872F5-450D-42CF-A4EE-D5CA794E62FD}"/>
    <cellStyle name="Comma [0] 2 199 2 2" xfId="4872" hidden="1" xr:uid="{00000000-0005-0000-0000-00000B130000}"/>
    <cellStyle name="Comma [0] 2 199 2 2" xfId="5442" hidden="1" xr:uid="{00000000-0005-0000-0000-000045150000}"/>
    <cellStyle name="Comma [0] 2 199 2 2" xfId="5747" hidden="1" xr:uid="{00000000-0005-0000-0000-000076160000}"/>
    <cellStyle name="Comma [0] 2 199 2 2" xfId="6032" hidden="1" xr:uid="{00000000-0005-0000-0000-000093170000}"/>
    <cellStyle name="Comma [0] 2 199 2 2" xfId="7661" hidden="1" xr:uid="{00000000-0005-0000-0000-0000F01D0000}"/>
    <cellStyle name="Comma [0] 2 199 2 2" xfId="7966" hidden="1" xr:uid="{00000000-0005-0000-0000-0000211F0000}"/>
    <cellStyle name="Comma [0] 2 199 2 2" xfId="8251" hidden="1" xr:uid="{00000000-0005-0000-0000-00003E200000}"/>
    <cellStyle name="Comma [0] 2 199 2 2" xfId="9417" hidden="1" xr:uid="{00000000-0005-0000-0000-0000CC240000}"/>
    <cellStyle name="Comma [0] 2 199 2 2" xfId="9722" hidden="1" xr:uid="{00000000-0005-0000-0000-0000FD250000}"/>
    <cellStyle name="Comma [0] 2 199 2 2" xfId="10007" hidden="1" xr:uid="{00000000-0005-0000-0000-00001A270000}"/>
    <cellStyle name="Comma [0] 2 199 2 2" xfId="11173" hidden="1" xr:uid="{00000000-0005-0000-0000-0000A82B0000}"/>
    <cellStyle name="Comma [0] 2 199 2 2" xfId="11478" hidden="1" xr:uid="{00000000-0005-0000-0000-0000D92C0000}"/>
    <cellStyle name="Comma [0] 2 199 2 2" xfId="11763" hidden="1" xr:uid="{00000000-0005-0000-0000-0000F62D0000}"/>
    <cellStyle name="Comma [0] 2 199 2 2" xfId="12929" hidden="1" xr:uid="{00000000-0005-0000-0000-000084320000}"/>
    <cellStyle name="Comma [0] 2 199 2 2" xfId="13234" hidden="1" xr:uid="{00000000-0005-0000-0000-0000B5330000}"/>
    <cellStyle name="Comma [0] 2 199 2 2" xfId="13519" hidden="1" xr:uid="{00000000-0005-0000-0000-0000D2340000}"/>
    <cellStyle name="Comma [0] 2 199 2 2" xfId="14685" hidden="1" xr:uid="{00000000-0005-0000-0000-000060390000}"/>
    <cellStyle name="Comma [0] 2 199 2 2" xfId="14990" hidden="1" xr:uid="{00000000-0005-0000-0000-0000913A0000}"/>
    <cellStyle name="Comma [0] 2 199 2 2" xfId="15275" hidden="1" xr:uid="{00000000-0005-0000-0000-0000AE3B0000}"/>
    <cellStyle name="Comma [0] 2 199 2 2" xfId="16438" hidden="1" xr:uid="{00000000-0005-0000-0000-000039400000}"/>
    <cellStyle name="Comma [0] 2 199 2 2" xfId="16743" hidden="1" xr:uid="{00000000-0005-0000-0000-00006A410000}"/>
    <cellStyle name="Comma [0] 2 199 2 2" xfId="17028" hidden="1" xr:uid="{00000000-0005-0000-0000-000087420000}"/>
    <cellStyle name="Comma [0] 2 199 2 2" xfId="18188" hidden="1" xr:uid="{00000000-0005-0000-0000-00000F470000}"/>
    <cellStyle name="Comma [0] 2 199 2 2" xfId="18493" hidden="1" xr:uid="{00000000-0005-0000-0000-000040480000}"/>
    <cellStyle name="Comma [0] 2 199 2 2" xfId="18778" hidden="1" xr:uid="{00000000-0005-0000-0000-00005D490000}"/>
    <cellStyle name="Comma [0] 2 199 2 2" xfId="19932" hidden="1" xr:uid="{00000000-0005-0000-0000-0000DF4D0000}"/>
    <cellStyle name="Comma [0] 2 199 2 2" xfId="20237" hidden="1" xr:uid="{00000000-0005-0000-0000-0000104F0000}"/>
    <cellStyle name="Comma [0] 2 199 2 2" xfId="20522" hidden="1" xr:uid="{00000000-0005-0000-0000-00002D500000}"/>
    <cellStyle name="Comma [0] 2 199 2 2" xfId="21666" hidden="1" xr:uid="{00000000-0005-0000-0000-0000A5540000}"/>
    <cellStyle name="Comma [0] 2 199 2 2" xfId="21971" hidden="1" xr:uid="{00000000-0005-0000-0000-0000D6550000}"/>
    <cellStyle name="Comma [0] 2 199 2 2" xfId="22256" hidden="1" xr:uid="{00000000-0005-0000-0000-0000F3560000}"/>
    <cellStyle name="Comma [0] 2 199 2 2" xfId="23390" hidden="1" xr:uid="{00000000-0005-0000-0000-0000615B0000}"/>
    <cellStyle name="Comma [0] 2 199 2 2" xfId="23695" hidden="1" xr:uid="{00000000-0005-0000-0000-0000925C0000}"/>
    <cellStyle name="Comma [0] 2 199 2 2" xfId="23980" hidden="1" xr:uid="{00000000-0005-0000-0000-0000AF5D0000}"/>
    <cellStyle name="Comma [0] 2 199 2 2" xfId="25097" hidden="1" xr:uid="{00000000-0005-0000-0000-00000C620000}"/>
    <cellStyle name="Comma [0] 2 199 2 2" xfId="25402" hidden="1" xr:uid="{00000000-0005-0000-0000-00003D630000}"/>
    <cellStyle name="Comma [0] 2 199 2 2" xfId="25687" hidden="1" xr:uid="{00000000-0005-0000-0000-00005A640000}"/>
    <cellStyle name="Comma [0] 2 199 2 2" xfId="26791" hidden="1" xr:uid="{00000000-0005-0000-0000-0000AA680000}"/>
    <cellStyle name="Comma [0] 2 199 2 2" xfId="27096" hidden="1" xr:uid="{00000000-0005-0000-0000-0000DB690000}"/>
    <cellStyle name="Comma [0] 2 199 2 2" xfId="27381" hidden="1" xr:uid="{00000000-0005-0000-0000-0000F86A0000}"/>
    <cellStyle name="Comma [0] 2 199 2 2" xfId="28452" hidden="1" xr:uid="{00000000-0005-0000-0000-0000276F0000}"/>
    <cellStyle name="Comma [0] 2 199 2 2" xfId="28757" hidden="1" xr:uid="{00000000-0005-0000-0000-000058700000}"/>
    <cellStyle name="Comma [0] 2 199 2 2" xfId="29042" hidden="1" xr:uid="{00000000-0005-0000-0000-000075710000}"/>
    <cellStyle name="Comma [0] 2 199 2 2" xfId="30087" hidden="1" xr:uid="{00000000-0005-0000-0000-00008A750000}"/>
    <cellStyle name="Comma [0] 2 199 2 2" xfId="30392" hidden="1" xr:uid="{00000000-0005-0000-0000-0000BB760000}"/>
    <cellStyle name="Comma [0] 2 199 2 2" xfId="30677" hidden="1" xr:uid="{00000000-0005-0000-0000-0000D8770000}"/>
    <cellStyle name="Comma [0] 2 199 2 2" xfId="31609" hidden="1" xr:uid="{00000000-0005-0000-0000-00007C7B0000}"/>
    <cellStyle name="Comma [0] 2 199 2 2" xfId="31903" hidden="1" xr:uid="{00000000-0005-0000-0000-0000A27C0000}"/>
    <cellStyle name="Comma [0] 2 199 2 2" xfId="36891" hidden="1" xr:uid="{C81112CC-AE6A-4BAB-AB7D-70455B109D4C}"/>
    <cellStyle name="Comma [0] 2 199 2 2" xfId="37461" hidden="1" xr:uid="{0B13B4FA-1673-403D-B408-8FA9DCEA370C}"/>
    <cellStyle name="Comma [0] 2 199 2 2" xfId="37766" hidden="1" xr:uid="{54A031BF-7632-4D04-847F-8D58E4108F64}"/>
    <cellStyle name="Comma [0] 2 199 2 2" xfId="38051" hidden="1" xr:uid="{74BE6F89-08EB-4589-854A-CCACDDB89702}"/>
    <cellStyle name="Comma [0] 2 199 2 2" xfId="39680" hidden="1" xr:uid="{86075EA0-AC2B-40F7-9A06-EA7BBCB67BAC}"/>
    <cellStyle name="Comma [0] 2 199 2 2" xfId="39985" hidden="1" xr:uid="{FC94458B-CDA2-454F-A349-7118EA77A891}"/>
    <cellStyle name="Comma [0] 2 199 2 2" xfId="40270" hidden="1" xr:uid="{37352EFF-5845-46CE-BAE8-54787E0023DA}"/>
    <cellStyle name="Comma [0] 2 199 2 2" xfId="41436" hidden="1" xr:uid="{86D732EA-1483-414F-B810-64306BCAEC9D}"/>
    <cellStyle name="Comma [0] 2 199 2 2" xfId="41741" hidden="1" xr:uid="{61EC3F95-8D2C-4C51-B606-37490E2F1AD2}"/>
    <cellStyle name="Comma [0] 2 199 2 2" xfId="42026" hidden="1" xr:uid="{EF36CBE0-0030-4CA6-BF3D-631C12F38C48}"/>
    <cellStyle name="Comma [0] 2 199 2 2" xfId="43192" hidden="1" xr:uid="{EFF71755-DDBC-4402-9F05-8D28D9032958}"/>
    <cellStyle name="Comma [0] 2 199 2 2" xfId="43497" hidden="1" xr:uid="{A5C5D0D1-1BBA-48A6-B65B-3D6029524410}"/>
    <cellStyle name="Comma [0] 2 199 2 2" xfId="43782" hidden="1" xr:uid="{CAF80CD8-07D1-4D96-8001-350E97276940}"/>
    <cellStyle name="Comma [0] 2 199 2 2" xfId="44948" hidden="1" xr:uid="{56A07C5C-FE88-474D-9E9C-99BAE4592E97}"/>
    <cellStyle name="Comma [0] 2 199 2 2" xfId="45253" hidden="1" xr:uid="{3069C4C0-5149-412F-BFA9-2D850403BA71}"/>
    <cellStyle name="Comma [0] 2 199 2 2" xfId="45538" hidden="1" xr:uid="{8A86D5F2-33A5-4A3D-9BFF-81CE05A8538D}"/>
    <cellStyle name="Comma [0] 2 199 2 2" xfId="46704" hidden="1" xr:uid="{08B4B35E-7518-4676-94D7-C325614966BB}"/>
    <cellStyle name="Comma [0] 2 199 2 2" xfId="47009" hidden="1" xr:uid="{DF473C68-EE14-4DBF-837C-51992B2D423C}"/>
    <cellStyle name="Comma [0] 2 199 2 2" xfId="47294" hidden="1" xr:uid="{D7E13813-ADF0-4208-9B15-5CDD10B16FFA}"/>
    <cellStyle name="Comma [0] 2 199 2 2" xfId="48457" hidden="1" xr:uid="{5412CE81-8146-45C2-BBC4-268B5BE041C7}"/>
    <cellStyle name="Comma [0] 2 199 2 2" xfId="48762" hidden="1" xr:uid="{263B7F94-8FF9-4CA2-88EE-8BDB2084FA16}"/>
    <cellStyle name="Comma [0] 2 199 2 2" xfId="49047" hidden="1" xr:uid="{9AAF7633-7003-436C-A16E-238173CEB01E}"/>
    <cellStyle name="Comma [0] 2 199 2 2" xfId="50207" hidden="1" xr:uid="{C75A160F-CF64-4D75-8CC6-1A8C0F3671FA}"/>
    <cellStyle name="Comma [0] 2 199 2 2" xfId="50512" hidden="1" xr:uid="{E8218F38-FF84-460B-9BA0-A434196EBCE4}"/>
    <cellStyle name="Comma [0] 2 199 2 2" xfId="50797" hidden="1" xr:uid="{D49F6172-C27E-45D4-8C2B-B7ECE3E5843B}"/>
    <cellStyle name="Comma [0] 2 199 2 2" xfId="51951" hidden="1" xr:uid="{126C666D-B71C-430A-9C8A-7BD3E11C38DC}"/>
    <cellStyle name="Comma [0] 2 199 2 2" xfId="52256" hidden="1" xr:uid="{EBCF70D2-82C8-4D3E-9A60-061355A3E14E}"/>
    <cellStyle name="Comma [0] 2 199 2 2" xfId="52541" hidden="1" xr:uid="{E418FCC8-5966-4793-86BC-5DCFC8E400D9}"/>
    <cellStyle name="Comma [0] 2 199 2 2" xfId="53685" hidden="1" xr:uid="{6C881ABC-6E0E-4E6A-AB5B-C99CBB1E48B6}"/>
    <cellStyle name="Comma [0] 2 199 2 2" xfId="53990" hidden="1" xr:uid="{84BE8EB2-E9E7-45E4-A5A4-0FCBE7F3D85A}"/>
    <cellStyle name="Comma [0] 2 199 2 2" xfId="54275" hidden="1" xr:uid="{5026EE87-49E8-4478-AC62-EC16A3DAD95C}"/>
    <cellStyle name="Comma [0] 2 199 2 2" xfId="55409" hidden="1" xr:uid="{47D9A93B-F36B-407E-9C97-9DA3A2E0D9C8}"/>
    <cellStyle name="Comma [0] 2 199 2 2" xfId="55714" hidden="1" xr:uid="{8587452C-66D1-4C72-B34D-E828B30AEFF7}"/>
    <cellStyle name="Comma [0] 2 199 2 2" xfId="55999" hidden="1" xr:uid="{65C052A8-7C76-4DFE-82D8-ADD891227D3E}"/>
    <cellStyle name="Comma [0] 2 199 2 2" xfId="57116" hidden="1" xr:uid="{434D3C7B-672A-4DAF-A00C-435D7EE2442B}"/>
    <cellStyle name="Comma [0] 2 199 2 2" xfId="57421" hidden="1" xr:uid="{F24D8A3D-72C5-45BA-8FC8-AF9A85854E1E}"/>
    <cellStyle name="Comma [0] 2 199 2 2" xfId="57706" hidden="1" xr:uid="{05339C77-BC74-4A08-A041-899CE2867917}"/>
    <cellStyle name="Comma [0] 2 199 2 2" xfId="58810" hidden="1" xr:uid="{174322AA-2E84-4DB0-8AA4-FCEA0E414C9A}"/>
    <cellStyle name="Comma [0] 2 199 2 2" xfId="59115" hidden="1" xr:uid="{EF38967F-C82E-454F-AFCE-16C3E1B7A319}"/>
    <cellStyle name="Comma [0] 2 199 2 2" xfId="59400" hidden="1" xr:uid="{EF4DE92B-1E94-4BA8-88AC-E8179A940382}"/>
    <cellStyle name="Comma [0] 2 199 2 2" xfId="60471" hidden="1" xr:uid="{71C35DEF-EE1E-49F1-8996-1AFEF3A0ED6A}"/>
    <cellStyle name="Comma [0] 2 199 2 2" xfId="60776" hidden="1" xr:uid="{5C91A172-2669-49E5-8AAA-76B1FE7A5EB5}"/>
    <cellStyle name="Comma [0] 2 199 2 2" xfId="61061" hidden="1" xr:uid="{A0FE7EF8-F18B-4D6C-AF6F-9DDAA3FFF297}"/>
    <cellStyle name="Comma [0] 2 199 2 2" xfId="62106" hidden="1" xr:uid="{801837FB-8DDD-4837-B12D-8F2D47B84BEC}"/>
    <cellStyle name="Comma [0] 2 199 2 2" xfId="62411" hidden="1" xr:uid="{ADC20308-E861-46E4-9167-6AE876E360E9}"/>
    <cellStyle name="Comma [0] 2 199 2 2" xfId="62696" hidden="1" xr:uid="{1B58C240-B1DE-47D2-8FE7-3C57C0956050}"/>
    <cellStyle name="Comma [0] 2 199 2 2" xfId="63628" hidden="1" xr:uid="{DB579B71-0FD7-4E33-A9C4-09939DD15A54}"/>
    <cellStyle name="Comma [0] 2 199 2 2" xfId="63922" hidden="1" xr:uid="{255A3BE2-7AE3-4225-AEB9-7378A2AE4CE5}"/>
    <cellStyle name="Comma [0] 2 199 3" xfId="4211" xr:uid="{00000000-0005-0000-0000-000076100000}"/>
    <cellStyle name="Comma [0] 2 199 3 2" xfId="36230" xr:uid="{5F60655A-319B-4B37-AE17-25C8864A1288}"/>
    <cellStyle name="Comma [0] 2 2" xfId="942" xr:uid="{00000000-0005-0000-0000-0000B1030000}"/>
    <cellStyle name="Comma [0] 2 2 2" xfId="1597" hidden="1" xr:uid="{00000000-0005-0000-0000-000040060000}"/>
    <cellStyle name="Comma [0] 2 2 2" xfId="2117" hidden="1" xr:uid="{00000000-0005-0000-0000-000048080000}"/>
    <cellStyle name="Comma [0] 2 2 2" xfId="2389" hidden="1" xr:uid="{00000000-0005-0000-0000-000058090000}"/>
    <cellStyle name="Comma [0] 2 2 2" xfId="2594" hidden="1" xr:uid="{00000000-0005-0000-0000-0000250A0000}"/>
    <cellStyle name="Comma [0] 2 2 2" xfId="33630" hidden="1" xr:uid="{772BD5F4-8A84-4C15-BAD0-A522A4ACBA7B}"/>
    <cellStyle name="Comma [0] 2 2 2" xfId="34147" hidden="1" xr:uid="{C437F8F8-BCA5-4A51-AACB-9DB2EF68AC29}"/>
    <cellStyle name="Comma [0] 2 2 2" xfId="34419" hidden="1" xr:uid="{BF7C3B93-F697-4235-A09B-AECB6BD3DA89}"/>
    <cellStyle name="Comma [0] 2 2 2" xfId="34624" hidden="1" xr:uid="{AC6477EA-F836-4FA2-8C6C-090E0F6C8B5A}"/>
    <cellStyle name="Comma [0] 2 2 2" xfId="32995" xr:uid="{EA3E98FA-E3FA-4C2F-BBD4-C897D7747A76}"/>
    <cellStyle name="Comma [0] 2 2 2 2" xfId="5394" hidden="1" xr:uid="{00000000-0005-0000-0000-000015150000}"/>
    <cellStyle name="Comma [0] 2 2 2 2" xfId="5919" hidden="1" xr:uid="{00000000-0005-0000-0000-000022170000}"/>
    <cellStyle name="Comma [0] 2 2 2 2" xfId="6191" hidden="1" xr:uid="{00000000-0005-0000-0000-000032180000}"/>
    <cellStyle name="Comma [0] 2 2 2 2" xfId="6396" hidden="1" xr:uid="{00000000-0005-0000-0000-0000FF180000}"/>
    <cellStyle name="Comma [0] 2 2 2 2" xfId="8138" hidden="1" xr:uid="{00000000-0005-0000-0000-0000CD1F0000}"/>
    <cellStyle name="Comma [0] 2 2 2 2" xfId="8410" hidden="1" xr:uid="{00000000-0005-0000-0000-0000DD200000}"/>
    <cellStyle name="Comma [0] 2 2 2 2" xfId="8615" hidden="1" xr:uid="{00000000-0005-0000-0000-0000AA210000}"/>
    <cellStyle name="Comma [0] 2 2 2 2" xfId="9894" hidden="1" xr:uid="{00000000-0005-0000-0000-0000A9260000}"/>
    <cellStyle name="Comma [0] 2 2 2 2" xfId="10166" hidden="1" xr:uid="{00000000-0005-0000-0000-0000B9270000}"/>
    <cellStyle name="Comma [0] 2 2 2 2" xfId="10371" hidden="1" xr:uid="{00000000-0005-0000-0000-000086280000}"/>
    <cellStyle name="Comma [0] 2 2 2 2" xfId="11650" hidden="1" xr:uid="{00000000-0005-0000-0000-0000852D0000}"/>
    <cellStyle name="Comma [0] 2 2 2 2" xfId="11922" hidden="1" xr:uid="{00000000-0005-0000-0000-0000952E0000}"/>
    <cellStyle name="Comma [0] 2 2 2 2" xfId="12127" hidden="1" xr:uid="{00000000-0005-0000-0000-0000622F0000}"/>
    <cellStyle name="Comma [0] 2 2 2 2" xfId="13406" hidden="1" xr:uid="{00000000-0005-0000-0000-000061340000}"/>
    <cellStyle name="Comma [0] 2 2 2 2" xfId="13678" hidden="1" xr:uid="{00000000-0005-0000-0000-000071350000}"/>
    <cellStyle name="Comma [0] 2 2 2 2" xfId="13883" hidden="1" xr:uid="{00000000-0005-0000-0000-00003E360000}"/>
    <cellStyle name="Comma [0] 2 2 2 2" xfId="15162" hidden="1" xr:uid="{00000000-0005-0000-0000-00003D3B0000}"/>
    <cellStyle name="Comma [0] 2 2 2 2" xfId="15434" hidden="1" xr:uid="{00000000-0005-0000-0000-00004D3C0000}"/>
    <cellStyle name="Comma [0] 2 2 2 2" xfId="15639" hidden="1" xr:uid="{00000000-0005-0000-0000-00001A3D0000}"/>
    <cellStyle name="Comma [0] 2 2 2 2" xfId="16915" hidden="1" xr:uid="{00000000-0005-0000-0000-000016420000}"/>
    <cellStyle name="Comma [0] 2 2 2 2" xfId="17187" hidden="1" xr:uid="{00000000-0005-0000-0000-000026430000}"/>
    <cellStyle name="Comma [0] 2 2 2 2" xfId="17392" hidden="1" xr:uid="{00000000-0005-0000-0000-0000F3430000}"/>
    <cellStyle name="Comma [0] 2 2 2 2" xfId="18665" hidden="1" xr:uid="{00000000-0005-0000-0000-0000EC480000}"/>
    <cellStyle name="Comma [0] 2 2 2 2" xfId="18937" hidden="1" xr:uid="{00000000-0005-0000-0000-0000FC490000}"/>
    <cellStyle name="Comma [0] 2 2 2 2" xfId="19142" hidden="1" xr:uid="{00000000-0005-0000-0000-0000C94A0000}"/>
    <cellStyle name="Comma [0] 2 2 2 2" xfId="20409" hidden="1" xr:uid="{00000000-0005-0000-0000-0000BC4F0000}"/>
    <cellStyle name="Comma [0] 2 2 2 2" xfId="20681" hidden="1" xr:uid="{00000000-0005-0000-0000-0000CC500000}"/>
    <cellStyle name="Comma [0] 2 2 2 2" xfId="20886" hidden="1" xr:uid="{00000000-0005-0000-0000-000099510000}"/>
    <cellStyle name="Comma [0] 2 2 2 2" xfId="22143" hidden="1" xr:uid="{00000000-0005-0000-0000-000082560000}"/>
    <cellStyle name="Comma [0] 2 2 2 2" xfId="22415" hidden="1" xr:uid="{00000000-0005-0000-0000-000092570000}"/>
    <cellStyle name="Comma [0] 2 2 2 2" xfId="22620" hidden="1" xr:uid="{00000000-0005-0000-0000-00005F580000}"/>
    <cellStyle name="Comma [0] 2 2 2 2" xfId="23867" hidden="1" xr:uid="{00000000-0005-0000-0000-00003E5D0000}"/>
    <cellStyle name="Comma [0] 2 2 2 2" xfId="24139" hidden="1" xr:uid="{00000000-0005-0000-0000-00004E5E0000}"/>
    <cellStyle name="Comma [0] 2 2 2 2" xfId="24344" hidden="1" xr:uid="{00000000-0005-0000-0000-00001B5F0000}"/>
    <cellStyle name="Comma [0] 2 2 2 2" xfId="25574" hidden="1" xr:uid="{00000000-0005-0000-0000-0000E9630000}"/>
    <cellStyle name="Comma [0] 2 2 2 2" xfId="25846" hidden="1" xr:uid="{00000000-0005-0000-0000-0000F9640000}"/>
    <cellStyle name="Comma [0] 2 2 2 2" xfId="26051" hidden="1" xr:uid="{00000000-0005-0000-0000-0000C6650000}"/>
    <cellStyle name="Comma [0] 2 2 2 2" xfId="27268" hidden="1" xr:uid="{00000000-0005-0000-0000-0000876A0000}"/>
    <cellStyle name="Comma [0] 2 2 2 2" xfId="27540" hidden="1" xr:uid="{00000000-0005-0000-0000-0000976B0000}"/>
    <cellStyle name="Comma [0] 2 2 2 2" xfId="27745" hidden="1" xr:uid="{00000000-0005-0000-0000-0000646C0000}"/>
    <cellStyle name="Comma [0] 2 2 2 2" xfId="28929" hidden="1" xr:uid="{00000000-0005-0000-0000-000004710000}"/>
    <cellStyle name="Comma [0] 2 2 2 2" xfId="29201" hidden="1" xr:uid="{00000000-0005-0000-0000-000014720000}"/>
    <cellStyle name="Comma [0] 2 2 2 2" xfId="29406" hidden="1" xr:uid="{00000000-0005-0000-0000-0000E1720000}"/>
    <cellStyle name="Comma [0] 2 2 2 2" xfId="30564" hidden="1" xr:uid="{00000000-0005-0000-0000-000067770000}"/>
    <cellStyle name="Comma [0] 2 2 2 2" xfId="30836" hidden="1" xr:uid="{00000000-0005-0000-0000-000077780000}"/>
    <cellStyle name="Comma [0] 2 2 2 2" xfId="31041" hidden="1" xr:uid="{00000000-0005-0000-0000-000044790000}"/>
    <cellStyle name="Comma [0] 2 2 2 2" xfId="37413" hidden="1" xr:uid="{86D68AE1-1490-456D-A3E0-3860630A6BFF}"/>
    <cellStyle name="Comma [0] 2 2 2 2" xfId="37938" hidden="1" xr:uid="{25184114-EE91-4B51-9269-88EC4CF36DEC}"/>
    <cellStyle name="Comma [0] 2 2 2 2" xfId="38210" hidden="1" xr:uid="{25E69267-9E7A-404A-9FC6-DC89CE2B1664}"/>
    <cellStyle name="Comma [0] 2 2 2 2" xfId="38415" hidden="1" xr:uid="{61FE206D-6FDD-45D3-B63E-99DA7C0E9CDD}"/>
    <cellStyle name="Comma [0] 2 2 2 2" xfId="40157" hidden="1" xr:uid="{883DFE4E-103F-48D0-BE39-B6A22E6FAF80}"/>
    <cellStyle name="Comma [0] 2 2 2 2" xfId="40429" hidden="1" xr:uid="{48C1E6A5-C4D4-46FB-AF2D-E229AC036077}"/>
    <cellStyle name="Comma [0] 2 2 2 2" xfId="40634" hidden="1" xr:uid="{404A189B-4D54-4C54-A937-88614620ECB8}"/>
    <cellStyle name="Comma [0] 2 2 2 2" xfId="41913" hidden="1" xr:uid="{2B03FC70-83C7-42EE-81A2-80815ABB0D1E}"/>
    <cellStyle name="Comma [0] 2 2 2 2" xfId="42185" hidden="1" xr:uid="{3C23974B-A4B8-4371-BEB7-892825D302DD}"/>
    <cellStyle name="Comma [0] 2 2 2 2" xfId="42390" hidden="1" xr:uid="{4084E471-2413-4C41-8BC9-00C9523960DC}"/>
    <cellStyle name="Comma [0] 2 2 2 2" xfId="43669" hidden="1" xr:uid="{108BDC6B-BCCE-44F0-9DE2-487A88EE8ED8}"/>
    <cellStyle name="Comma [0] 2 2 2 2" xfId="43941" hidden="1" xr:uid="{7651924B-7E9B-4F2F-831B-37AFA92DB40C}"/>
    <cellStyle name="Comma [0] 2 2 2 2" xfId="44146" hidden="1" xr:uid="{E58A08F2-BB70-449E-AD1A-5656FFF0E3E9}"/>
    <cellStyle name="Comma [0] 2 2 2 2" xfId="45425" hidden="1" xr:uid="{CD94DC10-1001-400C-BFC5-44354F7BD49A}"/>
    <cellStyle name="Comma [0] 2 2 2 2" xfId="45697" hidden="1" xr:uid="{BDEA5108-23FA-4587-B4EB-178AC55353C3}"/>
    <cellStyle name="Comma [0] 2 2 2 2" xfId="45902" hidden="1" xr:uid="{505B4B8F-5621-485C-93C0-DD70E33790CB}"/>
    <cellStyle name="Comma [0] 2 2 2 2" xfId="47181" hidden="1" xr:uid="{4DC039AB-B943-4A2B-9FEA-6601CFE45867}"/>
    <cellStyle name="Comma [0] 2 2 2 2" xfId="47453" hidden="1" xr:uid="{856F3D51-BC06-4660-93F3-F4D7B5677CB0}"/>
    <cellStyle name="Comma [0] 2 2 2 2" xfId="47658" hidden="1" xr:uid="{1C890DE1-C822-4600-88F9-5D442B7FD0BF}"/>
    <cellStyle name="Comma [0] 2 2 2 2" xfId="48934" hidden="1" xr:uid="{79185F8D-BC32-40B5-B42D-F547545D3B89}"/>
    <cellStyle name="Comma [0] 2 2 2 2" xfId="49206" hidden="1" xr:uid="{48F85828-766D-4D27-B3B8-BBBCC93FAAA8}"/>
    <cellStyle name="Comma [0] 2 2 2 2" xfId="49411" hidden="1" xr:uid="{C5916B26-905D-4440-B183-E3AAFD25C042}"/>
    <cellStyle name="Comma [0] 2 2 2 2" xfId="50684" hidden="1" xr:uid="{A445B183-3B4C-4830-ADB3-34BF9B20DF87}"/>
    <cellStyle name="Comma [0] 2 2 2 2" xfId="50956" hidden="1" xr:uid="{9DDCCD76-36AD-449C-84B8-071920332A7C}"/>
    <cellStyle name="Comma [0] 2 2 2 2" xfId="51161" hidden="1" xr:uid="{E9F5EACC-E938-456C-B6BF-725C84CF94AC}"/>
    <cellStyle name="Comma [0] 2 2 2 2" xfId="52428" hidden="1" xr:uid="{D5668DA8-927D-44CC-9E60-EBA6070642A2}"/>
    <cellStyle name="Comma [0] 2 2 2 2" xfId="52700" hidden="1" xr:uid="{B2DB2F53-26B5-43F8-9F2B-9D4850DCDE64}"/>
    <cellStyle name="Comma [0] 2 2 2 2" xfId="52905" hidden="1" xr:uid="{9AAA39D3-44D6-419E-AC31-8A884692D544}"/>
    <cellStyle name="Comma [0] 2 2 2 2" xfId="54162" hidden="1" xr:uid="{34DE6540-50B1-4FCA-B10F-70EC0C189DAB}"/>
    <cellStyle name="Comma [0] 2 2 2 2" xfId="54434" hidden="1" xr:uid="{0D46E11F-F447-484D-A85B-38F1E14C3AFE}"/>
    <cellStyle name="Comma [0] 2 2 2 2" xfId="54639" hidden="1" xr:uid="{3132B187-C60B-4B72-9FFA-22A50976F472}"/>
    <cellStyle name="Comma [0] 2 2 2 2" xfId="55886" hidden="1" xr:uid="{A68AE060-C31E-4AAB-9A96-1B03D0DA74B9}"/>
    <cellStyle name="Comma [0] 2 2 2 2" xfId="56158" hidden="1" xr:uid="{CA1437FF-AFD3-462F-ADCA-943E3E1A5661}"/>
    <cellStyle name="Comma [0] 2 2 2 2" xfId="56363" hidden="1" xr:uid="{81FC126E-05EE-47A0-8E71-F723C504BEEE}"/>
    <cellStyle name="Comma [0] 2 2 2 2" xfId="57593" hidden="1" xr:uid="{1FBDDBD1-6196-4AAC-9F20-9D27875C79D3}"/>
    <cellStyle name="Comma [0] 2 2 2 2" xfId="57865" hidden="1" xr:uid="{98ACCD63-D0D0-4462-B793-EADA8CB90833}"/>
    <cellStyle name="Comma [0] 2 2 2 2" xfId="58070" hidden="1" xr:uid="{104249D4-D5B9-4115-A11F-B69040C01E0C}"/>
    <cellStyle name="Comma [0] 2 2 2 2" xfId="59287" hidden="1" xr:uid="{3ACE790B-AF97-411C-8DDF-0E03D1AC8F18}"/>
    <cellStyle name="Comma [0] 2 2 2 2" xfId="59559" hidden="1" xr:uid="{3F5C30D1-9C65-45C5-B5F1-93666F5EA528}"/>
    <cellStyle name="Comma [0] 2 2 2 2" xfId="59764" hidden="1" xr:uid="{7B241297-2568-4869-917E-6A504277855B}"/>
    <cellStyle name="Comma [0] 2 2 2 2" xfId="60948" hidden="1" xr:uid="{9067055C-8D5D-4668-86AF-9C91CBF6AC89}"/>
    <cellStyle name="Comma [0] 2 2 2 2" xfId="61220" hidden="1" xr:uid="{86AACEAE-B20E-4F47-94D2-706D74ED241C}"/>
    <cellStyle name="Comma [0] 2 2 2 2" xfId="61425" hidden="1" xr:uid="{A37CAFD0-7D8B-4325-89AD-811BA61947B9}"/>
    <cellStyle name="Comma [0] 2 2 2 2" xfId="62583" hidden="1" xr:uid="{383D181A-71FA-4AE8-A7AA-4C655B366D2F}"/>
    <cellStyle name="Comma [0] 2 2 2 2" xfId="62855" hidden="1" xr:uid="{03C21639-80F2-4D85-AFEB-1ADCD8C5194A}"/>
    <cellStyle name="Comma [0] 2 2 2 2" xfId="63060" hidden="1" xr:uid="{1AB8078A-5A51-419E-8147-E3A02E69B9EC}"/>
    <cellStyle name="Comma [0] 2 2 3" xfId="4733" xr:uid="{00000000-0005-0000-0000-000080120000}"/>
    <cellStyle name="Comma [0] 2 2 3 2" xfId="36752" xr:uid="{329EB06D-C5BA-49EF-A170-2ABE799926C6}"/>
    <cellStyle name="Comma [0] 2 20" xfId="894" xr:uid="{00000000-0005-0000-0000-000081030000}"/>
    <cellStyle name="Comma [0] 2 20 2" xfId="1549" hidden="1" xr:uid="{00000000-0005-0000-0000-000010060000}"/>
    <cellStyle name="Comma [0] 2 20 2" xfId="2085" hidden="1" xr:uid="{00000000-0005-0000-0000-000028080000}"/>
    <cellStyle name="Comma [0] 2 20 2" xfId="2358" hidden="1" xr:uid="{00000000-0005-0000-0000-000039090000}"/>
    <cellStyle name="Comma [0] 2 20 2" xfId="2564" hidden="1" xr:uid="{00000000-0005-0000-0000-0000070A0000}"/>
    <cellStyle name="Comma [0] 2 20 2" xfId="33582" hidden="1" xr:uid="{D77E02E0-E95B-4074-8EEC-E8DC57F2278E}"/>
    <cellStyle name="Comma [0] 2 20 2" xfId="34115" hidden="1" xr:uid="{5210E17F-D194-46CC-A312-09148F24169A}"/>
    <cellStyle name="Comma [0] 2 20 2" xfId="34388" hidden="1" xr:uid="{02D79535-1F76-4B57-B066-C71587113C47}"/>
    <cellStyle name="Comma [0] 2 20 2" xfId="34594" hidden="1" xr:uid="{B34C8235-326E-4F51-A24D-EDD6C0B92E39}"/>
    <cellStyle name="Comma [0] 2 20 2" xfId="32947" xr:uid="{30972AC9-FE65-4119-B244-89CBBCDDDEAE}"/>
    <cellStyle name="Comma [0] 2 20 2 2" xfId="5346" hidden="1" xr:uid="{00000000-0005-0000-0000-0000E5140000}"/>
    <cellStyle name="Comma [0] 2 20 2 2" xfId="5887" hidden="1" xr:uid="{00000000-0005-0000-0000-000002170000}"/>
    <cellStyle name="Comma [0] 2 20 2 2" xfId="6160" hidden="1" xr:uid="{00000000-0005-0000-0000-000013180000}"/>
    <cellStyle name="Comma [0] 2 20 2 2" xfId="6366" hidden="1" xr:uid="{00000000-0005-0000-0000-0000E1180000}"/>
    <cellStyle name="Comma [0] 2 20 2 2" xfId="8106" hidden="1" xr:uid="{00000000-0005-0000-0000-0000AD1F0000}"/>
    <cellStyle name="Comma [0] 2 20 2 2" xfId="8379" hidden="1" xr:uid="{00000000-0005-0000-0000-0000BE200000}"/>
    <cellStyle name="Comma [0] 2 20 2 2" xfId="8585" hidden="1" xr:uid="{00000000-0005-0000-0000-00008C210000}"/>
    <cellStyle name="Comma [0] 2 20 2 2" xfId="9862" hidden="1" xr:uid="{00000000-0005-0000-0000-000089260000}"/>
    <cellStyle name="Comma [0] 2 20 2 2" xfId="10135" hidden="1" xr:uid="{00000000-0005-0000-0000-00009A270000}"/>
    <cellStyle name="Comma [0] 2 20 2 2" xfId="10341" hidden="1" xr:uid="{00000000-0005-0000-0000-000068280000}"/>
    <cellStyle name="Comma [0] 2 20 2 2" xfId="11618" hidden="1" xr:uid="{00000000-0005-0000-0000-0000652D0000}"/>
    <cellStyle name="Comma [0] 2 20 2 2" xfId="11891" hidden="1" xr:uid="{00000000-0005-0000-0000-0000762E0000}"/>
    <cellStyle name="Comma [0] 2 20 2 2" xfId="12097" hidden="1" xr:uid="{00000000-0005-0000-0000-0000442F0000}"/>
    <cellStyle name="Comma [0] 2 20 2 2" xfId="13374" hidden="1" xr:uid="{00000000-0005-0000-0000-000041340000}"/>
    <cellStyle name="Comma [0] 2 20 2 2" xfId="13647" hidden="1" xr:uid="{00000000-0005-0000-0000-000052350000}"/>
    <cellStyle name="Comma [0] 2 20 2 2" xfId="13853" hidden="1" xr:uid="{00000000-0005-0000-0000-000020360000}"/>
    <cellStyle name="Comma [0] 2 20 2 2" xfId="15130" hidden="1" xr:uid="{00000000-0005-0000-0000-00001D3B0000}"/>
    <cellStyle name="Comma [0] 2 20 2 2" xfId="15403" hidden="1" xr:uid="{00000000-0005-0000-0000-00002E3C0000}"/>
    <cellStyle name="Comma [0] 2 20 2 2" xfId="15609" hidden="1" xr:uid="{00000000-0005-0000-0000-0000FC3C0000}"/>
    <cellStyle name="Comma [0] 2 20 2 2" xfId="16883" hidden="1" xr:uid="{00000000-0005-0000-0000-0000F6410000}"/>
    <cellStyle name="Comma [0] 2 20 2 2" xfId="17156" hidden="1" xr:uid="{00000000-0005-0000-0000-000007430000}"/>
    <cellStyle name="Comma [0] 2 20 2 2" xfId="17362" hidden="1" xr:uid="{00000000-0005-0000-0000-0000D5430000}"/>
    <cellStyle name="Comma [0] 2 20 2 2" xfId="18633" hidden="1" xr:uid="{00000000-0005-0000-0000-0000CC480000}"/>
    <cellStyle name="Comma [0] 2 20 2 2" xfId="18906" hidden="1" xr:uid="{00000000-0005-0000-0000-0000DD490000}"/>
    <cellStyle name="Comma [0] 2 20 2 2" xfId="19112" hidden="1" xr:uid="{00000000-0005-0000-0000-0000AB4A0000}"/>
    <cellStyle name="Comma [0] 2 20 2 2" xfId="20377" hidden="1" xr:uid="{00000000-0005-0000-0000-00009C4F0000}"/>
    <cellStyle name="Comma [0] 2 20 2 2" xfId="20650" hidden="1" xr:uid="{00000000-0005-0000-0000-0000AD500000}"/>
    <cellStyle name="Comma [0] 2 20 2 2" xfId="20856" hidden="1" xr:uid="{00000000-0005-0000-0000-00007B510000}"/>
    <cellStyle name="Comma [0] 2 20 2 2" xfId="22111" hidden="1" xr:uid="{00000000-0005-0000-0000-000062560000}"/>
    <cellStyle name="Comma [0] 2 20 2 2" xfId="22384" hidden="1" xr:uid="{00000000-0005-0000-0000-000073570000}"/>
    <cellStyle name="Comma [0] 2 20 2 2" xfId="22590" hidden="1" xr:uid="{00000000-0005-0000-0000-000041580000}"/>
    <cellStyle name="Comma [0] 2 20 2 2" xfId="23835" hidden="1" xr:uid="{00000000-0005-0000-0000-00001E5D0000}"/>
    <cellStyle name="Comma [0] 2 20 2 2" xfId="24108" hidden="1" xr:uid="{00000000-0005-0000-0000-00002F5E0000}"/>
    <cellStyle name="Comma [0] 2 20 2 2" xfId="24314" hidden="1" xr:uid="{00000000-0005-0000-0000-0000FD5E0000}"/>
    <cellStyle name="Comma [0] 2 20 2 2" xfId="25542" hidden="1" xr:uid="{00000000-0005-0000-0000-0000C9630000}"/>
    <cellStyle name="Comma [0] 2 20 2 2" xfId="25815" hidden="1" xr:uid="{00000000-0005-0000-0000-0000DA640000}"/>
    <cellStyle name="Comma [0] 2 20 2 2" xfId="26021" hidden="1" xr:uid="{00000000-0005-0000-0000-0000A8650000}"/>
    <cellStyle name="Comma [0] 2 20 2 2" xfId="27236" hidden="1" xr:uid="{00000000-0005-0000-0000-0000676A0000}"/>
    <cellStyle name="Comma [0] 2 20 2 2" xfId="27509" hidden="1" xr:uid="{00000000-0005-0000-0000-0000786B0000}"/>
    <cellStyle name="Comma [0] 2 20 2 2" xfId="27715" hidden="1" xr:uid="{00000000-0005-0000-0000-0000466C0000}"/>
    <cellStyle name="Comma [0] 2 20 2 2" xfId="28897" hidden="1" xr:uid="{00000000-0005-0000-0000-0000E4700000}"/>
    <cellStyle name="Comma [0] 2 20 2 2" xfId="29170" hidden="1" xr:uid="{00000000-0005-0000-0000-0000F5710000}"/>
    <cellStyle name="Comma [0] 2 20 2 2" xfId="29376" hidden="1" xr:uid="{00000000-0005-0000-0000-0000C3720000}"/>
    <cellStyle name="Comma [0] 2 20 2 2" xfId="30532" hidden="1" xr:uid="{00000000-0005-0000-0000-000047770000}"/>
    <cellStyle name="Comma [0] 2 20 2 2" xfId="30805" hidden="1" xr:uid="{00000000-0005-0000-0000-000058780000}"/>
    <cellStyle name="Comma [0] 2 20 2 2" xfId="31011" hidden="1" xr:uid="{00000000-0005-0000-0000-000026790000}"/>
    <cellStyle name="Comma [0] 2 20 2 2" xfId="37365" hidden="1" xr:uid="{A0C5B0B0-3302-41E4-A53E-D0F6D3F2C4D7}"/>
    <cellStyle name="Comma [0] 2 20 2 2" xfId="37906" hidden="1" xr:uid="{6474996A-E913-47C8-A3E7-F9BEBF562956}"/>
    <cellStyle name="Comma [0] 2 20 2 2" xfId="38179" hidden="1" xr:uid="{F4BF775E-4BB6-428D-A763-83FF7DE37D0E}"/>
    <cellStyle name="Comma [0] 2 20 2 2" xfId="38385" hidden="1" xr:uid="{77320CE5-DC08-4792-A96C-A8F5792A48DA}"/>
    <cellStyle name="Comma [0] 2 20 2 2" xfId="40125" hidden="1" xr:uid="{B6B9470E-8841-4AFE-9288-B253C87AD329}"/>
    <cellStyle name="Comma [0] 2 20 2 2" xfId="40398" hidden="1" xr:uid="{64079ADC-397F-4B85-BE32-CDAF3FE1A334}"/>
    <cellStyle name="Comma [0] 2 20 2 2" xfId="40604" hidden="1" xr:uid="{9FE15057-E673-4B14-A51D-12ABA1DEE7A2}"/>
    <cellStyle name="Comma [0] 2 20 2 2" xfId="41881" hidden="1" xr:uid="{2CD23815-1A45-44DB-83F5-91330375A704}"/>
    <cellStyle name="Comma [0] 2 20 2 2" xfId="42154" hidden="1" xr:uid="{DB8D160C-6549-4F42-A3DB-58FBF0228933}"/>
    <cellStyle name="Comma [0] 2 20 2 2" xfId="42360" hidden="1" xr:uid="{19A02BAC-4A4E-49DA-AFEB-CBC4CB9BC33D}"/>
    <cellStyle name="Comma [0] 2 20 2 2" xfId="43637" hidden="1" xr:uid="{F7536DA9-0A98-4653-A0B3-F4B4AB5B808C}"/>
    <cellStyle name="Comma [0] 2 20 2 2" xfId="43910" hidden="1" xr:uid="{100F81B4-3AA8-41EB-A171-9F4AEA0E0700}"/>
    <cellStyle name="Comma [0] 2 20 2 2" xfId="44116" hidden="1" xr:uid="{7C7CC183-F966-4229-A379-FE0A8CDCBF1F}"/>
    <cellStyle name="Comma [0] 2 20 2 2" xfId="45393" hidden="1" xr:uid="{AC061CA0-E15E-4C6B-91CD-D5B12368C357}"/>
    <cellStyle name="Comma [0] 2 20 2 2" xfId="45666" hidden="1" xr:uid="{98498AE1-CD2A-44BE-BF3B-43921968E143}"/>
    <cellStyle name="Comma [0] 2 20 2 2" xfId="45872" hidden="1" xr:uid="{C6021510-0E86-4EAE-94EB-CC29DA345845}"/>
    <cellStyle name="Comma [0] 2 20 2 2" xfId="47149" hidden="1" xr:uid="{6B519309-2DEC-4262-9F12-402E11D14B28}"/>
    <cellStyle name="Comma [0] 2 20 2 2" xfId="47422" hidden="1" xr:uid="{071461A4-E67C-4714-BB9D-3A6F168CFC9C}"/>
    <cellStyle name="Comma [0] 2 20 2 2" xfId="47628" hidden="1" xr:uid="{68A666E7-5D87-4BBB-A248-6282AEC87EC3}"/>
    <cellStyle name="Comma [0] 2 20 2 2" xfId="48902" hidden="1" xr:uid="{103E6956-0A2C-48AD-A111-8A1E7B3293F5}"/>
    <cellStyle name="Comma [0] 2 20 2 2" xfId="49175" hidden="1" xr:uid="{7456CD50-FBAF-4F07-8C11-BD6F18FC26BA}"/>
    <cellStyle name="Comma [0] 2 20 2 2" xfId="49381" hidden="1" xr:uid="{1B98C607-28DB-4C45-BF10-E533B4B1CE2D}"/>
    <cellStyle name="Comma [0] 2 20 2 2" xfId="50652" hidden="1" xr:uid="{CABE8688-005C-497C-8E86-E37AB4F9BABE}"/>
    <cellStyle name="Comma [0] 2 20 2 2" xfId="50925" hidden="1" xr:uid="{47C69738-E78C-4A15-9B95-7381736C063B}"/>
    <cellStyle name="Comma [0] 2 20 2 2" xfId="51131" hidden="1" xr:uid="{1F5DDB1D-61B4-4EF1-8FAF-39414D727748}"/>
    <cellStyle name="Comma [0] 2 20 2 2" xfId="52396" hidden="1" xr:uid="{D0A0E4F6-5A90-41B7-8FFC-D40E277407A0}"/>
    <cellStyle name="Comma [0] 2 20 2 2" xfId="52669" hidden="1" xr:uid="{F84519D3-0650-40AC-930B-CE2A38BA9FAE}"/>
    <cellStyle name="Comma [0] 2 20 2 2" xfId="52875" hidden="1" xr:uid="{928A55E7-B11F-4799-B50A-633F3B239821}"/>
    <cellStyle name="Comma [0] 2 20 2 2" xfId="54130" hidden="1" xr:uid="{FE2E2D08-FF27-49B3-B74F-C9756E513421}"/>
    <cellStyle name="Comma [0] 2 20 2 2" xfId="54403" hidden="1" xr:uid="{51EF5189-3011-44BA-A677-42662F5A7FB6}"/>
    <cellStyle name="Comma [0] 2 20 2 2" xfId="54609" hidden="1" xr:uid="{E9387EB3-9EBA-4A19-A695-4B423C837A56}"/>
    <cellStyle name="Comma [0] 2 20 2 2" xfId="55854" hidden="1" xr:uid="{97E19B7B-F59A-4260-9A05-E77DF1F30721}"/>
    <cellStyle name="Comma [0] 2 20 2 2" xfId="56127" hidden="1" xr:uid="{E8F4FEDC-291B-4297-B67F-E39EA56DC5B3}"/>
    <cellStyle name="Comma [0] 2 20 2 2" xfId="56333" hidden="1" xr:uid="{EA48CA2D-612F-4046-A498-5A8016BD690C}"/>
    <cellStyle name="Comma [0] 2 20 2 2" xfId="57561" hidden="1" xr:uid="{C2A0BDF4-ECC0-4EE9-8394-87B351A2930B}"/>
    <cellStyle name="Comma [0] 2 20 2 2" xfId="57834" hidden="1" xr:uid="{0EBD415B-ECB0-4673-B27C-B50AB4E06929}"/>
    <cellStyle name="Comma [0] 2 20 2 2" xfId="58040" hidden="1" xr:uid="{9FB86972-2A40-46E4-9D47-0FFFF1945E8A}"/>
    <cellStyle name="Comma [0] 2 20 2 2" xfId="59255" hidden="1" xr:uid="{516D35AE-5933-4595-AA9A-6488DFE47EBB}"/>
    <cellStyle name="Comma [0] 2 20 2 2" xfId="59528" hidden="1" xr:uid="{F960C07F-289A-4CA0-98FB-95939114FC2F}"/>
    <cellStyle name="Comma [0] 2 20 2 2" xfId="59734" hidden="1" xr:uid="{C65EEA9A-3EF8-413E-B929-7F37437C4598}"/>
    <cellStyle name="Comma [0] 2 20 2 2" xfId="60916" hidden="1" xr:uid="{96000B75-BF43-4DB5-8DF2-77141BEDD30C}"/>
    <cellStyle name="Comma [0] 2 20 2 2" xfId="61189" hidden="1" xr:uid="{CB551A5F-9616-44B6-97BC-8CC8C3E2542F}"/>
    <cellStyle name="Comma [0] 2 20 2 2" xfId="61395" hidden="1" xr:uid="{2270CE83-DE82-4804-A94B-375782E06363}"/>
    <cellStyle name="Comma [0] 2 20 2 2" xfId="62551" hidden="1" xr:uid="{3876D84E-F5A3-4FC1-8CDC-41ACAD23CE87}"/>
    <cellStyle name="Comma [0] 2 20 2 2" xfId="62824" hidden="1" xr:uid="{A987B9EA-6BB1-45B5-BBF4-8B9EBA15E873}"/>
    <cellStyle name="Comma [0] 2 20 2 2" xfId="63030" hidden="1" xr:uid="{9850EEC3-2EBF-4547-8893-A673C676C62A}"/>
    <cellStyle name="Comma [0] 2 20 3" xfId="4685" xr:uid="{00000000-0005-0000-0000-000050120000}"/>
    <cellStyle name="Comma [0] 2 20 3 2" xfId="36704" xr:uid="{C0D44FCC-85F0-46B9-9554-324222AF9F34}"/>
    <cellStyle name="Comma [0] 2 200" xfId="425" xr:uid="{00000000-0005-0000-0000-0000AC010000}"/>
    <cellStyle name="Comma [0] 2 200 2" xfId="1084" hidden="1" xr:uid="{00000000-0005-0000-0000-00003F040000}"/>
    <cellStyle name="Comma [0] 2 200 2" xfId="1650" hidden="1" xr:uid="{00000000-0005-0000-0000-000075060000}"/>
    <cellStyle name="Comma [0] 2 200 2" xfId="1972" hidden="1" xr:uid="{00000000-0005-0000-0000-0000B7070000}"/>
    <cellStyle name="Comma [0] 2 200 2" xfId="2255" hidden="1" xr:uid="{00000000-0005-0000-0000-0000D2080000}"/>
    <cellStyle name="Comma [0] 2 200 2" xfId="33120" hidden="1" xr:uid="{103E1F28-CAA7-4569-A831-D46AC1D84826}"/>
    <cellStyle name="Comma [0] 2 200 2" xfId="33683" hidden="1" xr:uid="{C56E93E1-6BD8-47A6-87B2-4E36A3A3771F}"/>
    <cellStyle name="Comma [0] 2 200 2" xfId="34002" hidden="1" xr:uid="{993A9CC7-F123-49C2-973F-4B9A2885CCDC}"/>
    <cellStyle name="Comma [0] 2 200 2" xfId="34285" hidden="1" xr:uid="{E32A45DB-7A04-4FB4-9588-55277C327C50}"/>
    <cellStyle name="Comma [0] 2 200 2" xfId="32478" xr:uid="{96C0796F-C379-4CF4-9474-A8C533125E13}"/>
    <cellStyle name="Comma [0] 2 200 2 2" xfId="4877" hidden="1" xr:uid="{00000000-0005-0000-0000-000010130000}"/>
    <cellStyle name="Comma [0] 2 200 2 2" xfId="5447" hidden="1" xr:uid="{00000000-0005-0000-0000-00004A150000}"/>
    <cellStyle name="Comma [0] 2 200 2 2" xfId="5774" hidden="1" xr:uid="{00000000-0005-0000-0000-000091160000}"/>
    <cellStyle name="Comma [0] 2 200 2 2" xfId="6057" hidden="1" xr:uid="{00000000-0005-0000-0000-0000AC170000}"/>
    <cellStyle name="Comma [0] 2 200 2 2" xfId="7666" hidden="1" xr:uid="{00000000-0005-0000-0000-0000F51D0000}"/>
    <cellStyle name="Comma [0] 2 200 2 2" xfId="7993" hidden="1" xr:uid="{00000000-0005-0000-0000-00003C1F0000}"/>
    <cellStyle name="Comma [0] 2 200 2 2" xfId="8276" hidden="1" xr:uid="{00000000-0005-0000-0000-000057200000}"/>
    <cellStyle name="Comma [0] 2 200 2 2" xfId="9422" hidden="1" xr:uid="{00000000-0005-0000-0000-0000D1240000}"/>
    <cellStyle name="Comma [0] 2 200 2 2" xfId="9749" hidden="1" xr:uid="{00000000-0005-0000-0000-000018260000}"/>
    <cellStyle name="Comma [0] 2 200 2 2" xfId="10032" hidden="1" xr:uid="{00000000-0005-0000-0000-000033270000}"/>
    <cellStyle name="Comma [0] 2 200 2 2" xfId="11178" hidden="1" xr:uid="{00000000-0005-0000-0000-0000AD2B0000}"/>
    <cellStyle name="Comma [0] 2 200 2 2" xfId="11505" hidden="1" xr:uid="{00000000-0005-0000-0000-0000F42C0000}"/>
    <cellStyle name="Comma [0] 2 200 2 2" xfId="11788" hidden="1" xr:uid="{00000000-0005-0000-0000-00000F2E0000}"/>
    <cellStyle name="Comma [0] 2 200 2 2" xfId="12934" hidden="1" xr:uid="{00000000-0005-0000-0000-000089320000}"/>
    <cellStyle name="Comma [0] 2 200 2 2" xfId="13261" hidden="1" xr:uid="{00000000-0005-0000-0000-0000D0330000}"/>
    <cellStyle name="Comma [0] 2 200 2 2" xfId="13544" hidden="1" xr:uid="{00000000-0005-0000-0000-0000EB340000}"/>
    <cellStyle name="Comma [0] 2 200 2 2" xfId="14690" hidden="1" xr:uid="{00000000-0005-0000-0000-000065390000}"/>
    <cellStyle name="Comma [0] 2 200 2 2" xfId="15017" hidden="1" xr:uid="{00000000-0005-0000-0000-0000AC3A0000}"/>
    <cellStyle name="Comma [0] 2 200 2 2" xfId="15300" hidden="1" xr:uid="{00000000-0005-0000-0000-0000C73B0000}"/>
    <cellStyle name="Comma [0] 2 200 2 2" xfId="16443" hidden="1" xr:uid="{00000000-0005-0000-0000-00003E400000}"/>
    <cellStyle name="Comma [0] 2 200 2 2" xfId="16770" hidden="1" xr:uid="{00000000-0005-0000-0000-000085410000}"/>
    <cellStyle name="Comma [0] 2 200 2 2" xfId="17053" hidden="1" xr:uid="{00000000-0005-0000-0000-0000A0420000}"/>
    <cellStyle name="Comma [0] 2 200 2 2" xfId="18193" hidden="1" xr:uid="{00000000-0005-0000-0000-000014470000}"/>
    <cellStyle name="Comma [0] 2 200 2 2" xfId="18520" hidden="1" xr:uid="{00000000-0005-0000-0000-00005B480000}"/>
    <cellStyle name="Comma [0] 2 200 2 2" xfId="18803" hidden="1" xr:uid="{00000000-0005-0000-0000-000076490000}"/>
    <cellStyle name="Comma [0] 2 200 2 2" xfId="19937" hidden="1" xr:uid="{00000000-0005-0000-0000-0000E44D0000}"/>
    <cellStyle name="Comma [0] 2 200 2 2" xfId="20264" hidden="1" xr:uid="{00000000-0005-0000-0000-00002B4F0000}"/>
    <cellStyle name="Comma [0] 2 200 2 2" xfId="20547" hidden="1" xr:uid="{00000000-0005-0000-0000-000046500000}"/>
    <cellStyle name="Comma [0] 2 200 2 2" xfId="21671" hidden="1" xr:uid="{00000000-0005-0000-0000-0000AA540000}"/>
    <cellStyle name="Comma [0] 2 200 2 2" xfId="21998" hidden="1" xr:uid="{00000000-0005-0000-0000-0000F1550000}"/>
    <cellStyle name="Comma [0] 2 200 2 2" xfId="22281" hidden="1" xr:uid="{00000000-0005-0000-0000-00000C570000}"/>
    <cellStyle name="Comma [0] 2 200 2 2" xfId="23395" hidden="1" xr:uid="{00000000-0005-0000-0000-0000665B0000}"/>
    <cellStyle name="Comma [0] 2 200 2 2" xfId="23722" hidden="1" xr:uid="{00000000-0005-0000-0000-0000AD5C0000}"/>
    <cellStyle name="Comma [0] 2 200 2 2" xfId="24005" hidden="1" xr:uid="{00000000-0005-0000-0000-0000C85D0000}"/>
    <cellStyle name="Comma [0] 2 200 2 2" xfId="25102" hidden="1" xr:uid="{00000000-0005-0000-0000-000011620000}"/>
    <cellStyle name="Comma [0] 2 200 2 2" xfId="25429" hidden="1" xr:uid="{00000000-0005-0000-0000-000058630000}"/>
    <cellStyle name="Comma [0] 2 200 2 2" xfId="25712" hidden="1" xr:uid="{00000000-0005-0000-0000-000073640000}"/>
    <cellStyle name="Comma [0] 2 200 2 2" xfId="26796" hidden="1" xr:uid="{00000000-0005-0000-0000-0000AF680000}"/>
    <cellStyle name="Comma [0] 2 200 2 2" xfId="27123" hidden="1" xr:uid="{00000000-0005-0000-0000-0000F6690000}"/>
    <cellStyle name="Comma [0] 2 200 2 2" xfId="27406" hidden="1" xr:uid="{00000000-0005-0000-0000-0000116B0000}"/>
    <cellStyle name="Comma [0] 2 200 2 2" xfId="28457" hidden="1" xr:uid="{00000000-0005-0000-0000-00002C6F0000}"/>
    <cellStyle name="Comma [0] 2 200 2 2" xfId="28784" hidden="1" xr:uid="{00000000-0005-0000-0000-000073700000}"/>
    <cellStyle name="Comma [0] 2 200 2 2" xfId="29067" hidden="1" xr:uid="{00000000-0005-0000-0000-00008E710000}"/>
    <cellStyle name="Comma [0] 2 200 2 2" xfId="30092" hidden="1" xr:uid="{00000000-0005-0000-0000-00008F750000}"/>
    <cellStyle name="Comma [0] 2 200 2 2" xfId="30419" hidden="1" xr:uid="{00000000-0005-0000-0000-0000D6760000}"/>
    <cellStyle name="Comma [0] 2 200 2 2" xfId="30702" hidden="1" xr:uid="{00000000-0005-0000-0000-0000F1770000}"/>
    <cellStyle name="Comma [0] 2 200 2 2" xfId="31614" hidden="1" xr:uid="{00000000-0005-0000-0000-0000817B0000}"/>
    <cellStyle name="Comma [0] 2 200 2 2" xfId="31930" hidden="1" xr:uid="{00000000-0005-0000-0000-0000BD7C0000}"/>
    <cellStyle name="Comma [0] 2 200 2 2" xfId="36896" hidden="1" xr:uid="{3ABEA079-F89C-46CA-B612-1CEFE89964D2}"/>
    <cellStyle name="Comma [0] 2 200 2 2" xfId="37466" hidden="1" xr:uid="{F476D31F-F1FD-4E34-A2D9-9103ADAC1A7E}"/>
    <cellStyle name="Comma [0] 2 200 2 2" xfId="37793" hidden="1" xr:uid="{EDE8EF81-9BD1-4C82-A302-27B76AA0001C}"/>
    <cellStyle name="Comma [0] 2 200 2 2" xfId="38076" hidden="1" xr:uid="{25F5C563-9C5E-470D-9349-6F02BDD9CB27}"/>
    <cellStyle name="Comma [0] 2 200 2 2" xfId="39685" hidden="1" xr:uid="{C8697800-6DC5-4378-B0C2-905C85F2C917}"/>
    <cellStyle name="Comma [0] 2 200 2 2" xfId="40012" hidden="1" xr:uid="{F9F767E0-2490-4032-BB16-8B0D1083F85F}"/>
    <cellStyle name="Comma [0] 2 200 2 2" xfId="40295" hidden="1" xr:uid="{645F3782-3D74-4FE6-A715-BA8F609F6340}"/>
    <cellStyle name="Comma [0] 2 200 2 2" xfId="41441" hidden="1" xr:uid="{E9E2577E-429E-4753-81F6-13B042FCBEF2}"/>
    <cellStyle name="Comma [0] 2 200 2 2" xfId="41768" hidden="1" xr:uid="{D8E10A78-A242-47F0-BAE7-FCE225F9CED9}"/>
    <cellStyle name="Comma [0] 2 200 2 2" xfId="42051" hidden="1" xr:uid="{814D088B-E2E7-4228-A503-ACC8BBD09060}"/>
    <cellStyle name="Comma [0] 2 200 2 2" xfId="43197" hidden="1" xr:uid="{37BCE5D3-FE07-43C3-8507-1D79834A0EF7}"/>
    <cellStyle name="Comma [0] 2 200 2 2" xfId="43524" hidden="1" xr:uid="{9E6BB2DA-B281-43DF-8E9C-DB99AED4BBAC}"/>
    <cellStyle name="Comma [0] 2 200 2 2" xfId="43807" hidden="1" xr:uid="{55822F53-4798-4223-8694-C34106EE2675}"/>
    <cellStyle name="Comma [0] 2 200 2 2" xfId="44953" hidden="1" xr:uid="{D8661625-6C8F-4A0A-8D6D-9076FD9A3ECA}"/>
    <cellStyle name="Comma [0] 2 200 2 2" xfId="45280" hidden="1" xr:uid="{29A1C4CB-1F15-42B4-BBAA-C9C151F51072}"/>
    <cellStyle name="Comma [0] 2 200 2 2" xfId="45563" hidden="1" xr:uid="{E7478C57-7944-4A70-8BE7-E17AEB30C5BE}"/>
    <cellStyle name="Comma [0] 2 200 2 2" xfId="46709" hidden="1" xr:uid="{F2EB6779-2804-42D5-8A83-82043D8B57E9}"/>
    <cellStyle name="Comma [0] 2 200 2 2" xfId="47036" hidden="1" xr:uid="{01CAA89E-2A61-4701-9C02-D3946D56B57E}"/>
    <cellStyle name="Comma [0] 2 200 2 2" xfId="47319" hidden="1" xr:uid="{EE16344C-68A6-4B4C-ACF5-C3E8770A2D06}"/>
    <cellStyle name="Comma [0] 2 200 2 2" xfId="48462" hidden="1" xr:uid="{184FF702-9A81-400F-AB14-B7C6816D602A}"/>
    <cellStyle name="Comma [0] 2 200 2 2" xfId="48789" hidden="1" xr:uid="{A18A30BC-1388-4F5C-B533-847A83A4DD73}"/>
    <cellStyle name="Comma [0] 2 200 2 2" xfId="49072" hidden="1" xr:uid="{DB6B4FD2-5855-46F5-81BF-435431133B1F}"/>
    <cellStyle name="Comma [0] 2 200 2 2" xfId="50212" hidden="1" xr:uid="{C4C434F6-A97E-462E-A0D9-1D5FB7969BED}"/>
    <cellStyle name="Comma [0] 2 200 2 2" xfId="50539" hidden="1" xr:uid="{3A8A2C73-2471-43B1-8972-9E5E2C24DD23}"/>
    <cellStyle name="Comma [0] 2 200 2 2" xfId="50822" hidden="1" xr:uid="{22CBB36B-D57C-4964-8862-18B06D19FACC}"/>
    <cellStyle name="Comma [0] 2 200 2 2" xfId="51956" hidden="1" xr:uid="{389C0854-B40E-429C-8E3F-B83A151A24C3}"/>
    <cellStyle name="Comma [0] 2 200 2 2" xfId="52283" hidden="1" xr:uid="{E24B4984-B066-4382-9B2C-AB8E2892451E}"/>
    <cellStyle name="Comma [0] 2 200 2 2" xfId="52566" hidden="1" xr:uid="{9024A457-06EF-4A31-A07A-E64CC48EE6FB}"/>
    <cellStyle name="Comma [0] 2 200 2 2" xfId="53690" hidden="1" xr:uid="{51B9AE82-6309-4A7C-8D10-63BC2E7D588C}"/>
    <cellStyle name="Comma [0] 2 200 2 2" xfId="54017" hidden="1" xr:uid="{DDCF8C6D-40DB-4741-AC4A-C26121E28040}"/>
    <cellStyle name="Comma [0] 2 200 2 2" xfId="54300" hidden="1" xr:uid="{A799A525-B927-43C8-9D08-BE781DE295F7}"/>
    <cellStyle name="Comma [0] 2 200 2 2" xfId="55414" hidden="1" xr:uid="{9B17BB62-FF79-4EBF-8574-024DE3680C2A}"/>
    <cellStyle name="Comma [0] 2 200 2 2" xfId="55741" hidden="1" xr:uid="{ACF90724-0955-4072-9A4E-1FACBCAA50AB}"/>
    <cellStyle name="Comma [0] 2 200 2 2" xfId="56024" hidden="1" xr:uid="{BE881655-CFBB-4D4C-8E8D-9BE95565DAF1}"/>
    <cellStyle name="Comma [0] 2 200 2 2" xfId="57121" hidden="1" xr:uid="{AC6E697D-A491-47EB-854B-77F9078E2524}"/>
    <cellStyle name="Comma [0] 2 200 2 2" xfId="57448" hidden="1" xr:uid="{46FBA0CC-5F4E-4CFB-93B3-35D1A3E7C30B}"/>
    <cellStyle name="Comma [0] 2 200 2 2" xfId="57731" hidden="1" xr:uid="{1275E7F6-396E-4290-95BA-2B85EA8326AF}"/>
    <cellStyle name="Comma [0] 2 200 2 2" xfId="58815" hidden="1" xr:uid="{2F51EA1C-0EC1-4D7F-923D-281642903E27}"/>
    <cellStyle name="Comma [0] 2 200 2 2" xfId="59142" hidden="1" xr:uid="{62D02128-9165-4061-AD73-C55A57E881B0}"/>
    <cellStyle name="Comma [0] 2 200 2 2" xfId="59425" hidden="1" xr:uid="{D5A532EA-6372-4F6D-B7FF-0EEA3277EAC5}"/>
    <cellStyle name="Comma [0] 2 200 2 2" xfId="60476" hidden="1" xr:uid="{DE5E466E-CDD5-45CE-86EF-506F6B248F09}"/>
    <cellStyle name="Comma [0] 2 200 2 2" xfId="60803" hidden="1" xr:uid="{ABE010F0-9434-449A-95E4-E880CB82CDEF}"/>
    <cellStyle name="Comma [0] 2 200 2 2" xfId="61086" hidden="1" xr:uid="{AC1B7520-DE92-48DF-A5BD-FEB6E5BBAC1D}"/>
    <cellStyle name="Comma [0] 2 200 2 2" xfId="62111" hidden="1" xr:uid="{68EF19A6-D107-45A8-ADEF-03516EA56EE0}"/>
    <cellStyle name="Comma [0] 2 200 2 2" xfId="62438" hidden="1" xr:uid="{B1D14032-9CB0-4D79-91D0-18140DC4CEE3}"/>
    <cellStyle name="Comma [0] 2 200 2 2" xfId="62721" hidden="1" xr:uid="{B94F9D4B-B5A2-4E3C-BEC9-BCFB1D75D2E7}"/>
    <cellStyle name="Comma [0] 2 200 2 2" xfId="63633" hidden="1" xr:uid="{74DCB7FD-16E1-4138-8FE2-5DD4C6BF4211}"/>
    <cellStyle name="Comma [0] 2 200 2 2" xfId="63949" hidden="1" xr:uid="{51D97475-D16C-4B35-9590-FD3A065A877F}"/>
    <cellStyle name="Comma [0] 2 200 3" xfId="4216" xr:uid="{00000000-0005-0000-0000-00007B100000}"/>
    <cellStyle name="Comma [0] 2 200 3 2" xfId="36235" xr:uid="{E4D96CEE-99B1-4C24-86E2-C0473005D156}"/>
    <cellStyle name="Comma [0] 2 201" xfId="417" xr:uid="{00000000-0005-0000-0000-0000A4010000}"/>
    <cellStyle name="Comma [0] 2 201 2" xfId="1076" hidden="1" xr:uid="{00000000-0005-0000-0000-000037040000}"/>
    <cellStyle name="Comma [0] 2 201 2" xfId="1642" hidden="1" xr:uid="{00000000-0005-0000-0000-00006D060000}"/>
    <cellStyle name="Comma [0] 2 201 2" xfId="1987" hidden="1" xr:uid="{00000000-0005-0000-0000-0000C6070000}"/>
    <cellStyle name="Comma [0] 2 201 2" xfId="2269" hidden="1" xr:uid="{00000000-0005-0000-0000-0000E0080000}"/>
    <cellStyle name="Comma [0] 2 201 2" xfId="33112" hidden="1" xr:uid="{EBBBEEB7-03A7-48EA-98B8-80693E5A4F48}"/>
    <cellStyle name="Comma [0] 2 201 2" xfId="33675" hidden="1" xr:uid="{76A16227-8855-442A-94AA-4B303E22F212}"/>
    <cellStyle name="Comma [0] 2 201 2" xfId="34017" hidden="1" xr:uid="{343B73BF-612C-4FD2-8324-65B920E7C98F}"/>
    <cellStyle name="Comma [0] 2 201 2" xfId="34299" hidden="1" xr:uid="{CF3E0CC9-8D16-4B71-B9D3-326A4B6851E4}"/>
    <cellStyle name="Comma [0] 2 201 2" xfId="32470" xr:uid="{A2477291-00B4-4E86-98EE-633DD20A0CC8}"/>
    <cellStyle name="Comma [0] 2 201 2 2" xfId="4869" hidden="1" xr:uid="{00000000-0005-0000-0000-000008130000}"/>
    <cellStyle name="Comma [0] 2 201 2 2" xfId="5439" hidden="1" xr:uid="{00000000-0005-0000-0000-000042150000}"/>
    <cellStyle name="Comma [0] 2 201 2 2" xfId="5789" hidden="1" xr:uid="{00000000-0005-0000-0000-0000A0160000}"/>
    <cellStyle name="Comma [0] 2 201 2 2" xfId="6071" hidden="1" xr:uid="{00000000-0005-0000-0000-0000BA170000}"/>
    <cellStyle name="Comma [0] 2 201 2 2" xfId="7658" hidden="1" xr:uid="{00000000-0005-0000-0000-0000ED1D0000}"/>
    <cellStyle name="Comma [0] 2 201 2 2" xfId="8008" hidden="1" xr:uid="{00000000-0005-0000-0000-00004B1F0000}"/>
    <cellStyle name="Comma [0] 2 201 2 2" xfId="8290" hidden="1" xr:uid="{00000000-0005-0000-0000-000065200000}"/>
    <cellStyle name="Comma [0] 2 201 2 2" xfId="9414" hidden="1" xr:uid="{00000000-0005-0000-0000-0000C9240000}"/>
    <cellStyle name="Comma [0] 2 201 2 2" xfId="9764" hidden="1" xr:uid="{00000000-0005-0000-0000-000027260000}"/>
    <cellStyle name="Comma [0] 2 201 2 2" xfId="10046" hidden="1" xr:uid="{00000000-0005-0000-0000-000041270000}"/>
    <cellStyle name="Comma [0] 2 201 2 2" xfId="11170" hidden="1" xr:uid="{00000000-0005-0000-0000-0000A52B0000}"/>
    <cellStyle name="Comma [0] 2 201 2 2" xfId="11520" hidden="1" xr:uid="{00000000-0005-0000-0000-0000032D0000}"/>
    <cellStyle name="Comma [0] 2 201 2 2" xfId="11802" hidden="1" xr:uid="{00000000-0005-0000-0000-00001D2E0000}"/>
    <cellStyle name="Comma [0] 2 201 2 2" xfId="12926" hidden="1" xr:uid="{00000000-0005-0000-0000-000081320000}"/>
    <cellStyle name="Comma [0] 2 201 2 2" xfId="13276" hidden="1" xr:uid="{00000000-0005-0000-0000-0000DF330000}"/>
    <cellStyle name="Comma [0] 2 201 2 2" xfId="13558" hidden="1" xr:uid="{00000000-0005-0000-0000-0000F9340000}"/>
    <cellStyle name="Comma [0] 2 201 2 2" xfId="14682" hidden="1" xr:uid="{00000000-0005-0000-0000-00005D390000}"/>
    <cellStyle name="Comma [0] 2 201 2 2" xfId="15032" hidden="1" xr:uid="{00000000-0005-0000-0000-0000BB3A0000}"/>
    <cellStyle name="Comma [0] 2 201 2 2" xfId="15314" hidden="1" xr:uid="{00000000-0005-0000-0000-0000D53B0000}"/>
    <cellStyle name="Comma [0] 2 201 2 2" xfId="16435" hidden="1" xr:uid="{00000000-0005-0000-0000-000036400000}"/>
    <cellStyle name="Comma [0] 2 201 2 2" xfId="16785" hidden="1" xr:uid="{00000000-0005-0000-0000-000094410000}"/>
    <cellStyle name="Comma [0] 2 201 2 2" xfId="17067" hidden="1" xr:uid="{00000000-0005-0000-0000-0000AE420000}"/>
    <cellStyle name="Comma [0] 2 201 2 2" xfId="18185" hidden="1" xr:uid="{00000000-0005-0000-0000-00000C470000}"/>
    <cellStyle name="Comma [0] 2 201 2 2" xfId="18535" hidden="1" xr:uid="{00000000-0005-0000-0000-00006A480000}"/>
    <cellStyle name="Comma [0] 2 201 2 2" xfId="18817" hidden="1" xr:uid="{00000000-0005-0000-0000-000084490000}"/>
    <cellStyle name="Comma [0] 2 201 2 2" xfId="19929" hidden="1" xr:uid="{00000000-0005-0000-0000-0000DC4D0000}"/>
    <cellStyle name="Comma [0] 2 201 2 2" xfId="20279" hidden="1" xr:uid="{00000000-0005-0000-0000-00003A4F0000}"/>
    <cellStyle name="Comma [0] 2 201 2 2" xfId="20561" hidden="1" xr:uid="{00000000-0005-0000-0000-000054500000}"/>
    <cellStyle name="Comma [0] 2 201 2 2" xfId="21663" hidden="1" xr:uid="{00000000-0005-0000-0000-0000A2540000}"/>
    <cellStyle name="Comma [0] 2 201 2 2" xfId="22013" hidden="1" xr:uid="{00000000-0005-0000-0000-000000560000}"/>
    <cellStyle name="Comma [0] 2 201 2 2" xfId="22295" hidden="1" xr:uid="{00000000-0005-0000-0000-00001A570000}"/>
    <cellStyle name="Comma [0] 2 201 2 2" xfId="23387" hidden="1" xr:uid="{00000000-0005-0000-0000-00005E5B0000}"/>
    <cellStyle name="Comma [0] 2 201 2 2" xfId="23737" hidden="1" xr:uid="{00000000-0005-0000-0000-0000BC5C0000}"/>
    <cellStyle name="Comma [0] 2 201 2 2" xfId="24019" hidden="1" xr:uid="{00000000-0005-0000-0000-0000D65D0000}"/>
    <cellStyle name="Comma [0] 2 201 2 2" xfId="25094" hidden="1" xr:uid="{00000000-0005-0000-0000-000009620000}"/>
    <cellStyle name="Comma [0] 2 201 2 2" xfId="25444" hidden="1" xr:uid="{00000000-0005-0000-0000-000067630000}"/>
    <cellStyle name="Comma [0] 2 201 2 2" xfId="25726" hidden="1" xr:uid="{00000000-0005-0000-0000-000081640000}"/>
    <cellStyle name="Comma [0] 2 201 2 2" xfId="26788" hidden="1" xr:uid="{00000000-0005-0000-0000-0000A7680000}"/>
    <cellStyle name="Comma [0] 2 201 2 2" xfId="27138" hidden="1" xr:uid="{00000000-0005-0000-0000-0000056A0000}"/>
    <cellStyle name="Comma [0] 2 201 2 2" xfId="27420" hidden="1" xr:uid="{00000000-0005-0000-0000-00001F6B0000}"/>
    <cellStyle name="Comma [0] 2 201 2 2" xfId="28449" hidden="1" xr:uid="{00000000-0005-0000-0000-0000246F0000}"/>
    <cellStyle name="Comma [0] 2 201 2 2" xfId="28799" hidden="1" xr:uid="{00000000-0005-0000-0000-000082700000}"/>
    <cellStyle name="Comma [0] 2 201 2 2" xfId="29081" hidden="1" xr:uid="{00000000-0005-0000-0000-00009C710000}"/>
    <cellStyle name="Comma [0] 2 201 2 2" xfId="30084" hidden="1" xr:uid="{00000000-0005-0000-0000-000087750000}"/>
    <cellStyle name="Comma [0] 2 201 2 2" xfId="30434" hidden="1" xr:uid="{00000000-0005-0000-0000-0000E5760000}"/>
    <cellStyle name="Comma [0] 2 201 2 2" xfId="30716" hidden="1" xr:uid="{00000000-0005-0000-0000-0000FF770000}"/>
    <cellStyle name="Comma [0] 2 201 2 2" xfId="31606" hidden="1" xr:uid="{00000000-0005-0000-0000-0000797B0000}"/>
    <cellStyle name="Comma [0] 2 201 2 2" xfId="31945" hidden="1" xr:uid="{00000000-0005-0000-0000-0000CC7C0000}"/>
    <cellStyle name="Comma [0] 2 201 2 2" xfId="36888" hidden="1" xr:uid="{A516C8BD-01CC-40C7-A3D4-C9AF43AD13D8}"/>
    <cellStyle name="Comma [0] 2 201 2 2" xfId="37458" hidden="1" xr:uid="{0048604E-463B-4B62-9201-C68326794CF4}"/>
    <cellStyle name="Comma [0] 2 201 2 2" xfId="37808" hidden="1" xr:uid="{AA0DE2ED-370E-4EB3-80BB-7738263916FB}"/>
    <cellStyle name="Comma [0] 2 201 2 2" xfId="38090" hidden="1" xr:uid="{1247E366-85B0-455B-BA67-73111441931A}"/>
    <cellStyle name="Comma [0] 2 201 2 2" xfId="39677" hidden="1" xr:uid="{186147AE-33CE-41D4-93A2-9B85BCAABF67}"/>
    <cellStyle name="Comma [0] 2 201 2 2" xfId="40027" hidden="1" xr:uid="{8500CD0B-24BE-4A1F-B6FF-496540E9E232}"/>
    <cellStyle name="Comma [0] 2 201 2 2" xfId="40309" hidden="1" xr:uid="{A361090B-D5E1-4CE7-A7EA-AB22D913BF6D}"/>
    <cellStyle name="Comma [0] 2 201 2 2" xfId="41433" hidden="1" xr:uid="{3C258993-6D1A-40FB-8D75-68F7B9B4F58D}"/>
    <cellStyle name="Comma [0] 2 201 2 2" xfId="41783" hidden="1" xr:uid="{D2784C35-BB2D-4E40-9148-DD616539F22F}"/>
    <cellStyle name="Comma [0] 2 201 2 2" xfId="42065" hidden="1" xr:uid="{8291D383-1E57-4626-9150-9C170C8D9D09}"/>
    <cellStyle name="Comma [0] 2 201 2 2" xfId="43189" hidden="1" xr:uid="{EF7A0304-6B9F-4192-8DC8-6417FA9BB9A8}"/>
    <cellStyle name="Comma [0] 2 201 2 2" xfId="43539" hidden="1" xr:uid="{03568C7F-A69D-4BC5-9DF6-C8BD02B5D581}"/>
    <cellStyle name="Comma [0] 2 201 2 2" xfId="43821" hidden="1" xr:uid="{3B3FEAE7-738A-4EBE-A4C4-CEB369FD1567}"/>
    <cellStyle name="Comma [0] 2 201 2 2" xfId="44945" hidden="1" xr:uid="{1FC4512B-547A-4C66-B36F-BCAD676ECC23}"/>
    <cellStyle name="Comma [0] 2 201 2 2" xfId="45295" hidden="1" xr:uid="{1E78E13C-FB4C-4F9F-98E4-926C99C14994}"/>
    <cellStyle name="Comma [0] 2 201 2 2" xfId="45577" hidden="1" xr:uid="{9CE93BB4-390D-4FC6-9B93-FE15F6B7D630}"/>
    <cellStyle name="Comma [0] 2 201 2 2" xfId="46701" hidden="1" xr:uid="{5A568D38-C3AE-4540-B49B-39E178273AD0}"/>
    <cellStyle name="Comma [0] 2 201 2 2" xfId="47051" hidden="1" xr:uid="{7E91BAEF-AAD5-4257-91AE-324EDBF09492}"/>
    <cellStyle name="Comma [0] 2 201 2 2" xfId="47333" hidden="1" xr:uid="{7CBA2577-4DF0-4F83-941B-84CB9DAF6B83}"/>
    <cellStyle name="Comma [0] 2 201 2 2" xfId="48454" hidden="1" xr:uid="{B81B7415-FB66-40C4-80BF-590CABAF44A8}"/>
    <cellStyle name="Comma [0] 2 201 2 2" xfId="48804" hidden="1" xr:uid="{5C54286B-B359-4546-8169-2F2DE06B6664}"/>
    <cellStyle name="Comma [0] 2 201 2 2" xfId="49086" hidden="1" xr:uid="{8A21A6D9-AD29-4455-94DE-0B74358CF0D7}"/>
    <cellStyle name="Comma [0] 2 201 2 2" xfId="50204" hidden="1" xr:uid="{7F36E7F5-B19F-4E65-8699-4C0DB0CC1E6E}"/>
    <cellStyle name="Comma [0] 2 201 2 2" xfId="50554" hidden="1" xr:uid="{517B9E14-235D-4B0F-9375-1FC4C7D3E267}"/>
    <cellStyle name="Comma [0] 2 201 2 2" xfId="50836" hidden="1" xr:uid="{E9865BB6-5E75-4313-ACA8-CA1F780A5848}"/>
    <cellStyle name="Comma [0] 2 201 2 2" xfId="51948" hidden="1" xr:uid="{298F2794-F28C-4BE6-81B7-40FE4457C427}"/>
    <cellStyle name="Comma [0] 2 201 2 2" xfId="52298" hidden="1" xr:uid="{DE85DE98-4D13-4370-881D-FF1970CC8C16}"/>
    <cellStyle name="Comma [0] 2 201 2 2" xfId="52580" hidden="1" xr:uid="{75DB2FB4-E927-445A-9593-564C46D9696F}"/>
    <cellStyle name="Comma [0] 2 201 2 2" xfId="53682" hidden="1" xr:uid="{92C84190-A147-458A-9C22-308E1BD90461}"/>
    <cellStyle name="Comma [0] 2 201 2 2" xfId="54032" hidden="1" xr:uid="{F34E4DB0-A8AE-4E46-A220-C6A3D8B778BE}"/>
    <cellStyle name="Comma [0] 2 201 2 2" xfId="54314" hidden="1" xr:uid="{7AC6F5DF-E701-4164-B218-BC0EF20A0C37}"/>
    <cellStyle name="Comma [0] 2 201 2 2" xfId="55406" hidden="1" xr:uid="{F1CE206A-571A-41B2-8F7A-8F791B0861E0}"/>
    <cellStyle name="Comma [0] 2 201 2 2" xfId="55756" hidden="1" xr:uid="{4B85826B-DCFA-4376-A662-97B847ADA214}"/>
    <cellStyle name="Comma [0] 2 201 2 2" xfId="56038" hidden="1" xr:uid="{A75C524B-F2F1-476B-9850-42455B08FDEF}"/>
    <cellStyle name="Comma [0] 2 201 2 2" xfId="57113" hidden="1" xr:uid="{7464A301-08F7-4884-9258-ED224B54780D}"/>
    <cellStyle name="Comma [0] 2 201 2 2" xfId="57463" hidden="1" xr:uid="{3246CE04-2135-45F8-AB54-F59A2E32C931}"/>
    <cellStyle name="Comma [0] 2 201 2 2" xfId="57745" hidden="1" xr:uid="{56748FA0-5B97-4860-8C19-4C3606E77DCA}"/>
    <cellStyle name="Comma [0] 2 201 2 2" xfId="58807" hidden="1" xr:uid="{66E70B61-774D-4B32-965F-898E4895C281}"/>
    <cellStyle name="Comma [0] 2 201 2 2" xfId="59157" hidden="1" xr:uid="{BD34090D-50D2-4C1D-9C34-ED8F0C8C2C69}"/>
    <cellStyle name="Comma [0] 2 201 2 2" xfId="59439" hidden="1" xr:uid="{C0318535-2894-4E10-A6DB-7C3D95F7AC14}"/>
    <cellStyle name="Comma [0] 2 201 2 2" xfId="60468" hidden="1" xr:uid="{F1DB7373-3DF3-4DAE-BCB3-2B2EC248CE22}"/>
    <cellStyle name="Comma [0] 2 201 2 2" xfId="60818" hidden="1" xr:uid="{F1F45B28-631D-4FC2-BA37-56A155D5651B}"/>
    <cellStyle name="Comma [0] 2 201 2 2" xfId="61100" hidden="1" xr:uid="{3FA7A708-5319-4729-9A6C-E9F43E799311}"/>
    <cellStyle name="Comma [0] 2 201 2 2" xfId="62103" hidden="1" xr:uid="{6DC53452-19C7-4311-AD1C-BE5DC20B3613}"/>
    <cellStyle name="Comma [0] 2 201 2 2" xfId="62453" hidden="1" xr:uid="{08C29A53-FB57-4246-B363-6999F40AE07B}"/>
    <cellStyle name="Comma [0] 2 201 2 2" xfId="62735" hidden="1" xr:uid="{63F72756-886B-4771-AD82-8621A015B1A8}"/>
    <cellStyle name="Comma [0] 2 201 2 2" xfId="63625" hidden="1" xr:uid="{756E36BD-AB63-4BFE-A2EC-1641BFCE69BE}"/>
    <cellStyle name="Comma [0] 2 201 2 2" xfId="63964" hidden="1" xr:uid="{9246E398-CB79-490A-8DF6-93CB260A902A}"/>
    <cellStyle name="Comma [0] 2 201 3" xfId="4208" xr:uid="{00000000-0005-0000-0000-000073100000}"/>
    <cellStyle name="Comma [0] 2 201 3 2" xfId="36227" xr:uid="{6695DE76-0330-4711-9FEE-A0F5642D4DEF}"/>
    <cellStyle name="Comma [0] 2 202" xfId="415" xr:uid="{00000000-0005-0000-0000-0000A2010000}"/>
    <cellStyle name="Comma [0] 2 202 2" xfId="1074" hidden="1" xr:uid="{00000000-0005-0000-0000-000035040000}"/>
    <cellStyle name="Comma [0] 2 202 2" xfId="1640" hidden="1" xr:uid="{00000000-0005-0000-0000-00006B060000}"/>
    <cellStyle name="Comma [0] 2 202 2" xfId="1984" hidden="1" xr:uid="{00000000-0005-0000-0000-0000C3070000}"/>
    <cellStyle name="Comma [0] 2 202 2" xfId="2266" hidden="1" xr:uid="{00000000-0005-0000-0000-0000DD080000}"/>
    <cellStyle name="Comma [0] 2 202 2" xfId="33110" hidden="1" xr:uid="{2C9BDB37-B076-4AE6-81A0-CB20B46B55D3}"/>
    <cellStyle name="Comma [0] 2 202 2" xfId="33673" hidden="1" xr:uid="{F0EDFAE5-EC54-410A-B1E0-262A9C2C3C00}"/>
    <cellStyle name="Comma [0] 2 202 2" xfId="34014" hidden="1" xr:uid="{1C9E5A6F-3E71-490A-984C-30B1DEA4038B}"/>
    <cellStyle name="Comma [0] 2 202 2" xfId="34296" hidden="1" xr:uid="{A8801F4D-B3B7-4FD1-A3BE-8729E6CA6B78}"/>
    <cellStyle name="Comma [0] 2 202 2" xfId="32468" xr:uid="{7FE240CE-1101-4438-BAD5-1D3358A94923}"/>
    <cellStyle name="Comma [0] 2 202 2 2" xfId="4867" hidden="1" xr:uid="{00000000-0005-0000-0000-000006130000}"/>
    <cellStyle name="Comma [0] 2 202 2 2" xfId="5437" hidden="1" xr:uid="{00000000-0005-0000-0000-000040150000}"/>
    <cellStyle name="Comma [0] 2 202 2 2" xfId="5786" hidden="1" xr:uid="{00000000-0005-0000-0000-00009D160000}"/>
    <cellStyle name="Comma [0] 2 202 2 2" xfId="6068" hidden="1" xr:uid="{00000000-0005-0000-0000-0000B7170000}"/>
    <cellStyle name="Comma [0] 2 202 2 2" xfId="7656" hidden="1" xr:uid="{00000000-0005-0000-0000-0000EB1D0000}"/>
    <cellStyle name="Comma [0] 2 202 2 2" xfId="8005" hidden="1" xr:uid="{00000000-0005-0000-0000-0000481F0000}"/>
    <cellStyle name="Comma [0] 2 202 2 2" xfId="8287" hidden="1" xr:uid="{00000000-0005-0000-0000-000062200000}"/>
    <cellStyle name="Comma [0] 2 202 2 2" xfId="9412" hidden="1" xr:uid="{00000000-0005-0000-0000-0000C7240000}"/>
    <cellStyle name="Comma [0] 2 202 2 2" xfId="9761" hidden="1" xr:uid="{00000000-0005-0000-0000-000024260000}"/>
    <cellStyle name="Comma [0] 2 202 2 2" xfId="10043" hidden="1" xr:uid="{00000000-0005-0000-0000-00003E270000}"/>
    <cellStyle name="Comma [0] 2 202 2 2" xfId="11168" hidden="1" xr:uid="{00000000-0005-0000-0000-0000A32B0000}"/>
    <cellStyle name="Comma [0] 2 202 2 2" xfId="11517" hidden="1" xr:uid="{00000000-0005-0000-0000-0000002D0000}"/>
    <cellStyle name="Comma [0] 2 202 2 2" xfId="11799" hidden="1" xr:uid="{00000000-0005-0000-0000-00001A2E0000}"/>
    <cellStyle name="Comma [0] 2 202 2 2" xfId="12924" hidden="1" xr:uid="{00000000-0005-0000-0000-00007F320000}"/>
    <cellStyle name="Comma [0] 2 202 2 2" xfId="13273" hidden="1" xr:uid="{00000000-0005-0000-0000-0000DC330000}"/>
    <cellStyle name="Comma [0] 2 202 2 2" xfId="13555" hidden="1" xr:uid="{00000000-0005-0000-0000-0000F6340000}"/>
    <cellStyle name="Comma [0] 2 202 2 2" xfId="14680" hidden="1" xr:uid="{00000000-0005-0000-0000-00005B390000}"/>
    <cellStyle name="Comma [0] 2 202 2 2" xfId="15029" hidden="1" xr:uid="{00000000-0005-0000-0000-0000B83A0000}"/>
    <cellStyle name="Comma [0] 2 202 2 2" xfId="15311" hidden="1" xr:uid="{00000000-0005-0000-0000-0000D23B0000}"/>
    <cellStyle name="Comma [0] 2 202 2 2" xfId="16433" hidden="1" xr:uid="{00000000-0005-0000-0000-000034400000}"/>
    <cellStyle name="Comma [0] 2 202 2 2" xfId="16782" hidden="1" xr:uid="{00000000-0005-0000-0000-000091410000}"/>
    <cellStyle name="Comma [0] 2 202 2 2" xfId="17064" hidden="1" xr:uid="{00000000-0005-0000-0000-0000AB420000}"/>
    <cellStyle name="Comma [0] 2 202 2 2" xfId="18183" hidden="1" xr:uid="{00000000-0005-0000-0000-00000A470000}"/>
    <cellStyle name="Comma [0] 2 202 2 2" xfId="18532" hidden="1" xr:uid="{00000000-0005-0000-0000-000067480000}"/>
    <cellStyle name="Comma [0] 2 202 2 2" xfId="18814" hidden="1" xr:uid="{00000000-0005-0000-0000-000081490000}"/>
    <cellStyle name="Comma [0] 2 202 2 2" xfId="19927" hidden="1" xr:uid="{00000000-0005-0000-0000-0000DA4D0000}"/>
    <cellStyle name="Comma [0] 2 202 2 2" xfId="20276" hidden="1" xr:uid="{00000000-0005-0000-0000-0000374F0000}"/>
    <cellStyle name="Comma [0] 2 202 2 2" xfId="20558" hidden="1" xr:uid="{00000000-0005-0000-0000-000051500000}"/>
    <cellStyle name="Comma [0] 2 202 2 2" xfId="21661" hidden="1" xr:uid="{00000000-0005-0000-0000-0000A0540000}"/>
    <cellStyle name="Comma [0] 2 202 2 2" xfId="22010" hidden="1" xr:uid="{00000000-0005-0000-0000-0000FD550000}"/>
    <cellStyle name="Comma [0] 2 202 2 2" xfId="22292" hidden="1" xr:uid="{00000000-0005-0000-0000-000017570000}"/>
    <cellStyle name="Comma [0] 2 202 2 2" xfId="23385" hidden="1" xr:uid="{00000000-0005-0000-0000-00005C5B0000}"/>
    <cellStyle name="Comma [0] 2 202 2 2" xfId="23734" hidden="1" xr:uid="{00000000-0005-0000-0000-0000B95C0000}"/>
    <cellStyle name="Comma [0] 2 202 2 2" xfId="24016" hidden="1" xr:uid="{00000000-0005-0000-0000-0000D35D0000}"/>
    <cellStyle name="Comma [0] 2 202 2 2" xfId="25092" hidden="1" xr:uid="{00000000-0005-0000-0000-000007620000}"/>
    <cellStyle name="Comma [0] 2 202 2 2" xfId="25441" hidden="1" xr:uid="{00000000-0005-0000-0000-000064630000}"/>
    <cellStyle name="Comma [0] 2 202 2 2" xfId="25723" hidden="1" xr:uid="{00000000-0005-0000-0000-00007E640000}"/>
    <cellStyle name="Comma [0] 2 202 2 2" xfId="26786" hidden="1" xr:uid="{00000000-0005-0000-0000-0000A5680000}"/>
    <cellStyle name="Comma [0] 2 202 2 2" xfId="27135" hidden="1" xr:uid="{00000000-0005-0000-0000-0000026A0000}"/>
    <cellStyle name="Comma [0] 2 202 2 2" xfId="27417" hidden="1" xr:uid="{00000000-0005-0000-0000-00001C6B0000}"/>
    <cellStyle name="Comma [0] 2 202 2 2" xfId="28447" hidden="1" xr:uid="{00000000-0005-0000-0000-0000226F0000}"/>
    <cellStyle name="Comma [0] 2 202 2 2" xfId="28796" hidden="1" xr:uid="{00000000-0005-0000-0000-00007F700000}"/>
    <cellStyle name="Comma [0] 2 202 2 2" xfId="29078" hidden="1" xr:uid="{00000000-0005-0000-0000-000099710000}"/>
    <cellStyle name="Comma [0] 2 202 2 2" xfId="30082" hidden="1" xr:uid="{00000000-0005-0000-0000-000085750000}"/>
    <cellStyle name="Comma [0] 2 202 2 2" xfId="30431" hidden="1" xr:uid="{00000000-0005-0000-0000-0000E2760000}"/>
    <cellStyle name="Comma [0] 2 202 2 2" xfId="30713" hidden="1" xr:uid="{00000000-0005-0000-0000-0000FC770000}"/>
    <cellStyle name="Comma [0] 2 202 2 2" xfId="31604" hidden="1" xr:uid="{00000000-0005-0000-0000-0000777B0000}"/>
    <cellStyle name="Comma [0] 2 202 2 2" xfId="31942" hidden="1" xr:uid="{00000000-0005-0000-0000-0000C97C0000}"/>
    <cellStyle name="Comma [0] 2 202 2 2" xfId="36886" hidden="1" xr:uid="{20D8C06B-C128-4598-BB83-8357668F8C25}"/>
    <cellStyle name="Comma [0] 2 202 2 2" xfId="37456" hidden="1" xr:uid="{E4C0BA32-6714-4B08-B9D7-EC0B33A623BF}"/>
    <cellStyle name="Comma [0] 2 202 2 2" xfId="37805" hidden="1" xr:uid="{28C53971-68B5-438C-A322-810A22DA4597}"/>
    <cellStyle name="Comma [0] 2 202 2 2" xfId="38087" hidden="1" xr:uid="{E8833443-573C-42F9-A754-A528413C3E13}"/>
    <cellStyle name="Comma [0] 2 202 2 2" xfId="39675" hidden="1" xr:uid="{C1C885DC-98DE-4748-AA6F-95FFF6A764EB}"/>
    <cellStyle name="Comma [0] 2 202 2 2" xfId="40024" hidden="1" xr:uid="{19BC5706-BA02-4BB7-8F50-D1411227BA0A}"/>
    <cellStyle name="Comma [0] 2 202 2 2" xfId="40306" hidden="1" xr:uid="{7878D66A-9A91-4CE6-A82C-F39B1E78F09F}"/>
    <cellStyle name="Comma [0] 2 202 2 2" xfId="41431" hidden="1" xr:uid="{6BA56B8F-2EFF-4952-BC53-22690FD5F1F6}"/>
    <cellStyle name="Comma [0] 2 202 2 2" xfId="41780" hidden="1" xr:uid="{2D435292-EAB6-4E42-9E08-44C20ECBC7D8}"/>
    <cellStyle name="Comma [0] 2 202 2 2" xfId="42062" hidden="1" xr:uid="{E48489BF-DC5B-4951-AC79-CF08C8CD12AE}"/>
    <cellStyle name="Comma [0] 2 202 2 2" xfId="43187" hidden="1" xr:uid="{0F461AF0-CF48-4C94-8B74-6D1A79B91C3F}"/>
    <cellStyle name="Comma [0] 2 202 2 2" xfId="43536" hidden="1" xr:uid="{465E70A1-969F-425A-B47B-D0BF0FC6B146}"/>
    <cellStyle name="Comma [0] 2 202 2 2" xfId="43818" hidden="1" xr:uid="{CC135A71-40CB-41F8-A391-B29AFD0850DF}"/>
    <cellStyle name="Comma [0] 2 202 2 2" xfId="44943" hidden="1" xr:uid="{A1A4A7DE-AE32-4AE6-BF28-E72CE109899A}"/>
    <cellStyle name="Comma [0] 2 202 2 2" xfId="45292" hidden="1" xr:uid="{5C26BAF2-3EE1-4358-8919-79E0BD6501EF}"/>
    <cellStyle name="Comma [0] 2 202 2 2" xfId="45574" hidden="1" xr:uid="{7DB5627E-0BF5-41B9-83DE-824624A5CFF9}"/>
    <cellStyle name="Comma [0] 2 202 2 2" xfId="46699" hidden="1" xr:uid="{65BD3A3A-81EB-41C8-92A3-013775B44A32}"/>
    <cellStyle name="Comma [0] 2 202 2 2" xfId="47048" hidden="1" xr:uid="{6B37F10D-D8A2-4B74-91DA-F76273C563D2}"/>
    <cellStyle name="Comma [0] 2 202 2 2" xfId="47330" hidden="1" xr:uid="{8F6ADDAA-B43A-42A0-AA1E-073436825BBB}"/>
    <cellStyle name="Comma [0] 2 202 2 2" xfId="48452" hidden="1" xr:uid="{F780B68B-1F73-4077-B0F9-C7066B330E7B}"/>
    <cellStyle name="Comma [0] 2 202 2 2" xfId="48801" hidden="1" xr:uid="{A62D9C10-F3FF-47C0-97D7-DCB72943C6E5}"/>
    <cellStyle name="Comma [0] 2 202 2 2" xfId="49083" hidden="1" xr:uid="{E7BD28B4-C867-407E-9A9C-3C1E5A6D4B66}"/>
    <cellStyle name="Comma [0] 2 202 2 2" xfId="50202" hidden="1" xr:uid="{D663DF4C-3E25-43CF-B881-832C26B18DE3}"/>
    <cellStyle name="Comma [0] 2 202 2 2" xfId="50551" hidden="1" xr:uid="{DCE194B4-342C-4295-834F-55AF4F597E24}"/>
    <cellStyle name="Comma [0] 2 202 2 2" xfId="50833" hidden="1" xr:uid="{EC3363B6-9F3E-451C-A326-465F96CCE0F1}"/>
    <cellStyle name="Comma [0] 2 202 2 2" xfId="51946" hidden="1" xr:uid="{93BF8CEB-8CA8-420E-9703-2C339DF63E8D}"/>
    <cellStyle name="Comma [0] 2 202 2 2" xfId="52295" hidden="1" xr:uid="{D8137E39-E4AE-4A85-969D-0DA63EB48B8C}"/>
    <cellStyle name="Comma [0] 2 202 2 2" xfId="52577" hidden="1" xr:uid="{BD5DF0F0-5F78-4881-B4F6-134651CC2CFF}"/>
    <cellStyle name="Comma [0] 2 202 2 2" xfId="53680" hidden="1" xr:uid="{CEBFB48A-CBA4-4A79-9B98-01F36BB5B8FE}"/>
    <cellStyle name="Comma [0] 2 202 2 2" xfId="54029" hidden="1" xr:uid="{8F5A0F6F-BD22-4063-BEE5-303CDECDDE87}"/>
    <cellStyle name="Comma [0] 2 202 2 2" xfId="54311" hidden="1" xr:uid="{1E6B5FA1-106C-468E-88B0-4A9D9690BDD0}"/>
    <cellStyle name="Comma [0] 2 202 2 2" xfId="55404" hidden="1" xr:uid="{0DFF478C-D4B4-4A61-9D56-DBF2D56CBB85}"/>
    <cellStyle name="Comma [0] 2 202 2 2" xfId="55753" hidden="1" xr:uid="{7BFDA0DF-F3D8-445B-8FBE-06B5DA7F3E22}"/>
    <cellStyle name="Comma [0] 2 202 2 2" xfId="56035" hidden="1" xr:uid="{3C7EB3DF-2D11-438A-A4F6-BCDFFF1196BA}"/>
    <cellStyle name="Comma [0] 2 202 2 2" xfId="57111" hidden="1" xr:uid="{3F852045-3ABD-4780-8AE9-CB8031A7CE85}"/>
    <cellStyle name="Comma [0] 2 202 2 2" xfId="57460" hidden="1" xr:uid="{953F1CC7-946B-43E0-B8E2-BE4735D571C5}"/>
    <cellStyle name="Comma [0] 2 202 2 2" xfId="57742" hidden="1" xr:uid="{4ADE521F-8CDE-4B7F-984A-1398349CF88E}"/>
    <cellStyle name="Comma [0] 2 202 2 2" xfId="58805" hidden="1" xr:uid="{9BABF6A5-8D11-4B2B-B1B9-D4AE52F0CC0D}"/>
    <cellStyle name="Comma [0] 2 202 2 2" xfId="59154" hidden="1" xr:uid="{FDB31B05-683E-4439-B521-36F220C3E813}"/>
    <cellStyle name="Comma [0] 2 202 2 2" xfId="59436" hidden="1" xr:uid="{D7C514E5-64AD-4819-8BB1-473E7DEE6B4A}"/>
    <cellStyle name="Comma [0] 2 202 2 2" xfId="60466" hidden="1" xr:uid="{D6273A5C-0280-46AA-80AB-AF1ED6F4C33F}"/>
    <cellStyle name="Comma [0] 2 202 2 2" xfId="60815" hidden="1" xr:uid="{6406D41C-1A60-4D14-85DD-196AA3B7F2EE}"/>
    <cellStyle name="Comma [0] 2 202 2 2" xfId="61097" hidden="1" xr:uid="{F08AF7C1-9602-4929-94AB-355C7F566A6D}"/>
    <cellStyle name="Comma [0] 2 202 2 2" xfId="62101" hidden="1" xr:uid="{CCB513A2-6FC7-4261-9FE2-75A2DC80A83E}"/>
    <cellStyle name="Comma [0] 2 202 2 2" xfId="62450" hidden="1" xr:uid="{F886A292-B146-41E8-9FB0-65AD5B385A76}"/>
    <cellStyle name="Comma [0] 2 202 2 2" xfId="62732" hidden="1" xr:uid="{EDE0EABF-FBF2-4D77-B659-4173554F450A}"/>
    <cellStyle name="Comma [0] 2 202 2 2" xfId="63623" hidden="1" xr:uid="{C80F49BD-49A9-4DE6-8BB8-6806168883F6}"/>
    <cellStyle name="Comma [0] 2 202 2 2" xfId="63961" hidden="1" xr:uid="{BE834A50-C863-441D-90AF-83FEFB00EE6A}"/>
    <cellStyle name="Comma [0] 2 202 3" xfId="4206" xr:uid="{00000000-0005-0000-0000-000071100000}"/>
    <cellStyle name="Comma [0] 2 202 3 2" xfId="36225" xr:uid="{FF1A26A4-FA01-4CB7-BE99-EEC3DBE99A10}"/>
    <cellStyle name="Comma [0] 2 203" xfId="433" xr:uid="{00000000-0005-0000-0000-0000B4010000}"/>
    <cellStyle name="Comma [0] 2 203 2" xfId="1092" hidden="1" xr:uid="{00000000-0005-0000-0000-000047040000}"/>
    <cellStyle name="Comma [0] 2 203 2" xfId="1658" hidden="1" xr:uid="{00000000-0005-0000-0000-00007D060000}"/>
    <cellStyle name="Comma [0] 2 203 2" xfId="1948" hidden="1" xr:uid="{00000000-0005-0000-0000-00009F070000}"/>
    <cellStyle name="Comma [0] 2 203 2" xfId="2232" hidden="1" xr:uid="{00000000-0005-0000-0000-0000BB080000}"/>
    <cellStyle name="Comma [0] 2 203 2" xfId="33128" hidden="1" xr:uid="{13C119BF-E9DB-4270-9E77-267E89D97768}"/>
    <cellStyle name="Comma [0] 2 203 2" xfId="33691" hidden="1" xr:uid="{31D40A03-8055-497E-9E8E-AC2DF2E61C89}"/>
    <cellStyle name="Comma [0] 2 203 2" xfId="33978" hidden="1" xr:uid="{E9BB71F1-683C-4B9C-B115-C79FCFE38460}"/>
    <cellStyle name="Comma [0] 2 203 2" xfId="34262" hidden="1" xr:uid="{09BFA339-D6A2-441A-B91C-DFE12D14436A}"/>
    <cellStyle name="Comma [0] 2 203 2" xfId="32486" xr:uid="{5276F688-2774-40C6-8558-65B17E944D30}"/>
    <cellStyle name="Comma [0] 2 203 2 2" xfId="4885" hidden="1" xr:uid="{00000000-0005-0000-0000-000018130000}"/>
    <cellStyle name="Comma [0] 2 203 2 2" xfId="5455" hidden="1" xr:uid="{00000000-0005-0000-0000-000052150000}"/>
    <cellStyle name="Comma [0] 2 203 2 2" xfId="5750" hidden="1" xr:uid="{00000000-0005-0000-0000-000079160000}"/>
    <cellStyle name="Comma [0] 2 203 2 2" xfId="6034" hidden="1" xr:uid="{00000000-0005-0000-0000-000095170000}"/>
    <cellStyle name="Comma [0] 2 203 2 2" xfId="7674" hidden="1" xr:uid="{00000000-0005-0000-0000-0000FD1D0000}"/>
    <cellStyle name="Comma [0] 2 203 2 2" xfId="7969" hidden="1" xr:uid="{00000000-0005-0000-0000-0000241F0000}"/>
    <cellStyle name="Comma [0] 2 203 2 2" xfId="8253" hidden="1" xr:uid="{00000000-0005-0000-0000-000040200000}"/>
    <cellStyle name="Comma [0] 2 203 2 2" xfId="9430" hidden="1" xr:uid="{00000000-0005-0000-0000-0000D9240000}"/>
    <cellStyle name="Comma [0] 2 203 2 2" xfId="9725" hidden="1" xr:uid="{00000000-0005-0000-0000-000000260000}"/>
    <cellStyle name="Comma [0] 2 203 2 2" xfId="10009" hidden="1" xr:uid="{00000000-0005-0000-0000-00001C270000}"/>
    <cellStyle name="Comma [0] 2 203 2 2" xfId="11186" hidden="1" xr:uid="{00000000-0005-0000-0000-0000B52B0000}"/>
    <cellStyle name="Comma [0] 2 203 2 2" xfId="11481" hidden="1" xr:uid="{00000000-0005-0000-0000-0000DC2C0000}"/>
    <cellStyle name="Comma [0] 2 203 2 2" xfId="11765" hidden="1" xr:uid="{00000000-0005-0000-0000-0000F82D0000}"/>
    <cellStyle name="Comma [0] 2 203 2 2" xfId="12942" hidden="1" xr:uid="{00000000-0005-0000-0000-000091320000}"/>
    <cellStyle name="Comma [0] 2 203 2 2" xfId="13237" hidden="1" xr:uid="{00000000-0005-0000-0000-0000B8330000}"/>
    <cellStyle name="Comma [0] 2 203 2 2" xfId="13521" hidden="1" xr:uid="{00000000-0005-0000-0000-0000D4340000}"/>
    <cellStyle name="Comma [0] 2 203 2 2" xfId="14698" hidden="1" xr:uid="{00000000-0005-0000-0000-00006D390000}"/>
    <cellStyle name="Comma [0] 2 203 2 2" xfId="14993" hidden="1" xr:uid="{00000000-0005-0000-0000-0000943A0000}"/>
    <cellStyle name="Comma [0] 2 203 2 2" xfId="15277" hidden="1" xr:uid="{00000000-0005-0000-0000-0000B03B0000}"/>
    <cellStyle name="Comma [0] 2 203 2 2" xfId="16451" hidden="1" xr:uid="{00000000-0005-0000-0000-000046400000}"/>
    <cellStyle name="Comma [0] 2 203 2 2" xfId="16746" hidden="1" xr:uid="{00000000-0005-0000-0000-00006D410000}"/>
    <cellStyle name="Comma [0] 2 203 2 2" xfId="17030" hidden="1" xr:uid="{00000000-0005-0000-0000-000089420000}"/>
    <cellStyle name="Comma [0] 2 203 2 2" xfId="18201" hidden="1" xr:uid="{00000000-0005-0000-0000-00001C470000}"/>
    <cellStyle name="Comma [0] 2 203 2 2" xfId="18496" hidden="1" xr:uid="{00000000-0005-0000-0000-000043480000}"/>
    <cellStyle name="Comma [0] 2 203 2 2" xfId="18780" hidden="1" xr:uid="{00000000-0005-0000-0000-00005F490000}"/>
    <cellStyle name="Comma [0] 2 203 2 2" xfId="19945" hidden="1" xr:uid="{00000000-0005-0000-0000-0000EC4D0000}"/>
    <cellStyle name="Comma [0] 2 203 2 2" xfId="20240" hidden="1" xr:uid="{00000000-0005-0000-0000-0000134F0000}"/>
    <cellStyle name="Comma [0] 2 203 2 2" xfId="20524" hidden="1" xr:uid="{00000000-0005-0000-0000-00002F500000}"/>
    <cellStyle name="Comma [0] 2 203 2 2" xfId="21679" hidden="1" xr:uid="{00000000-0005-0000-0000-0000B2540000}"/>
    <cellStyle name="Comma [0] 2 203 2 2" xfId="21974" hidden="1" xr:uid="{00000000-0005-0000-0000-0000D9550000}"/>
    <cellStyle name="Comma [0] 2 203 2 2" xfId="22258" hidden="1" xr:uid="{00000000-0005-0000-0000-0000F5560000}"/>
    <cellStyle name="Comma [0] 2 203 2 2" xfId="23403" hidden="1" xr:uid="{00000000-0005-0000-0000-00006E5B0000}"/>
    <cellStyle name="Comma [0] 2 203 2 2" xfId="23698" hidden="1" xr:uid="{00000000-0005-0000-0000-0000955C0000}"/>
    <cellStyle name="Comma [0] 2 203 2 2" xfId="23982" hidden="1" xr:uid="{00000000-0005-0000-0000-0000B15D0000}"/>
    <cellStyle name="Comma [0] 2 203 2 2" xfId="25110" hidden="1" xr:uid="{00000000-0005-0000-0000-000019620000}"/>
    <cellStyle name="Comma [0] 2 203 2 2" xfId="25405" hidden="1" xr:uid="{00000000-0005-0000-0000-000040630000}"/>
    <cellStyle name="Comma [0] 2 203 2 2" xfId="25689" hidden="1" xr:uid="{00000000-0005-0000-0000-00005C640000}"/>
    <cellStyle name="Comma [0] 2 203 2 2" xfId="26804" hidden="1" xr:uid="{00000000-0005-0000-0000-0000B7680000}"/>
    <cellStyle name="Comma [0] 2 203 2 2" xfId="27099" hidden="1" xr:uid="{00000000-0005-0000-0000-0000DE690000}"/>
    <cellStyle name="Comma [0] 2 203 2 2" xfId="27383" hidden="1" xr:uid="{00000000-0005-0000-0000-0000FA6A0000}"/>
    <cellStyle name="Comma [0] 2 203 2 2" xfId="28465" hidden="1" xr:uid="{00000000-0005-0000-0000-0000346F0000}"/>
    <cellStyle name="Comma [0] 2 203 2 2" xfId="28760" hidden="1" xr:uid="{00000000-0005-0000-0000-00005B700000}"/>
    <cellStyle name="Comma [0] 2 203 2 2" xfId="29044" hidden="1" xr:uid="{00000000-0005-0000-0000-000077710000}"/>
    <cellStyle name="Comma [0] 2 203 2 2" xfId="30100" hidden="1" xr:uid="{00000000-0005-0000-0000-000097750000}"/>
    <cellStyle name="Comma [0] 2 203 2 2" xfId="30395" hidden="1" xr:uid="{00000000-0005-0000-0000-0000BE760000}"/>
    <cellStyle name="Comma [0] 2 203 2 2" xfId="30679" hidden="1" xr:uid="{00000000-0005-0000-0000-0000DA770000}"/>
    <cellStyle name="Comma [0] 2 203 2 2" xfId="31622" hidden="1" xr:uid="{00000000-0005-0000-0000-0000897B0000}"/>
    <cellStyle name="Comma [0] 2 203 2 2" xfId="31906" hidden="1" xr:uid="{00000000-0005-0000-0000-0000A57C0000}"/>
    <cellStyle name="Comma [0] 2 203 2 2" xfId="36904" hidden="1" xr:uid="{DB1A3751-F21C-44A8-9DC4-0E99D49C9D90}"/>
    <cellStyle name="Comma [0] 2 203 2 2" xfId="37474" hidden="1" xr:uid="{34BF0BB8-1656-4655-825F-7481BA8A261A}"/>
    <cellStyle name="Comma [0] 2 203 2 2" xfId="37769" hidden="1" xr:uid="{19D45CB5-7DE5-4470-B6DF-A2F990E79E62}"/>
    <cellStyle name="Comma [0] 2 203 2 2" xfId="38053" hidden="1" xr:uid="{C6007AB6-E9CA-4AA8-89D4-C41BCBFCE0FE}"/>
    <cellStyle name="Comma [0] 2 203 2 2" xfId="39693" hidden="1" xr:uid="{BCEFF4E8-5E21-4494-B690-D1F1CCEF644C}"/>
    <cellStyle name="Comma [0] 2 203 2 2" xfId="39988" hidden="1" xr:uid="{0651EF66-2C5A-492A-B852-20B84169AB1D}"/>
    <cellStyle name="Comma [0] 2 203 2 2" xfId="40272" hidden="1" xr:uid="{EF5AA4BD-7609-4ECD-9679-349FD6A39E11}"/>
    <cellStyle name="Comma [0] 2 203 2 2" xfId="41449" hidden="1" xr:uid="{9970D861-5A0F-4D96-844B-B81D8393C61D}"/>
    <cellStyle name="Comma [0] 2 203 2 2" xfId="41744" hidden="1" xr:uid="{02EDEFB7-0659-464B-9784-9F53597F5A46}"/>
    <cellStyle name="Comma [0] 2 203 2 2" xfId="42028" hidden="1" xr:uid="{584C11E9-6253-4C7F-8412-15CB0D754920}"/>
    <cellStyle name="Comma [0] 2 203 2 2" xfId="43205" hidden="1" xr:uid="{AC75F7F5-D294-47A2-8329-B7C14D0A2AAB}"/>
    <cellStyle name="Comma [0] 2 203 2 2" xfId="43500" hidden="1" xr:uid="{C60BA723-7906-4FA8-A9C2-34FA82D7A1E5}"/>
    <cellStyle name="Comma [0] 2 203 2 2" xfId="43784" hidden="1" xr:uid="{9D009F2D-3AB4-4F84-9351-D86BCFBA608F}"/>
    <cellStyle name="Comma [0] 2 203 2 2" xfId="44961" hidden="1" xr:uid="{802CA6BC-7166-457A-B121-7089AD5B10E5}"/>
    <cellStyle name="Comma [0] 2 203 2 2" xfId="45256" hidden="1" xr:uid="{60A313A9-D3DA-4894-8D9C-94BAA64077FD}"/>
    <cellStyle name="Comma [0] 2 203 2 2" xfId="45540" hidden="1" xr:uid="{1867DD99-7D10-4815-9A68-59115ABD94A4}"/>
    <cellStyle name="Comma [0] 2 203 2 2" xfId="46717" hidden="1" xr:uid="{5CA923CC-9B36-4B9B-BC8D-9B981FA6E9CD}"/>
    <cellStyle name="Comma [0] 2 203 2 2" xfId="47012" hidden="1" xr:uid="{E32826AC-3CB3-4EAE-820E-81CC0715C2E2}"/>
    <cellStyle name="Comma [0] 2 203 2 2" xfId="47296" hidden="1" xr:uid="{420497AA-13B3-46B2-B03D-51B8A84B9933}"/>
    <cellStyle name="Comma [0] 2 203 2 2" xfId="48470" hidden="1" xr:uid="{66C6C606-6658-45A7-ACB9-035F2AB61F10}"/>
    <cellStyle name="Comma [0] 2 203 2 2" xfId="48765" hidden="1" xr:uid="{66E37DDD-E32A-496D-BB9A-117B52C09039}"/>
    <cellStyle name="Comma [0] 2 203 2 2" xfId="49049" hidden="1" xr:uid="{2FB9F487-CD72-436D-A609-3108B92074A1}"/>
    <cellStyle name="Comma [0] 2 203 2 2" xfId="50220" hidden="1" xr:uid="{8EF0D5FD-43FF-4DA7-A43A-0AD26EB86E21}"/>
    <cellStyle name="Comma [0] 2 203 2 2" xfId="50515" hidden="1" xr:uid="{CAD78336-1EE7-4671-BB71-4C228126A014}"/>
    <cellStyle name="Comma [0] 2 203 2 2" xfId="50799" hidden="1" xr:uid="{58973FD3-02EB-4E8C-885A-48B17BAE7310}"/>
    <cellStyle name="Comma [0] 2 203 2 2" xfId="51964" hidden="1" xr:uid="{0187CCD9-DC82-4EF0-A27E-8DC79DC2645A}"/>
    <cellStyle name="Comma [0] 2 203 2 2" xfId="52259" hidden="1" xr:uid="{789B1AA9-3864-4E6E-874B-EC9780303C20}"/>
    <cellStyle name="Comma [0] 2 203 2 2" xfId="52543" hidden="1" xr:uid="{617F36EA-20E8-4BB2-8446-0A16FED29CD4}"/>
    <cellStyle name="Comma [0] 2 203 2 2" xfId="53698" hidden="1" xr:uid="{F6C77B96-3653-4B59-AE5C-E57325B08CDC}"/>
    <cellStyle name="Comma [0] 2 203 2 2" xfId="53993" hidden="1" xr:uid="{1C9FC376-8B82-4E81-8D02-B6B895299CF0}"/>
    <cellStyle name="Comma [0] 2 203 2 2" xfId="54277" hidden="1" xr:uid="{47AE23F6-9127-4E6E-ABFF-CF221920F643}"/>
    <cellStyle name="Comma [0] 2 203 2 2" xfId="55422" hidden="1" xr:uid="{9731D0FA-0F45-4CDA-B63B-11792C67CEFE}"/>
    <cellStyle name="Comma [0] 2 203 2 2" xfId="55717" hidden="1" xr:uid="{1BCB05BE-EC18-4190-9C61-BFFB4E4225AE}"/>
    <cellStyle name="Comma [0] 2 203 2 2" xfId="56001" hidden="1" xr:uid="{CF2ACAB6-9D6D-46F8-BE13-8DB42126FB4C}"/>
    <cellStyle name="Comma [0] 2 203 2 2" xfId="57129" hidden="1" xr:uid="{0366E00F-0F0E-4F45-A1FD-C9BA8E08004F}"/>
    <cellStyle name="Comma [0] 2 203 2 2" xfId="57424" hidden="1" xr:uid="{3FDE3AB0-7978-490C-951C-F6D37F83846F}"/>
    <cellStyle name="Comma [0] 2 203 2 2" xfId="57708" hidden="1" xr:uid="{52523459-8507-49DC-8305-60C2B63F910A}"/>
    <cellStyle name="Comma [0] 2 203 2 2" xfId="58823" hidden="1" xr:uid="{0F1E9DEA-10ED-400F-A854-ED3FE5992D90}"/>
    <cellStyle name="Comma [0] 2 203 2 2" xfId="59118" hidden="1" xr:uid="{9279F011-F718-48BE-95E1-BEA620541EB4}"/>
    <cellStyle name="Comma [0] 2 203 2 2" xfId="59402" hidden="1" xr:uid="{A60FBD3A-4384-4D1F-B7C3-238745997422}"/>
    <cellStyle name="Comma [0] 2 203 2 2" xfId="60484" hidden="1" xr:uid="{B9680F2B-0A49-4E78-BC22-D9F66F8355C5}"/>
    <cellStyle name="Comma [0] 2 203 2 2" xfId="60779" hidden="1" xr:uid="{3467A941-D78E-4F87-B761-48DA4BD0E981}"/>
    <cellStyle name="Comma [0] 2 203 2 2" xfId="61063" hidden="1" xr:uid="{87CFFB60-8389-4368-A29E-061FD2ECCCDA}"/>
    <cellStyle name="Comma [0] 2 203 2 2" xfId="62119" hidden="1" xr:uid="{59D1FC3B-7B1F-4CFA-A3AB-0B9EBF7E2788}"/>
    <cellStyle name="Comma [0] 2 203 2 2" xfId="62414" hidden="1" xr:uid="{C187801F-9BA4-4D6D-9198-7C2D4CF9DECB}"/>
    <cellStyle name="Comma [0] 2 203 2 2" xfId="62698" hidden="1" xr:uid="{6B9BF7A3-B245-4D7C-A319-9C699052F822}"/>
    <cellStyle name="Comma [0] 2 203 2 2" xfId="63641" hidden="1" xr:uid="{55EFCABF-CC37-4F40-AAE6-161CE8B5E174}"/>
    <cellStyle name="Comma [0] 2 203 2 2" xfId="63925" hidden="1" xr:uid="{93123783-0A62-450B-BB11-A4E7333C5D42}"/>
    <cellStyle name="Comma [0] 2 203 3" xfId="4224" xr:uid="{00000000-0005-0000-0000-000083100000}"/>
    <cellStyle name="Comma [0] 2 203 3 2" xfId="36243" xr:uid="{FBD63349-6C21-4C2F-8D35-294890A73824}"/>
    <cellStyle name="Comma [0] 2 204" xfId="410" xr:uid="{00000000-0005-0000-0000-00009D010000}"/>
    <cellStyle name="Comma [0] 2 204 2" xfId="1069" hidden="1" xr:uid="{00000000-0005-0000-0000-000030040000}"/>
    <cellStyle name="Comma [0] 2 204 2" xfId="1636" hidden="1" xr:uid="{00000000-0005-0000-0000-000067060000}"/>
    <cellStyle name="Comma [0] 2 204 2" xfId="2003" hidden="1" xr:uid="{00000000-0005-0000-0000-0000D6070000}"/>
    <cellStyle name="Comma [0] 2 204 2" xfId="2284" hidden="1" xr:uid="{00000000-0005-0000-0000-0000EF080000}"/>
    <cellStyle name="Comma [0] 2 204 2" xfId="33105" hidden="1" xr:uid="{48FA623D-EA58-44E3-95B0-9A54CEDE3194}"/>
    <cellStyle name="Comma [0] 2 204 2" xfId="33669" hidden="1" xr:uid="{C83DF914-88CC-4D68-9141-F666FA506601}"/>
    <cellStyle name="Comma [0] 2 204 2" xfId="34033" hidden="1" xr:uid="{E1AF582F-4C7B-48CC-A49C-A15A7D216ADF}"/>
    <cellStyle name="Comma [0] 2 204 2" xfId="34314" hidden="1" xr:uid="{05C60D3E-010E-4622-945A-767A9BF1316B}"/>
    <cellStyle name="Comma [0] 2 204 2" xfId="32463" xr:uid="{C9D89452-F684-4FEC-BB40-4AED7D647AB0}"/>
    <cellStyle name="Comma [0] 2 204 2 2" xfId="4862" hidden="1" xr:uid="{00000000-0005-0000-0000-000001130000}"/>
    <cellStyle name="Comma [0] 2 204 2 2" xfId="5433" hidden="1" xr:uid="{00000000-0005-0000-0000-00003C150000}"/>
    <cellStyle name="Comma [0] 2 204 2 2" xfId="5805" hidden="1" xr:uid="{00000000-0005-0000-0000-0000B0160000}"/>
    <cellStyle name="Comma [0] 2 204 2 2" xfId="6086" hidden="1" xr:uid="{00000000-0005-0000-0000-0000C9170000}"/>
    <cellStyle name="Comma [0] 2 204 2 2" xfId="7652" hidden="1" xr:uid="{00000000-0005-0000-0000-0000E71D0000}"/>
    <cellStyle name="Comma [0] 2 204 2 2" xfId="8024" hidden="1" xr:uid="{00000000-0005-0000-0000-00005B1F0000}"/>
    <cellStyle name="Comma [0] 2 204 2 2" xfId="8305" hidden="1" xr:uid="{00000000-0005-0000-0000-000074200000}"/>
    <cellStyle name="Comma [0] 2 204 2 2" xfId="9408" hidden="1" xr:uid="{00000000-0005-0000-0000-0000C3240000}"/>
    <cellStyle name="Comma [0] 2 204 2 2" xfId="9780" hidden="1" xr:uid="{00000000-0005-0000-0000-000037260000}"/>
    <cellStyle name="Comma [0] 2 204 2 2" xfId="10061" hidden="1" xr:uid="{00000000-0005-0000-0000-000050270000}"/>
    <cellStyle name="Comma [0] 2 204 2 2" xfId="11164" hidden="1" xr:uid="{00000000-0005-0000-0000-00009F2B0000}"/>
    <cellStyle name="Comma [0] 2 204 2 2" xfId="11536" hidden="1" xr:uid="{00000000-0005-0000-0000-0000132D0000}"/>
    <cellStyle name="Comma [0] 2 204 2 2" xfId="11817" hidden="1" xr:uid="{00000000-0005-0000-0000-00002C2E0000}"/>
    <cellStyle name="Comma [0] 2 204 2 2" xfId="12920" hidden="1" xr:uid="{00000000-0005-0000-0000-00007B320000}"/>
    <cellStyle name="Comma [0] 2 204 2 2" xfId="13292" hidden="1" xr:uid="{00000000-0005-0000-0000-0000EF330000}"/>
    <cellStyle name="Comma [0] 2 204 2 2" xfId="13573" hidden="1" xr:uid="{00000000-0005-0000-0000-000008350000}"/>
    <cellStyle name="Comma [0] 2 204 2 2" xfId="14676" hidden="1" xr:uid="{00000000-0005-0000-0000-000057390000}"/>
    <cellStyle name="Comma [0] 2 204 2 2" xfId="15048" hidden="1" xr:uid="{00000000-0005-0000-0000-0000CB3A0000}"/>
    <cellStyle name="Comma [0] 2 204 2 2" xfId="15329" hidden="1" xr:uid="{00000000-0005-0000-0000-0000E43B0000}"/>
    <cellStyle name="Comma [0] 2 204 2 2" xfId="16429" hidden="1" xr:uid="{00000000-0005-0000-0000-000030400000}"/>
    <cellStyle name="Comma [0] 2 204 2 2" xfId="16801" hidden="1" xr:uid="{00000000-0005-0000-0000-0000A4410000}"/>
    <cellStyle name="Comma [0] 2 204 2 2" xfId="17082" hidden="1" xr:uid="{00000000-0005-0000-0000-0000BD420000}"/>
    <cellStyle name="Comma [0] 2 204 2 2" xfId="18179" hidden="1" xr:uid="{00000000-0005-0000-0000-000006470000}"/>
    <cellStyle name="Comma [0] 2 204 2 2" xfId="18551" hidden="1" xr:uid="{00000000-0005-0000-0000-00007A480000}"/>
    <cellStyle name="Comma [0] 2 204 2 2" xfId="18832" hidden="1" xr:uid="{00000000-0005-0000-0000-000093490000}"/>
    <cellStyle name="Comma [0] 2 204 2 2" xfId="19923" hidden="1" xr:uid="{00000000-0005-0000-0000-0000D64D0000}"/>
    <cellStyle name="Comma [0] 2 204 2 2" xfId="20295" hidden="1" xr:uid="{00000000-0005-0000-0000-00004A4F0000}"/>
    <cellStyle name="Comma [0] 2 204 2 2" xfId="20576" hidden="1" xr:uid="{00000000-0005-0000-0000-000063500000}"/>
    <cellStyle name="Comma [0] 2 204 2 2" xfId="21657" hidden="1" xr:uid="{00000000-0005-0000-0000-00009C540000}"/>
    <cellStyle name="Comma [0] 2 204 2 2" xfId="22029" hidden="1" xr:uid="{00000000-0005-0000-0000-000010560000}"/>
    <cellStyle name="Comma [0] 2 204 2 2" xfId="22310" hidden="1" xr:uid="{00000000-0005-0000-0000-000029570000}"/>
    <cellStyle name="Comma [0] 2 204 2 2" xfId="23381" hidden="1" xr:uid="{00000000-0005-0000-0000-0000585B0000}"/>
    <cellStyle name="Comma [0] 2 204 2 2" xfId="23753" hidden="1" xr:uid="{00000000-0005-0000-0000-0000CC5C0000}"/>
    <cellStyle name="Comma [0] 2 204 2 2" xfId="24034" hidden="1" xr:uid="{00000000-0005-0000-0000-0000E55D0000}"/>
    <cellStyle name="Comma [0] 2 204 2 2" xfId="25088" hidden="1" xr:uid="{00000000-0005-0000-0000-000003620000}"/>
    <cellStyle name="Comma [0] 2 204 2 2" xfId="25460" hidden="1" xr:uid="{00000000-0005-0000-0000-000077630000}"/>
    <cellStyle name="Comma [0] 2 204 2 2" xfId="25741" hidden="1" xr:uid="{00000000-0005-0000-0000-000090640000}"/>
    <cellStyle name="Comma [0] 2 204 2 2" xfId="26782" hidden="1" xr:uid="{00000000-0005-0000-0000-0000A1680000}"/>
    <cellStyle name="Comma [0] 2 204 2 2" xfId="27154" hidden="1" xr:uid="{00000000-0005-0000-0000-0000156A0000}"/>
    <cellStyle name="Comma [0] 2 204 2 2" xfId="27435" hidden="1" xr:uid="{00000000-0005-0000-0000-00002E6B0000}"/>
    <cellStyle name="Comma [0] 2 204 2 2" xfId="28443" hidden="1" xr:uid="{00000000-0005-0000-0000-00001E6F0000}"/>
    <cellStyle name="Comma [0] 2 204 2 2" xfId="28815" hidden="1" xr:uid="{00000000-0005-0000-0000-000092700000}"/>
    <cellStyle name="Comma [0] 2 204 2 2" xfId="29096" hidden="1" xr:uid="{00000000-0005-0000-0000-0000AB710000}"/>
    <cellStyle name="Comma [0] 2 204 2 2" xfId="30078" hidden="1" xr:uid="{00000000-0005-0000-0000-000081750000}"/>
    <cellStyle name="Comma [0] 2 204 2 2" xfId="30450" hidden="1" xr:uid="{00000000-0005-0000-0000-0000F5760000}"/>
    <cellStyle name="Comma [0] 2 204 2 2" xfId="30731" hidden="1" xr:uid="{00000000-0005-0000-0000-00000E780000}"/>
    <cellStyle name="Comma [0] 2 204 2 2" xfId="31600" hidden="1" xr:uid="{00000000-0005-0000-0000-0000737B0000}"/>
    <cellStyle name="Comma [0] 2 204 2 2" xfId="31961" hidden="1" xr:uid="{00000000-0005-0000-0000-0000DC7C0000}"/>
    <cellStyle name="Comma [0] 2 204 2 2" xfId="36881" hidden="1" xr:uid="{545492BB-7577-4271-993E-61C1857F123A}"/>
    <cellStyle name="Comma [0] 2 204 2 2" xfId="37452" hidden="1" xr:uid="{2DCA86E4-BEB8-4079-852F-5926F2B5A12E}"/>
    <cellStyle name="Comma [0] 2 204 2 2" xfId="37824" hidden="1" xr:uid="{AF707790-D7EE-4032-84FA-3A3CEBC871C8}"/>
    <cellStyle name="Comma [0] 2 204 2 2" xfId="38105" hidden="1" xr:uid="{7EEC4808-A843-4693-B808-21D8FE28D1FA}"/>
    <cellStyle name="Comma [0] 2 204 2 2" xfId="39671" hidden="1" xr:uid="{22CE0D70-5F3E-43BB-9E97-943039F27EFB}"/>
    <cellStyle name="Comma [0] 2 204 2 2" xfId="40043" hidden="1" xr:uid="{9C4D718F-FBA6-4C7F-8595-C0D42FA60EF2}"/>
    <cellStyle name="Comma [0] 2 204 2 2" xfId="40324" hidden="1" xr:uid="{2D8FB35F-599A-4806-B0BF-B42E681110FE}"/>
    <cellStyle name="Comma [0] 2 204 2 2" xfId="41427" hidden="1" xr:uid="{1BE3D3AF-DD59-4370-9F04-8045874ACA88}"/>
    <cellStyle name="Comma [0] 2 204 2 2" xfId="41799" hidden="1" xr:uid="{8939F973-F902-464E-89E0-8C023EEE8BC1}"/>
    <cellStyle name="Comma [0] 2 204 2 2" xfId="42080" hidden="1" xr:uid="{2F1D72F9-B38F-48B8-A95D-0CDAAAFFAC43}"/>
    <cellStyle name="Comma [0] 2 204 2 2" xfId="43183" hidden="1" xr:uid="{FD84DA29-213C-4C83-B974-F388A7F6DAEF}"/>
    <cellStyle name="Comma [0] 2 204 2 2" xfId="43555" hidden="1" xr:uid="{AF0CAC64-7E78-43FD-9C3C-67540F19C3B3}"/>
    <cellStyle name="Comma [0] 2 204 2 2" xfId="43836" hidden="1" xr:uid="{404CC3DD-36C0-4760-821C-433CEAA2832E}"/>
    <cellStyle name="Comma [0] 2 204 2 2" xfId="44939" hidden="1" xr:uid="{C446D4A9-0086-4C49-871E-CB6F3188293A}"/>
    <cellStyle name="Comma [0] 2 204 2 2" xfId="45311" hidden="1" xr:uid="{15603F3B-B594-4BCE-BFDA-0ED282098F1B}"/>
    <cellStyle name="Comma [0] 2 204 2 2" xfId="45592" hidden="1" xr:uid="{4ABE41F5-5687-4761-AC40-0239DAC3E473}"/>
    <cellStyle name="Comma [0] 2 204 2 2" xfId="46695" hidden="1" xr:uid="{E68776AE-9453-4AB1-8E9D-22E0F6E924CC}"/>
    <cellStyle name="Comma [0] 2 204 2 2" xfId="47067" hidden="1" xr:uid="{884AB319-AE1F-4F25-ACDE-08BFA99CE054}"/>
    <cellStyle name="Comma [0] 2 204 2 2" xfId="47348" hidden="1" xr:uid="{9DFEA441-9F15-4B56-9208-BB0F241D7581}"/>
    <cellStyle name="Comma [0] 2 204 2 2" xfId="48448" hidden="1" xr:uid="{5D4A038D-AFA0-4DAD-A748-42523BA9535D}"/>
    <cellStyle name="Comma [0] 2 204 2 2" xfId="48820" hidden="1" xr:uid="{7899FF96-656D-494C-81E4-52ECBE232E67}"/>
    <cellStyle name="Comma [0] 2 204 2 2" xfId="49101" hidden="1" xr:uid="{DE424697-BEF5-4DAD-8E21-10B891421BD2}"/>
    <cellStyle name="Comma [0] 2 204 2 2" xfId="50198" hidden="1" xr:uid="{EE3A1DEB-5BEB-4710-B0BA-05C6F11679A4}"/>
    <cellStyle name="Comma [0] 2 204 2 2" xfId="50570" hidden="1" xr:uid="{2F174BCA-F76C-4CEB-AA0C-E852F7E1D118}"/>
    <cellStyle name="Comma [0] 2 204 2 2" xfId="50851" hidden="1" xr:uid="{7D9CA977-87CB-461F-B157-79A9810D5E8F}"/>
    <cellStyle name="Comma [0] 2 204 2 2" xfId="51942" hidden="1" xr:uid="{0B4D61F9-7DE0-443B-87DD-CBC1B12FF310}"/>
    <cellStyle name="Comma [0] 2 204 2 2" xfId="52314" hidden="1" xr:uid="{C9BDEC5B-674B-43D5-9207-6B830BAADD39}"/>
    <cellStyle name="Comma [0] 2 204 2 2" xfId="52595" hidden="1" xr:uid="{1C5DBE6F-2E18-49C3-946B-4793DB9CD1DA}"/>
    <cellStyle name="Comma [0] 2 204 2 2" xfId="53676" hidden="1" xr:uid="{F3877D33-E8E0-4311-8786-5C66081E3260}"/>
    <cellStyle name="Comma [0] 2 204 2 2" xfId="54048" hidden="1" xr:uid="{9D105770-77F1-4626-B043-BE77A31BC8E7}"/>
    <cellStyle name="Comma [0] 2 204 2 2" xfId="54329" hidden="1" xr:uid="{E64BC2B0-B467-49F6-9E87-C07D1BED6DCF}"/>
    <cellStyle name="Comma [0] 2 204 2 2" xfId="55400" hidden="1" xr:uid="{2C76D0B0-6172-4CB5-AFA8-6CC893A35755}"/>
    <cellStyle name="Comma [0] 2 204 2 2" xfId="55772" hidden="1" xr:uid="{A88292E5-3BF4-4138-AD23-8C1F9DB7C015}"/>
    <cellStyle name="Comma [0] 2 204 2 2" xfId="56053" hidden="1" xr:uid="{A8386E5B-E288-4265-A46A-71AA9E3A35A2}"/>
    <cellStyle name="Comma [0] 2 204 2 2" xfId="57107" hidden="1" xr:uid="{6A6E3531-E5A0-4997-BAA6-F26D82C07714}"/>
    <cellStyle name="Comma [0] 2 204 2 2" xfId="57479" hidden="1" xr:uid="{815A249F-2664-477C-B214-A5765315DEAD}"/>
    <cellStyle name="Comma [0] 2 204 2 2" xfId="57760" hidden="1" xr:uid="{6514CD6F-D8E3-4412-B7ED-06D4569E74EF}"/>
    <cellStyle name="Comma [0] 2 204 2 2" xfId="58801" hidden="1" xr:uid="{609AFBEA-C15F-4FC5-B2A6-481DDD4A3F52}"/>
    <cellStyle name="Comma [0] 2 204 2 2" xfId="59173" hidden="1" xr:uid="{0D2D0822-C40E-40F7-9307-617AA60CF1A2}"/>
    <cellStyle name="Comma [0] 2 204 2 2" xfId="59454" hidden="1" xr:uid="{0B40671A-91CA-4074-86D6-616D3BD89B41}"/>
    <cellStyle name="Comma [0] 2 204 2 2" xfId="60462" hidden="1" xr:uid="{2F5A5F07-B50E-4F31-81DB-2CD723AE8B51}"/>
    <cellStyle name="Comma [0] 2 204 2 2" xfId="60834" hidden="1" xr:uid="{5C664D65-57F6-47E9-9BA2-F8F976E20C59}"/>
    <cellStyle name="Comma [0] 2 204 2 2" xfId="61115" hidden="1" xr:uid="{29BACE7F-B1E4-4277-8510-0589D8AEB5F0}"/>
    <cellStyle name="Comma [0] 2 204 2 2" xfId="62097" hidden="1" xr:uid="{AE59CFE9-5DDD-4CE3-B421-D5860EB2B4D8}"/>
    <cellStyle name="Comma [0] 2 204 2 2" xfId="62469" hidden="1" xr:uid="{9ED058C9-F050-4D14-8DF7-A89733A1DE90}"/>
    <cellStyle name="Comma [0] 2 204 2 2" xfId="62750" hidden="1" xr:uid="{59470547-1185-417C-9999-5CDF654049F9}"/>
    <cellStyle name="Comma [0] 2 204 2 2" xfId="63619" hidden="1" xr:uid="{D58A620E-BB66-4F72-8B1D-4A2D96035001}"/>
    <cellStyle name="Comma [0] 2 204 2 2" xfId="63980" hidden="1" xr:uid="{6DB3CD94-3F6E-46FD-B0D2-12F9164ACBBE}"/>
    <cellStyle name="Comma [0] 2 204 3" xfId="4201" xr:uid="{00000000-0005-0000-0000-00006C100000}"/>
    <cellStyle name="Comma [0] 2 204 3 2" xfId="36220" xr:uid="{C2634F9A-A826-4AA9-B02E-58FEF6D1ACC2}"/>
    <cellStyle name="Comma [0] 2 205" xfId="408" xr:uid="{00000000-0005-0000-0000-00009B010000}"/>
    <cellStyle name="Comma [0] 2 205 2" xfId="1067" hidden="1" xr:uid="{00000000-0005-0000-0000-00002E040000}"/>
    <cellStyle name="Comma [0] 2 205 2" xfId="1634" hidden="1" xr:uid="{00000000-0005-0000-0000-000065060000}"/>
    <cellStyle name="Comma [0] 2 205 2" xfId="2010" hidden="1" xr:uid="{00000000-0005-0000-0000-0000DD070000}"/>
    <cellStyle name="Comma [0] 2 205 2" xfId="2291" hidden="1" xr:uid="{00000000-0005-0000-0000-0000F6080000}"/>
    <cellStyle name="Comma [0] 2 205 2" xfId="33103" hidden="1" xr:uid="{C2A5CA6B-A056-431C-9A57-7A1DD5160C81}"/>
    <cellStyle name="Comma [0] 2 205 2" xfId="33667" hidden="1" xr:uid="{55C6B0A1-A2F1-4930-911F-71813045C6B7}"/>
    <cellStyle name="Comma [0] 2 205 2" xfId="34040" hidden="1" xr:uid="{C643C9CE-9DC7-471E-B292-61B6BC86FE2E}"/>
    <cellStyle name="Comma [0] 2 205 2" xfId="34321" hidden="1" xr:uid="{4BCF8927-4B0F-45DA-BD79-21867394E148}"/>
    <cellStyle name="Comma [0] 2 205 2" xfId="32461" xr:uid="{EB6CCCAB-C292-4191-8313-DE6488F6B658}"/>
    <cellStyle name="Comma [0] 2 205 2 2" xfId="4860" hidden="1" xr:uid="{00000000-0005-0000-0000-0000FF120000}"/>
    <cellStyle name="Comma [0] 2 205 2 2" xfId="5431" hidden="1" xr:uid="{00000000-0005-0000-0000-00003A150000}"/>
    <cellStyle name="Comma [0] 2 205 2 2" xfId="5812" hidden="1" xr:uid="{00000000-0005-0000-0000-0000B7160000}"/>
    <cellStyle name="Comma [0] 2 205 2 2" xfId="6093" hidden="1" xr:uid="{00000000-0005-0000-0000-0000D0170000}"/>
    <cellStyle name="Comma [0] 2 205 2 2" xfId="7650" hidden="1" xr:uid="{00000000-0005-0000-0000-0000E51D0000}"/>
    <cellStyle name="Comma [0] 2 205 2 2" xfId="8031" hidden="1" xr:uid="{00000000-0005-0000-0000-0000621F0000}"/>
    <cellStyle name="Comma [0] 2 205 2 2" xfId="8312" hidden="1" xr:uid="{00000000-0005-0000-0000-00007B200000}"/>
    <cellStyle name="Comma [0] 2 205 2 2" xfId="9406" hidden="1" xr:uid="{00000000-0005-0000-0000-0000C1240000}"/>
    <cellStyle name="Comma [0] 2 205 2 2" xfId="9787" hidden="1" xr:uid="{00000000-0005-0000-0000-00003E260000}"/>
    <cellStyle name="Comma [0] 2 205 2 2" xfId="10068" hidden="1" xr:uid="{00000000-0005-0000-0000-000057270000}"/>
    <cellStyle name="Comma [0] 2 205 2 2" xfId="11162" hidden="1" xr:uid="{00000000-0005-0000-0000-00009D2B0000}"/>
    <cellStyle name="Comma [0] 2 205 2 2" xfId="11543" hidden="1" xr:uid="{00000000-0005-0000-0000-00001A2D0000}"/>
    <cellStyle name="Comma [0] 2 205 2 2" xfId="11824" hidden="1" xr:uid="{00000000-0005-0000-0000-0000332E0000}"/>
    <cellStyle name="Comma [0] 2 205 2 2" xfId="12918" hidden="1" xr:uid="{00000000-0005-0000-0000-000079320000}"/>
    <cellStyle name="Comma [0] 2 205 2 2" xfId="13299" hidden="1" xr:uid="{00000000-0005-0000-0000-0000F6330000}"/>
    <cellStyle name="Comma [0] 2 205 2 2" xfId="13580" hidden="1" xr:uid="{00000000-0005-0000-0000-00000F350000}"/>
    <cellStyle name="Comma [0] 2 205 2 2" xfId="14674" hidden="1" xr:uid="{00000000-0005-0000-0000-000055390000}"/>
    <cellStyle name="Comma [0] 2 205 2 2" xfId="15055" hidden="1" xr:uid="{00000000-0005-0000-0000-0000D23A0000}"/>
    <cellStyle name="Comma [0] 2 205 2 2" xfId="15336" hidden="1" xr:uid="{00000000-0005-0000-0000-0000EB3B0000}"/>
    <cellStyle name="Comma [0] 2 205 2 2" xfId="16427" hidden="1" xr:uid="{00000000-0005-0000-0000-00002E400000}"/>
    <cellStyle name="Comma [0] 2 205 2 2" xfId="16808" hidden="1" xr:uid="{00000000-0005-0000-0000-0000AB410000}"/>
    <cellStyle name="Comma [0] 2 205 2 2" xfId="17089" hidden="1" xr:uid="{00000000-0005-0000-0000-0000C4420000}"/>
    <cellStyle name="Comma [0] 2 205 2 2" xfId="18177" hidden="1" xr:uid="{00000000-0005-0000-0000-000004470000}"/>
    <cellStyle name="Comma [0] 2 205 2 2" xfId="18558" hidden="1" xr:uid="{00000000-0005-0000-0000-000081480000}"/>
    <cellStyle name="Comma [0] 2 205 2 2" xfId="18839" hidden="1" xr:uid="{00000000-0005-0000-0000-00009A490000}"/>
    <cellStyle name="Comma [0] 2 205 2 2" xfId="19921" hidden="1" xr:uid="{00000000-0005-0000-0000-0000D44D0000}"/>
    <cellStyle name="Comma [0] 2 205 2 2" xfId="20302" hidden="1" xr:uid="{00000000-0005-0000-0000-0000514F0000}"/>
    <cellStyle name="Comma [0] 2 205 2 2" xfId="20583" hidden="1" xr:uid="{00000000-0005-0000-0000-00006A500000}"/>
    <cellStyle name="Comma [0] 2 205 2 2" xfId="21655" hidden="1" xr:uid="{00000000-0005-0000-0000-00009A540000}"/>
    <cellStyle name="Comma [0] 2 205 2 2" xfId="22036" hidden="1" xr:uid="{00000000-0005-0000-0000-000017560000}"/>
    <cellStyle name="Comma [0] 2 205 2 2" xfId="22317" hidden="1" xr:uid="{00000000-0005-0000-0000-000030570000}"/>
    <cellStyle name="Comma [0] 2 205 2 2" xfId="23379" hidden="1" xr:uid="{00000000-0005-0000-0000-0000565B0000}"/>
    <cellStyle name="Comma [0] 2 205 2 2" xfId="23760" hidden="1" xr:uid="{00000000-0005-0000-0000-0000D35C0000}"/>
    <cellStyle name="Comma [0] 2 205 2 2" xfId="24041" hidden="1" xr:uid="{00000000-0005-0000-0000-0000EC5D0000}"/>
    <cellStyle name="Comma [0] 2 205 2 2" xfId="25086" hidden="1" xr:uid="{00000000-0005-0000-0000-000001620000}"/>
    <cellStyle name="Comma [0] 2 205 2 2" xfId="25467" hidden="1" xr:uid="{00000000-0005-0000-0000-00007E630000}"/>
    <cellStyle name="Comma [0] 2 205 2 2" xfId="25748" hidden="1" xr:uid="{00000000-0005-0000-0000-000097640000}"/>
    <cellStyle name="Comma [0] 2 205 2 2" xfId="26780" hidden="1" xr:uid="{00000000-0005-0000-0000-00009F680000}"/>
    <cellStyle name="Comma [0] 2 205 2 2" xfId="27161" hidden="1" xr:uid="{00000000-0005-0000-0000-00001C6A0000}"/>
    <cellStyle name="Comma [0] 2 205 2 2" xfId="27442" hidden="1" xr:uid="{00000000-0005-0000-0000-0000356B0000}"/>
    <cellStyle name="Comma [0] 2 205 2 2" xfId="28441" hidden="1" xr:uid="{00000000-0005-0000-0000-00001C6F0000}"/>
    <cellStyle name="Comma [0] 2 205 2 2" xfId="28822" hidden="1" xr:uid="{00000000-0005-0000-0000-000099700000}"/>
    <cellStyle name="Comma [0] 2 205 2 2" xfId="29103" hidden="1" xr:uid="{00000000-0005-0000-0000-0000B2710000}"/>
    <cellStyle name="Comma [0] 2 205 2 2" xfId="30076" hidden="1" xr:uid="{00000000-0005-0000-0000-00007F750000}"/>
    <cellStyle name="Comma [0] 2 205 2 2" xfId="30457" hidden="1" xr:uid="{00000000-0005-0000-0000-0000FC760000}"/>
    <cellStyle name="Comma [0] 2 205 2 2" xfId="30738" hidden="1" xr:uid="{00000000-0005-0000-0000-000015780000}"/>
    <cellStyle name="Comma [0] 2 205 2 2" xfId="31598" hidden="1" xr:uid="{00000000-0005-0000-0000-0000717B0000}"/>
    <cellStyle name="Comma [0] 2 205 2 2" xfId="31968" hidden="1" xr:uid="{00000000-0005-0000-0000-0000E37C0000}"/>
    <cellStyle name="Comma [0] 2 205 2 2" xfId="36879" hidden="1" xr:uid="{DF3FF62E-FD83-423A-9A05-655019E4455E}"/>
    <cellStyle name="Comma [0] 2 205 2 2" xfId="37450" hidden="1" xr:uid="{E5674B3F-D57A-485D-8764-5746541BB250}"/>
    <cellStyle name="Comma [0] 2 205 2 2" xfId="37831" hidden="1" xr:uid="{F8F80358-0369-409D-AF4E-FCA09C959869}"/>
    <cellStyle name="Comma [0] 2 205 2 2" xfId="38112" hidden="1" xr:uid="{24B8570F-EB87-4759-9835-4C096FE20025}"/>
    <cellStyle name="Comma [0] 2 205 2 2" xfId="39669" hidden="1" xr:uid="{6E70801D-4887-4D01-8B73-3ACAE2B040F4}"/>
    <cellStyle name="Comma [0] 2 205 2 2" xfId="40050" hidden="1" xr:uid="{28033698-098F-421C-B7A6-CE784D233C25}"/>
    <cellStyle name="Comma [0] 2 205 2 2" xfId="40331" hidden="1" xr:uid="{BA5D2E2C-EF78-4435-858C-E83E78392008}"/>
    <cellStyle name="Comma [0] 2 205 2 2" xfId="41425" hidden="1" xr:uid="{E0FC4EA4-858F-434B-9EB0-95A2023519C3}"/>
    <cellStyle name="Comma [0] 2 205 2 2" xfId="41806" hidden="1" xr:uid="{5CF3920D-85EF-4B8D-A337-E7A5745D0F61}"/>
    <cellStyle name="Comma [0] 2 205 2 2" xfId="42087" hidden="1" xr:uid="{664F76DA-7872-48C4-BB0D-C9A25416EF96}"/>
    <cellStyle name="Comma [0] 2 205 2 2" xfId="43181" hidden="1" xr:uid="{E6EC7217-40E1-49D7-BFAD-487AEAA9949D}"/>
    <cellStyle name="Comma [0] 2 205 2 2" xfId="43562" hidden="1" xr:uid="{0C9B888F-CFB7-49AE-9700-219BC907B0B3}"/>
    <cellStyle name="Comma [0] 2 205 2 2" xfId="43843" hidden="1" xr:uid="{4725B770-A49D-4D13-BCB6-DE0A3602F5D1}"/>
    <cellStyle name="Comma [0] 2 205 2 2" xfId="44937" hidden="1" xr:uid="{69B65B11-4428-4D93-967E-B887BDFFEE2C}"/>
    <cellStyle name="Comma [0] 2 205 2 2" xfId="45318" hidden="1" xr:uid="{5DC99A21-DAF4-47E6-A483-AB4DD7BE07C4}"/>
    <cellStyle name="Comma [0] 2 205 2 2" xfId="45599" hidden="1" xr:uid="{77900E8A-7000-461B-9CFA-F91823B12A48}"/>
    <cellStyle name="Comma [0] 2 205 2 2" xfId="46693" hidden="1" xr:uid="{0055315F-F624-46AD-87CA-A8B3B7B183BB}"/>
    <cellStyle name="Comma [0] 2 205 2 2" xfId="47074" hidden="1" xr:uid="{B77DCEC7-7B39-422C-90A3-3E432AC31ED8}"/>
    <cellStyle name="Comma [0] 2 205 2 2" xfId="47355" hidden="1" xr:uid="{BD099808-682D-40E8-8E83-44FADA000256}"/>
    <cellStyle name="Comma [0] 2 205 2 2" xfId="48446" hidden="1" xr:uid="{CC1F502F-5E7D-47C6-8856-3A061F9ACE86}"/>
    <cellStyle name="Comma [0] 2 205 2 2" xfId="48827" hidden="1" xr:uid="{C1B72949-675B-40AE-B61A-156CD16C914F}"/>
    <cellStyle name="Comma [0] 2 205 2 2" xfId="49108" hidden="1" xr:uid="{EE5D30A8-03BC-4004-B2E9-05630744DC6B}"/>
    <cellStyle name="Comma [0] 2 205 2 2" xfId="50196" hidden="1" xr:uid="{CD90D20C-7117-4D8E-976F-3458BB6F5907}"/>
    <cellStyle name="Comma [0] 2 205 2 2" xfId="50577" hidden="1" xr:uid="{9B0202BE-A5AD-4526-9A76-1B235137AFF5}"/>
    <cellStyle name="Comma [0] 2 205 2 2" xfId="50858" hidden="1" xr:uid="{E37E2B9A-D003-4831-9859-E8CDE99F5599}"/>
    <cellStyle name="Comma [0] 2 205 2 2" xfId="51940" hidden="1" xr:uid="{E5B5492B-0325-441C-A658-E08C78CB5DE9}"/>
    <cellStyle name="Comma [0] 2 205 2 2" xfId="52321" hidden="1" xr:uid="{5C199CF7-7305-4BAF-80BF-9AB0177FB200}"/>
    <cellStyle name="Comma [0] 2 205 2 2" xfId="52602" hidden="1" xr:uid="{679D2768-3B21-4479-84AE-360A02C64B2E}"/>
    <cellStyle name="Comma [0] 2 205 2 2" xfId="53674" hidden="1" xr:uid="{B282A1F0-5C8A-40FA-A0B7-CBCB2B69BD20}"/>
    <cellStyle name="Comma [0] 2 205 2 2" xfId="54055" hidden="1" xr:uid="{620D70A6-2F6A-4431-AE6A-6918A93E937D}"/>
    <cellStyle name="Comma [0] 2 205 2 2" xfId="54336" hidden="1" xr:uid="{36BFF599-6994-4A0F-8BFD-E22E896C138A}"/>
    <cellStyle name="Comma [0] 2 205 2 2" xfId="55398" hidden="1" xr:uid="{C05C047A-C659-4635-9D30-43CA88560B94}"/>
    <cellStyle name="Comma [0] 2 205 2 2" xfId="55779" hidden="1" xr:uid="{92531B1E-4356-4481-8D55-7FC2DA097ECF}"/>
    <cellStyle name="Comma [0] 2 205 2 2" xfId="56060" hidden="1" xr:uid="{3AECD286-368B-40B7-BFA9-BCAFEDBFBA65}"/>
    <cellStyle name="Comma [0] 2 205 2 2" xfId="57105" hidden="1" xr:uid="{98B1536C-F3A3-41FF-9684-C2423664D90B}"/>
    <cellStyle name="Comma [0] 2 205 2 2" xfId="57486" hidden="1" xr:uid="{21C329DB-921E-46CA-A70F-685A76E3225D}"/>
    <cellStyle name="Comma [0] 2 205 2 2" xfId="57767" hidden="1" xr:uid="{B7A1CB9F-66A1-4C34-AF48-2CE430D64F75}"/>
    <cellStyle name="Comma [0] 2 205 2 2" xfId="58799" hidden="1" xr:uid="{C217C84E-CD28-4F04-A692-FC27D9C8AD55}"/>
    <cellStyle name="Comma [0] 2 205 2 2" xfId="59180" hidden="1" xr:uid="{423FD173-05CC-455C-8059-F55A137A5C9E}"/>
    <cellStyle name="Comma [0] 2 205 2 2" xfId="59461" hidden="1" xr:uid="{5A0434C3-2FF4-4600-BEC8-2DC83F7A6DA6}"/>
    <cellStyle name="Comma [0] 2 205 2 2" xfId="60460" hidden="1" xr:uid="{14D78DC1-98D1-4DF2-B8BA-38EC11E2E802}"/>
    <cellStyle name="Comma [0] 2 205 2 2" xfId="60841" hidden="1" xr:uid="{C0A5FB79-F77A-4383-BB0D-1ACF78F52548}"/>
    <cellStyle name="Comma [0] 2 205 2 2" xfId="61122" hidden="1" xr:uid="{5D94B638-06EA-4817-8852-D5F01AB3DBEF}"/>
    <cellStyle name="Comma [0] 2 205 2 2" xfId="62095" hidden="1" xr:uid="{BD89AACE-5E7B-46F7-86A8-BB9F9D273A20}"/>
    <cellStyle name="Comma [0] 2 205 2 2" xfId="62476" hidden="1" xr:uid="{796FCB73-042A-4B63-90E7-3B9B33E35E7C}"/>
    <cellStyle name="Comma [0] 2 205 2 2" xfId="62757" hidden="1" xr:uid="{ADD8F787-5F56-42CD-AC93-E279EFCCD696}"/>
    <cellStyle name="Comma [0] 2 205 2 2" xfId="63617" hidden="1" xr:uid="{5FD6687F-CAB4-4F97-A731-45661ABE7867}"/>
    <cellStyle name="Comma [0] 2 205 2 2" xfId="63987" hidden="1" xr:uid="{C22E68C2-CAB4-4788-A5A6-468B2784B1DF}"/>
    <cellStyle name="Comma [0] 2 205 3" xfId="4199" xr:uid="{00000000-0005-0000-0000-00006A100000}"/>
    <cellStyle name="Comma [0] 2 205 3 2" xfId="36218" xr:uid="{F3DEC341-6FE7-4B07-8C35-E6330A4C2C51}"/>
    <cellStyle name="Comma [0] 2 206" xfId="403" xr:uid="{00000000-0005-0000-0000-000096010000}"/>
    <cellStyle name="Comma [0] 2 206 2" xfId="1062" hidden="1" xr:uid="{00000000-0005-0000-0000-000029040000}"/>
    <cellStyle name="Comma [0] 2 206 2" xfId="1630" hidden="1" xr:uid="{00000000-0005-0000-0000-000061060000}"/>
    <cellStyle name="Comma [0] 2 206 2" xfId="2001" hidden="1" xr:uid="{00000000-0005-0000-0000-0000D4070000}"/>
    <cellStyle name="Comma [0] 2 206 2" xfId="2282" hidden="1" xr:uid="{00000000-0005-0000-0000-0000ED080000}"/>
    <cellStyle name="Comma [0] 2 206 2" xfId="33098" hidden="1" xr:uid="{F4780678-CB5C-4F32-83EC-6BAE184E67C1}"/>
    <cellStyle name="Comma [0] 2 206 2" xfId="33663" hidden="1" xr:uid="{2F3AFEDD-4713-499E-8906-C8F801573549}"/>
    <cellStyle name="Comma [0] 2 206 2" xfId="34031" hidden="1" xr:uid="{A3B01AFF-1990-4249-93D8-C33959DB1B45}"/>
    <cellStyle name="Comma [0] 2 206 2" xfId="34312" hidden="1" xr:uid="{74F21541-8B3B-4A89-805F-B00DAD9E6100}"/>
    <cellStyle name="Comma [0] 2 206 2" xfId="32456" xr:uid="{4B72A39F-C859-43C8-9EF1-00630334E9DA}"/>
    <cellStyle name="Comma [0] 2 206 2 2" xfId="4855" hidden="1" xr:uid="{00000000-0005-0000-0000-0000FA120000}"/>
    <cellStyle name="Comma [0] 2 206 2 2" xfId="5427" hidden="1" xr:uid="{00000000-0005-0000-0000-000036150000}"/>
    <cellStyle name="Comma [0] 2 206 2 2" xfId="5803" hidden="1" xr:uid="{00000000-0005-0000-0000-0000AE160000}"/>
    <cellStyle name="Comma [0] 2 206 2 2" xfId="6084" hidden="1" xr:uid="{00000000-0005-0000-0000-0000C7170000}"/>
    <cellStyle name="Comma [0] 2 206 2 2" xfId="7646" hidden="1" xr:uid="{00000000-0005-0000-0000-0000E11D0000}"/>
    <cellStyle name="Comma [0] 2 206 2 2" xfId="8022" hidden="1" xr:uid="{00000000-0005-0000-0000-0000591F0000}"/>
    <cellStyle name="Comma [0] 2 206 2 2" xfId="8303" hidden="1" xr:uid="{00000000-0005-0000-0000-000072200000}"/>
    <cellStyle name="Comma [0] 2 206 2 2" xfId="9402" hidden="1" xr:uid="{00000000-0005-0000-0000-0000BD240000}"/>
    <cellStyle name="Comma [0] 2 206 2 2" xfId="9778" hidden="1" xr:uid="{00000000-0005-0000-0000-000035260000}"/>
    <cellStyle name="Comma [0] 2 206 2 2" xfId="10059" hidden="1" xr:uid="{00000000-0005-0000-0000-00004E270000}"/>
    <cellStyle name="Comma [0] 2 206 2 2" xfId="11158" hidden="1" xr:uid="{00000000-0005-0000-0000-0000992B0000}"/>
    <cellStyle name="Comma [0] 2 206 2 2" xfId="11534" hidden="1" xr:uid="{00000000-0005-0000-0000-0000112D0000}"/>
    <cellStyle name="Comma [0] 2 206 2 2" xfId="11815" hidden="1" xr:uid="{00000000-0005-0000-0000-00002A2E0000}"/>
    <cellStyle name="Comma [0] 2 206 2 2" xfId="12914" hidden="1" xr:uid="{00000000-0005-0000-0000-000075320000}"/>
    <cellStyle name="Comma [0] 2 206 2 2" xfId="13290" hidden="1" xr:uid="{00000000-0005-0000-0000-0000ED330000}"/>
    <cellStyle name="Comma [0] 2 206 2 2" xfId="13571" hidden="1" xr:uid="{00000000-0005-0000-0000-000006350000}"/>
    <cellStyle name="Comma [0] 2 206 2 2" xfId="14670" hidden="1" xr:uid="{00000000-0005-0000-0000-000051390000}"/>
    <cellStyle name="Comma [0] 2 206 2 2" xfId="15046" hidden="1" xr:uid="{00000000-0005-0000-0000-0000C93A0000}"/>
    <cellStyle name="Comma [0] 2 206 2 2" xfId="15327" hidden="1" xr:uid="{00000000-0005-0000-0000-0000E23B0000}"/>
    <cellStyle name="Comma [0] 2 206 2 2" xfId="16423" hidden="1" xr:uid="{00000000-0005-0000-0000-00002A400000}"/>
    <cellStyle name="Comma [0] 2 206 2 2" xfId="16799" hidden="1" xr:uid="{00000000-0005-0000-0000-0000A2410000}"/>
    <cellStyle name="Comma [0] 2 206 2 2" xfId="17080" hidden="1" xr:uid="{00000000-0005-0000-0000-0000BB420000}"/>
    <cellStyle name="Comma [0] 2 206 2 2" xfId="18173" hidden="1" xr:uid="{00000000-0005-0000-0000-000000470000}"/>
    <cellStyle name="Comma [0] 2 206 2 2" xfId="18549" hidden="1" xr:uid="{00000000-0005-0000-0000-000078480000}"/>
    <cellStyle name="Comma [0] 2 206 2 2" xfId="18830" hidden="1" xr:uid="{00000000-0005-0000-0000-000091490000}"/>
    <cellStyle name="Comma [0] 2 206 2 2" xfId="19917" hidden="1" xr:uid="{00000000-0005-0000-0000-0000D04D0000}"/>
    <cellStyle name="Comma [0] 2 206 2 2" xfId="20293" hidden="1" xr:uid="{00000000-0005-0000-0000-0000484F0000}"/>
    <cellStyle name="Comma [0] 2 206 2 2" xfId="20574" hidden="1" xr:uid="{00000000-0005-0000-0000-000061500000}"/>
    <cellStyle name="Comma [0] 2 206 2 2" xfId="21651" hidden="1" xr:uid="{00000000-0005-0000-0000-000096540000}"/>
    <cellStyle name="Comma [0] 2 206 2 2" xfId="22027" hidden="1" xr:uid="{00000000-0005-0000-0000-00000E560000}"/>
    <cellStyle name="Comma [0] 2 206 2 2" xfId="22308" hidden="1" xr:uid="{00000000-0005-0000-0000-000027570000}"/>
    <cellStyle name="Comma [0] 2 206 2 2" xfId="23375" hidden="1" xr:uid="{00000000-0005-0000-0000-0000525B0000}"/>
    <cellStyle name="Comma [0] 2 206 2 2" xfId="23751" hidden="1" xr:uid="{00000000-0005-0000-0000-0000CA5C0000}"/>
    <cellStyle name="Comma [0] 2 206 2 2" xfId="24032" hidden="1" xr:uid="{00000000-0005-0000-0000-0000E35D0000}"/>
    <cellStyle name="Comma [0] 2 206 2 2" xfId="25082" hidden="1" xr:uid="{00000000-0005-0000-0000-0000FD610000}"/>
    <cellStyle name="Comma [0] 2 206 2 2" xfId="25458" hidden="1" xr:uid="{00000000-0005-0000-0000-000075630000}"/>
    <cellStyle name="Comma [0] 2 206 2 2" xfId="25739" hidden="1" xr:uid="{00000000-0005-0000-0000-00008E640000}"/>
    <cellStyle name="Comma [0] 2 206 2 2" xfId="26776" hidden="1" xr:uid="{00000000-0005-0000-0000-00009B680000}"/>
    <cellStyle name="Comma [0] 2 206 2 2" xfId="27152" hidden="1" xr:uid="{00000000-0005-0000-0000-0000136A0000}"/>
    <cellStyle name="Comma [0] 2 206 2 2" xfId="27433" hidden="1" xr:uid="{00000000-0005-0000-0000-00002C6B0000}"/>
    <cellStyle name="Comma [0] 2 206 2 2" xfId="28437" hidden="1" xr:uid="{00000000-0005-0000-0000-0000186F0000}"/>
    <cellStyle name="Comma [0] 2 206 2 2" xfId="28813" hidden="1" xr:uid="{00000000-0005-0000-0000-000090700000}"/>
    <cellStyle name="Comma [0] 2 206 2 2" xfId="29094" hidden="1" xr:uid="{00000000-0005-0000-0000-0000A9710000}"/>
    <cellStyle name="Comma [0] 2 206 2 2" xfId="30072" hidden="1" xr:uid="{00000000-0005-0000-0000-00007B750000}"/>
    <cellStyle name="Comma [0] 2 206 2 2" xfId="30448" hidden="1" xr:uid="{00000000-0005-0000-0000-0000F3760000}"/>
    <cellStyle name="Comma [0] 2 206 2 2" xfId="30729" hidden="1" xr:uid="{00000000-0005-0000-0000-00000C780000}"/>
    <cellStyle name="Comma [0] 2 206 2 2" xfId="31594" hidden="1" xr:uid="{00000000-0005-0000-0000-00006D7B0000}"/>
    <cellStyle name="Comma [0] 2 206 2 2" xfId="31959" hidden="1" xr:uid="{00000000-0005-0000-0000-0000DA7C0000}"/>
    <cellStyle name="Comma [0] 2 206 2 2" xfId="36874" hidden="1" xr:uid="{BCB8344F-9CAF-4DEF-8755-D6CCDE18FFD7}"/>
    <cellStyle name="Comma [0] 2 206 2 2" xfId="37446" hidden="1" xr:uid="{7F5C761A-4841-4552-80B7-39688BC9A0C2}"/>
    <cellStyle name="Comma [0] 2 206 2 2" xfId="37822" hidden="1" xr:uid="{14DBA27A-D220-4E5C-AED4-44BA26786F6B}"/>
    <cellStyle name="Comma [0] 2 206 2 2" xfId="38103" hidden="1" xr:uid="{CE8D1A4B-9274-47EA-965F-7F4B8D1D8F8A}"/>
    <cellStyle name="Comma [0] 2 206 2 2" xfId="39665" hidden="1" xr:uid="{C33458A6-15CF-4C4D-B1B0-02106E214337}"/>
    <cellStyle name="Comma [0] 2 206 2 2" xfId="40041" hidden="1" xr:uid="{33B1D516-9C97-4D21-B735-7725993C63FD}"/>
    <cellStyle name="Comma [0] 2 206 2 2" xfId="40322" hidden="1" xr:uid="{2DA12A4A-F554-452D-8EDB-4B5DC8FB8662}"/>
    <cellStyle name="Comma [0] 2 206 2 2" xfId="41421" hidden="1" xr:uid="{86C18FE1-AD42-437A-B23D-B8A5D7C4C65E}"/>
    <cellStyle name="Comma [0] 2 206 2 2" xfId="41797" hidden="1" xr:uid="{7993C9A6-ECFD-4853-898E-96C9324D2644}"/>
    <cellStyle name="Comma [0] 2 206 2 2" xfId="42078" hidden="1" xr:uid="{650319F3-CC5C-4C25-8CA0-1103B0A8F930}"/>
    <cellStyle name="Comma [0] 2 206 2 2" xfId="43177" hidden="1" xr:uid="{A9A95FF9-BCD9-43C6-A5A0-091C00AC7229}"/>
    <cellStyle name="Comma [0] 2 206 2 2" xfId="43553" hidden="1" xr:uid="{0B9AE317-C20B-49E5-AF30-8F109897A849}"/>
    <cellStyle name="Comma [0] 2 206 2 2" xfId="43834" hidden="1" xr:uid="{1D1CD744-49D3-43AB-98DE-757EA92AEE45}"/>
    <cellStyle name="Comma [0] 2 206 2 2" xfId="44933" hidden="1" xr:uid="{7A623374-07F1-48D6-939A-18668666EC02}"/>
    <cellStyle name="Comma [0] 2 206 2 2" xfId="45309" hidden="1" xr:uid="{B69CCB6D-BB45-4BD9-ADA2-41C660CC8049}"/>
    <cellStyle name="Comma [0] 2 206 2 2" xfId="45590" hidden="1" xr:uid="{59EFE061-9DD6-4F47-A82C-01A3BE91953C}"/>
    <cellStyle name="Comma [0] 2 206 2 2" xfId="46689" hidden="1" xr:uid="{2DF5D22D-0F8F-41B0-9149-FEC8744D4124}"/>
    <cellStyle name="Comma [0] 2 206 2 2" xfId="47065" hidden="1" xr:uid="{2BFBA603-8287-4B71-8C7B-A50BD53B3D81}"/>
    <cellStyle name="Comma [0] 2 206 2 2" xfId="47346" hidden="1" xr:uid="{C44FE041-3AB8-4B45-AB82-8C9AED41E249}"/>
    <cellStyle name="Comma [0] 2 206 2 2" xfId="48442" hidden="1" xr:uid="{41133150-CAE7-49D9-8334-E1F4F179DEE5}"/>
    <cellStyle name="Comma [0] 2 206 2 2" xfId="48818" hidden="1" xr:uid="{5C52F51F-B198-4302-91F3-545848D08D48}"/>
    <cellStyle name="Comma [0] 2 206 2 2" xfId="49099" hidden="1" xr:uid="{6771E60F-6304-4AF2-A2E2-2325FE773987}"/>
    <cellStyle name="Comma [0] 2 206 2 2" xfId="50192" hidden="1" xr:uid="{2C2068B0-76E2-471D-B122-F4F70DCF6F3D}"/>
    <cellStyle name="Comma [0] 2 206 2 2" xfId="50568" hidden="1" xr:uid="{49F7485A-A2FD-4B41-9233-0E1EBB167242}"/>
    <cellStyle name="Comma [0] 2 206 2 2" xfId="50849" hidden="1" xr:uid="{B7E2A9C2-DAB2-4E2B-952B-497A3C3084F5}"/>
    <cellStyle name="Comma [0] 2 206 2 2" xfId="51936" hidden="1" xr:uid="{31D50F16-CB6E-4D94-B9CF-14CD1ECAAB1D}"/>
    <cellStyle name="Comma [0] 2 206 2 2" xfId="52312" hidden="1" xr:uid="{31D51B8F-8339-4F2B-B15B-2E0C18233BAF}"/>
    <cellStyle name="Comma [0] 2 206 2 2" xfId="52593" hidden="1" xr:uid="{AE713268-AA84-400F-A76D-3FC86D40EFF0}"/>
    <cellStyle name="Comma [0] 2 206 2 2" xfId="53670" hidden="1" xr:uid="{4590D606-2067-4FB1-9816-450DE4C4D0C2}"/>
    <cellStyle name="Comma [0] 2 206 2 2" xfId="54046" hidden="1" xr:uid="{1465C749-AD87-4426-9C2D-FB6024DEEA02}"/>
    <cellStyle name="Comma [0] 2 206 2 2" xfId="54327" hidden="1" xr:uid="{7D8FEFD3-4C40-4460-BB93-561731E00C4B}"/>
    <cellStyle name="Comma [0] 2 206 2 2" xfId="55394" hidden="1" xr:uid="{838DF482-D095-466F-B9E8-797CBC798CCB}"/>
    <cellStyle name="Comma [0] 2 206 2 2" xfId="55770" hidden="1" xr:uid="{36F1BD15-3547-4BDC-8329-348B97802B57}"/>
    <cellStyle name="Comma [0] 2 206 2 2" xfId="56051" hidden="1" xr:uid="{575AEE28-3086-41FC-9249-3537E9A7A883}"/>
    <cellStyle name="Comma [0] 2 206 2 2" xfId="57101" hidden="1" xr:uid="{1FF21C12-194D-43D8-BEA5-E7523C5B45A2}"/>
    <cellStyle name="Comma [0] 2 206 2 2" xfId="57477" hidden="1" xr:uid="{61E44512-5D94-497F-9B8B-8E33987C16C2}"/>
    <cellStyle name="Comma [0] 2 206 2 2" xfId="57758" hidden="1" xr:uid="{0E073F70-DA13-4F44-9CF2-C695E0E955A1}"/>
    <cellStyle name="Comma [0] 2 206 2 2" xfId="58795" hidden="1" xr:uid="{8B87377A-9374-422D-BE2D-10934761136D}"/>
    <cellStyle name="Comma [0] 2 206 2 2" xfId="59171" hidden="1" xr:uid="{E93DF970-0B1C-4B2A-810B-CE1CA982308F}"/>
    <cellStyle name="Comma [0] 2 206 2 2" xfId="59452" hidden="1" xr:uid="{6E27BD9E-C595-44B3-968A-A9CF0E80B706}"/>
    <cellStyle name="Comma [0] 2 206 2 2" xfId="60456" hidden="1" xr:uid="{ECE9D133-AA90-4D02-A49A-95C4208ABABC}"/>
    <cellStyle name="Comma [0] 2 206 2 2" xfId="60832" hidden="1" xr:uid="{08D5A128-FEEC-4AA9-B760-E8F78697EC54}"/>
    <cellStyle name="Comma [0] 2 206 2 2" xfId="61113" hidden="1" xr:uid="{168DC46C-D176-40BE-B3DB-C7BD44D563F5}"/>
    <cellStyle name="Comma [0] 2 206 2 2" xfId="62091" hidden="1" xr:uid="{96F2A663-92A5-4D42-86D8-883BF87F062A}"/>
    <cellStyle name="Comma [0] 2 206 2 2" xfId="62467" hidden="1" xr:uid="{342D7992-6862-4037-B3BE-9F1A9D028650}"/>
    <cellStyle name="Comma [0] 2 206 2 2" xfId="62748" hidden="1" xr:uid="{D7B479E8-775E-43E8-BBBD-0B9379626827}"/>
    <cellStyle name="Comma [0] 2 206 2 2" xfId="63613" hidden="1" xr:uid="{A6B2CE91-114C-4068-AC91-FD9EEBE358B2}"/>
    <cellStyle name="Comma [0] 2 206 2 2" xfId="63978" hidden="1" xr:uid="{37EF1DE3-C385-40E1-A18B-33E0754C96D2}"/>
    <cellStyle name="Comma [0] 2 206 3" xfId="4194" xr:uid="{00000000-0005-0000-0000-000065100000}"/>
    <cellStyle name="Comma [0] 2 206 3 2" xfId="36213" xr:uid="{889C44E6-FF09-4615-9A94-0376302DE28D}"/>
    <cellStyle name="Comma [0] 2 207" xfId="401" xr:uid="{00000000-0005-0000-0000-000094010000}"/>
    <cellStyle name="Comma [0] 2 207 2" xfId="1060" hidden="1" xr:uid="{00000000-0005-0000-0000-000027040000}"/>
    <cellStyle name="Comma [0] 2 207 2" xfId="1628" hidden="1" xr:uid="{00000000-0005-0000-0000-00005F060000}"/>
    <cellStyle name="Comma [0] 2 207 2" xfId="2024" hidden="1" xr:uid="{00000000-0005-0000-0000-0000EB070000}"/>
    <cellStyle name="Comma [0] 2 207 2" xfId="2302" hidden="1" xr:uid="{00000000-0005-0000-0000-000001090000}"/>
    <cellStyle name="Comma [0] 2 207 2" xfId="33096" hidden="1" xr:uid="{1B50752F-0AC2-4B4D-A05C-D7E03927ECFA}"/>
    <cellStyle name="Comma [0] 2 207 2" xfId="33661" hidden="1" xr:uid="{A1BA1D8C-0F2C-44B6-86FE-8FCDA7282AE6}"/>
    <cellStyle name="Comma [0] 2 207 2" xfId="34054" hidden="1" xr:uid="{7F691EE9-82F4-425B-A321-CAB0D141BEDF}"/>
    <cellStyle name="Comma [0] 2 207 2" xfId="34332" hidden="1" xr:uid="{9D793A9C-18D3-42A0-B2CE-01A4599D4112}"/>
    <cellStyle name="Comma [0] 2 207 2" xfId="32454" xr:uid="{46B7D252-041D-448E-BA24-6235653E1D88}"/>
    <cellStyle name="Comma [0] 2 207 2 2" xfId="4853" hidden="1" xr:uid="{00000000-0005-0000-0000-0000F8120000}"/>
    <cellStyle name="Comma [0] 2 207 2 2" xfId="5425" hidden="1" xr:uid="{00000000-0005-0000-0000-000034150000}"/>
    <cellStyle name="Comma [0] 2 207 2 2" xfId="5826" hidden="1" xr:uid="{00000000-0005-0000-0000-0000C5160000}"/>
    <cellStyle name="Comma [0] 2 207 2 2" xfId="6104" hidden="1" xr:uid="{00000000-0005-0000-0000-0000DB170000}"/>
    <cellStyle name="Comma [0] 2 207 2 2" xfId="7644" hidden="1" xr:uid="{00000000-0005-0000-0000-0000DF1D0000}"/>
    <cellStyle name="Comma [0] 2 207 2 2" xfId="8045" hidden="1" xr:uid="{00000000-0005-0000-0000-0000701F0000}"/>
    <cellStyle name="Comma [0] 2 207 2 2" xfId="8323" hidden="1" xr:uid="{00000000-0005-0000-0000-000086200000}"/>
    <cellStyle name="Comma [0] 2 207 2 2" xfId="9400" hidden="1" xr:uid="{00000000-0005-0000-0000-0000BB240000}"/>
    <cellStyle name="Comma [0] 2 207 2 2" xfId="9801" hidden="1" xr:uid="{00000000-0005-0000-0000-00004C260000}"/>
    <cellStyle name="Comma [0] 2 207 2 2" xfId="10079" hidden="1" xr:uid="{00000000-0005-0000-0000-000062270000}"/>
    <cellStyle name="Comma [0] 2 207 2 2" xfId="11156" hidden="1" xr:uid="{00000000-0005-0000-0000-0000972B0000}"/>
    <cellStyle name="Comma [0] 2 207 2 2" xfId="11557" hidden="1" xr:uid="{00000000-0005-0000-0000-0000282D0000}"/>
    <cellStyle name="Comma [0] 2 207 2 2" xfId="11835" hidden="1" xr:uid="{00000000-0005-0000-0000-00003E2E0000}"/>
    <cellStyle name="Comma [0] 2 207 2 2" xfId="12912" hidden="1" xr:uid="{00000000-0005-0000-0000-000073320000}"/>
    <cellStyle name="Comma [0] 2 207 2 2" xfId="13313" hidden="1" xr:uid="{00000000-0005-0000-0000-000004340000}"/>
    <cellStyle name="Comma [0] 2 207 2 2" xfId="13591" hidden="1" xr:uid="{00000000-0005-0000-0000-00001A350000}"/>
    <cellStyle name="Comma [0] 2 207 2 2" xfId="14668" hidden="1" xr:uid="{00000000-0005-0000-0000-00004F390000}"/>
    <cellStyle name="Comma [0] 2 207 2 2" xfId="15069" hidden="1" xr:uid="{00000000-0005-0000-0000-0000E03A0000}"/>
    <cellStyle name="Comma [0] 2 207 2 2" xfId="15347" hidden="1" xr:uid="{00000000-0005-0000-0000-0000F63B0000}"/>
    <cellStyle name="Comma [0] 2 207 2 2" xfId="16421" hidden="1" xr:uid="{00000000-0005-0000-0000-000028400000}"/>
    <cellStyle name="Comma [0] 2 207 2 2" xfId="16822" hidden="1" xr:uid="{00000000-0005-0000-0000-0000B9410000}"/>
    <cellStyle name="Comma [0] 2 207 2 2" xfId="17100" hidden="1" xr:uid="{00000000-0005-0000-0000-0000CF420000}"/>
    <cellStyle name="Comma [0] 2 207 2 2" xfId="18171" hidden="1" xr:uid="{00000000-0005-0000-0000-0000FE460000}"/>
    <cellStyle name="Comma [0] 2 207 2 2" xfId="18572" hidden="1" xr:uid="{00000000-0005-0000-0000-00008F480000}"/>
    <cellStyle name="Comma [0] 2 207 2 2" xfId="18850" hidden="1" xr:uid="{00000000-0005-0000-0000-0000A5490000}"/>
    <cellStyle name="Comma [0] 2 207 2 2" xfId="19915" hidden="1" xr:uid="{00000000-0005-0000-0000-0000CE4D0000}"/>
    <cellStyle name="Comma [0] 2 207 2 2" xfId="20316" hidden="1" xr:uid="{00000000-0005-0000-0000-00005F4F0000}"/>
    <cellStyle name="Comma [0] 2 207 2 2" xfId="20594" hidden="1" xr:uid="{00000000-0005-0000-0000-000075500000}"/>
    <cellStyle name="Comma [0] 2 207 2 2" xfId="21649" hidden="1" xr:uid="{00000000-0005-0000-0000-000094540000}"/>
    <cellStyle name="Comma [0] 2 207 2 2" xfId="22050" hidden="1" xr:uid="{00000000-0005-0000-0000-000025560000}"/>
    <cellStyle name="Comma [0] 2 207 2 2" xfId="22328" hidden="1" xr:uid="{00000000-0005-0000-0000-00003B570000}"/>
    <cellStyle name="Comma [0] 2 207 2 2" xfId="23373" hidden="1" xr:uid="{00000000-0005-0000-0000-0000505B0000}"/>
    <cellStyle name="Comma [0] 2 207 2 2" xfId="23774" hidden="1" xr:uid="{00000000-0005-0000-0000-0000E15C0000}"/>
    <cellStyle name="Comma [0] 2 207 2 2" xfId="24052" hidden="1" xr:uid="{00000000-0005-0000-0000-0000F75D0000}"/>
    <cellStyle name="Comma [0] 2 207 2 2" xfId="25080" hidden="1" xr:uid="{00000000-0005-0000-0000-0000FB610000}"/>
    <cellStyle name="Comma [0] 2 207 2 2" xfId="25481" hidden="1" xr:uid="{00000000-0005-0000-0000-00008C630000}"/>
    <cellStyle name="Comma [0] 2 207 2 2" xfId="25759" hidden="1" xr:uid="{00000000-0005-0000-0000-0000A2640000}"/>
    <cellStyle name="Comma [0] 2 207 2 2" xfId="26774" hidden="1" xr:uid="{00000000-0005-0000-0000-000099680000}"/>
    <cellStyle name="Comma [0] 2 207 2 2" xfId="27175" hidden="1" xr:uid="{00000000-0005-0000-0000-00002A6A0000}"/>
    <cellStyle name="Comma [0] 2 207 2 2" xfId="27453" hidden="1" xr:uid="{00000000-0005-0000-0000-0000406B0000}"/>
    <cellStyle name="Comma [0] 2 207 2 2" xfId="28435" hidden="1" xr:uid="{00000000-0005-0000-0000-0000166F0000}"/>
    <cellStyle name="Comma [0] 2 207 2 2" xfId="28836" hidden="1" xr:uid="{00000000-0005-0000-0000-0000A7700000}"/>
    <cellStyle name="Comma [0] 2 207 2 2" xfId="29114" hidden="1" xr:uid="{00000000-0005-0000-0000-0000BD710000}"/>
    <cellStyle name="Comma [0] 2 207 2 2" xfId="30070" hidden="1" xr:uid="{00000000-0005-0000-0000-000079750000}"/>
    <cellStyle name="Comma [0] 2 207 2 2" xfId="30471" hidden="1" xr:uid="{00000000-0005-0000-0000-00000A770000}"/>
    <cellStyle name="Comma [0] 2 207 2 2" xfId="30749" hidden="1" xr:uid="{00000000-0005-0000-0000-000020780000}"/>
    <cellStyle name="Comma [0] 2 207 2 2" xfId="31592" hidden="1" xr:uid="{00000000-0005-0000-0000-00006B7B0000}"/>
    <cellStyle name="Comma [0] 2 207 2 2" xfId="31982" hidden="1" xr:uid="{00000000-0005-0000-0000-0000F17C0000}"/>
    <cellStyle name="Comma [0] 2 207 2 2" xfId="36872" hidden="1" xr:uid="{3A49FC7D-678B-446F-A8C5-96832303FBA6}"/>
    <cellStyle name="Comma [0] 2 207 2 2" xfId="37444" hidden="1" xr:uid="{F436426F-1F79-4281-B97D-FF31794A3413}"/>
    <cellStyle name="Comma [0] 2 207 2 2" xfId="37845" hidden="1" xr:uid="{0B8C1C5D-A1F3-4F78-995E-BA3F7D100474}"/>
    <cellStyle name="Comma [0] 2 207 2 2" xfId="38123" hidden="1" xr:uid="{3595C2FF-FBE0-471A-B959-D8EB51D1525E}"/>
    <cellStyle name="Comma [0] 2 207 2 2" xfId="39663" hidden="1" xr:uid="{A7629DA4-3BE2-4D1C-B76E-7AE3F57D72E4}"/>
    <cellStyle name="Comma [0] 2 207 2 2" xfId="40064" hidden="1" xr:uid="{E7FD1469-BF85-473D-9C7C-AF6AAC203701}"/>
    <cellStyle name="Comma [0] 2 207 2 2" xfId="40342" hidden="1" xr:uid="{9751BECA-1321-45EF-8324-CCE4D6FCE8A7}"/>
    <cellStyle name="Comma [0] 2 207 2 2" xfId="41419" hidden="1" xr:uid="{F4563CC1-F210-487D-8C78-A5E51BD07933}"/>
    <cellStyle name="Comma [0] 2 207 2 2" xfId="41820" hidden="1" xr:uid="{528BAEC1-6B60-4367-83D0-DA5C18ACDF1C}"/>
    <cellStyle name="Comma [0] 2 207 2 2" xfId="42098" hidden="1" xr:uid="{747E47CE-D857-4B82-A0C5-68D126260BC3}"/>
    <cellStyle name="Comma [0] 2 207 2 2" xfId="43175" hidden="1" xr:uid="{438BA535-4C58-4575-978A-6E38DEC53083}"/>
    <cellStyle name="Comma [0] 2 207 2 2" xfId="43576" hidden="1" xr:uid="{C6C3E76F-DB5A-45B6-90DC-CE8767266974}"/>
    <cellStyle name="Comma [0] 2 207 2 2" xfId="43854" hidden="1" xr:uid="{1D53E400-1FC7-4E0D-98E2-DA58F65C1285}"/>
    <cellStyle name="Comma [0] 2 207 2 2" xfId="44931" hidden="1" xr:uid="{7209D290-E77B-4137-A0FF-AAEEC1AE74B0}"/>
    <cellStyle name="Comma [0] 2 207 2 2" xfId="45332" hidden="1" xr:uid="{783D416C-CCD7-4290-BC19-98A53FF3956F}"/>
    <cellStyle name="Comma [0] 2 207 2 2" xfId="45610" hidden="1" xr:uid="{32AE19C6-0B09-453C-BF5F-FB12BFF6BBCD}"/>
    <cellStyle name="Comma [0] 2 207 2 2" xfId="46687" hidden="1" xr:uid="{CBA27B49-D2C9-43CF-8319-B69597CB4688}"/>
    <cellStyle name="Comma [0] 2 207 2 2" xfId="47088" hidden="1" xr:uid="{76AE7EBA-5454-4141-95CD-10D80E88381E}"/>
    <cellStyle name="Comma [0] 2 207 2 2" xfId="47366" hidden="1" xr:uid="{18A2F4F6-B8EE-4A1E-853B-E5953E91B7D6}"/>
    <cellStyle name="Comma [0] 2 207 2 2" xfId="48440" hidden="1" xr:uid="{82871CA4-0FA3-4896-86AB-DE047068F286}"/>
    <cellStyle name="Comma [0] 2 207 2 2" xfId="48841" hidden="1" xr:uid="{F11A3DAB-AEB3-4BCD-B876-01DBCD29B064}"/>
    <cellStyle name="Comma [0] 2 207 2 2" xfId="49119" hidden="1" xr:uid="{E00305AD-E167-4330-86C1-65DE4428AD42}"/>
    <cellStyle name="Comma [0] 2 207 2 2" xfId="50190" hidden="1" xr:uid="{0B3B9F21-8ED7-45F1-B455-5E3D9754BEEE}"/>
    <cellStyle name="Comma [0] 2 207 2 2" xfId="50591" hidden="1" xr:uid="{873372C7-26F2-44C2-A309-881C648AC385}"/>
    <cellStyle name="Comma [0] 2 207 2 2" xfId="50869" hidden="1" xr:uid="{4753C0C8-DCC2-409F-A772-D5EF9D2DBC26}"/>
    <cellStyle name="Comma [0] 2 207 2 2" xfId="51934" hidden="1" xr:uid="{F6BEAD97-78F3-41EB-A4F1-A6E2CF0DF267}"/>
    <cellStyle name="Comma [0] 2 207 2 2" xfId="52335" hidden="1" xr:uid="{6861AAFC-05A8-48D7-BD31-6297D9C6A4D6}"/>
    <cellStyle name="Comma [0] 2 207 2 2" xfId="52613" hidden="1" xr:uid="{A2A783DE-7A3F-488A-AE8E-3EC23ACDAE01}"/>
    <cellStyle name="Comma [0] 2 207 2 2" xfId="53668" hidden="1" xr:uid="{8387EAB5-7AF4-4C19-8157-76E5CF9215BD}"/>
    <cellStyle name="Comma [0] 2 207 2 2" xfId="54069" hidden="1" xr:uid="{3A9E3B4C-91FD-4412-9141-FBFB5071068A}"/>
    <cellStyle name="Comma [0] 2 207 2 2" xfId="54347" hidden="1" xr:uid="{70D53E55-84D4-4B9D-A8AE-5E8893753114}"/>
    <cellStyle name="Comma [0] 2 207 2 2" xfId="55392" hidden="1" xr:uid="{D59AE75D-4851-4AAE-900F-E7F658DEA1DA}"/>
    <cellStyle name="Comma [0] 2 207 2 2" xfId="55793" hidden="1" xr:uid="{313D977A-BD60-4B82-8FC9-63C0052F6AD3}"/>
    <cellStyle name="Comma [0] 2 207 2 2" xfId="56071" hidden="1" xr:uid="{5728B0B6-319B-4CB9-B9E1-615893884147}"/>
    <cellStyle name="Comma [0] 2 207 2 2" xfId="57099" hidden="1" xr:uid="{BE4F13D0-C8AE-46BF-B9C4-19A33604896E}"/>
    <cellStyle name="Comma [0] 2 207 2 2" xfId="57500" hidden="1" xr:uid="{7A37B29F-A6BC-4DB3-B169-FC70DD699663}"/>
    <cellStyle name="Comma [0] 2 207 2 2" xfId="57778" hidden="1" xr:uid="{8A64A40B-344F-4B63-9376-FCEA052E27C2}"/>
    <cellStyle name="Comma [0] 2 207 2 2" xfId="58793" hidden="1" xr:uid="{69C825D3-48FA-454F-B6A3-D0C74A222C28}"/>
    <cellStyle name="Comma [0] 2 207 2 2" xfId="59194" hidden="1" xr:uid="{C8C91F64-5A14-4CFC-8F1C-BF9D69713031}"/>
    <cellStyle name="Comma [0] 2 207 2 2" xfId="59472" hidden="1" xr:uid="{53EF3C95-DEA2-468B-BB4D-F27C47E71E40}"/>
    <cellStyle name="Comma [0] 2 207 2 2" xfId="60454" hidden="1" xr:uid="{C5FA5BD4-3C22-46EA-B847-ED93A7462207}"/>
    <cellStyle name="Comma [0] 2 207 2 2" xfId="60855" hidden="1" xr:uid="{A4C7E364-A744-4505-AA68-5A2CDEDF8D96}"/>
    <cellStyle name="Comma [0] 2 207 2 2" xfId="61133" hidden="1" xr:uid="{D31847E9-88D3-4696-BEEC-32077AA68749}"/>
    <cellStyle name="Comma [0] 2 207 2 2" xfId="62089" hidden="1" xr:uid="{EC1B3ADD-6C1C-4C74-9E94-25963345CDFC}"/>
    <cellStyle name="Comma [0] 2 207 2 2" xfId="62490" hidden="1" xr:uid="{15B1F182-FEE7-49B6-9541-A0B8926981BF}"/>
    <cellStyle name="Comma [0] 2 207 2 2" xfId="62768" hidden="1" xr:uid="{AA020031-BCE1-40DB-8147-472B1CF1066A}"/>
    <cellStyle name="Comma [0] 2 207 2 2" xfId="63611" hidden="1" xr:uid="{E65CFDA6-D0B4-4528-8669-C6620976B242}"/>
    <cellStyle name="Comma [0] 2 207 2 2" xfId="64001" hidden="1" xr:uid="{208B9509-3410-42E1-9138-FE273D55C0C6}"/>
    <cellStyle name="Comma [0] 2 207 3" xfId="4192" xr:uid="{00000000-0005-0000-0000-000063100000}"/>
    <cellStyle name="Comma [0] 2 207 3 2" xfId="36211" xr:uid="{20758B08-7522-4FCC-8A35-9946CE1D80D9}"/>
    <cellStyle name="Comma [0] 2 208" xfId="405" xr:uid="{00000000-0005-0000-0000-000098010000}"/>
    <cellStyle name="Comma [0] 2 208 2" xfId="1064" hidden="1" xr:uid="{00000000-0005-0000-0000-00002B040000}"/>
    <cellStyle name="Comma [0] 2 208 2" xfId="1632" hidden="1" xr:uid="{00000000-0005-0000-0000-000063060000}"/>
    <cellStyle name="Comma [0] 2 208 2" xfId="2015" hidden="1" xr:uid="{00000000-0005-0000-0000-0000E2070000}"/>
    <cellStyle name="Comma [0] 2 208 2" xfId="2295" hidden="1" xr:uid="{00000000-0005-0000-0000-0000FA080000}"/>
    <cellStyle name="Comma [0] 2 208 2" xfId="33100" hidden="1" xr:uid="{2210AB26-9668-482A-B1B8-65E00D2F4B0B}"/>
    <cellStyle name="Comma [0] 2 208 2" xfId="33665" hidden="1" xr:uid="{BCA991A8-6DB4-40AD-8075-6E3967EF91EA}"/>
    <cellStyle name="Comma [0] 2 208 2" xfId="34045" hidden="1" xr:uid="{AFA4154E-1B04-44CA-9337-4D8EAD353F3F}"/>
    <cellStyle name="Comma [0] 2 208 2" xfId="34325" hidden="1" xr:uid="{E2438DFE-093C-476A-8FD9-5890A94D1597}"/>
    <cellStyle name="Comma [0] 2 208 2" xfId="32458" xr:uid="{154B452F-B933-41B5-B9C0-655F472BC1C0}"/>
    <cellStyle name="Comma [0] 2 208 2 2" xfId="4857" hidden="1" xr:uid="{00000000-0005-0000-0000-0000FC120000}"/>
    <cellStyle name="Comma [0] 2 208 2 2" xfId="5429" hidden="1" xr:uid="{00000000-0005-0000-0000-000038150000}"/>
    <cellStyle name="Comma [0] 2 208 2 2" xfId="5817" hidden="1" xr:uid="{00000000-0005-0000-0000-0000BC160000}"/>
    <cellStyle name="Comma [0] 2 208 2 2" xfId="6097" hidden="1" xr:uid="{00000000-0005-0000-0000-0000D4170000}"/>
    <cellStyle name="Comma [0] 2 208 2 2" xfId="7648" hidden="1" xr:uid="{00000000-0005-0000-0000-0000E31D0000}"/>
    <cellStyle name="Comma [0] 2 208 2 2" xfId="8036" hidden="1" xr:uid="{00000000-0005-0000-0000-0000671F0000}"/>
    <cellStyle name="Comma [0] 2 208 2 2" xfId="8316" hidden="1" xr:uid="{00000000-0005-0000-0000-00007F200000}"/>
    <cellStyle name="Comma [0] 2 208 2 2" xfId="9404" hidden="1" xr:uid="{00000000-0005-0000-0000-0000BF240000}"/>
    <cellStyle name="Comma [0] 2 208 2 2" xfId="9792" hidden="1" xr:uid="{00000000-0005-0000-0000-000043260000}"/>
    <cellStyle name="Comma [0] 2 208 2 2" xfId="10072" hidden="1" xr:uid="{00000000-0005-0000-0000-00005B270000}"/>
    <cellStyle name="Comma [0] 2 208 2 2" xfId="11160" hidden="1" xr:uid="{00000000-0005-0000-0000-00009B2B0000}"/>
    <cellStyle name="Comma [0] 2 208 2 2" xfId="11548" hidden="1" xr:uid="{00000000-0005-0000-0000-00001F2D0000}"/>
    <cellStyle name="Comma [0] 2 208 2 2" xfId="11828" hidden="1" xr:uid="{00000000-0005-0000-0000-0000372E0000}"/>
    <cellStyle name="Comma [0] 2 208 2 2" xfId="12916" hidden="1" xr:uid="{00000000-0005-0000-0000-000077320000}"/>
    <cellStyle name="Comma [0] 2 208 2 2" xfId="13304" hidden="1" xr:uid="{00000000-0005-0000-0000-0000FB330000}"/>
    <cellStyle name="Comma [0] 2 208 2 2" xfId="13584" hidden="1" xr:uid="{00000000-0005-0000-0000-000013350000}"/>
    <cellStyle name="Comma [0] 2 208 2 2" xfId="14672" hidden="1" xr:uid="{00000000-0005-0000-0000-000053390000}"/>
    <cellStyle name="Comma [0] 2 208 2 2" xfId="15060" hidden="1" xr:uid="{00000000-0005-0000-0000-0000D73A0000}"/>
    <cellStyle name="Comma [0] 2 208 2 2" xfId="15340" hidden="1" xr:uid="{00000000-0005-0000-0000-0000EF3B0000}"/>
    <cellStyle name="Comma [0] 2 208 2 2" xfId="16425" hidden="1" xr:uid="{00000000-0005-0000-0000-00002C400000}"/>
    <cellStyle name="Comma [0] 2 208 2 2" xfId="16813" hidden="1" xr:uid="{00000000-0005-0000-0000-0000B0410000}"/>
    <cellStyle name="Comma [0] 2 208 2 2" xfId="17093" hidden="1" xr:uid="{00000000-0005-0000-0000-0000C8420000}"/>
    <cellStyle name="Comma [0] 2 208 2 2" xfId="18175" hidden="1" xr:uid="{00000000-0005-0000-0000-000002470000}"/>
    <cellStyle name="Comma [0] 2 208 2 2" xfId="18563" hidden="1" xr:uid="{00000000-0005-0000-0000-000086480000}"/>
    <cellStyle name="Comma [0] 2 208 2 2" xfId="18843" hidden="1" xr:uid="{00000000-0005-0000-0000-00009E490000}"/>
    <cellStyle name="Comma [0] 2 208 2 2" xfId="19919" hidden="1" xr:uid="{00000000-0005-0000-0000-0000D24D0000}"/>
    <cellStyle name="Comma [0] 2 208 2 2" xfId="20307" hidden="1" xr:uid="{00000000-0005-0000-0000-0000564F0000}"/>
    <cellStyle name="Comma [0] 2 208 2 2" xfId="20587" hidden="1" xr:uid="{00000000-0005-0000-0000-00006E500000}"/>
    <cellStyle name="Comma [0] 2 208 2 2" xfId="21653" hidden="1" xr:uid="{00000000-0005-0000-0000-000098540000}"/>
    <cellStyle name="Comma [0] 2 208 2 2" xfId="22041" hidden="1" xr:uid="{00000000-0005-0000-0000-00001C560000}"/>
    <cellStyle name="Comma [0] 2 208 2 2" xfId="22321" hidden="1" xr:uid="{00000000-0005-0000-0000-000034570000}"/>
    <cellStyle name="Comma [0] 2 208 2 2" xfId="23377" hidden="1" xr:uid="{00000000-0005-0000-0000-0000545B0000}"/>
    <cellStyle name="Comma [0] 2 208 2 2" xfId="23765" hidden="1" xr:uid="{00000000-0005-0000-0000-0000D85C0000}"/>
    <cellStyle name="Comma [0] 2 208 2 2" xfId="24045" hidden="1" xr:uid="{00000000-0005-0000-0000-0000F05D0000}"/>
    <cellStyle name="Comma [0] 2 208 2 2" xfId="25084" hidden="1" xr:uid="{00000000-0005-0000-0000-0000FF610000}"/>
    <cellStyle name="Comma [0] 2 208 2 2" xfId="25472" hidden="1" xr:uid="{00000000-0005-0000-0000-000083630000}"/>
    <cellStyle name="Comma [0] 2 208 2 2" xfId="25752" hidden="1" xr:uid="{00000000-0005-0000-0000-00009B640000}"/>
    <cellStyle name="Comma [0] 2 208 2 2" xfId="26778" hidden="1" xr:uid="{00000000-0005-0000-0000-00009D680000}"/>
    <cellStyle name="Comma [0] 2 208 2 2" xfId="27166" hidden="1" xr:uid="{00000000-0005-0000-0000-0000216A0000}"/>
    <cellStyle name="Comma [0] 2 208 2 2" xfId="27446" hidden="1" xr:uid="{00000000-0005-0000-0000-0000396B0000}"/>
    <cellStyle name="Comma [0] 2 208 2 2" xfId="28439" hidden="1" xr:uid="{00000000-0005-0000-0000-00001A6F0000}"/>
    <cellStyle name="Comma [0] 2 208 2 2" xfId="28827" hidden="1" xr:uid="{00000000-0005-0000-0000-00009E700000}"/>
    <cellStyle name="Comma [0] 2 208 2 2" xfId="29107" hidden="1" xr:uid="{00000000-0005-0000-0000-0000B6710000}"/>
    <cellStyle name="Comma [0] 2 208 2 2" xfId="30074" hidden="1" xr:uid="{00000000-0005-0000-0000-00007D750000}"/>
    <cellStyle name="Comma [0] 2 208 2 2" xfId="30462" hidden="1" xr:uid="{00000000-0005-0000-0000-000001770000}"/>
    <cellStyle name="Comma [0] 2 208 2 2" xfId="30742" hidden="1" xr:uid="{00000000-0005-0000-0000-000019780000}"/>
    <cellStyle name="Comma [0] 2 208 2 2" xfId="31596" hidden="1" xr:uid="{00000000-0005-0000-0000-00006F7B0000}"/>
    <cellStyle name="Comma [0] 2 208 2 2" xfId="31973" hidden="1" xr:uid="{00000000-0005-0000-0000-0000E87C0000}"/>
    <cellStyle name="Comma [0] 2 208 2 2" xfId="36876" hidden="1" xr:uid="{0520F7FF-A4E4-4473-B11C-61610E3EF2B5}"/>
    <cellStyle name="Comma [0] 2 208 2 2" xfId="37448" hidden="1" xr:uid="{B03DEB99-FEA6-4341-9FDB-264188D40BF6}"/>
    <cellStyle name="Comma [0] 2 208 2 2" xfId="37836" hidden="1" xr:uid="{7FC56B25-BE0C-43E1-A5E3-05E998DB3C2E}"/>
    <cellStyle name="Comma [0] 2 208 2 2" xfId="38116" hidden="1" xr:uid="{BE648042-C175-4835-953F-EDA5425378B8}"/>
    <cellStyle name="Comma [0] 2 208 2 2" xfId="39667" hidden="1" xr:uid="{97C569F8-9F04-4C03-BF91-B55CD707087A}"/>
    <cellStyle name="Comma [0] 2 208 2 2" xfId="40055" hidden="1" xr:uid="{83BA058F-8E3A-49C3-8F3E-29F170EB1EAE}"/>
    <cellStyle name="Comma [0] 2 208 2 2" xfId="40335" hidden="1" xr:uid="{4D9FB1A0-B3EB-43C4-B67B-DAB32574AB69}"/>
    <cellStyle name="Comma [0] 2 208 2 2" xfId="41423" hidden="1" xr:uid="{01F447FB-42ED-4C8E-B2B2-F6C0A2F7281A}"/>
    <cellStyle name="Comma [0] 2 208 2 2" xfId="41811" hidden="1" xr:uid="{54A04D73-6DF2-4A9F-AF22-0D0981A810CB}"/>
    <cellStyle name="Comma [0] 2 208 2 2" xfId="42091" hidden="1" xr:uid="{3C765673-151D-4671-BD7B-FE47F74E0B0A}"/>
    <cellStyle name="Comma [0] 2 208 2 2" xfId="43179" hidden="1" xr:uid="{9E41FB05-5EA7-4DD5-9806-47CAA0F827FC}"/>
    <cellStyle name="Comma [0] 2 208 2 2" xfId="43567" hidden="1" xr:uid="{BC04963F-75FF-4267-AADC-4ADC38D4DF09}"/>
    <cellStyle name="Comma [0] 2 208 2 2" xfId="43847" hidden="1" xr:uid="{A5391212-5B48-4F89-B60B-F65F60CFF9B6}"/>
    <cellStyle name="Comma [0] 2 208 2 2" xfId="44935" hidden="1" xr:uid="{5B868DF0-D218-4A1B-84A6-755426A6C896}"/>
    <cellStyle name="Comma [0] 2 208 2 2" xfId="45323" hidden="1" xr:uid="{D8B240B0-1E39-4F55-B7EC-758DA2DECC45}"/>
    <cellStyle name="Comma [0] 2 208 2 2" xfId="45603" hidden="1" xr:uid="{A5B14A51-544C-41FB-8666-1DA179458941}"/>
    <cellStyle name="Comma [0] 2 208 2 2" xfId="46691" hidden="1" xr:uid="{DB051CFF-7D29-475C-A0C9-3E934F0000D6}"/>
    <cellStyle name="Comma [0] 2 208 2 2" xfId="47079" hidden="1" xr:uid="{8DE1800C-F782-4CB8-8B07-4174D7DEA1E6}"/>
    <cellStyle name="Comma [0] 2 208 2 2" xfId="47359" hidden="1" xr:uid="{F3F89E53-912E-4ABE-8BE8-64EB016ED49E}"/>
    <cellStyle name="Comma [0] 2 208 2 2" xfId="48444" hidden="1" xr:uid="{FFA9CE36-A0F3-47D4-ACC5-E3DBD7FC3530}"/>
    <cellStyle name="Comma [0] 2 208 2 2" xfId="48832" hidden="1" xr:uid="{55D4BEC9-C00C-4F3D-970F-70863F15A47E}"/>
    <cellStyle name="Comma [0] 2 208 2 2" xfId="49112" hidden="1" xr:uid="{DDC67510-9372-4BEA-9858-1F1CF1025C9B}"/>
    <cellStyle name="Comma [0] 2 208 2 2" xfId="50194" hidden="1" xr:uid="{DB0ADB73-772C-46E3-8A02-C16E4ED1655F}"/>
    <cellStyle name="Comma [0] 2 208 2 2" xfId="50582" hidden="1" xr:uid="{D7CE390F-AC37-4E5C-BA75-2BF73E0592D6}"/>
    <cellStyle name="Comma [0] 2 208 2 2" xfId="50862" hidden="1" xr:uid="{BEE6138B-CB05-4FB1-AFBE-B1814E7F573E}"/>
    <cellStyle name="Comma [0] 2 208 2 2" xfId="51938" hidden="1" xr:uid="{571B822E-5112-4E3A-A440-CBB6222A6BCB}"/>
    <cellStyle name="Comma [0] 2 208 2 2" xfId="52326" hidden="1" xr:uid="{B28B9C67-C7D5-412B-8ACF-60DDDBE5D963}"/>
    <cellStyle name="Comma [0] 2 208 2 2" xfId="52606" hidden="1" xr:uid="{C49C2FCA-4947-498B-855C-D92EB50BE457}"/>
    <cellStyle name="Comma [0] 2 208 2 2" xfId="53672" hidden="1" xr:uid="{63C90BFA-9D83-4A1B-B757-06A13C7EE0DA}"/>
    <cellStyle name="Comma [0] 2 208 2 2" xfId="54060" hidden="1" xr:uid="{B4096980-D09E-41C3-8E40-3A864BBD0E67}"/>
    <cellStyle name="Comma [0] 2 208 2 2" xfId="54340" hidden="1" xr:uid="{405619E5-C22E-4F13-9470-CFFFFC242287}"/>
    <cellStyle name="Comma [0] 2 208 2 2" xfId="55396" hidden="1" xr:uid="{BF5DABB2-55E7-4F36-B6A5-FE445CB40B11}"/>
    <cellStyle name="Comma [0] 2 208 2 2" xfId="55784" hidden="1" xr:uid="{8FABE696-4494-4C02-9622-A8C80DBD9D85}"/>
    <cellStyle name="Comma [0] 2 208 2 2" xfId="56064" hidden="1" xr:uid="{C3E9399B-0462-47CC-B1CB-B9EF2BF0A5F5}"/>
    <cellStyle name="Comma [0] 2 208 2 2" xfId="57103" hidden="1" xr:uid="{32633B5F-B0DD-4345-B923-EF273767068B}"/>
    <cellStyle name="Comma [0] 2 208 2 2" xfId="57491" hidden="1" xr:uid="{B8AD8C32-745F-4D64-AA09-4EAF64FC35D8}"/>
    <cellStyle name="Comma [0] 2 208 2 2" xfId="57771" hidden="1" xr:uid="{A0715301-A5B1-401D-B622-D1FD0E17C6B0}"/>
    <cellStyle name="Comma [0] 2 208 2 2" xfId="58797" hidden="1" xr:uid="{D4CC3FA7-1803-4CD1-A3A3-A611D33CE2F3}"/>
    <cellStyle name="Comma [0] 2 208 2 2" xfId="59185" hidden="1" xr:uid="{009DD4D3-9FDE-48D7-B1F5-9C8569FB5F6D}"/>
    <cellStyle name="Comma [0] 2 208 2 2" xfId="59465" hidden="1" xr:uid="{7F79E3E2-6BD0-4035-A3ED-898536540A17}"/>
    <cellStyle name="Comma [0] 2 208 2 2" xfId="60458" hidden="1" xr:uid="{6DE438F4-8609-48B8-9E7C-A94D9DE6B9BA}"/>
    <cellStyle name="Comma [0] 2 208 2 2" xfId="60846" hidden="1" xr:uid="{EAB78A5F-57D9-4A40-9D71-9275854123A5}"/>
    <cellStyle name="Comma [0] 2 208 2 2" xfId="61126" hidden="1" xr:uid="{BFA9EDE3-624D-4820-BBDE-0DE19B2491F0}"/>
    <cellStyle name="Comma [0] 2 208 2 2" xfId="62093" hidden="1" xr:uid="{D422BD5C-DCC0-48F1-94E4-75C227A9E25A}"/>
    <cellStyle name="Comma [0] 2 208 2 2" xfId="62481" hidden="1" xr:uid="{9E081109-77F2-4EF5-89A8-30590A9935E9}"/>
    <cellStyle name="Comma [0] 2 208 2 2" xfId="62761" hidden="1" xr:uid="{1ECB8B3B-31F1-4275-B043-CAC501A66C73}"/>
    <cellStyle name="Comma [0] 2 208 2 2" xfId="63615" hidden="1" xr:uid="{5B331582-76CF-405C-B4F1-3E3C0EA4C47C}"/>
    <cellStyle name="Comma [0] 2 208 2 2" xfId="63992" hidden="1" xr:uid="{2B06E715-0976-4EE4-8180-2A5D13C29A47}"/>
    <cellStyle name="Comma [0] 2 208 3" xfId="4196" xr:uid="{00000000-0005-0000-0000-000067100000}"/>
    <cellStyle name="Comma [0] 2 208 3 2" xfId="36215" xr:uid="{9CE3E0DD-7DC6-41B2-81F6-8A2FFB6AC0B3}"/>
    <cellStyle name="Comma [0] 2 209" xfId="398" xr:uid="{00000000-0005-0000-0000-000091010000}"/>
    <cellStyle name="Comma [0] 2 209 2" xfId="1057" hidden="1" xr:uid="{00000000-0005-0000-0000-000024040000}"/>
    <cellStyle name="Comma [0] 2 209 2" xfId="1625" hidden="1" xr:uid="{00000000-0005-0000-0000-00005C060000}"/>
    <cellStyle name="Comma [0] 2 209 2" xfId="2027" hidden="1" xr:uid="{00000000-0005-0000-0000-0000EE070000}"/>
    <cellStyle name="Comma [0] 2 209 2" xfId="2305" hidden="1" xr:uid="{00000000-0005-0000-0000-000004090000}"/>
    <cellStyle name="Comma [0] 2 209 2" xfId="33093" hidden="1" xr:uid="{EDDB0B73-452B-409B-9795-EA996C084514}"/>
    <cellStyle name="Comma [0] 2 209 2" xfId="33658" hidden="1" xr:uid="{C3AD19CA-A000-408F-AA71-D6CA2AC31FE3}"/>
    <cellStyle name="Comma [0] 2 209 2" xfId="34057" hidden="1" xr:uid="{7672FCC6-A13E-4867-A7C7-CA628EBFE4F9}"/>
    <cellStyle name="Comma [0] 2 209 2" xfId="34335" hidden="1" xr:uid="{459B35CF-9221-4523-887C-C77C147CCA82}"/>
    <cellStyle name="Comma [0] 2 209 2" xfId="32451" xr:uid="{9EE2B6EB-D694-433A-B32A-12DE7B4D49FE}"/>
    <cellStyle name="Comma [0] 2 209 2 2" xfId="4850" hidden="1" xr:uid="{00000000-0005-0000-0000-0000F5120000}"/>
    <cellStyle name="Comma [0] 2 209 2 2" xfId="5422" hidden="1" xr:uid="{00000000-0005-0000-0000-000031150000}"/>
    <cellStyle name="Comma [0] 2 209 2 2" xfId="5829" hidden="1" xr:uid="{00000000-0005-0000-0000-0000C8160000}"/>
    <cellStyle name="Comma [0] 2 209 2 2" xfId="6107" hidden="1" xr:uid="{00000000-0005-0000-0000-0000DE170000}"/>
    <cellStyle name="Comma [0] 2 209 2 2" xfId="7641" hidden="1" xr:uid="{00000000-0005-0000-0000-0000DC1D0000}"/>
    <cellStyle name="Comma [0] 2 209 2 2" xfId="8048" hidden="1" xr:uid="{00000000-0005-0000-0000-0000731F0000}"/>
    <cellStyle name="Comma [0] 2 209 2 2" xfId="8326" hidden="1" xr:uid="{00000000-0005-0000-0000-000089200000}"/>
    <cellStyle name="Comma [0] 2 209 2 2" xfId="9397" hidden="1" xr:uid="{00000000-0005-0000-0000-0000B8240000}"/>
    <cellStyle name="Comma [0] 2 209 2 2" xfId="9804" hidden="1" xr:uid="{00000000-0005-0000-0000-00004F260000}"/>
    <cellStyle name="Comma [0] 2 209 2 2" xfId="10082" hidden="1" xr:uid="{00000000-0005-0000-0000-000065270000}"/>
    <cellStyle name="Comma [0] 2 209 2 2" xfId="11153" hidden="1" xr:uid="{00000000-0005-0000-0000-0000942B0000}"/>
    <cellStyle name="Comma [0] 2 209 2 2" xfId="11560" hidden="1" xr:uid="{00000000-0005-0000-0000-00002B2D0000}"/>
    <cellStyle name="Comma [0] 2 209 2 2" xfId="11838" hidden="1" xr:uid="{00000000-0005-0000-0000-0000412E0000}"/>
    <cellStyle name="Comma [0] 2 209 2 2" xfId="12909" hidden="1" xr:uid="{00000000-0005-0000-0000-000070320000}"/>
    <cellStyle name="Comma [0] 2 209 2 2" xfId="13316" hidden="1" xr:uid="{00000000-0005-0000-0000-000007340000}"/>
    <cellStyle name="Comma [0] 2 209 2 2" xfId="13594" hidden="1" xr:uid="{00000000-0005-0000-0000-00001D350000}"/>
    <cellStyle name="Comma [0] 2 209 2 2" xfId="14665" hidden="1" xr:uid="{00000000-0005-0000-0000-00004C390000}"/>
    <cellStyle name="Comma [0] 2 209 2 2" xfId="15072" hidden="1" xr:uid="{00000000-0005-0000-0000-0000E33A0000}"/>
    <cellStyle name="Comma [0] 2 209 2 2" xfId="15350" hidden="1" xr:uid="{00000000-0005-0000-0000-0000F93B0000}"/>
    <cellStyle name="Comma [0] 2 209 2 2" xfId="16418" hidden="1" xr:uid="{00000000-0005-0000-0000-000025400000}"/>
    <cellStyle name="Comma [0] 2 209 2 2" xfId="16825" hidden="1" xr:uid="{00000000-0005-0000-0000-0000BC410000}"/>
    <cellStyle name="Comma [0] 2 209 2 2" xfId="17103" hidden="1" xr:uid="{00000000-0005-0000-0000-0000D2420000}"/>
    <cellStyle name="Comma [0] 2 209 2 2" xfId="18168" hidden="1" xr:uid="{00000000-0005-0000-0000-0000FB460000}"/>
    <cellStyle name="Comma [0] 2 209 2 2" xfId="18575" hidden="1" xr:uid="{00000000-0005-0000-0000-000092480000}"/>
    <cellStyle name="Comma [0] 2 209 2 2" xfId="18853" hidden="1" xr:uid="{00000000-0005-0000-0000-0000A8490000}"/>
    <cellStyle name="Comma [0] 2 209 2 2" xfId="19912" hidden="1" xr:uid="{00000000-0005-0000-0000-0000CB4D0000}"/>
    <cellStyle name="Comma [0] 2 209 2 2" xfId="20319" hidden="1" xr:uid="{00000000-0005-0000-0000-0000624F0000}"/>
    <cellStyle name="Comma [0] 2 209 2 2" xfId="20597" hidden="1" xr:uid="{00000000-0005-0000-0000-000078500000}"/>
    <cellStyle name="Comma [0] 2 209 2 2" xfId="21646" hidden="1" xr:uid="{00000000-0005-0000-0000-000091540000}"/>
    <cellStyle name="Comma [0] 2 209 2 2" xfId="22053" hidden="1" xr:uid="{00000000-0005-0000-0000-000028560000}"/>
    <cellStyle name="Comma [0] 2 209 2 2" xfId="22331" hidden="1" xr:uid="{00000000-0005-0000-0000-00003E570000}"/>
    <cellStyle name="Comma [0] 2 209 2 2" xfId="23370" hidden="1" xr:uid="{00000000-0005-0000-0000-00004D5B0000}"/>
    <cellStyle name="Comma [0] 2 209 2 2" xfId="23777" hidden="1" xr:uid="{00000000-0005-0000-0000-0000E45C0000}"/>
    <cellStyle name="Comma [0] 2 209 2 2" xfId="24055" hidden="1" xr:uid="{00000000-0005-0000-0000-0000FA5D0000}"/>
    <cellStyle name="Comma [0] 2 209 2 2" xfId="25077" hidden="1" xr:uid="{00000000-0005-0000-0000-0000F8610000}"/>
    <cellStyle name="Comma [0] 2 209 2 2" xfId="25484" hidden="1" xr:uid="{00000000-0005-0000-0000-00008F630000}"/>
    <cellStyle name="Comma [0] 2 209 2 2" xfId="25762" hidden="1" xr:uid="{00000000-0005-0000-0000-0000A5640000}"/>
    <cellStyle name="Comma [0] 2 209 2 2" xfId="26771" hidden="1" xr:uid="{00000000-0005-0000-0000-000096680000}"/>
    <cellStyle name="Comma [0] 2 209 2 2" xfId="27178" hidden="1" xr:uid="{00000000-0005-0000-0000-00002D6A0000}"/>
    <cellStyle name="Comma [0] 2 209 2 2" xfId="27456" hidden="1" xr:uid="{00000000-0005-0000-0000-0000436B0000}"/>
    <cellStyle name="Comma [0] 2 209 2 2" xfId="28432" hidden="1" xr:uid="{00000000-0005-0000-0000-0000136F0000}"/>
    <cellStyle name="Comma [0] 2 209 2 2" xfId="28839" hidden="1" xr:uid="{00000000-0005-0000-0000-0000AA700000}"/>
    <cellStyle name="Comma [0] 2 209 2 2" xfId="29117" hidden="1" xr:uid="{00000000-0005-0000-0000-0000C0710000}"/>
    <cellStyle name="Comma [0] 2 209 2 2" xfId="30067" hidden="1" xr:uid="{00000000-0005-0000-0000-000076750000}"/>
    <cellStyle name="Comma [0] 2 209 2 2" xfId="30474" hidden="1" xr:uid="{00000000-0005-0000-0000-00000D770000}"/>
    <cellStyle name="Comma [0] 2 209 2 2" xfId="30752" hidden="1" xr:uid="{00000000-0005-0000-0000-000023780000}"/>
    <cellStyle name="Comma [0] 2 209 2 2" xfId="31589" hidden="1" xr:uid="{00000000-0005-0000-0000-0000687B0000}"/>
    <cellStyle name="Comma [0] 2 209 2 2" xfId="31985" hidden="1" xr:uid="{00000000-0005-0000-0000-0000F47C0000}"/>
    <cellStyle name="Comma [0] 2 209 2 2" xfId="36869" hidden="1" xr:uid="{51AAB9E3-ED09-4D4F-B7F1-6399131B9BBD}"/>
    <cellStyle name="Comma [0] 2 209 2 2" xfId="37441" hidden="1" xr:uid="{0F30D1B9-AABA-4363-B8AF-0E10CCC77906}"/>
    <cellStyle name="Comma [0] 2 209 2 2" xfId="37848" hidden="1" xr:uid="{D0D8DC1F-3EA3-4422-BA08-27274F6A10AC}"/>
    <cellStyle name="Comma [0] 2 209 2 2" xfId="38126" hidden="1" xr:uid="{F23C287B-3F50-40F0-B3AE-8B1552626B82}"/>
    <cellStyle name="Comma [0] 2 209 2 2" xfId="39660" hidden="1" xr:uid="{3CE46488-9EB7-4EC1-B44D-F9DF8EAA50D0}"/>
    <cellStyle name="Comma [0] 2 209 2 2" xfId="40067" hidden="1" xr:uid="{B40A565A-0696-4B6D-A06B-459E8B35BF24}"/>
    <cellStyle name="Comma [0] 2 209 2 2" xfId="40345" hidden="1" xr:uid="{1EBF53A8-3441-468A-B12C-2FBEE78A459F}"/>
    <cellStyle name="Comma [0] 2 209 2 2" xfId="41416" hidden="1" xr:uid="{2CFD90FE-7AC6-4117-B1B6-70BB922F8D02}"/>
    <cellStyle name="Comma [0] 2 209 2 2" xfId="41823" hidden="1" xr:uid="{550F3453-F206-4391-B025-83DB6967B3CF}"/>
    <cellStyle name="Comma [0] 2 209 2 2" xfId="42101" hidden="1" xr:uid="{248EC1B9-024F-4748-B334-3F44A8DFA2EF}"/>
    <cellStyle name="Comma [0] 2 209 2 2" xfId="43172" hidden="1" xr:uid="{2E35AEAC-F9D5-4CC0-AD4A-1C1F5931B77C}"/>
    <cellStyle name="Comma [0] 2 209 2 2" xfId="43579" hidden="1" xr:uid="{90DFC500-4396-421F-85CB-9F383871D5DB}"/>
    <cellStyle name="Comma [0] 2 209 2 2" xfId="43857" hidden="1" xr:uid="{5AA94FC1-193E-4A02-9A26-0FD775B0AE39}"/>
    <cellStyle name="Comma [0] 2 209 2 2" xfId="44928" hidden="1" xr:uid="{D9CC688F-2D34-49C8-BBDE-A9D10B1ED7E8}"/>
    <cellStyle name="Comma [0] 2 209 2 2" xfId="45335" hidden="1" xr:uid="{3D5A25C2-3C05-4BFD-BD05-AC147F52D26C}"/>
    <cellStyle name="Comma [0] 2 209 2 2" xfId="45613" hidden="1" xr:uid="{BFEAE1E8-69E7-47E6-A444-4693489C25D1}"/>
    <cellStyle name="Comma [0] 2 209 2 2" xfId="46684" hidden="1" xr:uid="{2669E8A0-A2AE-4604-812F-CD7E2FEA9331}"/>
    <cellStyle name="Comma [0] 2 209 2 2" xfId="47091" hidden="1" xr:uid="{6507FC71-6E1D-4E2D-AD35-FD796F067CC7}"/>
    <cellStyle name="Comma [0] 2 209 2 2" xfId="47369" hidden="1" xr:uid="{6D8B5E7B-3B92-4DDA-B982-9D486ABE5740}"/>
    <cellStyle name="Comma [0] 2 209 2 2" xfId="48437" hidden="1" xr:uid="{38176E56-9DB0-4D95-A4AD-379A90BD29FA}"/>
    <cellStyle name="Comma [0] 2 209 2 2" xfId="48844" hidden="1" xr:uid="{75DF5A1C-909B-4C01-84EC-860E9B6E9B52}"/>
    <cellStyle name="Comma [0] 2 209 2 2" xfId="49122" hidden="1" xr:uid="{B63D2441-C43B-450A-A15C-01E799D0943C}"/>
    <cellStyle name="Comma [0] 2 209 2 2" xfId="50187" hidden="1" xr:uid="{AC2E7FF3-AD2D-4E57-B8D0-741A40B1EC94}"/>
    <cellStyle name="Comma [0] 2 209 2 2" xfId="50594" hidden="1" xr:uid="{8B77A390-3715-4FD4-B22D-55D13B8B00C0}"/>
    <cellStyle name="Comma [0] 2 209 2 2" xfId="50872" hidden="1" xr:uid="{16B8D623-3066-4B2E-8646-040BE1BA5BEF}"/>
    <cellStyle name="Comma [0] 2 209 2 2" xfId="51931" hidden="1" xr:uid="{80F41DBF-4127-49CE-B3F2-AB7874F6FF4C}"/>
    <cellStyle name="Comma [0] 2 209 2 2" xfId="52338" hidden="1" xr:uid="{C6F79FA6-3A77-43D5-BCB2-B95C1AF4E680}"/>
    <cellStyle name="Comma [0] 2 209 2 2" xfId="52616" hidden="1" xr:uid="{D5FE56DE-3F4E-40E3-A7ED-9FD04D4F94BD}"/>
    <cellStyle name="Comma [0] 2 209 2 2" xfId="53665" hidden="1" xr:uid="{35D0C603-272D-4214-BB0D-1BB5D534FAB4}"/>
    <cellStyle name="Comma [0] 2 209 2 2" xfId="54072" hidden="1" xr:uid="{04143C66-5E2A-49FB-9CEA-366371866152}"/>
    <cellStyle name="Comma [0] 2 209 2 2" xfId="54350" hidden="1" xr:uid="{3D6FA77C-C70D-4116-9CD9-E1A15ED2D3D9}"/>
    <cellStyle name="Comma [0] 2 209 2 2" xfId="55389" hidden="1" xr:uid="{80B51AB1-D1C8-48F5-B490-7EF9948440FA}"/>
    <cellStyle name="Comma [0] 2 209 2 2" xfId="55796" hidden="1" xr:uid="{B488EE0A-EAA7-488E-83AC-7BF5223E24A2}"/>
    <cellStyle name="Comma [0] 2 209 2 2" xfId="56074" hidden="1" xr:uid="{5C1488F8-D476-4CE2-90A6-CC016EFEEEB7}"/>
    <cellStyle name="Comma [0] 2 209 2 2" xfId="57096" hidden="1" xr:uid="{D00856D3-8958-44A6-94F3-5D728D1FE027}"/>
    <cellStyle name="Comma [0] 2 209 2 2" xfId="57503" hidden="1" xr:uid="{68617C2A-E16B-4D88-98AF-A113ABFCF74E}"/>
    <cellStyle name="Comma [0] 2 209 2 2" xfId="57781" hidden="1" xr:uid="{349D5C49-C3F8-41CA-B272-2334EFD08552}"/>
    <cellStyle name="Comma [0] 2 209 2 2" xfId="58790" hidden="1" xr:uid="{0BE2369D-4F3C-4A04-BDBF-035E0BE86BE1}"/>
    <cellStyle name="Comma [0] 2 209 2 2" xfId="59197" hidden="1" xr:uid="{36BE50E7-BADD-485C-BEF2-9F067A374791}"/>
    <cellStyle name="Comma [0] 2 209 2 2" xfId="59475" hidden="1" xr:uid="{7C95ADCA-677A-426A-AE80-D948FF144F5C}"/>
    <cellStyle name="Comma [0] 2 209 2 2" xfId="60451" hidden="1" xr:uid="{67330E0C-13E1-420B-9F93-B50104EBC017}"/>
    <cellStyle name="Comma [0] 2 209 2 2" xfId="60858" hidden="1" xr:uid="{5B88FE30-DF2E-4D9A-810F-2E39463A4F25}"/>
    <cellStyle name="Comma [0] 2 209 2 2" xfId="61136" hidden="1" xr:uid="{9271198B-2B9B-4779-AC06-A8114877705A}"/>
    <cellStyle name="Comma [0] 2 209 2 2" xfId="62086" hidden="1" xr:uid="{09A8C906-145E-4F69-98BA-3C9455DEDDBE}"/>
    <cellStyle name="Comma [0] 2 209 2 2" xfId="62493" hidden="1" xr:uid="{3B64E21A-E1C7-4B18-8E7A-1A2093BAA03F}"/>
    <cellStyle name="Comma [0] 2 209 2 2" xfId="62771" hidden="1" xr:uid="{F04C767D-A5F5-40F2-AF41-838E9565C2C4}"/>
    <cellStyle name="Comma [0] 2 209 2 2" xfId="63608" hidden="1" xr:uid="{ED887353-E077-457D-9C5B-CE763F546FB0}"/>
    <cellStyle name="Comma [0] 2 209 2 2" xfId="64004" hidden="1" xr:uid="{FA785D22-C1C3-4BD6-8FEC-B8F9F05BF15B}"/>
    <cellStyle name="Comma [0] 2 209 3" xfId="4189" xr:uid="{00000000-0005-0000-0000-000060100000}"/>
    <cellStyle name="Comma [0] 2 209 3 2" xfId="36208" xr:uid="{98A275E5-F84E-458B-B32D-692E9D899768}"/>
    <cellStyle name="Comma [0] 2 21" xfId="889" xr:uid="{00000000-0005-0000-0000-00007C030000}"/>
    <cellStyle name="Comma [0] 2 21 2" xfId="1544" hidden="1" xr:uid="{00000000-0005-0000-0000-00000B060000}"/>
    <cellStyle name="Comma [0] 2 21 2" xfId="2081" hidden="1" xr:uid="{00000000-0005-0000-0000-000024080000}"/>
    <cellStyle name="Comma [0] 2 21 2" xfId="2354" hidden="1" xr:uid="{00000000-0005-0000-0000-000035090000}"/>
    <cellStyle name="Comma [0] 2 21 2" xfId="2561" hidden="1" xr:uid="{00000000-0005-0000-0000-0000040A0000}"/>
    <cellStyle name="Comma [0] 2 21 2" xfId="33577" hidden="1" xr:uid="{DD11A892-9F4C-42BB-9157-B324D6032DCA}"/>
    <cellStyle name="Comma [0] 2 21 2" xfId="34111" hidden="1" xr:uid="{F210D978-B68C-43B1-83AB-605EA123059F}"/>
    <cellStyle name="Comma [0] 2 21 2" xfId="34384" hidden="1" xr:uid="{05262E7C-45AC-4ADC-8EFD-0C0EFD8D1DF9}"/>
    <cellStyle name="Comma [0] 2 21 2" xfId="34591" hidden="1" xr:uid="{F1FD1F5F-8AFE-43D4-94C6-1AA3419E6B85}"/>
    <cellStyle name="Comma [0] 2 21 2" xfId="32942" xr:uid="{68AB8A15-4D01-4FD7-9902-2C5FC30C67E2}"/>
    <cellStyle name="Comma [0] 2 21 2 2" xfId="5341" hidden="1" xr:uid="{00000000-0005-0000-0000-0000E0140000}"/>
    <cellStyle name="Comma [0] 2 21 2 2" xfId="5883" hidden="1" xr:uid="{00000000-0005-0000-0000-0000FE160000}"/>
    <cellStyle name="Comma [0] 2 21 2 2" xfId="6156" hidden="1" xr:uid="{00000000-0005-0000-0000-00000F180000}"/>
    <cellStyle name="Comma [0] 2 21 2 2" xfId="6363" hidden="1" xr:uid="{00000000-0005-0000-0000-0000DE180000}"/>
    <cellStyle name="Comma [0] 2 21 2 2" xfId="8102" hidden="1" xr:uid="{00000000-0005-0000-0000-0000A91F0000}"/>
    <cellStyle name="Comma [0] 2 21 2 2" xfId="8375" hidden="1" xr:uid="{00000000-0005-0000-0000-0000BA200000}"/>
    <cellStyle name="Comma [0] 2 21 2 2" xfId="8582" hidden="1" xr:uid="{00000000-0005-0000-0000-000089210000}"/>
    <cellStyle name="Comma [0] 2 21 2 2" xfId="9858" hidden="1" xr:uid="{00000000-0005-0000-0000-000085260000}"/>
    <cellStyle name="Comma [0] 2 21 2 2" xfId="10131" hidden="1" xr:uid="{00000000-0005-0000-0000-000096270000}"/>
    <cellStyle name="Comma [0] 2 21 2 2" xfId="10338" hidden="1" xr:uid="{00000000-0005-0000-0000-000065280000}"/>
    <cellStyle name="Comma [0] 2 21 2 2" xfId="11614" hidden="1" xr:uid="{00000000-0005-0000-0000-0000612D0000}"/>
    <cellStyle name="Comma [0] 2 21 2 2" xfId="11887" hidden="1" xr:uid="{00000000-0005-0000-0000-0000722E0000}"/>
    <cellStyle name="Comma [0] 2 21 2 2" xfId="12094" hidden="1" xr:uid="{00000000-0005-0000-0000-0000412F0000}"/>
    <cellStyle name="Comma [0] 2 21 2 2" xfId="13370" hidden="1" xr:uid="{00000000-0005-0000-0000-00003D340000}"/>
    <cellStyle name="Comma [0] 2 21 2 2" xfId="13643" hidden="1" xr:uid="{00000000-0005-0000-0000-00004E350000}"/>
    <cellStyle name="Comma [0] 2 21 2 2" xfId="13850" hidden="1" xr:uid="{00000000-0005-0000-0000-00001D360000}"/>
    <cellStyle name="Comma [0] 2 21 2 2" xfId="15126" hidden="1" xr:uid="{00000000-0005-0000-0000-0000193B0000}"/>
    <cellStyle name="Comma [0] 2 21 2 2" xfId="15399" hidden="1" xr:uid="{00000000-0005-0000-0000-00002A3C0000}"/>
    <cellStyle name="Comma [0] 2 21 2 2" xfId="15606" hidden="1" xr:uid="{00000000-0005-0000-0000-0000F93C0000}"/>
    <cellStyle name="Comma [0] 2 21 2 2" xfId="16879" hidden="1" xr:uid="{00000000-0005-0000-0000-0000F2410000}"/>
    <cellStyle name="Comma [0] 2 21 2 2" xfId="17152" hidden="1" xr:uid="{00000000-0005-0000-0000-000003430000}"/>
    <cellStyle name="Comma [0] 2 21 2 2" xfId="17359" hidden="1" xr:uid="{00000000-0005-0000-0000-0000D2430000}"/>
    <cellStyle name="Comma [0] 2 21 2 2" xfId="18629" hidden="1" xr:uid="{00000000-0005-0000-0000-0000C8480000}"/>
    <cellStyle name="Comma [0] 2 21 2 2" xfId="18902" hidden="1" xr:uid="{00000000-0005-0000-0000-0000D9490000}"/>
    <cellStyle name="Comma [0] 2 21 2 2" xfId="19109" hidden="1" xr:uid="{00000000-0005-0000-0000-0000A84A0000}"/>
    <cellStyle name="Comma [0] 2 21 2 2" xfId="20373" hidden="1" xr:uid="{00000000-0005-0000-0000-0000984F0000}"/>
    <cellStyle name="Comma [0] 2 21 2 2" xfId="20646" hidden="1" xr:uid="{00000000-0005-0000-0000-0000A9500000}"/>
    <cellStyle name="Comma [0] 2 21 2 2" xfId="20853" hidden="1" xr:uid="{00000000-0005-0000-0000-000078510000}"/>
    <cellStyle name="Comma [0] 2 21 2 2" xfId="22107" hidden="1" xr:uid="{00000000-0005-0000-0000-00005E560000}"/>
    <cellStyle name="Comma [0] 2 21 2 2" xfId="22380" hidden="1" xr:uid="{00000000-0005-0000-0000-00006F570000}"/>
    <cellStyle name="Comma [0] 2 21 2 2" xfId="22587" hidden="1" xr:uid="{00000000-0005-0000-0000-00003E580000}"/>
    <cellStyle name="Comma [0] 2 21 2 2" xfId="23831" hidden="1" xr:uid="{00000000-0005-0000-0000-00001A5D0000}"/>
    <cellStyle name="Comma [0] 2 21 2 2" xfId="24104" hidden="1" xr:uid="{00000000-0005-0000-0000-00002B5E0000}"/>
    <cellStyle name="Comma [0] 2 21 2 2" xfId="24311" hidden="1" xr:uid="{00000000-0005-0000-0000-0000FA5E0000}"/>
    <cellStyle name="Comma [0] 2 21 2 2" xfId="25538" hidden="1" xr:uid="{00000000-0005-0000-0000-0000C5630000}"/>
    <cellStyle name="Comma [0] 2 21 2 2" xfId="25811" hidden="1" xr:uid="{00000000-0005-0000-0000-0000D6640000}"/>
    <cellStyle name="Comma [0] 2 21 2 2" xfId="26018" hidden="1" xr:uid="{00000000-0005-0000-0000-0000A5650000}"/>
    <cellStyle name="Comma [0] 2 21 2 2" xfId="27232" hidden="1" xr:uid="{00000000-0005-0000-0000-0000636A0000}"/>
    <cellStyle name="Comma [0] 2 21 2 2" xfId="27505" hidden="1" xr:uid="{00000000-0005-0000-0000-0000746B0000}"/>
    <cellStyle name="Comma [0] 2 21 2 2" xfId="27712" hidden="1" xr:uid="{00000000-0005-0000-0000-0000436C0000}"/>
    <cellStyle name="Comma [0] 2 21 2 2" xfId="28893" hidden="1" xr:uid="{00000000-0005-0000-0000-0000E0700000}"/>
    <cellStyle name="Comma [0] 2 21 2 2" xfId="29166" hidden="1" xr:uid="{00000000-0005-0000-0000-0000F1710000}"/>
    <cellStyle name="Comma [0] 2 21 2 2" xfId="29373" hidden="1" xr:uid="{00000000-0005-0000-0000-0000C0720000}"/>
    <cellStyle name="Comma [0] 2 21 2 2" xfId="30528" hidden="1" xr:uid="{00000000-0005-0000-0000-000043770000}"/>
    <cellStyle name="Comma [0] 2 21 2 2" xfId="30801" hidden="1" xr:uid="{00000000-0005-0000-0000-000054780000}"/>
    <cellStyle name="Comma [0] 2 21 2 2" xfId="31008" hidden="1" xr:uid="{00000000-0005-0000-0000-000023790000}"/>
    <cellStyle name="Comma [0] 2 21 2 2" xfId="37360" hidden="1" xr:uid="{BF51F8D2-1762-47CF-876B-DE2A8DE98498}"/>
    <cellStyle name="Comma [0] 2 21 2 2" xfId="37902" hidden="1" xr:uid="{9EBAB0E1-86EE-49BE-8368-E6E6E7780D60}"/>
    <cellStyle name="Comma [0] 2 21 2 2" xfId="38175" hidden="1" xr:uid="{8A894F1C-A003-4B46-A2B7-3119A0B47447}"/>
    <cellStyle name="Comma [0] 2 21 2 2" xfId="38382" hidden="1" xr:uid="{5E147AFB-B0C1-4A3A-ADBB-3E6A7C06EE8C}"/>
    <cellStyle name="Comma [0] 2 21 2 2" xfId="40121" hidden="1" xr:uid="{52B07833-44E6-422F-9F02-E2BBA6DDA5C1}"/>
    <cellStyle name="Comma [0] 2 21 2 2" xfId="40394" hidden="1" xr:uid="{C2813B83-EEE6-48B5-AD9B-309A2C73A88F}"/>
    <cellStyle name="Comma [0] 2 21 2 2" xfId="40601" hidden="1" xr:uid="{237706F2-4F0D-4F50-9E30-DDEA11A5DCAB}"/>
    <cellStyle name="Comma [0] 2 21 2 2" xfId="41877" hidden="1" xr:uid="{E6994589-5ED8-4474-B916-DA0474E050B2}"/>
    <cellStyle name="Comma [0] 2 21 2 2" xfId="42150" hidden="1" xr:uid="{BF712C60-F967-4B6D-9CDF-FEE6A8890897}"/>
    <cellStyle name="Comma [0] 2 21 2 2" xfId="42357" hidden="1" xr:uid="{BC15DB4F-A4C0-4849-89FB-D4E03E265F89}"/>
    <cellStyle name="Comma [0] 2 21 2 2" xfId="43633" hidden="1" xr:uid="{9B924DC9-625F-4807-B119-57FD05A8E81A}"/>
    <cellStyle name="Comma [0] 2 21 2 2" xfId="43906" hidden="1" xr:uid="{B7553561-885B-48C6-A414-B04E97449398}"/>
    <cellStyle name="Comma [0] 2 21 2 2" xfId="44113" hidden="1" xr:uid="{63DAD6A9-3192-408B-A88D-0C4345953904}"/>
    <cellStyle name="Comma [0] 2 21 2 2" xfId="45389" hidden="1" xr:uid="{4829844E-A653-48A0-8A3D-7B943F7948B1}"/>
    <cellStyle name="Comma [0] 2 21 2 2" xfId="45662" hidden="1" xr:uid="{67179F66-5819-4D48-A7BA-DDAE366E84CB}"/>
    <cellStyle name="Comma [0] 2 21 2 2" xfId="45869" hidden="1" xr:uid="{84E6E468-5BED-485E-80E6-2C1E05575437}"/>
    <cellStyle name="Comma [0] 2 21 2 2" xfId="47145" hidden="1" xr:uid="{DE7E34A2-D344-4DF6-BA29-17C73E2E51E1}"/>
    <cellStyle name="Comma [0] 2 21 2 2" xfId="47418" hidden="1" xr:uid="{CF159EE8-1741-4730-8126-E9C651B6F215}"/>
    <cellStyle name="Comma [0] 2 21 2 2" xfId="47625" hidden="1" xr:uid="{EAF1985C-D56A-48C3-90E3-8A7C360F16B7}"/>
    <cellStyle name="Comma [0] 2 21 2 2" xfId="48898" hidden="1" xr:uid="{4C5581A3-B103-4E41-A195-B180D9D7A866}"/>
    <cellStyle name="Comma [0] 2 21 2 2" xfId="49171" hidden="1" xr:uid="{C2AD1E2C-89CC-4EF5-9B45-D692F5894B3B}"/>
    <cellStyle name="Comma [0] 2 21 2 2" xfId="49378" hidden="1" xr:uid="{95BF680C-F6F8-48F9-857E-5F315CA0043B}"/>
    <cellStyle name="Comma [0] 2 21 2 2" xfId="50648" hidden="1" xr:uid="{D32AFFDC-6020-4DF9-AFE1-E8D1CF3FAF0D}"/>
    <cellStyle name="Comma [0] 2 21 2 2" xfId="50921" hidden="1" xr:uid="{6E03113C-52EE-417C-9CA3-F904215CC6EE}"/>
    <cellStyle name="Comma [0] 2 21 2 2" xfId="51128" hidden="1" xr:uid="{3D5B0674-7D0D-4789-B88C-8F297CACAD4F}"/>
    <cellStyle name="Comma [0] 2 21 2 2" xfId="52392" hidden="1" xr:uid="{31152D6C-7352-45D9-B7D4-C99E88321A9F}"/>
    <cellStyle name="Comma [0] 2 21 2 2" xfId="52665" hidden="1" xr:uid="{99B196E2-9366-4D5E-8087-CDDABFAD8E46}"/>
    <cellStyle name="Comma [0] 2 21 2 2" xfId="52872" hidden="1" xr:uid="{DF22A943-2BFB-44EB-BB3B-7A2DE5A0D75B}"/>
    <cellStyle name="Comma [0] 2 21 2 2" xfId="54126" hidden="1" xr:uid="{857D34BF-90D8-4669-9A23-FA0C6DC3169F}"/>
    <cellStyle name="Comma [0] 2 21 2 2" xfId="54399" hidden="1" xr:uid="{C898150C-0D12-441F-B178-C5254C4EFF34}"/>
    <cellStyle name="Comma [0] 2 21 2 2" xfId="54606" hidden="1" xr:uid="{979E94C4-90D1-4619-BEB9-285ECF4EBAF5}"/>
    <cellStyle name="Comma [0] 2 21 2 2" xfId="55850" hidden="1" xr:uid="{F3899357-C32F-4B67-A1CB-E0242406651F}"/>
    <cellStyle name="Comma [0] 2 21 2 2" xfId="56123" hidden="1" xr:uid="{A1807106-11DE-46EC-ACE2-2604962DBBB1}"/>
    <cellStyle name="Comma [0] 2 21 2 2" xfId="56330" hidden="1" xr:uid="{33621AE3-8ADD-44B0-8163-B148D181B872}"/>
    <cellStyle name="Comma [0] 2 21 2 2" xfId="57557" hidden="1" xr:uid="{7A0E3F9A-03B3-440B-BF31-6F0CD61BDE33}"/>
    <cellStyle name="Comma [0] 2 21 2 2" xfId="57830" hidden="1" xr:uid="{4B99B93D-87CE-4C54-818D-3CEEFDF62E2C}"/>
    <cellStyle name="Comma [0] 2 21 2 2" xfId="58037" hidden="1" xr:uid="{F5AA57AD-F2CF-433F-B6F4-8E79EA7FD029}"/>
    <cellStyle name="Comma [0] 2 21 2 2" xfId="59251" hidden="1" xr:uid="{91DE8245-FC73-4CD2-95F1-E7F3A79F5704}"/>
    <cellStyle name="Comma [0] 2 21 2 2" xfId="59524" hidden="1" xr:uid="{40F0B810-39A4-4ABA-A6C9-944C24917668}"/>
    <cellStyle name="Comma [0] 2 21 2 2" xfId="59731" hidden="1" xr:uid="{77A44011-031C-4E58-B5DF-D53E8ACD9CE0}"/>
    <cellStyle name="Comma [0] 2 21 2 2" xfId="60912" hidden="1" xr:uid="{A1779270-22BB-4E60-8640-EDAECEB12308}"/>
    <cellStyle name="Comma [0] 2 21 2 2" xfId="61185" hidden="1" xr:uid="{53FE8B1F-8891-4123-9E5F-CFD82D5D6E7A}"/>
    <cellStyle name="Comma [0] 2 21 2 2" xfId="61392" hidden="1" xr:uid="{BC2D5BEF-1F0A-4C38-B53C-96B00F0BCD06}"/>
    <cellStyle name="Comma [0] 2 21 2 2" xfId="62547" hidden="1" xr:uid="{090DF2E9-7798-4664-B330-986FE0F36FEF}"/>
    <cellStyle name="Comma [0] 2 21 2 2" xfId="62820" hidden="1" xr:uid="{E015EA49-B134-4D38-BDE9-D6F09A1006A8}"/>
    <cellStyle name="Comma [0] 2 21 2 2" xfId="63027" hidden="1" xr:uid="{634AF08C-5F61-4FFD-A3F8-61541AF2E03E}"/>
    <cellStyle name="Comma [0] 2 21 3" xfId="4680" xr:uid="{00000000-0005-0000-0000-00004B120000}"/>
    <cellStyle name="Comma [0] 2 21 3 2" xfId="36699" xr:uid="{D8DABC9B-561C-4808-AD8C-6B6BDC98E1CE}"/>
    <cellStyle name="Comma [0] 2 210" xfId="396" xr:uid="{00000000-0005-0000-0000-00008F010000}"/>
    <cellStyle name="Comma [0] 2 210 2" xfId="1055" hidden="1" xr:uid="{00000000-0005-0000-0000-000022040000}"/>
    <cellStyle name="Comma [0] 2 210 2" xfId="1623" hidden="1" xr:uid="{00000000-0005-0000-0000-00005A060000}"/>
    <cellStyle name="Comma [0] 2 210 2" xfId="2036" hidden="1" xr:uid="{00000000-0005-0000-0000-0000F7070000}"/>
    <cellStyle name="Comma [0] 2 210 2" xfId="2313" hidden="1" xr:uid="{00000000-0005-0000-0000-00000C090000}"/>
    <cellStyle name="Comma [0] 2 210 2" xfId="33091" hidden="1" xr:uid="{5BA4E126-5736-4C81-BE4F-D4A3B11A8CA4}"/>
    <cellStyle name="Comma [0] 2 210 2" xfId="33656" hidden="1" xr:uid="{C3AC6810-BAE8-44AE-A07C-23405160A27B}"/>
    <cellStyle name="Comma [0] 2 210 2" xfId="34066" hidden="1" xr:uid="{491A4802-8B2D-4856-87F0-881A30DF5D6E}"/>
    <cellStyle name="Comma [0] 2 210 2" xfId="34343" hidden="1" xr:uid="{6DDE7C5B-861C-4862-8D26-5D1D09E4ADC8}"/>
    <cellStyle name="Comma [0] 2 210 2" xfId="32449" xr:uid="{19CC296E-D1D4-4702-93B5-580BB5362BC2}"/>
    <cellStyle name="Comma [0] 2 210 2 2" xfId="4848" hidden="1" xr:uid="{00000000-0005-0000-0000-0000F3120000}"/>
    <cellStyle name="Comma [0] 2 210 2 2" xfId="5420" hidden="1" xr:uid="{00000000-0005-0000-0000-00002F150000}"/>
    <cellStyle name="Comma [0] 2 210 2 2" xfId="5838" hidden="1" xr:uid="{00000000-0005-0000-0000-0000D1160000}"/>
    <cellStyle name="Comma [0] 2 210 2 2" xfId="6115" hidden="1" xr:uid="{00000000-0005-0000-0000-0000E6170000}"/>
    <cellStyle name="Comma [0] 2 210 2 2" xfId="7639" hidden="1" xr:uid="{00000000-0005-0000-0000-0000DA1D0000}"/>
    <cellStyle name="Comma [0] 2 210 2 2" xfId="8057" hidden="1" xr:uid="{00000000-0005-0000-0000-00007C1F0000}"/>
    <cellStyle name="Comma [0] 2 210 2 2" xfId="8334" hidden="1" xr:uid="{00000000-0005-0000-0000-000091200000}"/>
    <cellStyle name="Comma [0] 2 210 2 2" xfId="9395" hidden="1" xr:uid="{00000000-0005-0000-0000-0000B6240000}"/>
    <cellStyle name="Comma [0] 2 210 2 2" xfId="9813" hidden="1" xr:uid="{00000000-0005-0000-0000-000058260000}"/>
    <cellStyle name="Comma [0] 2 210 2 2" xfId="10090" hidden="1" xr:uid="{00000000-0005-0000-0000-00006D270000}"/>
    <cellStyle name="Comma [0] 2 210 2 2" xfId="11151" hidden="1" xr:uid="{00000000-0005-0000-0000-0000922B0000}"/>
    <cellStyle name="Comma [0] 2 210 2 2" xfId="11569" hidden="1" xr:uid="{00000000-0005-0000-0000-0000342D0000}"/>
    <cellStyle name="Comma [0] 2 210 2 2" xfId="11846" hidden="1" xr:uid="{00000000-0005-0000-0000-0000492E0000}"/>
    <cellStyle name="Comma [0] 2 210 2 2" xfId="12907" hidden="1" xr:uid="{00000000-0005-0000-0000-00006E320000}"/>
    <cellStyle name="Comma [0] 2 210 2 2" xfId="13325" hidden="1" xr:uid="{00000000-0005-0000-0000-000010340000}"/>
    <cellStyle name="Comma [0] 2 210 2 2" xfId="13602" hidden="1" xr:uid="{00000000-0005-0000-0000-000025350000}"/>
    <cellStyle name="Comma [0] 2 210 2 2" xfId="14663" hidden="1" xr:uid="{00000000-0005-0000-0000-00004A390000}"/>
    <cellStyle name="Comma [0] 2 210 2 2" xfId="15081" hidden="1" xr:uid="{00000000-0005-0000-0000-0000EC3A0000}"/>
    <cellStyle name="Comma [0] 2 210 2 2" xfId="15358" hidden="1" xr:uid="{00000000-0005-0000-0000-0000013C0000}"/>
    <cellStyle name="Comma [0] 2 210 2 2" xfId="16416" hidden="1" xr:uid="{00000000-0005-0000-0000-000023400000}"/>
    <cellStyle name="Comma [0] 2 210 2 2" xfId="16834" hidden="1" xr:uid="{00000000-0005-0000-0000-0000C5410000}"/>
    <cellStyle name="Comma [0] 2 210 2 2" xfId="17111" hidden="1" xr:uid="{00000000-0005-0000-0000-0000DA420000}"/>
    <cellStyle name="Comma [0] 2 210 2 2" xfId="18166" hidden="1" xr:uid="{00000000-0005-0000-0000-0000F9460000}"/>
    <cellStyle name="Comma [0] 2 210 2 2" xfId="18584" hidden="1" xr:uid="{00000000-0005-0000-0000-00009B480000}"/>
    <cellStyle name="Comma [0] 2 210 2 2" xfId="18861" hidden="1" xr:uid="{00000000-0005-0000-0000-0000B0490000}"/>
    <cellStyle name="Comma [0] 2 210 2 2" xfId="19910" hidden="1" xr:uid="{00000000-0005-0000-0000-0000C94D0000}"/>
    <cellStyle name="Comma [0] 2 210 2 2" xfId="20328" hidden="1" xr:uid="{00000000-0005-0000-0000-00006B4F0000}"/>
    <cellStyle name="Comma [0] 2 210 2 2" xfId="20605" hidden="1" xr:uid="{00000000-0005-0000-0000-000080500000}"/>
    <cellStyle name="Comma [0] 2 210 2 2" xfId="21644" hidden="1" xr:uid="{00000000-0005-0000-0000-00008F540000}"/>
    <cellStyle name="Comma [0] 2 210 2 2" xfId="22062" hidden="1" xr:uid="{00000000-0005-0000-0000-000031560000}"/>
    <cellStyle name="Comma [0] 2 210 2 2" xfId="22339" hidden="1" xr:uid="{00000000-0005-0000-0000-000046570000}"/>
    <cellStyle name="Comma [0] 2 210 2 2" xfId="23368" hidden="1" xr:uid="{00000000-0005-0000-0000-00004B5B0000}"/>
    <cellStyle name="Comma [0] 2 210 2 2" xfId="23786" hidden="1" xr:uid="{00000000-0005-0000-0000-0000ED5C0000}"/>
    <cellStyle name="Comma [0] 2 210 2 2" xfId="24063" hidden="1" xr:uid="{00000000-0005-0000-0000-0000025E0000}"/>
    <cellStyle name="Comma [0] 2 210 2 2" xfId="25075" hidden="1" xr:uid="{00000000-0005-0000-0000-0000F6610000}"/>
    <cellStyle name="Comma [0] 2 210 2 2" xfId="25493" hidden="1" xr:uid="{00000000-0005-0000-0000-000098630000}"/>
    <cellStyle name="Comma [0] 2 210 2 2" xfId="25770" hidden="1" xr:uid="{00000000-0005-0000-0000-0000AD640000}"/>
    <cellStyle name="Comma [0] 2 210 2 2" xfId="26769" hidden="1" xr:uid="{00000000-0005-0000-0000-000094680000}"/>
    <cellStyle name="Comma [0] 2 210 2 2" xfId="27187" hidden="1" xr:uid="{00000000-0005-0000-0000-0000366A0000}"/>
    <cellStyle name="Comma [0] 2 210 2 2" xfId="27464" hidden="1" xr:uid="{00000000-0005-0000-0000-00004B6B0000}"/>
    <cellStyle name="Comma [0] 2 210 2 2" xfId="28430" hidden="1" xr:uid="{00000000-0005-0000-0000-0000116F0000}"/>
    <cellStyle name="Comma [0] 2 210 2 2" xfId="28848" hidden="1" xr:uid="{00000000-0005-0000-0000-0000B3700000}"/>
    <cellStyle name="Comma [0] 2 210 2 2" xfId="29125" hidden="1" xr:uid="{00000000-0005-0000-0000-0000C8710000}"/>
    <cellStyle name="Comma [0] 2 210 2 2" xfId="30065" hidden="1" xr:uid="{00000000-0005-0000-0000-000074750000}"/>
    <cellStyle name="Comma [0] 2 210 2 2" xfId="30483" hidden="1" xr:uid="{00000000-0005-0000-0000-000016770000}"/>
    <cellStyle name="Comma [0] 2 210 2 2" xfId="30760" hidden="1" xr:uid="{00000000-0005-0000-0000-00002B780000}"/>
    <cellStyle name="Comma [0] 2 210 2 2" xfId="31587" hidden="1" xr:uid="{00000000-0005-0000-0000-0000667B0000}"/>
    <cellStyle name="Comma [0] 2 210 2 2" xfId="31994" hidden="1" xr:uid="{00000000-0005-0000-0000-0000FD7C0000}"/>
    <cellStyle name="Comma [0] 2 210 2 2" xfId="36867" hidden="1" xr:uid="{86BCD6C3-C7F0-4155-A297-52DFAF70A50C}"/>
    <cellStyle name="Comma [0] 2 210 2 2" xfId="37439" hidden="1" xr:uid="{68784FCB-9DD5-452D-AB12-430C2997F975}"/>
    <cellStyle name="Comma [0] 2 210 2 2" xfId="37857" hidden="1" xr:uid="{79E23211-E4F7-4F02-A2C1-7959D345CD47}"/>
    <cellStyle name="Comma [0] 2 210 2 2" xfId="38134" hidden="1" xr:uid="{F054C6F0-8D14-45B5-853D-7F929BFBE997}"/>
    <cellStyle name="Comma [0] 2 210 2 2" xfId="39658" hidden="1" xr:uid="{0ECA96C1-34E7-4C9C-8A3D-53B7CD51C387}"/>
    <cellStyle name="Comma [0] 2 210 2 2" xfId="40076" hidden="1" xr:uid="{EB84BC40-AAF5-4B26-8C31-DF299BFE1DA2}"/>
    <cellStyle name="Comma [0] 2 210 2 2" xfId="40353" hidden="1" xr:uid="{63D80C34-CED0-416A-B995-D9E338032A11}"/>
    <cellStyle name="Comma [0] 2 210 2 2" xfId="41414" hidden="1" xr:uid="{D16C569F-A32F-4AA2-8617-C451A7AB7DA9}"/>
    <cellStyle name="Comma [0] 2 210 2 2" xfId="41832" hidden="1" xr:uid="{B62873E6-3CE1-497E-B81C-BFC93727D78A}"/>
    <cellStyle name="Comma [0] 2 210 2 2" xfId="42109" hidden="1" xr:uid="{325C5CDB-D14E-43B2-B08B-E034C10FE661}"/>
    <cellStyle name="Comma [0] 2 210 2 2" xfId="43170" hidden="1" xr:uid="{BBAEFE41-3ADE-4221-92A6-406D33C41329}"/>
    <cellStyle name="Comma [0] 2 210 2 2" xfId="43588" hidden="1" xr:uid="{5383CDDC-B46E-460B-8DF3-FE80E9747E3F}"/>
    <cellStyle name="Comma [0] 2 210 2 2" xfId="43865" hidden="1" xr:uid="{AFD86E1E-D0A3-4263-9555-C3437E4100DA}"/>
    <cellStyle name="Comma [0] 2 210 2 2" xfId="44926" hidden="1" xr:uid="{E45A0C3D-E3DE-412E-87E4-258647E3E147}"/>
    <cellStyle name="Comma [0] 2 210 2 2" xfId="45344" hidden="1" xr:uid="{10AD17C1-8A93-4D66-8E8D-5F9160FC7ED9}"/>
    <cellStyle name="Comma [0] 2 210 2 2" xfId="45621" hidden="1" xr:uid="{7B6A26EE-147B-45D8-961D-8955BD8574C8}"/>
    <cellStyle name="Comma [0] 2 210 2 2" xfId="46682" hidden="1" xr:uid="{BD43670A-FCAC-4471-84DE-CAA24E8A6BC9}"/>
    <cellStyle name="Comma [0] 2 210 2 2" xfId="47100" hidden="1" xr:uid="{77C2655A-9337-434F-8F71-71C19C21C480}"/>
    <cellStyle name="Comma [0] 2 210 2 2" xfId="47377" hidden="1" xr:uid="{0C985BC2-1773-4C2D-BD16-DABCA1F77DB1}"/>
    <cellStyle name="Comma [0] 2 210 2 2" xfId="48435" hidden="1" xr:uid="{A8B79E84-46C0-417C-BE80-C224C3D6D14A}"/>
    <cellStyle name="Comma [0] 2 210 2 2" xfId="48853" hidden="1" xr:uid="{B11F157E-C6A8-4513-9D3A-C3F89D714351}"/>
    <cellStyle name="Comma [0] 2 210 2 2" xfId="49130" hidden="1" xr:uid="{AF5D9690-3DA0-4DA4-AE52-638AF67488EE}"/>
    <cellStyle name="Comma [0] 2 210 2 2" xfId="50185" hidden="1" xr:uid="{9AC99333-7CD8-463C-9730-5C0C5CB7FF11}"/>
    <cellStyle name="Comma [0] 2 210 2 2" xfId="50603" hidden="1" xr:uid="{24CF3CC6-67BB-4247-9DE4-A559F58CF4D5}"/>
    <cellStyle name="Comma [0] 2 210 2 2" xfId="50880" hidden="1" xr:uid="{23D599DB-9305-45C4-868B-8DC4EB065892}"/>
    <cellStyle name="Comma [0] 2 210 2 2" xfId="51929" hidden="1" xr:uid="{168FE517-6A53-4D4B-AE5C-0B0A2E382ED2}"/>
    <cellStyle name="Comma [0] 2 210 2 2" xfId="52347" hidden="1" xr:uid="{9AD564F5-F7EC-4F8C-91C5-EC5FCD9D3F91}"/>
    <cellStyle name="Comma [0] 2 210 2 2" xfId="52624" hidden="1" xr:uid="{451354A4-4DC0-45B5-AC26-0B42F3C71EE0}"/>
    <cellStyle name="Comma [0] 2 210 2 2" xfId="53663" hidden="1" xr:uid="{80391AF7-5CD9-4ED8-8AD6-1FD2ED711AFB}"/>
    <cellStyle name="Comma [0] 2 210 2 2" xfId="54081" hidden="1" xr:uid="{C0EB8992-9BFA-41E4-966E-9ABE8648F690}"/>
    <cellStyle name="Comma [0] 2 210 2 2" xfId="54358" hidden="1" xr:uid="{B2E6B546-9697-4877-9805-D6891B89C6C0}"/>
    <cellStyle name="Comma [0] 2 210 2 2" xfId="55387" hidden="1" xr:uid="{150C9121-62D2-4609-965A-DCFD465AD347}"/>
    <cellStyle name="Comma [0] 2 210 2 2" xfId="55805" hidden="1" xr:uid="{5B9A8CA2-5B99-4EAA-B09B-A31BD33B283D}"/>
    <cellStyle name="Comma [0] 2 210 2 2" xfId="56082" hidden="1" xr:uid="{9CD86F02-47AE-4677-8385-6FE6B7E7FDA9}"/>
    <cellStyle name="Comma [0] 2 210 2 2" xfId="57094" hidden="1" xr:uid="{D75F51E7-9547-47DC-8674-2E783DAF6F4A}"/>
    <cellStyle name="Comma [0] 2 210 2 2" xfId="57512" hidden="1" xr:uid="{97980D13-2E8D-4979-9D8A-ABCE741D3D83}"/>
    <cellStyle name="Comma [0] 2 210 2 2" xfId="57789" hidden="1" xr:uid="{3B082431-25CF-4AB6-9796-FF12A1D699DF}"/>
    <cellStyle name="Comma [0] 2 210 2 2" xfId="58788" hidden="1" xr:uid="{557E4C48-81F7-4FE6-88BF-767A320D9464}"/>
    <cellStyle name="Comma [0] 2 210 2 2" xfId="59206" hidden="1" xr:uid="{C0B0F6A4-68A1-4195-8B57-0604A8BA1A8C}"/>
    <cellStyle name="Comma [0] 2 210 2 2" xfId="59483" hidden="1" xr:uid="{BDC4BD09-5048-4109-AC84-9807F2F8F11B}"/>
    <cellStyle name="Comma [0] 2 210 2 2" xfId="60449" hidden="1" xr:uid="{D5A43C38-C85C-490C-AEC7-D552A908E89E}"/>
    <cellStyle name="Comma [0] 2 210 2 2" xfId="60867" hidden="1" xr:uid="{CE2E5AF0-10D2-49A0-BEC2-54C9BB1B8F9A}"/>
    <cellStyle name="Comma [0] 2 210 2 2" xfId="61144" hidden="1" xr:uid="{784655A7-76D9-46E4-B073-BC358D6E1A32}"/>
    <cellStyle name="Comma [0] 2 210 2 2" xfId="62084" hidden="1" xr:uid="{3AE98BD4-343E-402C-87F7-F040A500CFB3}"/>
    <cellStyle name="Comma [0] 2 210 2 2" xfId="62502" hidden="1" xr:uid="{62B56D84-BDE9-4C38-8E66-19315044FC48}"/>
    <cellStyle name="Comma [0] 2 210 2 2" xfId="62779" hidden="1" xr:uid="{0E48BDDD-3CB0-4B01-B024-1B5C2D0F2E25}"/>
    <cellStyle name="Comma [0] 2 210 2 2" xfId="63606" hidden="1" xr:uid="{BC2A2028-13DD-4466-B4A6-B29352842B6A}"/>
    <cellStyle name="Comma [0] 2 210 2 2" xfId="64013" hidden="1" xr:uid="{1EDDB0AC-3178-40E8-91C4-E29657D4563C}"/>
    <cellStyle name="Comma [0] 2 210 3" xfId="4187" xr:uid="{00000000-0005-0000-0000-00005E100000}"/>
    <cellStyle name="Comma [0] 2 210 3 2" xfId="36206" xr:uid="{5C08BCF9-FE41-447B-A1FF-B0EDD03C1F89}"/>
    <cellStyle name="Comma [0] 2 211" xfId="392" xr:uid="{00000000-0005-0000-0000-00008B010000}"/>
    <cellStyle name="Comma [0] 2 211 2" xfId="1051" hidden="1" xr:uid="{00000000-0005-0000-0000-00001E040000}"/>
    <cellStyle name="Comma [0] 2 211 2" xfId="1619" hidden="1" xr:uid="{00000000-0005-0000-0000-000056060000}"/>
    <cellStyle name="Comma [0] 2 211 2" xfId="2050" hidden="1" xr:uid="{00000000-0005-0000-0000-000005080000}"/>
    <cellStyle name="Comma [0] 2 211 2" xfId="2325" hidden="1" xr:uid="{00000000-0005-0000-0000-000018090000}"/>
    <cellStyle name="Comma [0] 2 211 2" xfId="33087" hidden="1" xr:uid="{53F560F6-9F78-4E4A-A5F8-34584735BD2D}"/>
    <cellStyle name="Comma [0] 2 211 2" xfId="33652" hidden="1" xr:uid="{B3B650DB-C5A1-4D52-8F58-FC31F18FACE9}"/>
    <cellStyle name="Comma [0] 2 211 2" xfId="34080" hidden="1" xr:uid="{B6785F5B-A7F0-477C-9193-6AA0A886ABF4}"/>
    <cellStyle name="Comma [0] 2 211 2" xfId="34355" hidden="1" xr:uid="{EB1C09D8-8544-44CC-BEB3-8BD6E8F4A606}"/>
    <cellStyle name="Comma [0] 2 211 2" xfId="32445" xr:uid="{ED43CECD-877B-4F7F-BB19-61A4712C2315}"/>
    <cellStyle name="Comma [0] 2 211 2 2" xfId="4844" hidden="1" xr:uid="{00000000-0005-0000-0000-0000EF120000}"/>
    <cellStyle name="Comma [0] 2 211 2 2" xfId="5416" hidden="1" xr:uid="{00000000-0005-0000-0000-00002B150000}"/>
    <cellStyle name="Comma [0] 2 211 2 2" xfId="5852" hidden="1" xr:uid="{00000000-0005-0000-0000-0000DF160000}"/>
    <cellStyle name="Comma [0] 2 211 2 2" xfId="6127" hidden="1" xr:uid="{00000000-0005-0000-0000-0000F2170000}"/>
    <cellStyle name="Comma [0] 2 211 2 2" xfId="7635" hidden="1" xr:uid="{00000000-0005-0000-0000-0000D61D0000}"/>
    <cellStyle name="Comma [0] 2 211 2 2" xfId="8071" hidden="1" xr:uid="{00000000-0005-0000-0000-00008A1F0000}"/>
    <cellStyle name="Comma [0] 2 211 2 2" xfId="8346" hidden="1" xr:uid="{00000000-0005-0000-0000-00009D200000}"/>
    <cellStyle name="Comma [0] 2 211 2 2" xfId="9391" hidden="1" xr:uid="{00000000-0005-0000-0000-0000B2240000}"/>
    <cellStyle name="Comma [0] 2 211 2 2" xfId="9827" hidden="1" xr:uid="{00000000-0005-0000-0000-000066260000}"/>
    <cellStyle name="Comma [0] 2 211 2 2" xfId="10102" hidden="1" xr:uid="{00000000-0005-0000-0000-000079270000}"/>
    <cellStyle name="Comma [0] 2 211 2 2" xfId="11147" hidden="1" xr:uid="{00000000-0005-0000-0000-00008E2B0000}"/>
    <cellStyle name="Comma [0] 2 211 2 2" xfId="11583" hidden="1" xr:uid="{00000000-0005-0000-0000-0000422D0000}"/>
    <cellStyle name="Comma [0] 2 211 2 2" xfId="11858" hidden="1" xr:uid="{00000000-0005-0000-0000-0000552E0000}"/>
    <cellStyle name="Comma [0] 2 211 2 2" xfId="12903" hidden="1" xr:uid="{00000000-0005-0000-0000-00006A320000}"/>
    <cellStyle name="Comma [0] 2 211 2 2" xfId="13339" hidden="1" xr:uid="{00000000-0005-0000-0000-00001E340000}"/>
    <cellStyle name="Comma [0] 2 211 2 2" xfId="13614" hidden="1" xr:uid="{00000000-0005-0000-0000-000031350000}"/>
    <cellStyle name="Comma [0] 2 211 2 2" xfId="14659" hidden="1" xr:uid="{00000000-0005-0000-0000-000046390000}"/>
    <cellStyle name="Comma [0] 2 211 2 2" xfId="15095" hidden="1" xr:uid="{00000000-0005-0000-0000-0000FA3A0000}"/>
    <cellStyle name="Comma [0] 2 211 2 2" xfId="15370" hidden="1" xr:uid="{00000000-0005-0000-0000-00000D3C0000}"/>
    <cellStyle name="Comma [0] 2 211 2 2" xfId="16412" hidden="1" xr:uid="{00000000-0005-0000-0000-00001F400000}"/>
    <cellStyle name="Comma [0] 2 211 2 2" xfId="16848" hidden="1" xr:uid="{00000000-0005-0000-0000-0000D3410000}"/>
    <cellStyle name="Comma [0] 2 211 2 2" xfId="17123" hidden="1" xr:uid="{00000000-0005-0000-0000-0000E6420000}"/>
    <cellStyle name="Comma [0] 2 211 2 2" xfId="18162" hidden="1" xr:uid="{00000000-0005-0000-0000-0000F5460000}"/>
    <cellStyle name="Comma [0] 2 211 2 2" xfId="18598" hidden="1" xr:uid="{00000000-0005-0000-0000-0000A9480000}"/>
    <cellStyle name="Comma [0] 2 211 2 2" xfId="18873" hidden="1" xr:uid="{00000000-0005-0000-0000-0000BC490000}"/>
    <cellStyle name="Comma [0] 2 211 2 2" xfId="19906" hidden="1" xr:uid="{00000000-0005-0000-0000-0000C54D0000}"/>
    <cellStyle name="Comma [0] 2 211 2 2" xfId="20342" hidden="1" xr:uid="{00000000-0005-0000-0000-0000794F0000}"/>
    <cellStyle name="Comma [0] 2 211 2 2" xfId="20617" hidden="1" xr:uid="{00000000-0005-0000-0000-00008C500000}"/>
    <cellStyle name="Comma [0] 2 211 2 2" xfId="21640" hidden="1" xr:uid="{00000000-0005-0000-0000-00008B540000}"/>
    <cellStyle name="Comma [0] 2 211 2 2" xfId="22076" hidden="1" xr:uid="{00000000-0005-0000-0000-00003F560000}"/>
    <cellStyle name="Comma [0] 2 211 2 2" xfId="22351" hidden="1" xr:uid="{00000000-0005-0000-0000-000052570000}"/>
    <cellStyle name="Comma [0] 2 211 2 2" xfId="23364" hidden="1" xr:uid="{00000000-0005-0000-0000-0000475B0000}"/>
    <cellStyle name="Comma [0] 2 211 2 2" xfId="23800" hidden="1" xr:uid="{00000000-0005-0000-0000-0000FB5C0000}"/>
    <cellStyle name="Comma [0] 2 211 2 2" xfId="24075" hidden="1" xr:uid="{00000000-0005-0000-0000-00000E5E0000}"/>
    <cellStyle name="Comma [0] 2 211 2 2" xfId="25071" hidden="1" xr:uid="{00000000-0005-0000-0000-0000F2610000}"/>
    <cellStyle name="Comma [0] 2 211 2 2" xfId="25507" hidden="1" xr:uid="{00000000-0005-0000-0000-0000A6630000}"/>
    <cellStyle name="Comma [0] 2 211 2 2" xfId="25782" hidden="1" xr:uid="{00000000-0005-0000-0000-0000B9640000}"/>
    <cellStyle name="Comma [0] 2 211 2 2" xfId="26765" hidden="1" xr:uid="{00000000-0005-0000-0000-000090680000}"/>
    <cellStyle name="Comma [0] 2 211 2 2" xfId="27201" hidden="1" xr:uid="{00000000-0005-0000-0000-0000446A0000}"/>
    <cellStyle name="Comma [0] 2 211 2 2" xfId="27476" hidden="1" xr:uid="{00000000-0005-0000-0000-0000576B0000}"/>
    <cellStyle name="Comma [0] 2 211 2 2" xfId="28426" hidden="1" xr:uid="{00000000-0005-0000-0000-00000D6F0000}"/>
    <cellStyle name="Comma [0] 2 211 2 2" xfId="28862" hidden="1" xr:uid="{00000000-0005-0000-0000-0000C1700000}"/>
    <cellStyle name="Comma [0] 2 211 2 2" xfId="29137" hidden="1" xr:uid="{00000000-0005-0000-0000-0000D4710000}"/>
    <cellStyle name="Comma [0] 2 211 2 2" xfId="30061" hidden="1" xr:uid="{00000000-0005-0000-0000-000070750000}"/>
    <cellStyle name="Comma [0] 2 211 2 2" xfId="30497" hidden="1" xr:uid="{00000000-0005-0000-0000-000024770000}"/>
    <cellStyle name="Comma [0] 2 211 2 2" xfId="30772" hidden="1" xr:uid="{00000000-0005-0000-0000-000037780000}"/>
    <cellStyle name="Comma [0] 2 211 2 2" xfId="31583" hidden="1" xr:uid="{00000000-0005-0000-0000-0000627B0000}"/>
    <cellStyle name="Comma [0] 2 211 2 2" xfId="32008" hidden="1" xr:uid="{00000000-0005-0000-0000-00000B7D0000}"/>
    <cellStyle name="Comma [0] 2 211 2 2" xfId="36863" hidden="1" xr:uid="{ADDA0AB8-6D71-40C1-B928-6126BA4C4091}"/>
    <cellStyle name="Comma [0] 2 211 2 2" xfId="37435" hidden="1" xr:uid="{E78EE63B-1454-42A7-B104-E7F3CCF728FE}"/>
    <cellStyle name="Comma [0] 2 211 2 2" xfId="37871" hidden="1" xr:uid="{86E66A7A-4C23-4368-AA70-DD3C25648C63}"/>
    <cellStyle name="Comma [0] 2 211 2 2" xfId="38146" hidden="1" xr:uid="{FD4D9AFF-06C0-43A8-8CBB-34FE389AC74D}"/>
    <cellStyle name="Comma [0] 2 211 2 2" xfId="39654" hidden="1" xr:uid="{138CD730-6B12-41AC-9816-013A0B8691CC}"/>
    <cellStyle name="Comma [0] 2 211 2 2" xfId="40090" hidden="1" xr:uid="{F1C0A6D5-8B10-43FD-9317-E39DFCF12F39}"/>
    <cellStyle name="Comma [0] 2 211 2 2" xfId="40365" hidden="1" xr:uid="{99BA9E62-27FD-4197-9801-2D9453436496}"/>
    <cellStyle name="Comma [0] 2 211 2 2" xfId="41410" hidden="1" xr:uid="{FAFF319D-67C6-4BF3-B1A8-BF2385E77BC9}"/>
    <cellStyle name="Comma [0] 2 211 2 2" xfId="41846" hidden="1" xr:uid="{B05AB6EE-22CA-49C5-843D-FE82A05D4265}"/>
    <cellStyle name="Comma [0] 2 211 2 2" xfId="42121" hidden="1" xr:uid="{E61387E4-5F15-4232-A504-0A478C7DC82E}"/>
    <cellStyle name="Comma [0] 2 211 2 2" xfId="43166" hidden="1" xr:uid="{14F5CD21-85E7-4F8F-9091-EF78FD129259}"/>
    <cellStyle name="Comma [0] 2 211 2 2" xfId="43602" hidden="1" xr:uid="{C60E4B47-9EAC-4328-9DF0-C8B28D2DA80E}"/>
    <cellStyle name="Comma [0] 2 211 2 2" xfId="43877" hidden="1" xr:uid="{FA2065B3-F660-4A4F-8863-66888009CD00}"/>
    <cellStyle name="Comma [0] 2 211 2 2" xfId="44922" hidden="1" xr:uid="{0955569B-14CE-414E-8953-3B1921770636}"/>
    <cellStyle name="Comma [0] 2 211 2 2" xfId="45358" hidden="1" xr:uid="{D3301D37-9066-4922-9E8F-838A2EC25DE7}"/>
    <cellStyle name="Comma [0] 2 211 2 2" xfId="45633" hidden="1" xr:uid="{B8580591-D8AD-46B2-AB32-64A26C4757B8}"/>
    <cellStyle name="Comma [0] 2 211 2 2" xfId="46678" hidden="1" xr:uid="{D17E1D6C-5217-4B82-A4FC-E8738D320FDC}"/>
    <cellStyle name="Comma [0] 2 211 2 2" xfId="47114" hidden="1" xr:uid="{28DE994C-E67A-4637-8AAB-E77CC67C44F5}"/>
    <cellStyle name="Comma [0] 2 211 2 2" xfId="47389" hidden="1" xr:uid="{F3692253-E73D-4C28-BB22-FCD2556771E2}"/>
    <cellStyle name="Comma [0] 2 211 2 2" xfId="48431" hidden="1" xr:uid="{25F194D3-2210-4DAE-8BE7-C567A0CA0599}"/>
    <cellStyle name="Comma [0] 2 211 2 2" xfId="48867" hidden="1" xr:uid="{9D181E50-01D1-45BA-8AB1-EEDF8963B413}"/>
    <cellStyle name="Comma [0] 2 211 2 2" xfId="49142" hidden="1" xr:uid="{01519917-2988-440E-9AF0-1E960CA26FA6}"/>
    <cellStyle name="Comma [0] 2 211 2 2" xfId="50181" hidden="1" xr:uid="{2647D34A-F64E-46F6-8967-7F7F3D686AB5}"/>
    <cellStyle name="Comma [0] 2 211 2 2" xfId="50617" hidden="1" xr:uid="{69513AAB-56CC-42A1-819A-DBD29A1A3991}"/>
    <cellStyle name="Comma [0] 2 211 2 2" xfId="50892" hidden="1" xr:uid="{3CE40EAB-6510-4FBF-8670-D51DBD63B298}"/>
    <cellStyle name="Comma [0] 2 211 2 2" xfId="51925" hidden="1" xr:uid="{76356B2F-5A1C-4AF4-9690-088D1CD99A4D}"/>
    <cellStyle name="Comma [0] 2 211 2 2" xfId="52361" hidden="1" xr:uid="{8DCED3D6-66A6-4762-8FBA-0C5CE5278B5C}"/>
    <cellStyle name="Comma [0] 2 211 2 2" xfId="52636" hidden="1" xr:uid="{80287A15-ED42-4197-9ECE-9ADA75A0F0BB}"/>
    <cellStyle name="Comma [0] 2 211 2 2" xfId="53659" hidden="1" xr:uid="{F6C4F031-3789-4746-8EB5-4013BB900B8C}"/>
    <cellStyle name="Comma [0] 2 211 2 2" xfId="54095" hidden="1" xr:uid="{5EA9AAAF-FD75-48EC-BAA9-CD0DE83D4126}"/>
    <cellStyle name="Comma [0] 2 211 2 2" xfId="54370" hidden="1" xr:uid="{D61FD1A4-9EA9-4790-A7A3-C685EB70EF4E}"/>
    <cellStyle name="Comma [0] 2 211 2 2" xfId="55383" hidden="1" xr:uid="{0329C4FD-ACED-4C43-B724-C9EE172BD598}"/>
    <cellStyle name="Comma [0] 2 211 2 2" xfId="55819" hidden="1" xr:uid="{562DBEBA-B3AE-44FC-8B11-295B6C4F26B2}"/>
    <cellStyle name="Comma [0] 2 211 2 2" xfId="56094" hidden="1" xr:uid="{9A391AF6-6A47-48F5-9E11-CF29BBA26C2C}"/>
    <cellStyle name="Comma [0] 2 211 2 2" xfId="57090" hidden="1" xr:uid="{56886197-03A2-480B-B9A5-0D04D473F2EF}"/>
    <cellStyle name="Comma [0] 2 211 2 2" xfId="57526" hidden="1" xr:uid="{9977EF96-5643-43BC-A864-3FA4BBCC55D3}"/>
    <cellStyle name="Comma [0] 2 211 2 2" xfId="57801" hidden="1" xr:uid="{575666C9-2A79-45E6-A88B-CCF42BB125EC}"/>
    <cellStyle name="Comma [0] 2 211 2 2" xfId="58784" hidden="1" xr:uid="{5CF328E5-BB30-492F-BAA4-E1456E7E5A5D}"/>
    <cellStyle name="Comma [0] 2 211 2 2" xfId="59220" hidden="1" xr:uid="{8DC04E44-3A4D-47BC-83A9-957003938B01}"/>
    <cellStyle name="Comma [0] 2 211 2 2" xfId="59495" hidden="1" xr:uid="{CE0874A3-7F02-4742-A4E3-BEA56069AE2C}"/>
    <cellStyle name="Comma [0] 2 211 2 2" xfId="60445" hidden="1" xr:uid="{8CAEA542-7349-478F-A91C-DF44AD289453}"/>
    <cellStyle name="Comma [0] 2 211 2 2" xfId="60881" hidden="1" xr:uid="{D83E1ED1-0610-4200-ABFE-6FAF1CC685CD}"/>
    <cellStyle name="Comma [0] 2 211 2 2" xfId="61156" hidden="1" xr:uid="{9BC7BF0F-531E-4341-8B31-4A4342CF8405}"/>
    <cellStyle name="Comma [0] 2 211 2 2" xfId="62080" hidden="1" xr:uid="{AF5DFF31-3C8A-4C8C-85B6-5ABA71437B7A}"/>
    <cellStyle name="Comma [0] 2 211 2 2" xfId="62516" hidden="1" xr:uid="{53B67D9B-C6C7-48B9-A077-2F895C270027}"/>
    <cellStyle name="Comma [0] 2 211 2 2" xfId="62791" hidden="1" xr:uid="{312049EE-DFD3-4EF0-9BDB-A215F5565779}"/>
    <cellStyle name="Comma [0] 2 211 2 2" xfId="63602" hidden="1" xr:uid="{FF0B6826-38B4-44C6-98F2-F081976AA83D}"/>
    <cellStyle name="Comma [0] 2 211 2 2" xfId="64027" hidden="1" xr:uid="{A26E95BA-2B0A-43F1-B076-CB1B5D3D8819}"/>
    <cellStyle name="Comma [0] 2 211 3" xfId="4183" xr:uid="{00000000-0005-0000-0000-00005A100000}"/>
    <cellStyle name="Comma [0] 2 211 3 2" xfId="36202" xr:uid="{CCFB19A5-6DCB-4798-A5E3-32F6C4F32F9E}"/>
    <cellStyle name="Comma [0] 2 212" xfId="390" xr:uid="{00000000-0005-0000-0000-000089010000}"/>
    <cellStyle name="Comma [0] 2 212 2" xfId="1049" hidden="1" xr:uid="{00000000-0005-0000-0000-00001C040000}"/>
    <cellStyle name="Comma [0] 2 212 2" xfId="1617" hidden="1" xr:uid="{00000000-0005-0000-0000-000054060000}"/>
    <cellStyle name="Comma [0] 2 212 2" xfId="2053" hidden="1" xr:uid="{00000000-0005-0000-0000-000008080000}"/>
    <cellStyle name="Comma [0] 2 212 2" xfId="2328" hidden="1" xr:uid="{00000000-0005-0000-0000-00001B090000}"/>
    <cellStyle name="Comma [0] 2 212 2" xfId="33085" hidden="1" xr:uid="{7BD0ECA2-2C9C-41CB-86B2-CEB872BEDEE3}"/>
    <cellStyle name="Comma [0] 2 212 2" xfId="33650" hidden="1" xr:uid="{64232369-7614-4D16-BB6F-8E47188D013C}"/>
    <cellStyle name="Comma [0] 2 212 2" xfId="34083" hidden="1" xr:uid="{7CB32B4A-5F6C-451B-90C7-0633494BF141}"/>
    <cellStyle name="Comma [0] 2 212 2" xfId="34358" hidden="1" xr:uid="{73E38F44-0284-4383-A0E6-53559D19A8C3}"/>
    <cellStyle name="Comma [0] 2 212 2" xfId="32443" xr:uid="{71EAA578-7C28-4D83-B97C-26700FE4D932}"/>
    <cellStyle name="Comma [0] 2 212 2 2" xfId="4842" hidden="1" xr:uid="{00000000-0005-0000-0000-0000ED120000}"/>
    <cellStyle name="Comma [0] 2 212 2 2" xfId="5414" hidden="1" xr:uid="{00000000-0005-0000-0000-000029150000}"/>
    <cellStyle name="Comma [0] 2 212 2 2" xfId="5855" hidden="1" xr:uid="{00000000-0005-0000-0000-0000E2160000}"/>
    <cellStyle name="Comma [0] 2 212 2 2" xfId="6130" hidden="1" xr:uid="{00000000-0005-0000-0000-0000F5170000}"/>
    <cellStyle name="Comma [0] 2 212 2 2" xfId="7633" hidden="1" xr:uid="{00000000-0005-0000-0000-0000D41D0000}"/>
    <cellStyle name="Comma [0] 2 212 2 2" xfId="8074" hidden="1" xr:uid="{00000000-0005-0000-0000-00008D1F0000}"/>
    <cellStyle name="Comma [0] 2 212 2 2" xfId="8349" hidden="1" xr:uid="{00000000-0005-0000-0000-0000A0200000}"/>
    <cellStyle name="Comma [0] 2 212 2 2" xfId="9389" hidden="1" xr:uid="{00000000-0005-0000-0000-0000B0240000}"/>
    <cellStyle name="Comma [0] 2 212 2 2" xfId="9830" hidden="1" xr:uid="{00000000-0005-0000-0000-000069260000}"/>
    <cellStyle name="Comma [0] 2 212 2 2" xfId="10105" hidden="1" xr:uid="{00000000-0005-0000-0000-00007C270000}"/>
    <cellStyle name="Comma [0] 2 212 2 2" xfId="11145" hidden="1" xr:uid="{00000000-0005-0000-0000-00008C2B0000}"/>
    <cellStyle name="Comma [0] 2 212 2 2" xfId="11586" hidden="1" xr:uid="{00000000-0005-0000-0000-0000452D0000}"/>
    <cellStyle name="Comma [0] 2 212 2 2" xfId="11861" hidden="1" xr:uid="{00000000-0005-0000-0000-0000582E0000}"/>
    <cellStyle name="Comma [0] 2 212 2 2" xfId="12901" hidden="1" xr:uid="{00000000-0005-0000-0000-000068320000}"/>
    <cellStyle name="Comma [0] 2 212 2 2" xfId="13342" hidden="1" xr:uid="{00000000-0005-0000-0000-000021340000}"/>
    <cellStyle name="Comma [0] 2 212 2 2" xfId="13617" hidden="1" xr:uid="{00000000-0005-0000-0000-000034350000}"/>
    <cellStyle name="Comma [0] 2 212 2 2" xfId="14657" hidden="1" xr:uid="{00000000-0005-0000-0000-000044390000}"/>
    <cellStyle name="Comma [0] 2 212 2 2" xfId="15098" hidden="1" xr:uid="{00000000-0005-0000-0000-0000FD3A0000}"/>
    <cellStyle name="Comma [0] 2 212 2 2" xfId="15373" hidden="1" xr:uid="{00000000-0005-0000-0000-0000103C0000}"/>
    <cellStyle name="Comma [0] 2 212 2 2" xfId="16410" hidden="1" xr:uid="{00000000-0005-0000-0000-00001D400000}"/>
    <cellStyle name="Comma [0] 2 212 2 2" xfId="16851" hidden="1" xr:uid="{00000000-0005-0000-0000-0000D6410000}"/>
    <cellStyle name="Comma [0] 2 212 2 2" xfId="17126" hidden="1" xr:uid="{00000000-0005-0000-0000-0000E9420000}"/>
    <cellStyle name="Comma [0] 2 212 2 2" xfId="18160" hidden="1" xr:uid="{00000000-0005-0000-0000-0000F3460000}"/>
    <cellStyle name="Comma [0] 2 212 2 2" xfId="18601" hidden="1" xr:uid="{00000000-0005-0000-0000-0000AC480000}"/>
    <cellStyle name="Comma [0] 2 212 2 2" xfId="18876" hidden="1" xr:uid="{00000000-0005-0000-0000-0000BF490000}"/>
    <cellStyle name="Comma [0] 2 212 2 2" xfId="19904" hidden="1" xr:uid="{00000000-0005-0000-0000-0000C34D0000}"/>
    <cellStyle name="Comma [0] 2 212 2 2" xfId="20345" hidden="1" xr:uid="{00000000-0005-0000-0000-00007C4F0000}"/>
    <cellStyle name="Comma [0] 2 212 2 2" xfId="20620" hidden="1" xr:uid="{00000000-0005-0000-0000-00008F500000}"/>
    <cellStyle name="Comma [0] 2 212 2 2" xfId="21638" hidden="1" xr:uid="{00000000-0005-0000-0000-000089540000}"/>
    <cellStyle name="Comma [0] 2 212 2 2" xfId="22079" hidden="1" xr:uid="{00000000-0005-0000-0000-000042560000}"/>
    <cellStyle name="Comma [0] 2 212 2 2" xfId="22354" hidden="1" xr:uid="{00000000-0005-0000-0000-000055570000}"/>
    <cellStyle name="Comma [0] 2 212 2 2" xfId="23362" hidden="1" xr:uid="{00000000-0005-0000-0000-0000455B0000}"/>
    <cellStyle name="Comma [0] 2 212 2 2" xfId="23803" hidden="1" xr:uid="{00000000-0005-0000-0000-0000FE5C0000}"/>
    <cellStyle name="Comma [0] 2 212 2 2" xfId="24078" hidden="1" xr:uid="{00000000-0005-0000-0000-0000115E0000}"/>
    <cellStyle name="Comma [0] 2 212 2 2" xfId="25069" hidden="1" xr:uid="{00000000-0005-0000-0000-0000F0610000}"/>
    <cellStyle name="Comma [0] 2 212 2 2" xfId="25510" hidden="1" xr:uid="{00000000-0005-0000-0000-0000A9630000}"/>
    <cellStyle name="Comma [0] 2 212 2 2" xfId="25785" hidden="1" xr:uid="{00000000-0005-0000-0000-0000BC640000}"/>
    <cellStyle name="Comma [0] 2 212 2 2" xfId="26763" hidden="1" xr:uid="{00000000-0005-0000-0000-00008E680000}"/>
    <cellStyle name="Comma [0] 2 212 2 2" xfId="27204" hidden="1" xr:uid="{00000000-0005-0000-0000-0000476A0000}"/>
    <cellStyle name="Comma [0] 2 212 2 2" xfId="27479" hidden="1" xr:uid="{00000000-0005-0000-0000-00005A6B0000}"/>
    <cellStyle name="Comma [0] 2 212 2 2" xfId="28424" hidden="1" xr:uid="{00000000-0005-0000-0000-00000B6F0000}"/>
    <cellStyle name="Comma [0] 2 212 2 2" xfId="28865" hidden="1" xr:uid="{00000000-0005-0000-0000-0000C4700000}"/>
    <cellStyle name="Comma [0] 2 212 2 2" xfId="29140" hidden="1" xr:uid="{00000000-0005-0000-0000-0000D7710000}"/>
    <cellStyle name="Comma [0] 2 212 2 2" xfId="30059" hidden="1" xr:uid="{00000000-0005-0000-0000-00006E750000}"/>
    <cellStyle name="Comma [0] 2 212 2 2" xfId="30500" hidden="1" xr:uid="{00000000-0005-0000-0000-000027770000}"/>
    <cellStyle name="Comma [0] 2 212 2 2" xfId="30775" hidden="1" xr:uid="{00000000-0005-0000-0000-00003A780000}"/>
    <cellStyle name="Comma [0] 2 212 2 2" xfId="31581" hidden="1" xr:uid="{00000000-0005-0000-0000-0000607B0000}"/>
    <cellStyle name="Comma [0] 2 212 2 2" xfId="32011" hidden="1" xr:uid="{00000000-0005-0000-0000-00000E7D0000}"/>
    <cellStyle name="Comma [0] 2 212 2 2" xfId="36861" hidden="1" xr:uid="{AAD4AAD0-11FE-4366-9DAC-08BA345CBB46}"/>
    <cellStyle name="Comma [0] 2 212 2 2" xfId="37433" hidden="1" xr:uid="{B3F0ACE8-B9DE-4940-8CA9-82A5F02FEF05}"/>
    <cellStyle name="Comma [0] 2 212 2 2" xfId="37874" hidden="1" xr:uid="{4C20B0E0-3FEE-4964-BC59-37AD96A67357}"/>
    <cellStyle name="Comma [0] 2 212 2 2" xfId="38149" hidden="1" xr:uid="{70598D6C-7925-4805-8688-617B70B72FA4}"/>
    <cellStyle name="Comma [0] 2 212 2 2" xfId="39652" hidden="1" xr:uid="{423E48C5-4890-481C-80EB-EF89D82F234A}"/>
    <cellStyle name="Comma [0] 2 212 2 2" xfId="40093" hidden="1" xr:uid="{5749B1C9-BE69-44D7-AD3C-D8CAC841D30F}"/>
    <cellStyle name="Comma [0] 2 212 2 2" xfId="40368" hidden="1" xr:uid="{E338DD32-CB29-4838-8016-E8A91D97FAB0}"/>
    <cellStyle name="Comma [0] 2 212 2 2" xfId="41408" hidden="1" xr:uid="{BE8ABD8A-4032-4DD5-AC67-C0A74CD33F9B}"/>
    <cellStyle name="Comma [0] 2 212 2 2" xfId="41849" hidden="1" xr:uid="{85F3DF47-57B1-403E-A54D-A447ED163FC2}"/>
    <cellStyle name="Comma [0] 2 212 2 2" xfId="42124" hidden="1" xr:uid="{C04A41C3-4DE0-407D-B608-BE0532901B26}"/>
    <cellStyle name="Comma [0] 2 212 2 2" xfId="43164" hidden="1" xr:uid="{BDDB2D9F-1E10-45C7-ADCE-0CA0BD194FB0}"/>
    <cellStyle name="Comma [0] 2 212 2 2" xfId="43605" hidden="1" xr:uid="{93E755F3-778B-471E-9A17-66B66117878B}"/>
    <cellStyle name="Comma [0] 2 212 2 2" xfId="43880" hidden="1" xr:uid="{D115E398-5B3C-44C2-BAAE-DEC22F570F21}"/>
    <cellStyle name="Comma [0] 2 212 2 2" xfId="44920" hidden="1" xr:uid="{8183B54A-2BEA-4574-94E4-96B2776DC17F}"/>
    <cellStyle name="Comma [0] 2 212 2 2" xfId="45361" hidden="1" xr:uid="{911DFF80-A1E9-4F9A-AD34-76D7F5A35531}"/>
    <cellStyle name="Comma [0] 2 212 2 2" xfId="45636" hidden="1" xr:uid="{C576DEC9-4948-48E4-A36F-B0934C8FED9B}"/>
    <cellStyle name="Comma [0] 2 212 2 2" xfId="46676" hidden="1" xr:uid="{FBE4F59B-0F87-464D-BD40-C2FCC38B2AF9}"/>
    <cellStyle name="Comma [0] 2 212 2 2" xfId="47117" hidden="1" xr:uid="{18767D99-E5CC-491F-B273-EF554128FE46}"/>
    <cellStyle name="Comma [0] 2 212 2 2" xfId="47392" hidden="1" xr:uid="{9339CCE2-CAE0-40F8-96DE-137BC9524C7B}"/>
    <cellStyle name="Comma [0] 2 212 2 2" xfId="48429" hidden="1" xr:uid="{C663E729-1D1F-47EF-B11C-7FB2614146DC}"/>
    <cellStyle name="Comma [0] 2 212 2 2" xfId="48870" hidden="1" xr:uid="{CE822104-21FE-4689-9742-047635F7934A}"/>
    <cellStyle name="Comma [0] 2 212 2 2" xfId="49145" hidden="1" xr:uid="{A90FBAEB-4DAD-49DB-B3DC-9D82E6FC05B8}"/>
    <cellStyle name="Comma [0] 2 212 2 2" xfId="50179" hidden="1" xr:uid="{C488AE54-DEDA-4209-902A-282FA4E20C41}"/>
    <cellStyle name="Comma [0] 2 212 2 2" xfId="50620" hidden="1" xr:uid="{2B7FB702-3B24-4016-A61B-FCEB1BD5ED00}"/>
    <cellStyle name="Comma [0] 2 212 2 2" xfId="50895" hidden="1" xr:uid="{8051CFB3-8DB1-415A-8FF7-A7D84504BED6}"/>
    <cellStyle name="Comma [0] 2 212 2 2" xfId="51923" hidden="1" xr:uid="{074D7B8A-FF0D-4C21-AB6F-26E5A8F6DFA7}"/>
    <cellStyle name="Comma [0] 2 212 2 2" xfId="52364" hidden="1" xr:uid="{E3DE3850-DD8C-4EEF-82D7-B5C2DEB77885}"/>
    <cellStyle name="Comma [0] 2 212 2 2" xfId="52639" hidden="1" xr:uid="{A8C868F1-2110-4016-9AF0-2C31BFCDCBE5}"/>
    <cellStyle name="Comma [0] 2 212 2 2" xfId="53657" hidden="1" xr:uid="{0562618C-34A8-43E5-957B-B8AED382D444}"/>
    <cellStyle name="Comma [0] 2 212 2 2" xfId="54098" hidden="1" xr:uid="{30B5BC5E-1E3A-4A7D-82AF-1C09B28FF290}"/>
    <cellStyle name="Comma [0] 2 212 2 2" xfId="54373" hidden="1" xr:uid="{65E182A4-2627-4D28-AC84-F0FE230000CD}"/>
    <cellStyle name="Comma [0] 2 212 2 2" xfId="55381" hidden="1" xr:uid="{F004BF78-7971-40DD-B928-91948DE6E3B0}"/>
    <cellStyle name="Comma [0] 2 212 2 2" xfId="55822" hidden="1" xr:uid="{30E8687F-679A-41E5-9A6D-93F4BFECB69C}"/>
    <cellStyle name="Comma [0] 2 212 2 2" xfId="56097" hidden="1" xr:uid="{950E69D4-82B7-4C8B-AF6F-D9E4F3D12896}"/>
    <cellStyle name="Comma [0] 2 212 2 2" xfId="57088" hidden="1" xr:uid="{CF7DA772-58CC-4654-9DA2-80691AB57F0E}"/>
    <cellStyle name="Comma [0] 2 212 2 2" xfId="57529" hidden="1" xr:uid="{237CDA54-D123-42B6-9122-2780BC0D03FC}"/>
    <cellStyle name="Comma [0] 2 212 2 2" xfId="57804" hidden="1" xr:uid="{ABA34C24-0497-4999-AB3F-15B9BBA019CB}"/>
    <cellStyle name="Comma [0] 2 212 2 2" xfId="58782" hidden="1" xr:uid="{F0778895-A58E-449B-B1A2-DE94B4A8E7AA}"/>
    <cellStyle name="Comma [0] 2 212 2 2" xfId="59223" hidden="1" xr:uid="{D9A23134-CA79-4AD0-89A4-325F880BD4D6}"/>
    <cellStyle name="Comma [0] 2 212 2 2" xfId="59498" hidden="1" xr:uid="{0CC171B9-CF25-4954-88D4-EBB405538718}"/>
    <cellStyle name="Comma [0] 2 212 2 2" xfId="60443" hidden="1" xr:uid="{2FA1FB78-C10B-42A0-B4E9-E7958D07A801}"/>
    <cellStyle name="Comma [0] 2 212 2 2" xfId="60884" hidden="1" xr:uid="{EA1369E3-77C8-4B05-A9AD-843D71C497F7}"/>
    <cellStyle name="Comma [0] 2 212 2 2" xfId="61159" hidden="1" xr:uid="{0C037A1D-61DC-46D4-98CC-7A7FBEBE474D}"/>
    <cellStyle name="Comma [0] 2 212 2 2" xfId="62078" hidden="1" xr:uid="{44440917-F882-4446-8632-7873CA6A7F10}"/>
    <cellStyle name="Comma [0] 2 212 2 2" xfId="62519" hidden="1" xr:uid="{92163DEC-35EB-4176-BB12-48780AE9142D}"/>
    <cellStyle name="Comma [0] 2 212 2 2" xfId="62794" hidden="1" xr:uid="{7B3CC067-235F-4F27-BFE6-885A9DC7E442}"/>
    <cellStyle name="Comma [0] 2 212 2 2" xfId="63600" hidden="1" xr:uid="{56BA30B9-FF59-4090-B1B4-B00E7D6DE066}"/>
    <cellStyle name="Comma [0] 2 212 2 2" xfId="64030" hidden="1" xr:uid="{E2F7F87B-4530-48F6-93A1-94A385BB20B8}"/>
    <cellStyle name="Comma [0] 2 212 3" xfId="4181" xr:uid="{00000000-0005-0000-0000-000058100000}"/>
    <cellStyle name="Comma [0] 2 212 3 2" xfId="36200" xr:uid="{1F915F2F-A18C-449A-8C14-8DA3D58E6833}"/>
    <cellStyle name="Comma [0] 2 213" xfId="382" xr:uid="{00000000-0005-0000-0000-000081010000}"/>
    <cellStyle name="Comma [0] 2 213 2" xfId="1041" hidden="1" xr:uid="{00000000-0005-0000-0000-000014040000}"/>
    <cellStyle name="Comma [0] 2 213 2" xfId="1599" hidden="1" xr:uid="{00000000-0005-0000-0000-000042060000}"/>
    <cellStyle name="Comma [0] 2 213 2" xfId="2070" hidden="1" xr:uid="{00000000-0005-0000-0000-000019080000}"/>
    <cellStyle name="Comma [0] 2 213 2" xfId="2343" hidden="1" xr:uid="{00000000-0005-0000-0000-00002A090000}"/>
    <cellStyle name="Comma [0] 2 213 2" xfId="33077" hidden="1" xr:uid="{06323E1A-7D04-4033-ADC6-13D921D95AE5}"/>
    <cellStyle name="Comma [0] 2 213 2" xfId="33632" hidden="1" xr:uid="{FDF513A1-7A9B-45D6-99B5-65FE7120B46F}"/>
    <cellStyle name="Comma [0] 2 213 2" xfId="34100" hidden="1" xr:uid="{9C1DD37F-94D9-4564-A18A-9AE87BA93E97}"/>
    <cellStyle name="Comma [0] 2 213 2" xfId="34373" hidden="1" xr:uid="{C70C8126-DE11-4144-865D-87886EDF044F}"/>
    <cellStyle name="Comma [0] 2 213 2" xfId="32436" xr:uid="{4B3ADE20-6425-43BC-98AD-F48BFCD7FE74}"/>
    <cellStyle name="Comma [0] 2 213 2 2" xfId="4834" hidden="1" xr:uid="{00000000-0005-0000-0000-0000E5120000}"/>
    <cellStyle name="Comma [0] 2 213 2 2" xfId="5396" hidden="1" xr:uid="{00000000-0005-0000-0000-000017150000}"/>
    <cellStyle name="Comma [0] 2 213 2 2" xfId="5872" hidden="1" xr:uid="{00000000-0005-0000-0000-0000F3160000}"/>
    <cellStyle name="Comma [0] 2 213 2 2" xfId="6145" hidden="1" xr:uid="{00000000-0005-0000-0000-000004180000}"/>
    <cellStyle name="Comma [0] 2 213 2 2" xfId="7615" hidden="1" xr:uid="{00000000-0005-0000-0000-0000C21D0000}"/>
    <cellStyle name="Comma [0] 2 213 2 2" xfId="8091" hidden="1" xr:uid="{00000000-0005-0000-0000-00009E1F0000}"/>
    <cellStyle name="Comma [0] 2 213 2 2" xfId="8364" hidden="1" xr:uid="{00000000-0005-0000-0000-0000AF200000}"/>
    <cellStyle name="Comma [0] 2 213 2 2" xfId="9371" hidden="1" xr:uid="{00000000-0005-0000-0000-00009E240000}"/>
    <cellStyle name="Comma [0] 2 213 2 2" xfId="9847" hidden="1" xr:uid="{00000000-0005-0000-0000-00007A260000}"/>
    <cellStyle name="Comma [0] 2 213 2 2" xfId="10120" hidden="1" xr:uid="{00000000-0005-0000-0000-00008B270000}"/>
    <cellStyle name="Comma [0] 2 213 2 2" xfId="11127" hidden="1" xr:uid="{00000000-0005-0000-0000-00007A2B0000}"/>
    <cellStyle name="Comma [0] 2 213 2 2" xfId="11603" hidden="1" xr:uid="{00000000-0005-0000-0000-0000562D0000}"/>
    <cellStyle name="Comma [0] 2 213 2 2" xfId="11876" hidden="1" xr:uid="{00000000-0005-0000-0000-0000672E0000}"/>
    <cellStyle name="Comma [0] 2 213 2 2" xfId="12883" hidden="1" xr:uid="{00000000-0005-0000-0000-000056320000}"/>
    <cellStyle name="Comma [0] 2 213 2 2" xfId="13359" hidden="1" xr:uid="{00000000-0005-0000-0000-000032340000}"/>
    <cellStyle name="Comma [0] 2 213 2 2" xfId="13632" hidden="1" xr:uid="{00000000-0005-0000-0000-000043350000}"/>
    <cellStyle name="Comma [0] 2 213 2 2" xfId="14639" hidden="1" xr:uid="{00000000-0005-0000-0000-000032390000}"/>
    <cellStyle name="Comma [0] 2 213 2 2" xfId="15115" hidden="1" xr:uid="{00000000-0005-0000-0000-00000E3B0000}"/>
    <cellStyle name="Comma [0] 2 213 2 2" xfId="15388" hidden="1" xr:uid="{00000000-0005-0000-0000-00001F3C0000}"/>
    <cellStyle name="Comma [0] 2 213 2 2" xfId="16392" hidden="1" xr:uid="{00000000-0005-0000-0000-00000B400000}"/>
    <cellStyle name="Comma [0] 2 213 2 2" xfId="16868" hidden="1" xr:uid="{00000000-0005-0000-0000-0000E7410000}"/>
    <cellStyle name="Comma [0] 2 213 2 2" xfId="17141" hidden="1" xr:uid="{00000000-0005-0000-0000-0000F8420000}"/>
    <cellStyle name="Comma [0] 2 213 2 2" xfId="18142" hidden="1" xr:uid="{00000000-0005-0000-0000-0000E1460000}"/>
    <cellStyle name="Comma [0] 2 213 2 2" xfId="18618" hidden="1" xr:uid="{00000000-0005-0000-0000-0000BD480000}"/>
    <cellStyle name="Comma [0] 2 213 2 2" xfId="18891" hidden="1" xr:uid="{00000000-0005-0000-0000-0000CE490000}"/>
    <cellStyle name="Comma [0] 2 213 2 2" xfId="19886" hidden="1" xr:uid="{00000000-0005-0000-0000-0000B14D0000}"/>
    <cellStyle name="Comma [0] 2 213 2 2" xfId="20362" hidden="1" xr:uid="{00000000-0005-0000-0000-00008D4F0000}"/>
    <cellStyle name="Comma [0] 2 213 2 2" xfId="20635" hidden="1" xr:uid="{00000000-0005-0000-0000-00009E500000}"/>
    <cellStyle name="Comma [0] 2 213 2 2" xfId="21620" hidden="1" xr:uid="{00000000-0005-0000-0000-000077540000}"/>
    <cellStyle name="Comma [0] 2 213 2 2" xfId="22096" hidden="1" xr:uid="{00000000-0005-0000-0000-000053560000}"/>
    <cellStyle name="Comma [0] 2 213 2 2" xfId="22369" hidden="1" xr:uid="{00000000-0005-0000-0000-000064570000}"/>
    <cellStyle name="Comma [0] 2 213 2 2" xfId="23344" hidden="1" xr:uid="{00000000-0005-0000-0000-0000335B0000}"/>
    <cellStyle name="Comma [0] 2 213 2 2" xfId="23820" hidden="1" xr:uid="{00000000-0005-0000-0000-00000F5D0000}"/>
    <cellStyle name="Comma [0] 2 213 2 2" xfId="24093" hidden="1" xr:uid="{00000000-0005-0000-0000-0000205E0000}"/>
    <cellStyle name="Comma [0] 2 213 2 2" xfId="25052" hidden="1" xr:uid="{00000000-0005-0000-0000-0000DF610000}"/>
    <cellStyle name="Comma [0] 2 213 2 2" xfId="25527" hidden="1" xr:uid="{00000000-0005-0000-0000-0000BA630000}"/>
    <cellStyle name="Comma [0] 2 213 2 2" xfId="25800" hidden="1" xr:uid="{00000000-0005-0000-0000-0000CB640000}"/>
    <cellStyle name="Comma [0] 2 213 2 2" xfId="26746" hidden="1" xr:uid="{00000000-0005-0000-0000-00007D680000}"/>
    <cellStyle name="Comma [0] 2 213 2 2" xfId="27221" hidden="1" xr:uid="{00000000-0005-0000-0000-0000586A0000}"/>
    <cellStyle name="Comma [0] 2 213 2 2" xfId="27494" hidden="1" xr:uid="{00000000-0005-0000-0000-0000696B0000}"/>
    <cellStyle name="Comma [0] 2 213 2 2" xfId="28408" hidden="1" xr:uid="{00000000-0005-0000-0000-0000FB6E0000}"/>
    <cellStyle name="Comma [0] 2 213 2 2" xfId="28882" hidden="1" xr:uid="{00000000-0005-0000-0000-0000D5700000}"/>
    <cellStyle name="Comma [0] 2 213 2 2" xfId="29155" hidden="1" xr:uid="{00000000-0005-0000-0000-0000E6710000}"/>
    <cellStyle name="Comma [0] 2 213 2 2" xfId="30043" hidden="1" xr:uid="{00000000-0005-0000-0000-00005E750000}"/>
    <cellStyle name="Comma [0] 2 213 2 2" xfId="30517" hidden="1" xr:uid="{00000000-0005-0000-0000-000038770000}"/>
    <cellStyle name="Comma [0] 2 213 2 2" xfId="30790" hidden="1" xr:uid="{00000000-0005-0000-0000-000049780000}"/>
    <cellStyle name="Comma [0] 2 213 2 2" xfId="31565" hidden="1" xr:uid="{00000000-0005-0000-0000-0000507B0000}"/>
    <cellStyle name="Comma [0] 2 213 2 2" xfId="36853" hidden="1" xr:uid="{67BDA34B-501B-44CF-A143-B1880D45B173}"/>
    <cellStyle name="Comma [0] 2 213 2 2" xfId="37415" hidden="1" xr:uid="{E577FA5E-1B90-481B-B23A-04818D9A1AED}"/>
    <cellStyle name="Comma [0] 2 213 2 2" xfId="37891" hidden="1" xr:uid="{42A6B0E4-73F1-4E0B-9E68-84E449069BC0}"/>
    <cellStyle name="Comma [0] 2 213 2 2" xfId="38164" hidden="1" xr:uid="{AA2CB88E-A309-415B-ACC4-4F3563FD12A9}"/>
    <cellStyle name="Comma [0] 2 213 2 2" xfId="39634" hidden="1" xr:uid="{80E1F71C-EAEE-4E7A-AC0C-F4B0C2DFDCBD}"/>
    <cellStyle name="Comma [0] 2 213 2 2" xfId="40110" hidden="1" xr:uid="{2BEA70BF-5DB7-49DB-BC42-F6619693DBEE}"/>
    <cellStyle name="Comma [0] 2 213 2 2" xfId="40383" hidden="1" xr:uid="{61112659-A099-4B60-AE40-4EF40BA2FA9D}"/>
    <cellStyle name="Comma [0] 2 213 2 2" xfId="41390" hidden="1" xr:uid="{5387C538-A0DC-4EB1-926A-1E4E2708653D}"/>
    <cellStyle name="Comma [0] 2 213 2 2" xfId="41866" hidden="1" xr:uid="{3CEA4749-4EA8-4D0D-9D34-F8564EF32304}"/>
    <cellStyle name="Comma [0] 2 213 2 2" xfId="42139" hidden="1" xr:uid="{838C8F7B-BB30-4169-ADAC-DACBF6409C75}"/>
    <cellStyle name="Comma [0] 2 213 2 2" xfId="43146" hidden="1" xr:uid="{270A99C8-B4F8-4426-B1D3-00B2993EA7C7}"/>
    <cellStyle name="Comma [0] 2 213 2 2" xfId="43622" hidden="1" xr:uid="{1C9852F5-738C-4535-8D13-6736C1313C25}"/>
    <cellStyle name="Comma [0] 2 213 2 2" xfId="43895" hidden="1" xr:uid="{9B49E30F-252B-4FFD-87B3-D03889850D8D}"/>
    <cellStyle name="Comma [0] 2 213 2 2" xfId="44902" hidden="1" xr:uid="{0CA7E885-8997-4462-A409-1BE3D6F9E410}"/>
    <cellStyle name="Comma [0] 2 213 2 2" xfId="45378" hidden="1" xr:uid="{72A9D35C-C085-4975-944D-90E7529CAF32}"/>
    <cellStyle name="Comma [0] 2 213 2 2" xfId="45651" hidden="1" xr:uid="{F0F9B7C4-9B52-456E-9FF9-5502242FAD6E}"/>
    <cellStyle name="Comma [0] 2 213 2 2" xfId="46658" hidden="1" xr:uid="{50A8557E-BDA7-4B9F-BC38-204C0AB9254A}"/>
    <cellStyle name="Comma [0] 2 213 2 2" xfId="47134" hidden="1" xr:uid="{FB52F4CB-C667-4652-B18E-7479BFF90CBA}"/>
    <cellStyle name="Comma [0] 2 213 2 2" xfId="47407" hidden="1" xr:uid="{A9E82159-77C7-48B8-B0D9-A41726658AD0}"/>
    <cellStyle name="Comma [0] 2 213 2 2" xfId="48411" hidden="1" xr:uid="{DFBC6F28-3798-48B8-AF3A-95C580943E71}"/>
    <cellStyle name="Comma [0] 2 213 2 2" xfId="48887" hidden="1" xr:uid="{A4F8D17B-1D8E-4235-8D9F-5016EAC679D8}"/>
    <cellStyle name="Comma [0] 2 213 2 2" xfId="49160" hidden="1" xr:uid="{1E7AE24B-B1B5-40A2-845F-88843D32A2B2}"/>
    <cellStyle name="Comma [0] 2 213 2 2" xfId="50161" hidden="1" xr:uid="{D49FBB27-4022-42D3-B926-6FFFC84030E2}"/>
    <cellStyle name="Comma [0] 2 213 2 2" xfId="50637" hidden="1" xr:uid="{00C2534A-2D6E-4652-B2FC-7D5C092EA698}"/>
    <cellStyle name="Comma [0] 2 213 2 2" xfId="50910" hidden="1" xr:uid="{9DDB2563-B9B6-45C7-97D0-1EC97199EDF7}"/>
    <cellStyle name="Comma [0] 2 213 2 2" xfId="51905" hidden="1" xr:uid="{83DF51CE-22F8-45DF-A27A-D98492754A2E}"/>
    <cellStyle name="Comma [0] 2 213 2 2" xfId="52381" hidden="1" xr:uid="{B8B8B7F9-7DFE-496E-950B-A7B9D2053FF0}"/>
    <cellStyle name="Comma [0] 2 213 2 2" xfId="52654" hidden="1" xr:uid="{972A5A3A-7630-4883-82C7-1DCDB566E33A}"/>
    <cellStyle name="Comma [0] 2 213 2 2" xfId="53639" hidden="1" xr:uid="{2A1E6714-063A-4E29-A609-08F777A17DA5}"/>
    <cellStyle name="Comma [0] 2 213 2 2" xfId="54115" hidden="1" xr:uid="{C0696F0D-2123-41A5-8B41-B7A5A5260832}"/>
    <cellStyle name="Comma [0] 2 213 2 2" xfId="54388" hidden="1" xr:uid="{9F489B48-FC0E-4B60-944D-4A48988475E0}"/>
    <cellStyle name="Comma [0] 2 213 2 2" xfId="55363" hidden="1" xr:uid="{CA5C4F02-55DA-4BB7-8678-926C606BA646}"/>
    <cellStyle name="Comma [0] 2 213 2 2" xfId="55839" hidden="1" xr:uid="{F90A21F8-D695-4E2E-A3CC-D730B9485B1C}"/>
    <cellStyle name="Comma [0] 2 213 2 2" xfId="56112" hidden="1" xr:uid="{EC79E8C5-FA8D-431E-A0A6-857DA8552ACD}"/>
    <cellStyle name="Comma [0] 2 213 2 2" xfId="57071" hidden="1" xr:uid="{D7B84BBC-02B2-4F46-9950-655577D1E85E}"/>
    <cellStyle name="Comma [0] 2 213 2 2" xfId="57546" hidden="1" xr:uid="{D40BE060-C901-4292-ABA3-5E872F49FC91}"/>
    <cellStyle name="Comma [0] 2 213 2 2" xfId="57819" hidden="1" xr:uid="{AE01D81F-112B-4C5E-AB19-C366EBF74D05}"/>
    <cellStyle name="Comma [0] 2 213 2 2" xfId="58765" hidden="1" xr:uid="{099D7C5D-16D9-4407-AE9E-B2A0EA53B668}"/>
    <cellStyle name="Comma [0] 2 213 2 2" xfId="59240" hidden="1" xr:uid="{212D9293-5C15-4990-BDB1-73BD77D7EBBF}"/>
    <cellStyle name="Comma [0] 2 213 2 2" xfId="59513" hidden="1" xr:uid="{9D2B3E69-63DA-4E2E-959A-0A8D3F06E276}"/>
    <cellStyle name="Comma [0] 2 213 2 2" xfId="60427" hidden="1" xr:uid="{47593864-CD5C-4D60-AD61-193593882CB7}"/>
    <cellStyle name="Comma [0] 2 213 2 2" xfId="60901" hidden="1" xr:uid="{85680989-CD53-4393-BA3E-9E02BB1414C6}"/>
    <cellStyle name="Comma [0] 2 213 2 2" xfId="61174" hidden="1" xr:uid="{2A81983B-AE31-4868-96C4-FEB298454AA1}"/>
    <cellStyle name="Comma [0] 2 213 2 2" xfId="62062" hidden="1" xr:uid="{F450DA50-4A1F-4ABD-8B53-0C9AE52FA65D}"/>
    <cellStyle name="Comma [0] 2 213 2 2" xfId="62536" hidden="1" xr:uid="{FF5F6084-1A5B-4899-8BF7-1D5734A49590}"/>
    <cellStyle name="Comma [0] 2 213 2 2" xfId="62809" hidden="1" xr:uid="{F5B724C7-57FE-433C-942A-67179525CF30}"/>
    <cellStyle name="Comma [0] 2 213 2 2" xfId="63584" hidden="1" xr:uid="{76233AC6-F895-40B2-9CBB-CAAF1652737A}"/>
    <cellStyle name="Comma [0] 2 213 3" xfId="4173" xr:uid="{00000000-0005-0000-0000-000050100000}"/>
    <cellStyle name="Comma [0] 2 213 3 2" xfId="36192" xr:uid="{31AB537B-1224-432A-8768-2B5970A1F05E}"/>
    <cellStyle name="Comma [0] 2 214" xfId="380" xr:uid="{00000000-0005-0000-0000-00007F010000}"/>
    <cellStyle name="Comma [0] 2 214 2" xfId="981" hidden="1" xr:uid="{00000000-0005-0000-0000-0000D8030000}"/>
    <cellStyle name="Comma [0] 2 214 2" xfId="1039" hidden="1" xr:uid="{00000000-0005-0000-0000-000012040000}"/>
    <cellStyle name="Comma [0] 2 214 2" xfId="2075" hidden="1" xr:uid="{00000000-0005-0000-0000-00001E080000}"/>
    <cellStyle name="Comma [0] 2 214 2" xfId="2348" hidden="1" xr:uid="{00000000-0005-0000-0000-00002F090000}"/>
    <cellStyle name="Comma [0] 2 214 2" xfId="33018" hidden="1" xr:uid="{25307D3E-ED9D-48FE-8C16-22E2365FAB9E}"/>
    <cellStyle name="Comma [0] 2 214 2" xfId="33075" hidden="1" xr:uid="{714D4A1B-ABB2-496E-9298-0C38E98A0242}"/>
    <cellStyle name="Comma [0] 2 214 2" xfId="34105" hidden="1" xr:uid="{71EF8463-F0F9-45B0-916E-ADE7DAEEA2C0}"/>
    <cellStyle name="Comma [0] 2 214 2" xfId="34378" hidden="1" xr:uid="{FAC5FE70-54AE-4A64-B593-78D934BA3B98}"/>
    <cellStyle name="Comma [0] 2 214 2" xfId="32434" xr:uid="{64D2C637-5795-4447-A89B-7C6B55C24D36}"/>
    <cellStyle name="Comma [0] 2 214 2 2" xfId="4772" hidden="1" xr:uid="{00000000-0005-0000-0000-0000A7120000}"/>
    <cellStyle name="Comma [0] 2 214 2 2" xfId="4832" hidden="1" xr:uid="{00000000-0005-0000-0000-0000E3120000}"/>
    <cellStyle name="Comma [0] 2 214 2 2" xfId="5877" hidden="1" xr:uid="{00000000-0005-0000-0000-0000F8160000}"/>
    <cellStyle name="Comma [0] 2 214 2 2" xfId="6150" hidden="1" xr:uid="{00000000-0005-0000-0000-000009180000}"/>
    <cellStyle name="Comma [0] 2 214 2 2" xfId="6991" hidden="1" xr:uid="{00000000-0005-0000-0000-0000521B0000}"/>
    <cellStyle name="Comma [0] 2 214 2 2" xfId="8096" hidden="1" xr:uid="{00000000-0005-0000-0000-0000A31F0000}"/>
    <cellStyle name="Comma [0] 2 214 2 2" xfId="8369" hidden="1" xr:uid="{00000000-0005-0000-0000-0000B4200000}"/>
    <cellStyle name="Comma [0] 2 214 2 2" xfId="8747" hidden="1" xr:uid="{00000000-0005-0000-0000-00002E220000}"/>
    <cellStyle name="Comma [0] 2 214 2 2" xfId="9852" hidden="1" xr:uid="{00000000-0005-0000-0000-00007F260000}"/>
    <cellStyle name="Comma [0] 2 214 2 2" xfId="10125" hidden="1" xr:uid="{00000000-0005-0000-0000-000090270000}"/>
    <cellStyle name="Comma [0] 2 214 2 2" xfId="10503" hidden="1" xr:uid="{00000000-0005-0000-0000-00000A290000}"/>
    <cellStyle name="Comma [0] 2 214 2 2" xfId="11608" hidden="1" xr:uid="{00000000-0005-0000-0000-00005B2D0000}"/>
    <cellStyle name="Comma [0] 2 214 2 2" xfId="11881" hidden="1" xr:uid="{00000000-0005-0000-0000-00006C2E0000}"/>
    <cellStyle name="Comma [0] 2 214 2 2" xfId="12259" hidden="1" xr:uid="{00000000-0005-0000-0000-0000E62F0000}"/>
    <cellStyle name="Comma [0] 2 214 2 2" xfId="13364" hidden="1" xr:uid="{00000000-0005-0000-0000-000037340000}"/>
    <cellStyle name="Comma [0] 2 214 2 2" xfId="13637" hidden="1" xr:uid="{00000000-0005-0000-0000-000048350000}"/>
    <cellStyle name="Comma [0] 2 214 2 2" xfId="14015" hidden="1" xr:uid="{00000000-0005-0000-0000-0000C2360000}"/>
    <cellStyle name="Comma [0] 2 214 2 2" xfId="15120" hidden="1" xr:uid="{00000000-0005-0000-0000-0000133B0000}"/>
    <cellStyle name="Comma [0] 2 214 2 2" xfId="15393" hidden="1" xr:uid="{00000000-0005-0000-0000-0000243C0000}"/>
    <cellStyle name="Comma [0] 2 214 2 2" xfId="15769" hidden="1" xr:uid="{00000000-0005-0000-0000-00009C3D0000}"/>
    <cellStyle name="Comma [0] 2 214 2 2" xfId="16873" hidden="1" xr:uid="{00000000-0005-0000-0000-0000EC410000}"/>
    <cellStyle name="Comma [0] 2 214 2 2" xfId="17146" hidden="1" xr:uid="{00000000-0005-0000-0000-0000FD420000}"/>
    <cellStyle name="Comma [0] 2 214 2 2" xfId="17520" hidden="1" xr:uid="{00000000-0005-0000-0000-000073440000}"/>
    <cellStyle name="Comma [0] 2 214 2 2" xfId="18623" hidden="1" xr:uid="{00000000-0005-0000-0000-0000C2480000}"/>
    <cellStyle name="Comma [0] 2 214 2 2" xfId="18896" hidden="1" xr:uid="{00000000-0005-0000-0000-0000D3490000}"/>
    <cellStyle name="Comma [0] 2 214 2 2" xfId="19266" hidden="1" xr:uid="{00000000-0005-0000-0000-0000454B0000}"/>
    <cellStyle name="Comma [0] 2 214 2 2" xfId="20367" hidden="1" xr:uid="{00000000-0005-0000-0000-0000924F0000}"/>
    <cellStyle name="Comma [0] 2 214 2 2" xfId="20640" hidden="1" xr:uid="{00000000-0005-0000-0000-0000A3500000}"/>
    <cellStyle name="Comma [0] 2 214 2 2" xfId="21005" hidden="1" xr:uid="{00000000-0005-0000-0000-000010520000}"/>
    <cellStyle name="Comma [0] 2 214 2 2" xfId="22101" hidden="1" xr:uid="{00000000-0005-0000-0000-000058560000}"/>
    <cellStyle name="Comma [0] 2 214 2 2" xfId="22374" hidden="1" xr:uid="{00000000-0005-0000-0000-000069570000}"/>
    <cellStyle name="Comma [0] 2 214 2 2" xfId="22733" hidden="1" xr:uid="{00000000-0005-0000-0000-0000D0580000}"/>
    <cellStyle name="Comma [0] 2 214 2 2" xfId="23825" hidden="1" xr:uid="{00000000-0005-0000-0000-0000145D0000}"/>
    <cellStyle name="Comma [0] 2 214 2 2" xfId="24098" hidden="1" xr:uid="{00000000-0005-0000-0000-0000255E0000}"/>
    <cellStyle name="Comma [0] 2 214 2 2" xfId="24450" hidden="1" xr:uid="{00000000-0005-0000-0000-0000855F0000}"/>
    <cellStyle name="Comma [0] 2 214 2 2" xfId="25532" hidden="1" xr:uid="{00000000-0005-0000-0000-0000BF630000}"/>
    <cellStyle name="Comma [0] 2 214 2 2" xfId="25805" hidden="1" xr:uid="{00000000-0005-0000-0000-0000D0640000}"/>
    <cellStyle name="Comma [0] 2 214 2 2" xfId="26148" hidden="1" xr:uid="{00000000-0005-0000-0000-000027660000}"/>
    <cellStyle name="Comma [0] 2 214 2 2" xfId="27226" hidden="1" xr:uid="{00000000-0005-0000-0000-00005D6A0000}"/>
    <cellStyle name="Comma [0] 2 214 2 2" xfId="27499" hidden="1" xr:uid="{00000000-0005-0000-0000-00006E6B0000}"/>
    <cellStyle name="Comma [0] 2 214 2 2" xfId="27828" hidden="1" xr:uid="{00000000-0005-0000-0000-0000B76C0000}"/>
    <cellStyle name="Comma [0] 2 214 2 2" xfId="28887" hidden="1" xr:uid="{00000000-0005-0000-0000-0000DA700000}"/>
    <cellStyle name="Comma [0] 2 214 2 2" xfId="29160" hidden="1" xr:uid="{00000000-0005-0000-0000-0000EB710000}"/>
    <cellStyle name="Comma [0] 2 214 2 2" xfId="29479" hidden="1" xr:uid="{00000000-0005-0000-0000-00002A730000}"/>
    <cellStyle name="Comma [0] 2 214 2 2" xfId="30522" hidden="1" xr:uid="{00000000-0005-0000-0000-00003D770000}"/>
    <cellStyle name="Comma [0] 2 214 2 2" xfId="30795" hidden="1" xr:uid="{00000000-0005-0000-0000-00004E780000}"/>
    <cellStyle name="Comma [0] 2 214 2 2" xfId="31079" hidden="1" xr:uid="{00000000-0005-0000-0000-00006A790000}"/>
    <cellStyle name="Comma [0] 2 214 2 2" xfId="36791" hidden="1" xr:uid="{ADE01840-7A0F-4CDF-AE9F-4F93BC2C668F}"/>
    <cellStyle name="Comma [0] 2 214 2 2" xfId="36851" hidden="1" xr:uid="{3A92C01D-A362-4875-A75A-DE43031FEDD6}"/>
    <cellStyle name="Comma [0] 2 214 2 2" xfId="37896" hidden="1" xr:uid="{0DFAADE5-0567-47AD-8C1F-7D24301EB8D1}"/>
    <cellStyle name="Comma [0] 2 214 2 2" xfId="38169" hidden="1" xr:uid="{80793925-E8D5-40E0-A6E6-E8F89F0AA074}"/>
    <cellStyle name="Comma [0] 2 214 2 2" xfId="39010" hidden="1" xr:uid="{137BC271-6DE5-4C70-82FE-286DF975FFEA}"/>
    <cellStyle name="Comma [0] 2 214 2 2" xfId="40115" hidden="1" xr:uid="{5302DC34-A5EC-4454-B8BB-22E3B94D1D85}"/>
    <cellStyle name="Comma [0] 2 214 2 2" xfId="40388" hidden="1" xr:uid="{5E4C9C07-DA39-42AC-9EE1-FCC3E38AE5A9}"/>
    <cellStyle name="Comma [0] 2 214 2 2" xfId="40766" hidden="1" xr:uid="{D4CF1E3A-D8E2-44C5-85AA-7156B66E5B52}"/>
    <cellStyle name="Comma [0] 2 214 2 2" xfId="41871" hidden="1" xr:uid="{9C78B416-B8D0-43C2-B878-62905E9812FE}"/>
    <cellStyle name="Comma [0] 2 214 2 2" xfId="42144" hidden="1" xr:uid="{C3F582D6-83AF-4082-9AEC-9526013667EA}"/>
    <cellStyle name="Comma [0] 2 214 2 2" xfId="42522" hidden="1" xr:uid="{4DB31726-0ECE-4521-B0FB-B3800E3024E6}"/>
    <cellStyle name="Comma [0] 2 214 2 2" xfId="43627" hidden="1" xr:uid="{37A7F7B3-FF3A-4568-B5E7-1F80D78F55F1}"/>
    <cellStyle name="Comma [0] 2 214 2 2" xfId="43900" hidden="1" xr:uid="{183B2374-6D41-40C8-81F0-9C6E2C383BC4}"/>
    <cellStyle name="Comma [0] 2 214 2 2" xfId="44278" hidden="1" xr:uid="{C032E40B-49A6-4571-ADA7-EA4E7984468E}"/>
    <cellStyle name="Comma [0] 2 214 2 2" xfId="45383" hidden="1" xr:uid="{F4C017DC-B48F-4A82-893C-58243C756E72}"/>
    <cellStyle name="Comma [0] 2 214 2 2" xfId="45656" hidden="1" xr:uid="{14BB6965-FB44-44EE-A34C-1873A95C1C54}"/>
    <cellStyle name="Comma [0] 2 214 2 2" xfId="46034" hidden="1" xr:uid="{8679F3A2-7764-4014-918E-18B5BD859683}"/>
    <cellStyle name="Comma [0] 2 214 2 2" xfId="47139" hidden="1" xr:uid="{4F02C202-C7FB-4BBA-886E-19EC170F9FC5}"/>
    <cellStyle name="Comma [0] 2 214 2 2" xfId="47412" hidden="1" xr:uid="{235E90B3-3B1C-4F41-A834-40129F639654}"/>
    <cellStyle name="Comma [0] 2 214 2 2" xfId="47788" hidden="1" xr:uid="{C38EF26F-21E8-4F32-9B3F-41EFCB0E893E}"/>
    <cellStyle name="Comma [0] 2 214 2 2" xfId="48892" hidden="1" xr:uid="{31346FDE-FEA5-4323-8D17-4B2DB5898421}"/>
    <cellStyle name="Comma [0] 2 214 2 2" xfId="49165" hidden="1" xr:uid="{B19C277D-C541-484D-A7C7-7D93E9CB0251}"/>
    <cellStyle name="Comma [0] 2 214 2 2" xfId="49539" hidden="1" xr:uid="{385E0475-7E8B-4718-921D-AF83100D266A}"/>
    <cellStyle name="Comma [0] 2 214 2 2" xfId="50642" hidden="1" xr:uid="{159A4DF1-8F51-48D0-AAC1-C42FA5469C2B}"/>
    <cellStyle name="Comma [0] 2 214 2 2" xfId="50915" hidden="1" xr:uid="{54562950-A6E0-4346-9550-BFC551C3EAE2}"/>
    <cellStyle name="Comma [0] 2 214 2 2" xfId="51285" hidden="1" xr:uid="{FBA96C93-7541-4DB1-BF71-3B2C19CCC710}"/>
    <cellStyle name="Comma [0] 2 214 2 2" xfId="52386" hidden="1" xr:uid="{1D005BFD-8E1F-4D1C-8C65-3367245686B3}"/>
    <cellStyle name="Comma [0] 2 214 2 2" xfId="52659" hidden="1" xr:uid="{5FB5AB84-4BF1-40E6-BE19-57AC8E7C733E}"/>
    <cellStyle name="Comma [0] 2 214 2 2" xfId="53024" hidden="1" xr:uid="{3CD52182-5E2A-442E-B765-FC8C3F4F1F68}"/>
    <cellStyle name="Comma [0] 2 214 2 2" xfId="54120" hidden="1" xr:uid="{E4EEB9E7-075D-44F6-888B-B1A8A4FAE4A2}"/>
    <cellStyle name="Comma [0] 2 214 2 2" xfId="54393" hidden="1" xr:uid="{DFBBB6FF-342F-4C0A-A087-EC958A97B9D6}"/>
    <cellStyle name="Comma [0] 2 214 2 2" xfId="54752" hidden="1" xr:uid="{822974BF-9907-4F5C-A21C-3CD0DCE063BA}"/>
    <cellStyle name="Comma [0] 2 214 2 2" xfId="55844" hidden="1" xr:uid="{0C8AF9D7-7C98-4BBD-93DC-C5FDA53176D9}"/>
    <cellStyle name="Comma [0] 2 214 2 2" xfId="56117" hidden="1" xr:uid="{184E4527-1D39-40C2-8FB0-DC7586F4B6D4}"/>
    <cellStyle name="Comma [0] 2 214 2 2" xfId="56469" hidden="1" xr:uid="{48F6C48C-58F0-467C-958E-72D90794AB47}"/>
    <cellStyle name="Comma [0] 2 214 2 2" xfId="57551" hidden="1" xr:uid="{D076149B-4688-46BA-AA0F-58B392905E8D}"/>
    <cellStyle name="Comma [0] 2 214 2 2" xfId="57824" hidden="1" xr:uid="{C57E9E27-4085-4E53-A256-10269FC8C62F}"/>
    <cellStyle name="Comma [0] 2 214 2 2" xfId="58167" hidden="1" xr:uid="{49CB1782-5969-4C07-9C29-3EAF937EE910}"/>
    <cellStyle name="Comma [0] 2 214 2 2" xfId="59245" hidden="1" xr:uid="{7277F199-11F5-4922-A001-8A824AE5DD88}"/>
    <cellStyle name="Comma [0] 2 214 2 2" xfId="59518" hidden="1" xr:uid="{D4C8C244-F2BD-439E-9B97-73452EF4B665}"/>
    <cellStyle name="Comma [0] 2 214 2 2" xfId="59847" hidden="1" xr:uid="{7F973F38-B736-4134-B136-97121D8F4A10}"/>
    <cellStyle name="Comma [0] 2 214 2 2" xfId="60906" hidden="1" xr:uid="{951BDDAF-A703-4B7B-9B4B-959AA425151B}"/>
    <cellStyle name="Comma [0] 2 214 2 2" xfId="61179" hidden="1" xr:uid="{6151E1C6-42C2-4EBD-96C6-51927F5E8619}"/>
    <cellStyle name="Comma [0] 2 214 2 2" xfId="61498" hidden="1" xr:uid="{318ACF1B-4346-49A8-B108-63D3187FF0FB}"/>
    <cellStyle name="Comma [0] 2 214 2 2" xfId="62541" hidden="1" xr:uid="{FD928A57-EED0-4321-ABD1-2E0508CB827D}"/>
    <cellStyle name="Comma [0] 2 214 2 2" xfId="62814" hidden="1" xr:uid="{F2E38332-E1A0-42BF-A9F9-395AFB095EE9}"/>
    <cellStyle name="Comma [0] 2 214 2 2" xfId="63098" hidden="1" xr:uid="{CC9CE7B8-67E2-4AA5-9A34-08379ABF5075}"/>
    <cellStyle name="Comma [0] 2 214 3" xfId="4171" xr:uid="{00000000-0005-0000-0000-00004E100000}"/>
    <cellStyle name="Comma [0] 2 214 3 2" xfId="36190" xr:uid="{14E0A033-5577-4D0C-8C38-76A7005A07C2}"/>
    <cellStyle name="Comma [0] 2 215" xfId="387" xr:uid="{00000000-0005-0000-0000-000086010000}"/>
    <cellStyle name="Comma [0] 2 215 2" xfId="1046" hidden="1" xr:uid="{00000000-0005-0000-0000-000019040000}"/>
    <cellStyle name="Comma [0] 2 215 2" xfId="1614" hidden="1" xr:uid="{00000000-0005-0000-0000-000051060000}"/>
    <cellStyle name="Comma [0] 2 215 2" xfId="2058" hidden="1" xr:uid="{00000000-0005-0000-0000-00000D080000}"/>
    <cellStyle name="Comma [0] 2 215 2" xfId="2333" hidden="1" xr:uid="{00000000-0005-0000-0000-000020090000}"/>
    <cellStyle name="Comma [0] 2 215 2" xfId="33082" hidden="1" xr:uid="{9FC8AAFE-8E6A-4FF8-8231-4029B820A3FA}"/>
    <cellStyle name="Comma [0] 2 215 2" xfId="33647" hidden="1" xr:uid="{3AB0B651-C718-4117-9BAE-B30E581F6FED}"/>
    <cellStyle name="Comma [0] 2 215 2" xfId="34088" hidden="1" xr:uid="{C8BAB119-EDAD-4495-A7A7-4437E867C395}"/>
    <cellStyle name="Comma [0] 2 215 2" xfId="34363" hidden="1" xr:uid="{0B9A8CEF-D08F-40C7-BDB2-459FF5DD8AAE}"/>
    <cellStyle name="Comma [0] 2 215 2" xfId="32440" xr:uid="{9024B738-D0EE-435D-ADC2-F92C5D37B7F0}"/>
    <cellStyle name="Comma [0] 2 215 2 2" xfId="4839" hidden="1" xr:uid="{00000000-0005-0000-0000-0000EA120000}"/>
    <cellStyle name="Comma [0] 2 215 2 2" xfId="5411" hidden="1" xr:uid="{00000000-0005-0000-0000-000026150000}"/>
    <cellStyle name="Comma [0] 2 215 2 2" xfId="5860" hidden="1" xr:uid="{00000000-0005-0000-0000-0000E7160000}"/>
    <cellStyle name="Comma [0] 2 215 2 2" xfId="6135" hidden="1" xr:uid="{00000000-0005-0000-0000-0000FA170000}"/>
    <cellStyle name="Comma [0] 2 215 2 2" xfId="7630" hidden="1" xr:uid="{00000000-0005-0000-0000-0000D11D0000}"/>
    <cellStyle name="Comma [0] 2 215 2 2" xfId="8079" hidden="1" xr:uid="{00000000-0005-0000-0000-0000921F0000}"/>
    <cellStyle name="Comma [0] 2 215 2 2" xfId="8354" hidden="1" xr:uid="{00000000-0005-0000-0000-0000A5200000}"/>
    <cellStyle name="Comma [0] 2 215 2 2" xfId="9386" hidden="1" xr:uid="{00000000-0005-0000-0000-0000AD240000}"/>
    <cellStyle name="Comma [0] 2 215 2 2" xfId="9835" hidden="1" xr:uid="{00000000-0005-0000-0000-00006E260000}"/>
    <cellStyle name="Comma [0] 2 215 2 2" xfId="10110" hidden="1" xr:uid="{00000000-0005-0000-0000-000081270000}"/>
    <cellStyle name="Comma [0] 2 215 2 2" xfId="11142" hidden="1" xr:uid="{00000000-0005-0000-0000-0000892B0000}"/>
    <cellStyle name="Comma [0] 2 215 2 2" xfId="11591" hidden="1" xr:uid="{00000000-0005-0000-0000-00004A2D0000}"/>
    <cellStyle name="Comma [0] 2 215 2 2" xfId="11866" hidden="1" xr:uid="{00000000-0005-0000-0000-00005D2E0000}"/>
    <cellStyle name="Comma [0] 2 215 2 2" xfId="12898" hidden="1" xr:uid="{00000000-0005-0000-0000-000065320000}"/>
    <cellStyle name="Comma [0] 2 215 2 2" xfId="13347" hidden="1" xr:uid="{00000000-0005-0000-0000-000026340000}"/>
    <cellStyle name="Comma [0] 2 215 2 2" xfId="13622" hidden="1" xr:uid="{00000000-0005-0000-0000-000039350000}"/>
    <cellStyle name="Comma [0] 2 215 2 2" xfId="14654" hidden="1" xr:uid="{00000000-0005-0000-0000-000041390000}"/>
    <cellStyle name="Comma [0] 2 215 2 2" xfId="15103" hidden="1" xr:uid="{00000000-0005-0000-0000-0000023B0000}"/>
    <cellStyle name="Comma [0] 2 215 2 2" xfId="15378" hidden="1" xr:uid="{00000000-0005-0000-0000-0000153C0000}"/>
    <cellStyle name="Comma [0] 2 215 2 2" xfId="16407" hidden="1" xr:uid="{00000000-0005-0000-0000-00001A400000}"/>
    <cellStyle name="Comma [0] 2 215 2 2" xfId="16856" hidden="1" xr:uid="{00000000-0005-0000-0000-0000DB410000}"/>
    <cellStyle name="Comma [0] 2 215 2 2" xfId="17131" hidden="1" xr:uid="{00000000-0005-0000-0000-0000EE420000}"/>
    <cellStyle name="Comma [0] 2 215 2 2" xfId="18157" hidden="1" xr:uid="{00000000-0005-0000-0000-0000F0460000}"/>
    <cellStyle name="Comma [0] 2 215 2 2" xfId="18606" hidden="1" xr:uid="{00000000-0005-0000-0000-0000B1480000}"/>
    <cellStyle name="Comma [0] 2 215 2 2" xfId="18881" hidden="1" xr:uid="{00000000-0005-0000-0000-0000C4490000}"/>
    <cellStyle name="Comma [0] 2 215 2 2" xfId="19901" hidden="1" xr:uid="{00000000-0005-0000-0000-0000C04D0000}"/>
    <cellStyle name="Comma [0] 2 215 2 2" xfId="20350" hidden="1" xr:uid="{00000000-0005-0000-0000-0000814F0000}"/>
    <cellStyle name="Comma [0] 2 215 2 2" xfId="20625" hidden="1" xr:uid="{00000000-0005-0000-0000-000094500000}"/>
    <cellStyle name="Comma [0] 2 215 2 2" xfId="21635" hidden="1" xr:uid="{00000000-0005-0000-0000-000086540000}"/>
    <cellStyle name="Comma [0] 2 215 2 2" xfId="22084" hidden="1" xr:uid="{00000000-0005-0000-0000-000047560000}"/>
    <cellStyle name="Comma [0] 2 215 2 2" xfId="22359" hidden="1" xr:uid="{00000000-0005-0000-0000-00005A570000}"/>
    <cellStyle name="Comma [0] 2 215 2 2" xfId="23359" hidden="1" xr:uid="{00000000-0005-0000-0000-0000425B0000}"/>
    <cellStyle name="Comma [0] 2 215 2 2" xfId="23808" hidden="1" xr:uid="{00000000-0005-0000-0000-0000035D0000}"/>
    <cellStyle name="Comma [0] 2 215 2 2" xfId="24083" hidden="1" xr:uid="{00000000-0005-0000-0000-0000165E0000}"/>
    <cellStyle name="Comma [0] 2 215 2 2" xfId="25066" hidden="1" xr:uid="{00000000-0005-0000-0000-0000ED610000}"/>
    <cellStyle name="Comma [0] 2 215 2 2" xfId="25515" hidden="1" xr:uid="{00000000-0005-0000-0000-0000AE630000}"/>
    <cellStyle name="Comma [0] 2 215 2 2" xfId="25790" hidden="1" xr:uid="{00000000-0005-0000-0000-0000C1640000}"/>
    <cellStyle name="Comma [0] 2 215 2 2" xfId="26760" hidden="1" xr:uid="{00000000-0005-0000-0000-00008B680000}"/>
    <cellStyle name="Comma [0] 2 215 2 2" xfId="27209" hidden="1" xr:uid="{00000000-0005-0000-0000-00004C6A0000}"/>
    <cellStyle name="Comma [0] 2 215 2 2" xfId="27484" hidden="1" xr:uid="{00000000-0005-0000-0000-00005F6B0000}"/>
    <cellStyle name="Comma [0] 2 215 2 2" xfId="28421" hidden="1" xr:uid="{00000000-0005-0000-0000-0000086F0000}"/>
    <cellStyle name="Comma [0] 2 215 2 2" xfId="28870" hidden="1" xr:uid="{00000000-0005-0000-0000-0000C9700000}"/>
    <cellStyle name="Comma [0] 2 215 2 2" xfId="29145" hidden="1" xr:uid="{00000000-0005-0000-0000-0000DC710000}"/>
    <cellStyle name="Comma [0] 2 215 2 2" xfId="30056" hidden="1" xr:uid="{00000000-0005-0000-0000-00006B750000}"/>
    <cellStyle name="Comma [0] 2 215 2 2" xfId="30505" hidden="1" xr:uid="{00000000-0005-0000-0000-00002C770000}"/>
    <cellStyle name="Comma [0] 2 215 2 2" xfId="30780" hidden="1" xr:uid="{00000000-0005-0000-0000-00003F780000}"/>
    <cellStyle name="Comma [0] 2 215 2 2" xfId="31578" hidden="1" xr:uid="{00000000-0005-0000-0000-00005D7B0000}"/>
    <cellStyle name="Comma [0] 2 215 2 2" xfId="32016" hidden="1" xr:uid="{00000000-0005-0000-0000-0000137D0000}"/>
    <cellStyle name="Comma [0] 2 215 2 2" xfId="36858" hidden="1" xr:uid="{D4E03D02-9E16-4A92-B53D-325C1CDCB44C}"/>
    <cellStyle name="Comma [0] 2 215 2 2" xfId="37430" hidden="1" xr:uid="{F34BFC60-2314-4EDA-BDD8-CFC549B9CF06}"/>
    <cellStyle name="Comma [0] 2 215 2 2" xfId="37879" hidden="1" xr:uid="{297E65DE-F84B-43DF-899D-982B6F98509A}"/>
    <cellStyle name="Comma [0] 2 215 2 2" xfId="38154" hidden="1" xr:uid="{2E352A2B-03D2-49BE-83D6-E5265EFC447D}"/>
    <cellStyle name="Comma [0] 2 215 2 2" xfId="39649" hidden="1" xr:uid="{9A9B8437-5BDD-43FF-8D25-D4BF66545FA8}"/>
    <cellStyle name="Comma [0] 2 215 2 2" xfId="40098" hidden="1" xr:uid="{4668F00E-3BD9-4820-B5CA-8BFAC0731A97}"/>
    <cellStyle name="Comma [0] 2 215 2 2" xfId="40373" hidden="1" xr:uid="{25B838CF-E534-4369-BD57-FB944022E2C4}"/>
    <cellStyle name="Comma [0] 2 215 2 2" xfId="41405" hidden="1" xr:uid="{34BDAD8E-535B-4DC6-BADC-C6B42160F0F7}"/>
    <cellStyle name="Comma [0] 2 215 2 2" xfId="41854" hidden="1" xr:uid="{81A7A1D7-A18B-454B-B037-6E2B2582BCE8}"/>
    <cellStyle name="Comma [0] 2 215 2 2" xfId="42129" hidden="1" xr:uid="{83D037E7-3F89-42D3-A248-6A7DECDCD0E6}"/>
    <cellStyle name="Comma [0] 2 215 2 2" xfId="43161" hidden="1" xr:uid="{C2216639-B973-4BC0-A4FB-1A1FA97FC9EA}"/>
    <cellStyle name="Comma [0] 2 215 2 2" xfId="43610" hidden="1" xr:uid="{FC6E3470-3722-4C87-8A2D-8809895F26A1}"/>
    <cellStyle name="Comma [0] 2 215 2 2" xfId="43885" hidden="1" xr:uid="{AB1890D9-F165-4BCB-AC0F-B43618F61B8E}"/>
    <cellStyle name="Comma [0] 2 215 2 2" xfId="44917" hidden="1" xr:uid="{24A022F2-863C-46F3-81D9-40AC7EFEE446}"/>
    <cellStyle name="Comma [0] 2 215 2 2" xfId="45366" hidden="1" xr:uid="{C2542FEC-A6EB-4289-9353-3F4FF3C0CDDE}"/>
    <cellStyle name="Comma [0] 2 215 2 2" xfId="45641" hidden="1" xr:uid="{2C127A5B-CF02-4B28-AE80-D8BCC70624E1}"/>
    <cellStyle name="Comma [0] 2 215 2 2" xfId="46673" hidden="1" xr:uid="{FCAFA8CA-AA8F-4FC6-8D2A-A2FB825E3343}"/>
    <cellStyle name="Comma [0] 2 215 2 2" xfId="47122" hidden="1" xr:uid="{2A0317B4-7169-4DDA-A6E6-907A16014C03}"/>
    <cellStyle name="Comma [0] 2 215 2 2" xfId="47397" hidden="1" xr:uid="{9ABA64C9-0ADD-412A-A52C-5B073393967D}"/>
    <cellStyle name="Comma [0] 2 215 2 2" xfId="48426" hidden="1" xr:uid="{692CFBF2-F277-4DA1-8CAC-83630EDBCB04}"/>
    <cellStyle name="Comma [0] 2 215 2 2" xfId="48875" hidden="1" xr:uid="{7EA6EF8B-11D5-4307-9C7B-D29D750C010B}"/>
    <cellStyle name="Comma [0] 2 215 2 2" xfId="49150" hidden="1" xr:uid="{D60E57CD-41B1-449F-A04D-BA1925B51FB6}"/>
    <cellStyle name="Comma [0] 2 215 2 2" xfId="50176" hidden="1" xr:uid="{7ABADEA5-33F4-4372-9949-122A219EACFF}"/>
    <cellStyle name="Comma [0] 2 215 2 2" xfId="50625" hidden="1" xr:uid="{AF442853-2B55-4A34-9D84-5ADE550F7A70}"/>
    <cellStyle name="Comma [0] 2 215 2 2" xfId="50900" hidden="1" xr:uid="{1A4C94D5-0331-4C28-A669-5A4A2A83CA31}"/>
    <cellStyle name="Comma [0] 2 215 2 2" xfId="51920" hidden="1" xr:uid="{ACC13D63-E04C-4381-861D-32689CD48FD7}"/>
    <cellStyle name="Comma [0] 2 215 2 2" xfId="52369" hidden="1" xr:uid="{F5A1FFED-6198-4444-AA4B-4594596EBCDD}"/>
    <cellStyle name="Comma [0] 2 215 2 2" xfId="52644" hidden="1" xr:uid="{9D2D1BE8-5595-47E9-B42B-ACFF00178396}"/>
    <cellStyle name="Comma [0] 2 215 2 2" xfId="53654" hidden="1" xr:uid="{44B57ED0-729B-4A11-A635-3A0E2EF8E5AF}"/>
    <cellStyle name="Comma [0] 2 215 2 2" xfId="54103" hidden="1" xr:uid="{DA3CA6BA-FC15-4A7F-B91F-B8211F915B58}"/>
    <cellStyle name="Comma [0] 2 215 2 2" xfId="54378" hidden="1" xr:uid="{A3586F90-CD12-445D-A926-00FA295CFBD4}"/>
    <cellStyle name="Comma [0] 2 215 2 2" xfId="55378" hidden="1" xr:uid="{A20E5749-60C7-4C30-B3C5-6793183111B5}"/>
    <cellStyle name="Comma [0] 2 215 2 2" xfId="55827" hidden="1" xr:uid="{F34F6DDC-9C20-4EB3-90D0-C23C0ABF23B6}"/>
    <cellStyle name="Comma [0] 2 215 2 2" xfId="56102" hidden="1" xr:uid="{60DB8EF5-344E-4468-8A25-99104E09ED5F}"/>
    <cellStyle name="Comma [0] 2 215 2 2" xfId="57085" hidden="1" xr:uid="{D2D46AEC-DAA0-4A1F-9ABA-0B9612D8C669}"/>
    <cellStyle name="Comma [0] 2 215 2 2" xfId="57534" hidden="1" xr:uid="{F05535E3-5A1D-4150-BEE2-FD52CDB6FCAD}"/>
    <cellStyle name="Comma [0] 2 215 2 2" xfId="57809" hidden="1" xr:uid="{B585C8D3-956B-4B6C-9227-DACB776150A0}"/>
    <cellStyle name="Comma [0] 2 215 2 2" xfId="58779" hidden="1" xr:uid="{604FD91B-51E9-452E-8E79-9831A56489AD}"/>
    <cellStyle name="Comma [0] 2 215 2 2" xfId="59228" hidden="1" xr:uid="{ACB49D4B-C28E-408D-AD5D-BCE710371D4E}"/>
    <cellStyle name="Comma [0] 2 215 2 2" xfId="59503" hidden="1" xr:uid="{0E726501-0568-4563-8C26-842BEE1619BA}"/>
    <cellStyle name="Comma [0] 2 215 2 2" xfId="60440" hidden="1" xr:uid="{804CA6C9-9E35-4A69-BD3B-17291395B39C}"/>
    <cellStyle name="Comma [0] 2 215 2 2" xfId="60889" hidden="1" xr:uid="{46B92353-F136-45EA-90F2-0340B7E23759}"/>
    <cellStyle name="Comma [0] 2 215 2 2" xfId="61164" hidden="1" xr:uid="{0897D367-25AD-4DE7-96A2-386142039702}"/>
    <cellStyle name="Comma [0] 2 215 2 2" xfId="62075" hidden="1" xr:uid="{DD778AE0-5E7F-4C9E-B02F-10FD60E316E2}"/>
    <cellStyle name="Comma [0] 2 215 2 2" xfId="62524" hidden="1" xr:uid="{47A27C9A-911B-4243-8DEB-AAA308D5DE15}"/>
    <cellStyle name="Comma [0] 2 215 2 2" xfId="62799" hidden="1" xr:uid="{B5A5C185-880F-4E57-88E2-745A0DE031DB}"/>
    <cellStyle name="Comma [0] 2 215 2 2" xfId="63597" hidden="1" xr:uid="{CC737D16-07EE-4D3E-B54C-0BBA07C55A14}"/>
    <cellStyle name="Comma [0] 2 215 2 2" xfId="64035" hidden="1" xr:uid="{AF670CEE-B942-4851-925B-6DE7582342C8}"/>
    <cellStyle name="Comma [0] 2 215 3" xfId="4178" xr:uid="{00000000-0005-0000-0000-000055100000}"/>
    <cellStyle name="Comma [0] 2 215 3 2" xfId="36197" xr:uid="{6F5A3C5E-4C9C-4DC4-A842-F9B3E3C0D49E}"/>
    <cellStyle name="Comma [0] 2 216" xfId="376" xr:uid="{00000000-0005-0000-0000-00007B010000}"/>
    <cellStyle name="Comma [0] 2 216 2" xfId="983" hidden="1" xr:uid="{00000000-0005-0000-0000-0000DA030000}"/>
    <cellStyle name="Comma [0] 2 216 2" xfId="1035" hidden="1" xr:uid="{00000000-0005-0000-0000-00000E040000}"/>
    <cellStyle name="Comma [0] 2 216 2" xfId="2087" hidden="1" xr:uid="{00000000-0005-0000-0000-00002A080000}"/>
    <cellStyle name="Comma [0] 2 216 2" xfId="2360" hidden="1" xr:uid="{00000000-0005-0000-0000-00003B090000}"/>
    <cellStyle name="Comma [0] 2 216 2" xfId="33020" hidden="1" xr:uid="{2E8F713D-BDB8-4E3D-90EF-368971FA9D47}"/>
    <cellStyle name="Comma [0] 2 216 2" xfId="33071" hidden="1" xr:uid="{C75A9D64-3E14-4610-882E-1816ACDD085A}"/>
    <cellStyle name="Comma [0] 2 216 2" xfId="34117" hidden="1" xr:uid="{8E198E52-04C6-4354-9B71-6F7C9FAC0F3C}"/>
    <cellStyle name="Comma [0] 2 216 2" xfId="34390" hidden="1" xr:uid="{C41EDD44-0FAC-4C43-9AC9-62A70DDA98DB}"/>
    <cellStyle name="Comma [0] 2 216 2" xfId="32430" xr:uid="{6C7FD23E-548E-405C-8CCE-169607350C67}"/>
    <cellStyle name="Comma [0] 2 216 2 2" xfId="4774" hidden="1" xr:uid="{00000000-0005-0000-0000-0000A9120000}"/>
    <cellStyle name="Comma [0] 2 216 2 2" xfId="4828" hidden="1" xr:uid="{00000000-0005-0000-0000-0000DF120000}"/>
    <cellStyle name="Comma [0] 2 216 2 2" xfId="5889" hidden="1" xr:uid="{00000000-0005-0000-0000-000004170000}"/>
    <cellStyle name="Comma [0] 2 216 2 2" xfId="6162" hidden="1" xr:uid="{00000000-0005-0000-0000-000015180000}"/>
    <cellStyle name="Comma [0] 2 216 2 2" xfId="6993" hidden="1" xr:uid="{00000000-0005-0000-0000-0000541B0000}"/>
    <cellStyle name="Comma [0] 2 216 2 2" xfId="8108" hidden="1" xr:uid="{00000000-0005-0000-0000-0000AF1F0000}"/>
    <cellStyle name="Comma [0] 2 216 2 2" xfId="8381" hidden="1" xr:uid="{00000000-0005-0000-0000-0000C0200000}"/>
    <cellStyle name="Comma [0] 2 216 2 2" xfId="8749" hidden="1" xr:uid="{00000000-0005-0000-0000-000030220000}"/>
    <cellStyle name="Comma [0] 2 216 2 2" xfId="9864" hidden="1" xr:uid="{00000000-0005-0000-0000-00008B260000}"/>
    <cellStyle name="Comma [0] 2 216 2 2" xfId="10137" hidden="1" xr:uid="{00000000-0005-0000-0000-00009C270000}"/>
    <cellStyle name="Comma [0] 2 216 2 2" xfId="10505" hidden="1" xr:uid="{00000000-0005-0000-0000-00000C290000}"/>
    <cellStyle name="Comma [0] 2 216 2 2" xfId="11620" hidden="1" xr:uid="{00000000-0005-0000-0000-0000672D0000}"/>
    <cellStyle name="Comma [0] 2 216 2 2" xfId="11893" hidden="1" xr:uid="{00000000-0005-0000-0000-0000782E0000}"/>
    <cellStyle name="Comma [0] 2 216 2 2" xfId="12261" hidden="1" xr:uid="{00000000-0005-0000-0000-0000E82F0000}"/>
    <cellStyle name="Comma [0] 2 216 2 2" xfId="13376" hidden="1" xr:uid="{00000000-0005-0000-0000-000043340000}"/>
    <cellStyle name="Comma [0] 2 216 2 2" xfId="13649" hidden="1" xr:uid="{00000000-0005-0000-0000-000054350000}"/>
    <cellStyle name="Comma [0] 2 216 2 2" xfId="14017" hidden="1" xr:uid="{00000000-0005-0000-0000-0000C4360000}"/>
    <cellStyle name="Comma [0] 2 216 2 2" xfId="15132" hidden="1" xr:uid="{00000000-0005-0000-0000-00001F3B0000}"/>
    <cellStyle name="Comma [0] 2 216 2 2" xfId="15405" hidden="1" xr:uid="{00000000-0005-0000-0000-0000303C0000}"/>
    <cellStyle name="Comma [0] 2 216 2 2" xfId="15771" hidden="1" xr:uid="{00000000-0005-0000-0000-00009E3D0000}"/>
    <cellStyle name="Comma [0] 2 216 2 2" xfId="16885" hidden="1" xr:uid="{00000000-0005-0000-0000-0000F8410000}"/>
    <cellStyle name="Comma [0] 2 216 2 2" xfId="17158" hidden="1" xr:uid="{00000000-0005-0000-0000-000009430000}"/>
    <cellStyle name="Comma [0] 2 216 2 2" xfId="17522" hidden="1" xr:uid="{00000000-0005-0000-0000-000075440000}"/>
    <cellStyle name="Comma [0] 2 216 2 2" xfId="18635" hidden="1" xr:uid="{00000000-0005-0000-0000-0000CE480000}"/>
    <cellStyle name="Comma [0] 2 216 2 2" xfId="18908" hidden="1" xr:uid="{00000000-0005-0000-0000-0000DF490000}"/>
    <cellStyle name="Comma [0] 2 216 2 2" xfId="19268" hidden="1" xr:uid="{00000000-0005-0000-0000-0000474B0000}"/>
    <cellStyle name="Comma [0] 2 216 2 2" xfId="20379" hidden="1" xr:uid="{00000000-0005-0000-0000-00009E4F0000}"/>
    <cellStyle name="Comma [0] 2 216 2 2" xfId="20652" hidden="1" xr:uid="{00000000-0005-0000-0000-0000AF500000}"/>
    <cellStyle name="Comma [0] 2 216 2 2" xfId="21007" hidden="1" xr:uid="{00000000-0005-0000-0000-000012520000}"/>
    <cellStyle name="Comma [0] 2 216 2 2" xfId="22113" hidden="1" xr:uid="{00000000-0005-0000-0000-000064560000}"/>
    <cellStyle name="Comma [0] 2 216 2 2" xfId="22386" hidden="1" xr:uid="{00000000-0005-0000-0000-000075570000}"/>
    <cellStyle name="Comma [0] 2 216 2 2" xfId="22735" hidden="1" xr:uid="{00000000-0005-0000-0000-0000D2580000}"/>
    <cellStyle name="Comma [0] 2 216 2 2" xfId="23837" hidden="1" xr:uid="{00000000-0005-0000-0000-0000205D0000}"/>
    <cellStyle name="Comma [0] 2 216 2 2" xfId="24110" hidden="1" xr:uid="{00000000-0005-0000-0000-0000315E0000}"/>
    <cellStyle name="Comma [0] 2 216 2 2" xfId="24452" hidden="1" xr:uid="{00000000-0005-0000-0000-0000875F0000}"/>
    <cellStyle name="Comma [0] 2 216 2 2" xfId="25544" hidden="1" xr:uid="{00000000-0005-0000-0000-0000CB630000}"/>
    <cellStyle name="Comma [0] 2 216 2 2" xfId="25817" hidden="1" xr:uid="{00000000-0005-0000-0000-0000DC640000}"/>
    <cellStyle name="Comma [0] 2 216 2 2" xfId="26150" hidden="1" xr:uid="{00000000-0005-0000-0000-000029660000}"/>
    <cellStyle name="Comma [0] 2 216 2 2" xfId="27238" hidden="1" xr:uid="{00000000-0005-0000-0000-0000696A0000}"/>
    <cellStyle name="Comma [0] 2 216 2 2" xfId="27511" hidden="1" xr:uid="{00000000-0005-0000-0000-00007A6B0000}"/>
    <cellStyle name="Comma [0] 2 216 2 2" xfId="27830" hidden="1" xr:uid="{00000000-0005-0000-0000-0000B96C0000}"/>
    <cellStyle name="Comma [0] 2 216 2 2" xfId="28899" hidden="1" xr:uid="{00000000-0005-0000-0000-0000E6700000}"/>
    <cellStyle name="Comma [0] 2 216 2 2" xfId="29172" hidden="1" xr:uid="{00000000-0005-0000-0000-0000F7710000}"/>
    <cellStyle name="Comma [0] 2 216 2 2" xfId="29481" hidden="1" xr:uid="{00000000-0005-0000-0000-00002C730000}"/>
    <cellStyle name="Comma [0] 2 216 2 2" xfId="30534" hidden="1" xr:uid="{00000000-0005-0000-0000-000049770000}"/>
    <cellStyle name="Comma [0] 2 216 2 2" xfId="30807" hidden="1" xr:uid="{00000000-0005-0000-0000-00005A780000}"/>
    <cellStyle name="Comma [0] 2 216 2 2" xfId="31081" hidden="1" xr:uid="{00000000-0005-0000-0000-00006C790000}"/>
    <cellStyle name="Comma [0] 2 216 2 2" xfId="36793" hidden="1" xr:uid="{58EF2469-E2FB-497A-B37D-C25141DBF408}"/>
    <cellStyle name="Comma [0] 2 216 2 2" xfId="36847" hidden="1" xr:uid="{6B7D7AD0-4ED0-4C9C-BBAD-2AFDF1CB0293}"/>
    <cellStyle name="Comma [0] 2 216 2 2" xfId="37908" hidden="1" xr:uid="{B6ED76D7-9DAA-4D4E-B310-98C6889B9B5E}"/>
    <cellStyle name="Comma [0] 2 216 2 2" xfId="38181" hidden="1" xr:uid="{D14C5487-BF2D-42B8-B38F-880DAE73AD00}"/>
    <cellStyle name="Comma [0] 2 216 2 2" xfId="39012" hidden="1" xr:uid="{0052F5F4-CF84-4F7B-BDBC-7E983288B0E8}"/>
    <cellStyle name="Comma [0] 2 216 2 2" xfId="40127" hidden="1" xr:uid="{3EE73CDC-0CC8-47DF-A4A6-99D98183F100}"/>
    <cellStyle name="Comma [0] 2 216 2 2" xfId="40400" hidden="1" xr:uid="{D70029F5-A58C-441B-835D-2F6965DEC509}"/>
    <cellStyle name="Comma [0] 2 216 2 2" xfId="40768" hidden="1" xr:uid="{92DA9986-4461-4925-A1BA-503B90276374}"/>
    <cellStyle name="Comma [0] 2 216 2 2" xfId="41883" hidden="1" xr:uid="{095916B6-D2B4-4F0F-9FEC-8928C8945C73}"/>
    <cellStyle name="Comma [0] 2 216 2 2" xfId="42156" hidden="1" xr:uid="{BDD768DD-1240-4616-9C07-638D0472C8BB}"/>
    <cellStyle name="Comma [0] 2 216 2 2" xfId="42524" hidden="1" xr:uid="{9BC40D22-6AC3-453F-8AD6-201F3BD7108C}"/>
    <cellStyle name="Comma [0] 2 216 2 2" xfId="43639" hidden="1" xr:uid="{240A278F-56BC-41B9-B3AE-417ABA9A1483}"/>
    <cellStyle name="Comma [0] 2 216 2 2" xfId="43912" hidden="1" xr:uid="{9CAC7244-1C75-4B52-87ED-A30534B7F128}"/>
    <cellStyle name="Comma [0] 2 216 2 2" xfId="44280" hidden="1" xr:uid="{200A8E6D-C866-4F2A-9E47-30700C1F65F0}"/>
    <cellStyle name="Comma [0] 2 216 2 2" xfId="45395" hidden="1" xr:uid="{5A000A4F-6356-4E0F-B738-A56024BEC537}"/>
    <cellStyle name="Comma [0] 2 216 2 2" xfId="45668" hidden="1" xr:uid="{392A8367-EF62-4FD7-BFFC-86750D7CEA88}"/>
    <cellStyle name="Comma [0] 2 216 2 2" xfId="46036" hidden="1" xr:uid="{531E79FD-0DB3-4A8C-A7DE-9ADFF28CAF95}"/>
    <cellStyle name="Comma [0] 2 216 2 2" xfId="47151" hidden="1" xr:uid="{F5DA0808-7CB8-4AA8-878A-40FBE1337C59}"/>
    <cellStyle name="Comma [0] 2 216 2 2" xfId="47424" hidden="1" xr:uid="{A4041832-2C43-4806-988A-CCBB68FDE39F}"/>
    <cellStyle name="Comma [0] 2 216 2 2" xfId="47790" hidden="1" xr:uid="{385DCA01-D332-4955-A80E-8F81F00B154B}"/>
    <cellStyle name="Comma [0] 2 216 2 2" xfId="48904" hidden="1" xr:uid="{ED62E154-7D1D-483A-8451-6B7CC355EFD4}"/>
    <cellStyle name="Comma [0] 2 216 2 2" xfId="49177" hidden="1" xr:uid="{FF596FF0-0935-4D3A-896F-C71C76D811D7}"/>
    <cellStyle name="Comma [0] 2 216 2 2" xfId="49541" hidden="1" xr:uid="{E0650B0A-40B1-4324-BB75-54FCCAECF009}"/>
    <cellStyle name="Comma [0] 2 216 2 2" xfId="50654" hidden="1" xr:uid="{25FC8D87-D706-4D24-B230-3B5B0A552818}"/>
    <cellStyle name="Comma [0] 2 216 2 2" xfId="50927" hidden="1" xr:uid="{36FC4FD3-C3B9-4FAD-B3DA-5C2C0D5C66F7}"/>
    <cellStyle name="Comma [0] 2 216 2 2" xfId="51287" hidden="1" xr:uid="{C03F1D6F-E89A-4427-A834-B5282402B269}"/>
    <cellStyle name="Comma [0] 2 216 2 2" xfId="52398" hidden="1" xr:uid="{D046369C-18F8-4421-A2D9-6DD861D71CC1}"/>
    <cellStyle name="Comma [0] 2 216 2 2" xfId="52671" hidden="1" xr:uid="{F95DDF70-3B83-452A-A7A6-8F85FA2ADCC8}"/>
    <cellStyle name="Comma [0] 2 216 2 2" xfId="53026" hidden="1" xr:uid="{9B8607A8-1DF5-4F1B-8433-6673BA2AD97F}"/>
    <cellStyle name="Comma [0] 2 216 2 2" xfId="54132" hidden="1" xr:uid="{BC840DA0-C482-4857-A289-C71B0DD6AD19}"/>
    <cellStyle name="Comma [0] 2 216 2 2" xfId="54405" hidden="1" xr:uid="{FAAD0659-79C1-43ED-BDB2-FA435E141EA1}"/>
    <cellStyle name="Comma [0] 2 216 2 2" xfId="54754" hidden="1" xr:uid="{B788D410-4039-433B-9AA6-097CB9436210}"/>
    <cellStyle name="Comma [0] 2 216 2 2" xfId="55856" hidden="1" xr:uid="{8F3BD9B4-F4C2-4CB8-B10F-4A7646D3C7BA}"/>
    <cellStyle name="Comma [0] 2 216 2 2" xfId="56129" hidden="1" xr:uid="{3A9C1BB0-5EF8-4D36-B21E-653BCBA10BD5}"/>
    <cellStyle name="Comma [0] 2 216 2 2" xfId="56471" hidden="1" xr:uid="{994BB2B2-5723-46AB-BC3B-14E3552564A6}"/>
    <cellStyle name="Comma [0] 2 216 2 2" xfId="57563" hidden="1" xr:uid="{73C2417F-7CC5-4C98-A877-BF30A1DEBC48}"/>
    <cellStyle name="Comma [0] 2 216 2 2" xfId="57836" hidden="1" xr:uid="{762C3E5D-774C-44EF-874C-887B69D42EF3}"/>
    <cellStyle name="Comma [0] 2 216 2 2" xfId="58169" hidden="1" xr:uid="{0EC1BDF9-F559-47BA-8EDD-39E9E0FC23AB}"/>
    <cellStyle name="Comma [0] 2 216 2 2" xfId="59257" hidden="1" xr:uid="{9CF909DE-FB41-4E8A-A2CA-3B6252F06262}"/>
    <cellStyle name="Comma [0] 2 216 2 2" xfId="59530" hidden="1" xr:uid="{482F4E93-3FE2-4F7C-BF16-8BA67A1AF24B}"/>
    <cellStyle name="Comma [0] 2 216 2 2" xfId="59849" hidden="1" xr:uid="{A2DA6247-CF11-4316-892F-A4F735E78B86}"/>
    <cellStyle name="Comma [0] 2 216 2 2" xfId="60918" hidden="1" xr:uid="{6D6754F5-1D14-47BE-85AA-57AB72B44475}"/>
    <cellStyle name="Comma [0] 2 216 2 2" xfId="61191" hidden="1" xr:uid="{E50161FC-79C4-4754-88BA-FD5F353286E9}"/>
    <cellStyle name="Comma [0] 2 216 2 2" xfId="61500" hidden="1" xr:uid="{5464C45C-4C25-4BC1-B60C-72B7C3F22BBB}"/>
    <cellStyle name="Comma [0] 2 216 2 2" xfId="62553" hidden="1" xr:uid="{B7EE71EB-CE4C-48F1-AE1B-193D3C6CC4D6}"/>
    <cellStyle name="Comma [0] 2 216 2 2" xfId="62826" hidden="1" xr:uid="{8618B9A3-CAD1-40D5-91B7-B4B3C00C953E}"/>
    <cellStyle name="Comma [0] 2 216 2 2" xfId="63100" hidden="1" xr:uid="{3427FFBA-148E-4AB6-ABBC-692E58D05E18}"/>
    <cellStyle name="Comma [0] 2 216 3" xfId="4167" xr:uid="{00000000-0005-0000-0000-00004A100000}"/>
    <cellStyle name="Comma [0] 2 216 3 2" xfId="36186" xr:uid="{29F51951-3D20-4E37-9EF0-13678D413098}"/>
    <cellStyle name="Comma [0] 2 217" xfId="965" xr:uid="{00000000-0005-0000-0000-0000C8030000}"/>
    <cellStyle name="Comma [0] 2 217 2" xfId="1610" hidden="1" xr:uid="{00000000-0005-0000-0000-00004D060000}"/>
    <cellStyle name="Comma [0] 2 217 2" xfId="2121" hidden="1" xr:uid="{00000000-0005-0000-0000-00004C080000}"/>
    <cellStyle name="Comma [0] 2 217 2" xfId="2391" hidden="1" xr:uid="{00000000-0005-0000-0000-00005A090000}"/>
    <cellStyle name="Comma [0] 2 217 2" xfId="2595" hidden="1" xr:uid="{00000000-0005-0000-0000-0000260A0000}"/>
    <cellStyle name="Comma [0] 2 217 2" xfId="33643" hidden="1" xr:uid="{068AD178-4ABD-4F91-B2EE-504B6178B1F1}"/>
    <cellStyle name="Comma [0] 2 217 2" xfId="34151" hidden="1" xr:uid="{4E624775-C7F1-49E1-96DF-CF9B53C93A4E}"/>
    <cellStyle name="Comma [0] 2 217 2" xfId="34421" hidden="1" xr:uid="{14B79C16-E7DC-462D-8B16-FEAB11534591}"/>
    <cellStyle name="Comma [0] 2 217 2" xfId="34625" hidden="1" xr:uid="{EEFC45A5-65D6-41A8-AA13-71469718EA4C}"/>
    <cellStyle name="Comma [0] 2 217 2" xfId="33005" xr:uid="{579C33EF-D0E6-4AD7-B45A-D139A5C6684D}"/>
    <cellStyle name="Comma [0] 2 217 2 2" xfId="5407" hidden="1" xr:uid="{00000000-0005-0000-0000-000022150000}"/>
    <cellStyle name="Comma [0] 2 217 2 2" xfId="5923" hidden="1" xr:uid="{00000000-0005-0000-0000-000026170000}"/>
    <cellStyle name="Comma [0] 2 217 2 2" xfId="6193" hidden="1" xr:uid="{00000000-0005-0000-0000-000034180000}"/>
    <cellStyle name="Comma [0] 2 217 2 2" xfId="6397" hidden="1" xr:uid="{00000000-0005-0000-0000-000000190000}"/>
    <cellStyle name="Comma [0] 2 217 2 2" xfId="8142" hidden="1" xr:uid="{00000000-0005-0000-0000-0000D11F0000}"/>
    <cellStyle name="Comma [0] 2 217 2 2" xfId="8412" hidden="1" xr:uid="{00000000-0005-0000-0000-0000DF200000}"/>
    <cellStyle name="Comma [0] 2 217 2 2" xfId="8616" hidden="1" xr:uid="{00000000-0005-0000-0000-0000AB210000}"/>
    <cellStyle name="Comma [0] 2 217 2 2" xfId="9898" hidden="1" xr:uid="{00000000-0005-0000-0000-0000AD260000}"/>
    <cellStyle name="Comma [0] 2 217 2 2" xfId="10168" hidden="1" xr:uid="{00000000-0005-0000-0000-0000BB270000}"/>
    <cellStyle name="Comma [0] 2 217 2 2" xfId="10372" hidden="1" xr:uid="{00000000-0005-0000-0000-000087280000}"/>
    <cellStyle name="Comma [0] 2 217 2 2" xfId="11654" hidden="1" xr:uid="{00000000-0005-0000-0000-0000892D0000}"/>
    <cellStyle name="Comma [0] 2 217 2 2" xfId="11924" hidden="1" xr:uid="{00000000-0005-0000-0000-0000972E0000}"/>
    <cellStyle name="Comma [0] 2 217 2 2" xfId="12128" hidden="1" xr:uid="{00000000-0005-0000-0000-0000632F0000}"/>
    <cellStyle name="Comma [0] 2 217 2 2" xfId="13410" hidden="1" xr:uid="{00000000-0005-0000-0000-000065340000}"/>
    <cellStyle name="Comma [0] 2 217 2 2" xfId="13680" hidden="1" xr:uid="{00000000-0005-0000-0000-000073350000}"/>
    <cellStyle name="Comma [0] 2 217 2 2" xfId="13884" hidden="1" xr:uid="{00000000-0005-0000-0000-00003F360000}"/>
    <cellStyle name="Comma [0] 2 217 2 2" xfId="15166" hidden="1" xr:uid="{00000000-0005-0000-0000-0000413B0000}"/>
    <cellStyle name="Comma [0] 2 217 2 2" xfId="15436" hidden="1" xr:uid="{00000000-0005-0000-0000-00004F3C0000}"/>
    <cellStyle name="Comma [0] 2 217 2 2" xfId="15640" hidden="1" xr:uid="{00000000-0005-0000-0000-00001B3D0000}"/>
    <cellStyle name="Comma [0] 2 217 2 2" xfId="16919" hidden="1" xr:uid="{00000000-0005-0000-0000-00001A420000}"/>
    <cellStyle name="Comma [0] 2 217 2 2" xfId="17189" hidden="1" xr:uid="{00000000-0005-0000-0000-000028430000}"/>
    <cellStyle name="Comma [0] 2 217 2 2" xfId="17393" hidden="1" xr:uid="{00000000-0005-0000-0000-0000F4430000}"/>
    <cellStyle name="Comma [0] 2 217 2 2" xfId="18669" hidden="1" xr:uid="{00000000-0005-0000-0000-0000F0480000}"/>
    <cellStyle name="Comma [0] 2 217 2 2" xfId="18939" hidden="1" xr:uid="{00000000-0005-0000-0000-0000FE490000}"/>
    <cellStyle name="Comma [0] 2 217 2 2" xfId="19143" hidden="1" xr:uid="{00000000-0005-0000-0000-0000CA4A0000}"/>
    <cellStyle name="Comma [0] 2 217 2 2" xfId="20413" hidden="1" xr:uid="{00000000-0005-0000-0000-0000C04F0000}"/>
    <cellStyle name="Comma [0] 2 217 2 2" xfId="20683" hidden="1" xr:uid="{00000000-0005-0000-0000-0000CE500000}"/>
    <cellStyle name="Comma [0] 2 217 2 2" xfId="20887" hidden="1" xr:uid="{00000000-0005-0000-0000-00009A510000}"/>
    <cellStyle name="Comma [0] 2 217 2 2" xfId="22147" hidden="1" xr:uid="{00000000-0005-0000-0000-000086560000}"/>
    <cellStyle name="Comma [0] 2 217 2 2" xfId="22417" hidden="1" xr:uid="{00000000-0005-0000-0000-000094570000}"/>
    <cellStyle name="Comma [0] 2 217 2 2" xfId="22621" hidden="1" xr:uid="{00000000-0005-0000-0000-000060580000}"/>
    <cellStyle name="Comma [0] 2 217 2 2" xfId="23871" hidden="1" xr:uid="{00000000-0005-0000-0000-0000425D0000}"/>
    <cellStyle name="Comma [0] 2 217 2 2" xfId="24141" hidden="1" xr:uid="{00000000-0005-0000-0000-0000505E0000}"/>
    <cellStyle name="Comma [0] 2 217 2 2" xfId="24345" hidden="1" xr:uid="{00000000-0005-0000-0000-00001C5F0000}"/>
    <cellStyle name="Comma [0] 2 217 2 2" xfId="25578" hidden="1" xr:uid="{00000000-0005-0000-0000-0000ED630000}"/>
    <cellStyle name="Comma [0] 2 217 2 2" xfId="25848" hidden="1" xr:uid="{00000000-0005-0000-0000-0000FB640000}"/>
    <cellStyle name="Comma [0] 2 217 2 2" xfId="26052" hidden="1" xr:uid="{00000000-0005-0000-0000-0000C7650000}"/>
    <cellStyle name="Comma [0] 2 217 2 2" xfId="27272" hidden="1" xr:uid="{00000000-0005-0000-0000-00008B6A0000}"/>
    <cellStyle name="Comma [0] 2 217 2 2" xfId="27542" hidden="1" xr:uid="{00000000-0005-0000-0000-0000996B0000}"/>
    <cellStyle name="Comma [0] 2 217 2 2" xfId="27746" hidden="1" xr:uid="{00000000-0005-0000-0000-0000656C0000}"/>
    <cellStyle name="Comma [0] 2 217 2 2" xfId="28933" hidden="1" xr:uid="{00000000-0005-0000-0000-000008710000}"/>
    <cellStyle name="Comma [0] 2 217 2 2" xfId="29203" hidden="1" xr:uid="{00000000-0005-0000-0000-000016720000}"/>
    <cellStyle name="Comma [0] 2 217 2 2" xfId="29407" hidden="1" xr:uid="{00000000-0005-0000-0000-0000E2720000}"/>
    <cellStyle name="Comma [0] 2 217 2 2" xfId="30568" hidden="1" xr:uid="{00000000-0005-0000-0000-00006B770000}"/>
    <cellStyle name="Comma [0] 2 217 2 2" xfId="30838" hidden="1" xr:uid="{00000000-0005-0000-0000-000079780000}"/>
    <cellStyle name="Comma [0] 2 217 2 2" xfId="31042" hidden="1" xr:uid="{00000000-0005-0000-0000-000045790000}"/>
    <cellStyle name="Comma [0] 2 217 2 2" xfId="37426" hidden="1" xr:uid="{3B30A79A-8A57-4B95-8F88-70A73903EE39}"/>
    <cellStyle name="Comma [0] 2 217 2 2" xfId="37942" hidden="1" xr:uid="{70687C73-38AC-419D-95CA-945F406A2753}"/>
    <cellStyle name="Comma [0] 2 217 2 2" xfId="38212" hidden="1" xr:uid="{51DE8973-086D-4B91-BC65-ABB80134B485}"/>
    <cellStyle name="Comma [0] 2 217 2 2" xfId="38416" hidden="1" xr:uid="{BD3D4014-FA3B-4A28-B12D-115B97D33198}"/>
    <cellStyle name="Comma [0] 2 217 2 2" xfId="40161" hidden="1" xr:uid="{938B4D93-643C-48CB-BE1B-1375A1D22279}"/>
    <cellStyle name="Comma [0] 2 217 2 2" xfId="40431" hidden="1" xr:uid="{C1BC9B74-1272-4AA7-B08E-699780D037E2}"/>
    <cellStyle name="Comma [0] 2 217 2 2" xfId="40635" hidden="1" xr:uid="{1E6BB7EA-CB55-453D-9DE3-E65063A672CD}"/>
    <cellStyle name="Comma [0] 2 217 2 2" xfId="41917" hidden="1" xr:uid="{31CC350B-F6CC-4C2A-989C-E45F1A3BE10C}"/>
    <cellStyle name="Comma [0] 2 217 2 2" xfId="42187" hidden="1" xr:uid="{F782A790-D2FE-4EE9-AAB9-0E887BBC2F9F}"/>
    <cellStyle name="Comma [0] 2 217 2 2" xfId="42391" hidden="1" xr:uid="{24CAA429-BA0C-4655-87E0-AEFDC5452BFC}"/>
    <cellStyle name="Comma [0] 2 217 2 2" xfId="43673" hidden="1" xr:uid="{AD68D7A7-361F-4205-9636-8ABB7BA7D4DD}"/>
    <cellStyle name="Comma [0] 2 217 2 2" xfId="43943" hidden="1" xr:uid="{48CAD631-A6F0-45F8-B655-592583BCEA2A}"/>
    <cellStyle name="Comma [0] 2 217 2 2" xfId="44147" hidden="1" xr:uid="{3069584A-9769-48D2-9EA4-3E062378DBE8}"/>
    <cellStyle name="Comma [0] 2 217 2 2" xfId="45429" hidden="1" xr:uid="{FB9A2E29-B8A1-49A2-8369-DDFBAF4574F3}"/>
    <cellStyle name="Comma [0] 2 217 2 2" xfId="45699" hidden="1" xr:uid="{67BC73D1-A281-4C11-A278-8A3610DC08BA}"/>
    <cellStyle name="Comma [0] 2 217 2 2" xfId="45903" hidden="1" xr:uid="{53A5079F-DA1F-4DA7-ABA0-CB4CE797FAC2}"/>
    <cellStyle name="Comma [0] 2 217 2 2" xfId="47185" hidden="1" xr:uid="{3D0F9C9C-F075-4F98-B293-3BE83D069492}"/>
    <cellStyle name="Comma [0] 2 217 2 2" xfId="47455" hidden="1" xr:uid="{AD008337-C46C-40C1-BCFF-C23101F0A87E}"/>
    <cellStyle name="Comma [0] 2 217 2 2" xfId="47659" hidden="1" xr:uid="{78D4FF83-2CDC-4146-8900-253C86C9B716}"/>
    <cellStyle name="Comma [0] 2 217 2 2" xfId="48938" hidden="1" xr:uid="{AAB21CA7-2A4F-477F-81B1-D81ADCCCF1E2}"/>
    <cellStyle name="Comma [0] 2 217 2 2" xfId="49208" hidden="1" xr:uid="{C1F4DA6A-FBDA-4AE9-B0A2-AC41ED90D6FE}"/>
    <cellStyle name="Comma [0] 2 217 2 2" xfId="49412" hidden="1" xr:uid="{F30E98BA-A9E0-4E76-9BAD-BC39F5B2FA67}"/>
    <cellStyle name="Comma [0] 2 217 2 2" xfId="50688" hidden="1" xr:uid="{13642828-A5D9-4B4B-B07A-BFCC9C2713E9}"/>
    <cellStyle name="Comma [0] 2 217 2 2" xfId="50958" hidden="1" xr:uid="{D3B5607D-8C1B-4019-90F3-D8416F9D5328}"/>
    <cellStyle name="Comma [0] 2 217 2 2" xfId="51162" hidden="1" xr:uid="{B9846662-2EF3-405B-AC3A-BCC4D5130D5C}"/>
    <cellStyle name="Comma [0] 2 217 2 2" xfId="52432" hidden="1" xr:uid="{071275C3-1719-453F-9982-5F5989D636C6}"/>
    <cellStyle name="Comma [0] 2 217 2 2" xfId="52702" hidden="1" xr:uid="{C2A5CC4C-651D-4DBE-ACCE-04E270457D26}"/>
    <cellStyle name="Comma [0] 2 217 2 2" xfId="52906" hidden="1" xr:uid="{FADA3772-D47A-4E76-A313-32AEA3084CE9}"/>
    <cellStyle name="Comma [0] 2 217 2 2" xfId="54166" hidden="1" xr:uid="{ADF73C71-F92B-4E5B-94C2-A8279B53E7D7}"/>
    <cellStyle name="Comma [0] 2 217 2 2" xfId="54436" hidden="1" xr:uid="{7323086D-4F3A-4B15-8773-20CBB804F608}"/>
    <cellStyle name="Comma [0] 2 217 2 2" xfId="54640" hidden="1" xr:uid="{826DD465-F81A-40AD-A44C-CE730FDC6611}"/>
    <cellStyle name="Comma [0] 2 217 2 2" xfId="55890" hidden="1" xr:uid="{B966A8F1-43B5-455D-857F-77E3A197CE2F}"/>
    <cellStyle name="Comma [0] 2 217 2 2" xfId="56160" hidden="1" xr:uid="{8CA6CDD3-4E38-4A69-8D70-690F2B504B38}"/>
    <cellStyle name="Comma [0] 2 217 2 2" xfId="56364" hidden="1" xr:uid="{5DD4C7DC-5B15-4F02-957E-CD9083B3E028}"/>
    <cellStyle name="Comma [0] 2 217 2 2" xfId="57597" hidden="1" xr:uid="{9BB6E3DA-9B11-4860-9228-96B2538C50E1}"/>
    <cellStyle name="Comma [0] 2 217 2 2" xfId="57867" hidden="1" xr:uid="{BA9784B2-C4AF-46C0-83D6-4F8220D9ED5C}"/>
    <cellStyle name="Comma [0] 2 217 2 2" xfId="58071" hidden="1" xr:uid="{AEFFE754-F73F-42D0-AF8D-3F316DD8EF4F}"/>
    <cellStyle name="Comma [0] 2 217 2 2" xfId="59291" hidden="1" xr:uid="{55863A4D-C122-4D05-8803-F7A34862436C}"/>
    <cellStyle name="Comma [0] 2 217 2 2" xfId="59561" hidden="1" xr:uid="{C56AD5BE-9CC5-47C8-9BBB-4514C66469CA}"/>
    <cellStyle name="Comma [0] 2 217 2 2" xfId="59765" hidden="1" xr:uid="{E8352800-EC8D-4DF3-8F0E-688B8A31E08E}"/>
    <cellStyle name="Comma [0] 2 217 2 2" xfId="60952" hidden="1" xr:uid="{3DDD1851-BB17-468F-8947-900C16F1DBEC}"/>
    <cellStyle name="Comma [0] 2 217 2 2" xfId="61222" hidden="1" xr:uid="{5CD0000C-A30F-4E25-A8BD-83261A84DB7C}"/>
    <cellStyle name="Comma [0] 2 217 2 2" xfId="61426" hidden="1" xr:uid="{D0E74B0E-793B-4308-BB5C-1D92F1ADECB9}"/>
    <cellStyle name="Comma [0] 2 217 2 2" xfId="62587" hidden="1" xr:uid="{F8DA810E-972D-471C-AE63-421EA8314B38}"/>
    <cellStyle name="Comma [0] 2 217 2 2" xfId="62857" hidden="1" xr:uid="{08977DB4-89C9-4251-A800-3B9B5D6285E4}"/>
    <cellStyle name="Comma [0] 2 217 2 2" xfId="63061" hidden="1" xr:uid="{33AB0058-272C-445D-B1C9-A77D658C90EC}"/>
    <cellStyle name="Comma [0] 2 217 3" xfId="4756" xr:uid="{00000000-0005-0000-0000-000097120000}"/>
    <cellStyle name="Comma [0] 2 217 3 2" xfId="36775" xr:uid="{E339F1D1-E919-4BDF-B357-4074FF2F89F9}"/>
    <cellStyle name="Comma [0] 2 218" xfId="1037" hidden="1" xr:uid="{00000000-0005-0000-0000-000010040000}"/>
    <cellStyle name="Comma [0] 2 218" xfId="1038" hidden="1" xr:uid="{00000000-0005-0000-0000-000011040000}"/>
    <cellStyle name="Comma [0] 2 218" xfId="1043" hidden="1" xr:uid="{00000000-0005-0000-0000-000016040000}"/>
    <cellStyle name="Comma [0] 2 218" xfId="1045" hidden="1" xr:uid="{00000000-0005-0000-0000-000018040000}"/>
    <cellStyle name="Comma [0] 2 218" xfId="1047" hidden="1" xr:uid="{00000000-0005-0000-0000-00001A040000}"/>
    <cellStyle name="Comma [0] 2 218" xfId="1050" hidden="1" xr:uid="{00000000-0005-0000-0000-00001D040000}"/>
    <cellStyle name="Comma [0] 2 218" xfId="1053" hidden="1" xr:uid="{00000000-0005-0000-0000-000020040000}"/>
    <cellStyle name="Comma [0] 2 218" xfId="1054" hidden="1" xr:uid="{00000000-0005-0000-0000-000021040000}"/>
    <cellStyle name="Comma [0] 2 218" xfId="1058" hidden="1" xr:uid="{00000000-0005-0000-0000-000025040000}"/>
    <cellStyle name="Comma [0] 2 218" xfId="1059" hidden="1" xr:uid="{00000000-0005-0000-0000-000026040000}"/>
    <cellStyle name="Comma [0] 2 218" xfId="1063" hidden="1" xr:uid="{00000000-0005-0000-0000-00002A040000}"/>
    <cellStyle name="Comma [0] 2 218" xfId="1065" hidden="1" xr:uid="{00000000-0005-0000-0000-00002C040000}"/>
    <cellStyle name="Comma [0] 2 218" xfId="1066" hidden="1" xr:uid="{00000000-0005-0000-0000-00002D040000}"/>
    <cellStyle name="Comma [0] 2 218" xfId="1070" hidden="1" xr:uid="{00000000-0005-0000-0000-000031040000}"/>
    <cellStyle name="Comma [0] 2 218" xfId="1072" hidden="1" xr:uid="{00000000-0005-0000-0000-000033040000}"/>
    <cellStyle name="Comma [0] 2 218" xfId="1073" hidden="1" xr:uid="{00000000-0005-0000-0000-000034040000}"/>
    <cellStyle name="Comma [0] 2 218" xfId="1077" hidden="1" xr:uid="{00000000-0005-0000-0000-000038040000}"/>
    <cellStyle name="Comma [0] 2 218" xfId="1078" hidden="1" xr:uid="{00000000-0005-0000-0000-000039040000}"/>
    <cellStyle name="Comma [0] 2 218" xfId="1083" hidden="1" xr:uid="{00000000-0005-0000-0000-00003E040000}"/>
    <cellStyle name="Comma [0] 2 218" xfId="1085" hidden="1" xr:uid="{00000000-0005-0000-0000-000040040000}"/>
    <cellStyle name="Comma [0] 2 218" xfId="1088" hidden="1" xr:uid="{00000000-0005-0000-0000-000043040000}"/>
    <cellStyle name="Comma [0] 2 218" xfId="1091" hidden="1" xr:uid="{00000000-0005-0000-0000-000046040000}"/>
    <cellStyle name="Comma [0] 2 218" xfId="1093" hidden="1" xr:uid="{00000000-0005-0000-0000-000048040000}"/>
    <cellStyle name="Comma [0] 2 218" xfId="1097" hidden="1" xr:uid="{00000000-0005-0000-0000-00004C040000}"/>
    <cellStyle name="Comma [0] 2 218" xfId="1098" hidden="1" xr:uid="{00000000-0005-0000-0000-00004D040000}"/>
    <cellStyle name="Comma [0] 2 218" xfId="1102" hidden="1" xr:uid="{00000000-0005-0000-0000-000051040000}"/>
    <cellStyle name="Comma [0] 2 218" xfId="1103" hidden="1" xr:uid="{00000000-0005-0000-0000-000052040000}"/>
    <cellStyle name="Comma [0] 2 218" xfId="1107" hidden="1" xr:uid="{00000000-0005-0000-0000-000056040000}"/>
    <cellStyle name="Comma [0] 2 218" xfId="1110" hidden="1" xr:uid="{00000000-0005-0000-0000-000059040000}"/>
    <cellStyle name="Comma [0] 2 218" xfId="1111" hidden="1" xr:uid="{00000000-0005-0000-0000-00005A040000}"/>
    <cellStyle name="Comma [0] 2 218" xfId="1115" hidden="1" xr:uid="{00000000-0005-0000-0000-00005E040000}"/>
    <cellStyle name="Comma [0] 2 218" xfId="1116" hidden="1" xr:uid="{00000000-0005-0000-0000-00005F040000}"/>
    <cellStyle name="Comma [0] 2 218" xfId="1121" hidden="1" xr:uid="{00000000-0005-0000-0000-000064040000}"/>
    <cellStyle name="Comma [0] 2 218" xfId="1122" hidden="1" xr:uid="{00000000-0005-0000-0000-000065040000}"/>
    <cellStyle name="Comma [0] 2 218" xfId="1126" hidden="1" xr:uid="{00000000-0005-0000-0000-000069040000}"/>
    <cellStyle name="Comma [0] 2 218" xfId="1129" hidden="1" xr:uid="{00000000-0005-0000-0000-00006C040000}"/>
    <cellStyle name="Comma [0] 2 218" xfId="1130" hidden="1" xr:uid="{00000000-0005-0000-0000-00006D040000}"/>
    <cellStyle name="Comma [0] 2 218" xfId="1134" hidden="1" xr:uid="{00000000-0005-0000-0000-000071040000}"/>
    <cellStyle name="Comma [0] 2 218" xfId="1136" hidden="1" xr:uid="{00000000-0005-0000-0000-000073040000}"/>
    <cellStyle name="Comma [0] 2 218" xfId="1137" hidden="1" xr:uid="{00000000-0005-0000-0000-000074040000}"/>
    <cellStyle name="Comma [0] 2 218" xfId="1141" hidden="1" xr:uid="{00000000-0005-0000-0000-000078040000}"/>
    <cellStyle name="Comma [0] 2 218" xfId="1142" hidden="1" xr:uid="{00000000-0005-0000-0000-000079040000}"/>
    <cellStyle name="Comma [0] 2 218" xfId="1144" hidden="1" xr:uid="{00000000-0005-0000-0000-00007B040000}"/>
    <cellStyle name="Comma [0] 2 218" xfId="1145" hidden="1" xr:uid="{00000000-0005-0000-0000-00007C040000}"/>
    <cellStyle name="Comma [0] 2 218" xfId="1146" hidden="1" xr:uid="{00000000-0005-0000-0000-00007D040000}"/>
    <cellStyle name="Comma [0] 2 218" xfId="1150" hidden="1" xr:uid="{00000000-0005-0000-0000-000081040000}"/>
    <cellStyle name="Comma [0] 2 218" xfId="1152" hidden="1" xr:uid="{00000000-0005-0000-0000-000083040000}"/>
    <cellStyle name="Comma [0] 2 218" xfId="1153" hidden="1" xr:uid="{00000000-0005-0000-0000-000084040000}"/>
    <cellStyle name="Comma [0] 2 218" xfId="1157" hidden="1" xr:uid="{00000000-0005-0000-0000-000088040000}"/>
    <cellStyle name="Comma [0] 2 218" xfId="1158" hidden="1" xr:uid="{00000000-0005-0000-0000-000089040000}"/>
    <cellStyle name="Comma [0] 2 218" xfId="1164" hidden="1" xr:uid="{00000000-0005-0000-0000-00008F040000}"/>
    <cellStyle name="Comma [0] 2 218" xfId="1165" hidden="1" xr:uid="{00000000-0005-0000-0000-000090040000}"/>
    <cellStyle name="Comma [0] 2 218" xfId="1168" hidden="1" xr:uid="{00000000-0005-0000-0000-000093040000}"/>
    <cellStyle name="Comma [0] 2 218" xfId="1172" hidden="1" xr:uid="{00000000-0005-0000-0000-000097040000}"/>
    <cellStyle name="Comma [0] 2 218" xfId="1173" hidden="1" xr:uid="{00000000-0005-0000-0000-000098040000}"/>
    <cellStyle name="Comma [0] 2 218" xfId="1177" hidden="1" xr:uid="{00000000-0005-0000-0000-00009C040000}"/>
    <cellStyle name="Comma [0] 2 218" xfId="1178" hidden="1" xr:uid="{00000000-0005-0000-0000-00009D040000}"/>
    <cellStyle name="Comma [0] 2 218" xfId="1182" hidden="1" xr:uid="{00000000-0005-0000-0000-0000A1040000}"/>
    <cellStyle name="Comma [0] 2 218" xfId="1183" hidden="1" xr:uid="{00000000-0005-0000-0000-0000A2040000}"/>
    <cellStyle name="Comma [0] 2 218" xfId="1187" hidden="1" xr:uid="{00000000-0005-0000-0000-0000A6040000}"/>
    <cellStyle name="Comma [0] 2 218" xfId="1190" hidden="1" xr:uid="{00000000-0005-0000-0000-0000A9040000}"/>
    <cellStyle name="Comma [0] 2 218" xfId="1191" hidden="1" xr:uid="{00000000-0005-0000-0000-0000AA040000}"/>
    <cellStyle name="Comma [0] 2 218" xfId="1194" hidden="1" xr:uid="{00000000-0005-0000-0000-0000AD040000}"/>
    <cellStyle name="Comma [0] 2 218" xfId="1196" hidden="1" xr:uid="{00000000-0005-0000-0000-0000AF040000}"/>
    <cellStyle name="Comma [0] 2 218" xfId="1200" hidden="1" xr:uid="{00000000-0005-0000-0000-0000B3040000}"/>
    <cellStyle name="Comma [0] 2 218" xfId="1202" hidden="1" xr:uid="{00000000-0005-0000-0000-0000B5040000}"/>
    <cellStyle name="Comma [0] 2 218" xfId="1206" hidden="1" xr:uid="{00000000-0005-0000-0000-0000B9040000}"/>
    <cellStyle name="Comma [0] 2 218" xfId="1208" hidden="1" xr:uid="{00000000-0005-0000-0000-0000BB040000}"/>
    <cellStyle name="Comma [0] 2 218" xfId="1210" hidden="1" xr:uid="{00000000-0005-0000-0000-0000BD040000}"/>
    <cellStyle name="Comma [0] 2 218" xfId="1213" hidden="1" xr:uid="{00000000-0005-0000-0000-0000C0040000}"/>
    <cellStyle name="Comma [0] 2 218" xfId="1215" hidden="1" xr:uid="{00000000-0005-0000-0000-0000C2040000}"/>
    <cellStyle name="Comma [0] 2 218" xfId="1217" hidden="1" xr:uid="{00000000-0005-0000-0000-0000C4040000}"/>
    <cellStyle name="Comma [0] 2 218" xfId="1220" hidden="1" xr:uid="{00000000-0005-0000-0000-0000C7040000}"/>
    <cellStyle name="Comma [0] 2 218" xfId="1222" hidden="1" xr:uid="{00000000-0005-0000-0000-0000C9040000}"/>
    <cellStyle name="Comma [0] 2 218" xfId="1226" hidden="1" xr:uid="{00000000-0005-0000-0000-0000CD040000}"/>
    <cellStyle name="Comma [0] 2 218" xfId="1227" hidden="1" xr:uid="{00000000-0005-0000-0000-0000CE040000}"/>
    <cellStyle name="Comma [0] 2 218" xfId="1229" hidden="1" xr:uid="{00000000-0005-0000-0000-0000D0040000}"/>
    <cellStyle name="Comma [0] 2 218" xfId="1233" hidden="1" xr:uid="{00000000-0005-0000-0000-0000D4040000}"/>
    <cellStyle name="Comma [0] 2 218" xfId="1235" hidden="1" xr:uid="{00000000-0005-0000-0000-0000D6040000}"/>
    <cellStyle name="Comma [0] 2 218" xfId="1237" hidden="1" xr:uid="{00000000-0005-0000-0000-0000D8040000}"/>
    <cellStyle name="Comma [0] 2 218" xfId="1240" hidden="1" xr:uid="{00000000-0005-0000-0000-0000DB040000}"/>
    <cellStyle name="Comma [0] 2 218" xfId="1242" hidden="1" xr:uid="{00000000-0005-0000-0000-0000DD040000}"/>
    <cellStyle name="Comma [0] 2 218" xfId="1247" hidden="1" xr:uid="{00000000-0005-0000-0000-0000E2040000}"/>
    <cellStyle name="Comma [0] 2 218" xfId="1249" hidden="1" xr:uid="{00000000-0005-0000-0000-0000E4040000}"/>
    <cellStyle name="Comma [0] 2 218" xfId="1253" hidden="1" xr:uid="{00000000-0005-0000-0000-0000E8040000}"/>
    <cellStyle name="Comma [0] 2 218" xfId="1255" hidden="1" xr:uid="{00000000-0005-0000-0000-0000EA040000}"/>
    <cellStyle name="Comma [0] 2 218" xfId="1258" hidden="1" xr:uid="{00000000-0005-0000-0000-0000ED040000}"/>
    <cellStyle name="Comma [0] 2 218" xfId="1261" hidden="1" xr:uid="{00000000-0005-0000-0000-0000F0040000}"/>
    <cellStyle name="Comma [0] 2 218" xfId="1263" hidden="1" xr:uid="{00000000-0005-0000-0000-0000F2040000}"/>
    <cellStyle name="Comma [0] 2 218" xfId="1266" hidden="1" xr:uid="{00000000-0005-0000-0000-0000F5040000}"/>
    <cellStyle name="Comma [0] 2 218" xfId="1268" hidden="1" xr:uid="{00000000-0005-0000-0000-0000F7040000}"/>
    <cellStyle name="Comma [0] 2 218" xfId="1271" hidden="1" xr:uid="{00000000-0005-0000-0000-0000FA040000}"/>
    <cellStyle name="Comma [0] 2 218" xfId="1274" hidden="1" xr:uid="{00000000-0005-0000-0000-0000FD040000}"/>
    <cellStyle name="Comma [0] 2 218" xfId="1276" hidden="1" xr:uid="{00000000-0005-0000-0000-0000FF040000}"/>
    <cellStyle name="Comma [0] 2 218" xfId="1279" hidden="1" xr:uid="{00000000-0005-0000-0000-000002050000}"/>
    <cellStyle name="Comma [0] 2 218" xfId="1280" hidden="1" xr:uid="{00000000-0005-0000-0000-000003050000}"/>
    <cellStyle name="Comma [0] 2 218" xfId="1285" hidden="1" xr:uid="{00000000-0005-0000-0000-000008050000}"/>
    <cellStyle name="Comma [0] 2 218" xfId="1287" hidden="1" xr:uid="{00000000-0005-0000-0000-00000A050000}"/>
    <cellStyle name="Comma [0] 2 218" xfId="1290" hidden="1" xr:uid="{00000000-0005-0000-0000-00000D050000}"/>
    <cellStyle name="Comma [0] 2 218" xfId="1293" hidden="1" xr:uid="{00000000-0005-0000-0000-000010050000}"/>
    <cellStyle name="Comma [0] 2 218" xfId="1295" hidden="1" xr:uid="{00000000-0005-0000-0000-000012050000}"/>
    <cellStyle name="Comma [0] 2 218" xfId="1298" hidden="1" xr:uid="{00000000-0005-0000-0000-000015050000}"/>
    <cellStyle name="Comma [0] 2 218" xfId="1300" hidden="1" xr:uid="{00000000-0005-0000-0000-000017050000}"/>
    <cellStyle name="Comma [0] 2 218" xfId="1302" hidden="1" xr:uid="{00000000-0005-0000-0000-000019050000}"/>
    <cellStyle name="Comma [0] 2 218" xfId="1305" hidden="1" xr:uid="{00000000-0005-0000-0000-00001C050000}"/>
    <cellStyle name="Comma [0] 2 218" xfId="1307" hidden="1" xr:uid="{00000000-0005-0000-0000-00001E050000}"/>
    <cellStyle name="Comma [0] 2 218" xfId="1311" hidden="1" xr:uid="{00000000-0005-0000-0000-000022050000}"/>
    <cellStyle name="Comma [0] 2 218" xfId="1312" hidden="1" xr:uid="{00000000-0005-0000-0000-000023050000}"/>
    <cellStyle name="Comma [0] 2 218" xfId="1314" hidden="1" xr:uid="{00000000-0005-0000-0000-000025050000}"/>
    <cellStyle name="Comma [0] 2 218" xfId="1318" hidden="1" xr:uid="{00000000-0005-0000-0000-000029050000}"/>
    <cellStyle name="Comma [0] 2 218" xfId="1320" hidden="1" xr:uid="{00000000-0005-0000-0000-00002B050000}"/>
    <cellStyle name="Comma [0] 2 218" xfId="1322" hidden="1" xr:uid="{00000000-0005-0000-0000-00002D050000}"/>
    <cellStyle name="Comma [0] 2 218" xfId="1325" hidden="1" xr:uid="{00000000-0005-0000-0000-000030050000}"/>
    <cellStyle name="Comma [0] 2 218" xfId="1327" hidden="1" xr:uid="{00000000-0005-0000-0000-000032050000}"/>
    <cellStyle name="Comma [0] 2 218" xfId="1332" hidden="1" xr:uid="{00000000-0005-0000-0000-000037050000}"/>
    <cellStyle name="Comma [0] 2 218" xfId="1333" hidden="1" xr:uid="{00000000-0005-0000-0000-000038050000}"/>
    <cellStyle name="Comma [0] 2 218" xfId="1337" hidden="1" xr:uid="{00000000-0005-0000-0000-00003C050000}"/>
    <cellStyle name="Comma [0] 2 218" xfId="1340" hidden="1" xr:uid="{00000000-0005-0000-0000-00003F050000}"/>
    <cellStyle name="Comma [0] 2 218" xfId="1342" hidden="1" xr:uid="{00000000-0005-0000-0000-000041050000}"/>
    <cellStyle name="Comma [0] 2 218" xfId="1345" hidden="1" xr:uid="{00000000-0005-0000-0000-000044050000}"/>
    <cellStyle name="Comma [0] 2 218" xfId="1346" hidden="1" xr:uid="{00000000-0005-0000-0000-000045050000}"/>
    <cellStyle name="Comma [0] 2 218" xfId="1350" hidden="1" xr:uid="{00000000-0005-0000-0000-000049050000}"/>
    <cellStyle name="Comma [0] 2 218" xfId="1351" hidden="1" xr:uid="{00000000-0005-0000-0000-00004A050000}"/>
    <cellStyle name="Comma [0] 2 218" xfId="1355" hidden="1" xr:uid="{00000000-0005-0000-0000-00004E050000}"/>
    <cellStyle name="Comma [0] 2 218" xfId="1358" hidden="1" xr:uid="{00000000-0005-0000-0000-000051050000}"/>
    <cellStyle name="Comma [0] 2 218" xfId="1359" hidden="1" xr:uid="{00000000-0005-0000-0000-000052050000}"/>
    <cellStyle name="Comma [0] 2 218" xfId="1363" hidden="1" xr:uid="{00000000-0005-0000-0000-000056050000}"/>
    <cellStyle name="Comma [0] 2 218" xfId="1364" hidden="1" xr:uid="{00000000-0005-0000-0000-000057050000}"/>
    <cellStyle name="Comma [0] 2 218" xfId="1369" hidden="1" xr:uid="{00000000-0005-0000-0000-00005C050000}"/>
    <cellStyle name="Comma [0] 2 218" xfId="1371" hidden="1" xr:uid="{00000000-0005-0000-0000-00005E050000}"/>
    <cellStyle name="Comma [0] 2 218" xfId="1372" hidden="1" xr:uid="{00000000-0005-0000-0000-00005F050000}"/>
    <cellStyle name="Comma [0] 2 218" xfId="1375" hidden="1" xr:uid="{00000000-0005-0000-0000-000062050000}"/>
    <cellStyle name="Comma [0] 2 218" xfId="1378" hidden="1" xr:uid="{00000000-0005-0000-0000-000065050000}"/>
    <cellStyle name="Comma [0] 2 218" xfId="1379" hidden="1" xr:uid="{00000000-0005-0000-0000-000066050000}"/>
    <cellStyle name="Comma [0] 2 218" xfId="1383" hidden="1" xr:uid="{00000000-0005-0000-0000-00006A050000}"/>
    <cellStyle name="Comma [0] 2 218" xfId="1385" hidden="1" xr:uid="{00000000-0005-0000-0000-00006C050000}"/>
    <cellStyle name="Comma [0] 2 218" xfId="1387" hidden="1" xr:uid="{00000000-0005-0000-0000-00006E050000}"/>
    <cellStyle name="Comma [0] 2 218" xfId="1390" hidden="1" xr:uid="{00000000-0005-0000-0000-000071050000}"/>
    <cellStyle name="Comma [0] 2 218" xfId="1392" hidden="1" xr:uid="{00000000-0005-0000-0000-000073050000}"/>
    <cellStyle name="Comma [0] 2 218" xfId="1396" hidden="1" xr:uid="{00000000-0005-0000-0000-000077050000}"/>
    <cellStyle name="Comma [0] 2 218" xfId="1397" hidden="1" xr:uid="{00000000-0005-0000-0000-000078050000}"/>
    <cellStyle name="Comma [0] 2 218" xfId="1399" hidden="1" xr:uid="{00000000-0005-0000-0000-00007A050000}"/>
    <cellStyle name="Comma [0] 2 218" xfId="1403" hidden="1" xr:uid="{00000000-0005-0000-0000-00007E050000}"/>
    <cellStyle name="Comma [0] 2 218" xfId="1405" hidden="1" xr:uid="{00000000-0005-0000-0000-000080050000}"/>
    <cellStyle name="Comma [0] 2 218" xfId="1407" hidden="1" xr:uid="{00000000-0005-0000-0000-000082050000}"/>
    <cellStyle name="Comma [0] 2 218" xfId="1410" hidden="1" xr:uid="{00000000-0005-0000-0000-000085050000}"/>
    <cellStyle name="Comma [0] 2 218" xfId="1412" hidden="1" xr:uid="{00000000-0005-0000-0000-000087050000}"/>
    <cellStyle name="Comma [0] 2 218" xfId="1417" hidden="1" xr:uid="{00000000-0005-0000-0000-00008C050000}"/>
    <cellStyle name="Comma [0] 2 218" xfId="1418" hidden="1" xr:uid="{00000000-0005-0000-0000-00008D050000}"/>
    <cellStyle name="Comma [0] 2 218" xfId="1422" hidden="1" xr:uid="{00000000-0005-0000-0000-000091050000}"/>
    <cellStyle name="Comma [0] 2 218" xfId="1425" hidden="1" xr:uid="{00000000-0005-0000-0000-000094050000}"/>
    <cellStyle name="Comma [0] 2 218" xfId="1427" hidden="1" xr:uid="{00000000-0005-0000-0000-000096050000}"/>
    <cellStyle name="Comma [0] 2 218" xfId="1430" hidden="1" xr:uid="{00000000-0005-0000-0000-000099050000}"/>
    <cellStyle name="Comma [0] 2 218" xfId="1431" hidden="1" xr:uid="{00000000-0005-0000-0000-00009A050000}"/>
    <cellStyle name="Comma [0] 2 218" xfId="1435" hidden="1" xr:uid="{00000000-0005-0000-0000-00009E050000}"/>
    <cellStyle name="Comma [0] 2 218" xfId="1438" hidden="1" xr:uid="{00000000-0005-0000-0000-0000A1050000}"/>
    <cellStyle name="Comma [0] 2 218" xfId="1441" hidden="1" xr:uid="{00000000-0005-0000-0000-0000A4050000}"/>
    <cellStyle name="Comma [0] 2 218" xfId="1443" hidden="1" xr:uid="{00000000-0005-0000-0000-0000A6050000}"/>
    <cellStyle name="Comma [0] 2 218" xfId="1446" hidden="1" xr:uid="{00000000-0005-0000-0000-0000A9050000}"/>
    <cellStyle name="Comma [0] 2 218" xfId="1448" hidden="1" xr:uid="{00000000-0005-0000-0000-0000AB050000}"/>
    <cellStyle name="Comma [0] 2 218" xfId="1452" hidden="1" xr:uid="{00000000-0005-0000-0000-0000AF050000}"/>
    <cellStyle name="Comma [0] 2 218" xfId="1454" hidden="1" xr:uid="{00000000-0005-0000-0000-0000B1050000}"/>
    <cellStyle name="Comma [0] 2 218" xfId="1457" hidden="1" xr:uid="{00000000-0005-0000-0000-0000B4050000}"/>
    <cellStyle name="Comma [0] 2 218" xfId="1459" hidden="1" xr:uid="{00000000-0005-0000-0000-0000B6050000}"/>
    <cellStyle name="Comma [0] 2 218" xfId="1462" hidden="1" xr:uid="{00000000-0005-0000-0000-0000B9050000}"/>
    <cellStyle name="Comma [0] 2 218" xfId="1465" hidden="1" xr:uid="{00000000-0005-0000-0000-0000BC050000}"/>
    <cellStyle name="Comma [0] 2 218" xfId="1467" hidden="1" xr:uid="{00000000-0005-0000-0000-0000BE050000}"/>
    <cellStyle name="Comma [0] 2 218" xfId="1469" hidden="1" xr:uid="{00000000-0005-0000-0000-0000C0050000}"/>
    <cellStyle name="Comma [0] 2 218" xfId="1472" hidden="1" xr:uid="{00000000-0005-0000-0000-0000C3050000}"/>
    <cellStyle name="Comma [0] 2 218" xfId="1474" hidden="1" xr:uid="{00000000-0005-0000-0000-0000C5050000}"/>
    <cellStyle name="Comma [0] 2 218" xfId="1477" hidden="1" xr:uid="{00000000-0005-0000-0000-0000C8050000}"/>
    <cellStyle name="Comma [0] 2 218" xfId="1479" hidden="1" xr:uid="{00000000-0005-0000-0000-0000CA050000}"/>
    <cellStyle name="Comma [0] 2 218" xfId="1481" hidden="1" xr:uid="{00000000-0005-0000-0000-0000CC050000}"/>
    <cellStyle name="Comma [0] 2 218" xfId="1484" hidden="1" xr:uid="{00000000-0005-0000-0000-0000CF050000}"/>
    <cellStyle name="Comma [0] 2 218" xfId="1487" hidden="1" xr:uid="{00000000-0005-0000-0000-0000D2050000}"/>
    <cellStyle name="Comma [0] 2 218" xfId="1489" hidden="1" xr:uid="{00000000-0005-0000-0000-0000D4050000}"/>
    <cellStyle name="Comma [0] 2 218" xfId="1492" hidden="1" xr:uid="{00000000-0005-0000-0000-0000D7050000}"/>
    <cellStyle name="Comma [0] 2 218" xfId="1494" hidden="1" xr:uid="{00000000-0005-0000-0000-0000D9050000}"/>
    <cellStyle name="Comma [0] 2 218" xfId="1498" hidden="1" xr:uid="{00000000-0005-0000-0000-0000DD050000}"/>
    <cellStyle name="Comma [0] 2 218" xfId="1500" hidden="1" xr:uid="{00000000-0005-0000-0000-0000DF050000}"/>
    <cellStyle name="Comma [0] 2 218" xfId="1503" hidden="1" xr:uid="{00000000-0005-0000-0000-0000E2050000}"/>
    <cellStyle name="Comma [0] 2 218" xfId="1506" hidden="1" xr:uid="{00000000-0005-0000-0000-0000E5050000}"/>
    <cellStyle name="Comma [0] 2 218" xfId="1509" hidden="1" xr:uid="{00000000-0005-0000-0000-0000E8050000}"/>
    <cellStyle name="Comma [0] 2 218" xfId="1512" hidden="1" xr:uid="{00000000-0005-0000-0000-0000EB050000}"/>
    <cellStyle name="Comma [0] 2 218" xfId="1514" hidden="1" xr:uid="{00000000-0005-0000-0000-0000ED050000}"/>
    <cellStyle name="Comma [0] 2 218" xfId="1517" hidden="1" xr:uid="{00000000-0005-0000-0000-0000F0050000}"/>
    <cellStyle name="Comma [0] 2 218" xfId="1519" hidden="1" xr:uid="{00000000-0005-0000-0000-0000F2050000}"/>
    <cellStyle name="Comma [0] 2 218" xfId="1521" hidden="1" xr:uid="{00000000-0005-0000-0000-0000F4050000}"/>
    <cellStyle name="Comma [0] 2 218" xfId="1524" hidden="1" xr:uid="{00000000-0005-0000-0000-0000F7050000}"/>
    <cellStyle name="Comma [0] 2 218" xfId="1526" hidden="1" xr:uid="{00000000-0005-0000-0000-0000F9050000}"/>
    <cellStyle name="Comma [0] 2 218" xfId="1530" hidden="1" xr:uid="{00000000-0005-0000-0000-0000FD050000}"/>
    <cellStyle name="Comma [0] 2 218" xfId="1532" hidden="1" xr:uid="{00000000-0005-0000-0000-0000FF050000}"/>
    <cellStyle name="Comma [0] 2 218" xfId="1535" hidden="1" xr:uid="{00000000-0005-0000-0000-000002060000}"/>
    <cellStyle name="Comma [0] 2 218" xfId="1537" hidden="1" xr:uid="{00000000-0005-0000-0000-000004060000}"/>
    <cellStyle name="Comma [0] 2 218" xfId="1540" hidden="1" xr:uid="{00000000-0005-0000-0000-000007060000}"/>
    <cellStyle name="Comma [0] 2 218" xfId="1543" hidden="1" xr:uid="{00000000-0005-0000-0000-00000A060000}"/>
    <cellStyle name="Comma [0] 2 218" xfId="1545" hidden="1" xr:uid="{00000000-0005-0000-0000-00000C060000}"/>
    <cellStyle name="Comma [0] 2 218" xfId="1548" hidden="1" xr:uid="{00000000-0005-0000-0000-00000F060000}"/>
    <cellStyle name="Comma [0] 2 218" xfId="1551" hidden="1" xr:uid="{00000000-0005-0000-0000-000012060000}"/>
    <cellStyle name="Comma [0] 2 218" xfId="1553" hidden="1" xr:uid="{00000000-0005-0000-0000-000014060000}"/>
    <cellStyle name="Comma [0] 2 218" xfId="1556" hidden="1" xr:uid="{00000000-0005-0000-0000-000017060000}"/>
    <cellStyle name="Comma [0] 2 218" xfId="1558" hidden="1" xr:uid="{00000000-0005-0000-0000-000019060000}"/>
    <cellStyle name="Comma [0] 2 218" xfId="1561" hidden="1" xr:uid="{00000000-0005-0000-0000-00001C060000}"/>
    <cellStyle name="Comma [0] 2 218" xfId="1563" hidden="1" xr:uid="{00000000-0005-0000-0000-00001E060000}"/>
    <cellStyle name="Comma [0] 2 218" xfId="1566" hidden="1" xr:uid="{00000000-0005-0000-0000-000021060000}"/>
    <cellStyle name="Comma [0] 2 218" xfId="1569" hidden="1" xr:uid="{00000000-0005-0000-0000-000024060000}"/>
    <cellStyle name="Comma [0] 2 218" xfId="1571" hidden="1" xr:uid="{00000000-0005-0000-0000-000026060000}"/>
    <cellStyle name="Comma [0] 2 218" xfId="1574" hidden="1" xr:uid="{00000000-0005-0000-0000-000029060000}"/>
    <cellStyle name="Comma [0] 2 218" xfId="1576" hidden="1" xr:uid="{00000000-0005-0000-0000-00002B060000}"/>
    <cellStyle name="Comma [0] 2 218" xfId="1581" hidden="1" xr:uid="{00000000-0005-0000-0000-000030060000}"/>
    <cellStyle name="Comma [0] 2 218" xfId="1582" hidden="1" xr:uid="{00000000-0005-0000-0000-000031060000}"/>
    <cellStyle name="Comma [0] 2 218" xfId="1586" hidden="1" xr:uid="{00000000-0005-0000-0000-000035060000}"/>
    <cellStyle name="Comma [0] 2 218" xfId="1588" hidden="1" xr:uid="{00000000-0005-0000-0000-000037060000}"/>
    <cellStyle name="Comma [0] 2 218" xfId="1590" hidden="1" xr:uid="{00000000-0005-0000-0000-000039060000}"/>
    <cellStyle name="Comma [0] 2 218" xfId="1594" hidden="1" xr:uid="{00000000-0005-0000-0000-00003D060000}"/>
    <cellStyle name="Comma [0] 2 218" xfId="1596" hidden="1" xr:uid="{00000000-0005-0000-0000-00003F060000}"/>
    <cellStyle name="Comma [0] 2 218" xfId="2609" hidden="1" xr:uid="{00000000-0005-0000-0000-0000340A0000}"/>
    <cellStyle name="Comma [0] 2 218" xfId="2610" hidden="1" xr:uid="{00000000-0005-0000-0000-0000350A0000}"/>
    <cellStyle name="Comma [0] 2 218" xfId="2612" hidden="1" xr:uid="{00000000-0005-0000-0000-0000370A0000}"/>
    <cellStyle name="Comma [0] 2 218" xfId="2614" hidden="1" xr:uid="{00000000-0005-0000-0000-0000390A0000}"/>
    <cellStyle name="Comma [0] 2 218" xfId="2615" hidden="1" xr:uid="{00000000-0005-0000-0000-00003A0A0000}"/>
    <cellStyle name="Comma [0] 2 218" xfId="2617" hidden="1" xr:uid="{00000000-0005-0000-0000-00003C0A0000}"/>
    <cellStyle name="Comma [0] 2 218" xfId="2619" hidden="1" xr:uid="{00000000-0005-0000-0000-00003E0A0000}"/>
    <cellStyle name="Comma [0] 2 218" xfId="2620" hidden="1" xr:uid="{00000000-0005-0000-0000-00003F0A0000}"/>
    <cellStyle name="Comma [0] 2 218" xfId="2622" hidden="1" xr:uid="{00000000-0005-0000-0000-0000410A0000}"/>
    <cellStyle name="Comma [0] 2 218" xfId="2623" hidden="1" xr:uid="{00000000-0005-0000-0000-0000420A0000}"/>
    <cellStyle name="Comma [0] 2 218" xfId="2625" hidden="1" xr:uid="{00000000-0005-0000-0000-0000440A0000}"/>
    <cellStyle name="Comma [0] 2 218" xfId="2626" hidden="1" xr:uid="{00000000-0005-0000-0000-0000450A0000}"/>
    <cellStyle name="Comma [0] 2 218" xfId="2627" hidden="1" xr:uid="{00000000-0005-0000-0000-0000460A0000}"/>
    <cellStyle name="Comma [0] 2 218" xfId="2629" hidden="1" xr:uid="{00000000-0005-0000-0000-0000480A0000}"/>
    <cellStyle name="Comma [0] 2 218" xfId="2631" hidden="1" xr:uid="{00000000-0005-0000-0000-00004A0A0000}"/>
    <cellStyle name="Comma [0] 2 218" xfId="2632" hidden="1" xr:uid="{00000000-0005-0000-0000-00004B0A0000}"/>
    <cellStyle name="Comma [0] 2 218" xfId="2634" hidden="1" xr:uid="{00000000-0005-0000-0000-00004D0A0000}"/>
    <cellStyle name="Comma [0] 2 218" xfId="2635" hidden="1" xr:uid="{00000000-0005-0000-0000-00004E0A0000}"/>
    <cellStyle name="Comma [0] 2 218" xfId="2638" hidden="1" xr:uid="{00000000-0005-0000-0000-0000510A0000}"/>
    <cellStyle name="Comma [0] 2 218" xfId="2639" hidden="1" xr:uid="{00000000-0005-0000-0000-0000520A0000}"/>
    <cellStyle name="Comma [0] 2 218" xfId="2641" hidden="1" xr:uid="{00000000-0005-0000-0000-0000540A0000}"/>
    <cellStyle name="Comma [0] 2 218" xfId="2643" hidden="1" xr:uid="{00000000-0005-0000-0000-0000560A0000}"/>
    <cellStyle name="Comma [0] 2 218" xfId="2644" hidden="1" xr:uid="{00000000-0005-0000-0000-0000570A0000}"/>
    <cellStyle name="Comma [0] 2 218" xfId="2646" hidden="1" xr:uid="{00000000-0005-0000-0000-0000590A0000}"/>
    <cellStyle name="Comma [0] 2 218" xfId="2647" hidden="1" xr:uid="{00000000-0005-0000-0000-00005A0A0000}"/>
    <cellStyle name="Comma [0] 2 218" xfId="2649" hidden="1" xr:uid="{00000000-0005-0000-0000-00005C0A0000}"/>
    <cellStyle name="Comma [0] 2 218" xfId="2650" hidden="1" xr:uid="{00000000-0005-0000-0000-00005D0A0000}"/>
    <cellStyle name="Comma [0] 2 218" xfId="2652" hidden="1" xr:uid="{00000000-0005-0000-0000-00005F0A0000}"/>
    <cellStyle name="Comma [0] 2 218" xfId="2654" hidden="1" xr:uid="{00000000-0005-0000-0000-0000610A0000}"/>
    <cellStyle name="Comma [0] 2 218" xfId="2655" hidden="1" xr:uid="{00000000-0005-0000-0000-0000620A0000}"/>
    <cellStyle name="Comma [0] 2 218" xfId="2657" hidden="1" xr:uid="{00000000-0005-0000-0000-0000640A0000}"/>
    <cellStyle name="Comma [0] 2 218" xfId="2658" hidden="1" xr:uid="{00000000-0005-0000-0000-0000650A0000}"/>
    <cellStyle name="Comma [0] 2 218" xfId="2661" hidden="1" xr:uid="{00000000-0005-0000-0000-0000680A0000}"/>
    <cellStyle name="Comma [0] 2 218" xfId="2662" hidden="1" xr:uid="{00000000-0005-0000-0000-0000690A0000}"/>
    <cellStyle name="Comma [0] 2 218" xfId="2664" hidden="1" xr:uid="{00000000-0005-0000-0000-00006B0A0000}"/>
    <cellStyle name="Comma [0] 2 218" xfId="2666" hidden="1" xr:uid="{00000000-0005-0000-0000-00006D0A0000}"/>
    <cellStyle name="Comma [0] 2 218" xfId="2667" hidden="1" xr:uid="{00000000-0005-0000-0000-00006E0A0000}"/>
    <cellStyle name="Comma [0] 2 218" xfId="2669" hidden="1" xr:uid="{00000000-0005-0000-0000-0000700A0000}"/>
    <cellStyle name="Comma [0] 2 218" xfId="2671" hidden="1" xr:uid="{00000000-0005-0000-0000-0000720A0000}"/>
    <cellStyle name="Comma [0] 2 218" xfId="2672" hidden="1" xr:uid="{00000000-0005-0000-0000-0000730A0000}"/>
    <cellStyle name="Comma [0] 2 218" xfId="2674" hidden="1" xr:uid="{00000000-0005-0000-0000-0000750A0000}"/>
    <cellStyle name="Comma [0] 2 218" xfId="2675" hidden="1" xr:uid="{00000000-0005-0000-0000-0000760A0000}"/>
    <cellStyle name="Comma [0] 2 218" xfId="2677" hidden="1" xr:uid="{00000000-0005-0000-0000-0000780A0000}"/>
    <cellStyle name="Comma [0] 2 218" xfId="2678" hidden="1" xr:uid="{00000000-0005-0000-0000-0000790A0000}"/>
    <cellStyle name="Comma [0] 2 218" xfId="2679" hidden="1" xr:uid="{00000000-0005-0000-0000-00007A0A0000}"/>
    <cellStyle name="Comma [0] 2 218" xfId="2681" hidden="1" xr:uid="{00000000-0005-0000-0000-00007C0A0000}"/>
    <cellStyle name="Comma [0] 2 218" xfId="2683" hidden="1" xr:uid="{00000000-0005-0000-0000-00007E0A0000}"/>
    <cellStyle name="Comma [0] 2 218" xfId="2684" hidden="1" xr:uid="{00000000-0005-0000-0000-00007F0A0000}"/>
    <cellStyle name="Comma [0] 2 218" xfId="2686" hidden="1" xr:uid="{00000000-0005-0000-0000-0000810A0000}"/>
    <cellStyle name="Comma [0] 2 218" xfId="2687" hidden="1" xr:uid="{00000000-0005-0000-0000-0000820A0000}"/>
    <cellStyle name="Comma [0] 2 218" xfId="2690" hidden="1" xr:uid="{00000000-0005-0000-0000-0000850A0000}"/>
    <cellStyle name="Comma [0] 2 218" xfId="2691" hidden="1" xr:uid="{00000000-0005-0000-0000-0000860A0000}"/>
    <cellStyle name="Comma [0] 2 218" xfId="2693" hidden="1" xr:uid="{00000000-0005-0000-0000-0000880A0000}"/>
    <cellStyle name="Comma [0] 2 218" xfId="2695" hidden="1" xr:uid="{00000000-0005-0000-0000-00008A0A0000}"/>
    <cellStyle name="Comma [0] 2 218" xfId="2696" hidden="1" xr:uid="{00000000-0005-0000-0000-00008B0A0000}"/>
    <cellStyle name="Comma [0] 2 218" xfId="2698" hidden="1" xr:uid="{00000000-0005-0000-0000-00008D0A0000}"/>
    <cellStyle name="Comma [0] 2 218" xfId="2699" hidden="1" xr:uid="{00000000-0005-0000-0000-00008E0A0000}"/>
    <cellStyle name="Comma [0] 2 218" xfId="2701" hidden="1" xr:uid="{00000000-0005-0000-0000-0000900A0000}"/>
    <cellStyle name="Comma [0] 2 218" xfId="2702" hidden="1" xr:uid="{00000000-0005-0000-0000-0000910A0000}"/>
    <cellStyle name="Comma [0] 2 218" xfId="2704" hidden="1" xr:uid="{00000000-0005-0000-0000-0000930A0000}"/>
    <cellStyle name="Comma [0] 2 218" xfId="2706" hidden="1" xr:uid="{00000000-0005-0000-0000-0000950A0000}"/>
    <cellStyle name="Comma [0] 2 218" xfId="2707" hidden="1" xr:uid="{00000000-0005-0000-0000-0000960A0000}"/>
    <cellStyle name="Comma [0] 2 218" xfId="2709" hidden="1" xr:uid="{00000000-0005-0000-0000-0000980A0000}"/>
    <cellStyle name="Comma [0] 2 218" xfId="2710" hidden="1" xr:uid="{00000000-0005-0000-0000-0000990A0000}"/>
    <cellStyle name="Comma [0] 2 218" xfId="2713" hidden="1" xr:uid="{00000000-0005-0000-0000-00009C0A0000}"/>
    <cellStyle name="Comma [0] 2 218" xfId="2714" hidden="1" xr:uid="{00000000-0005-0000-0000-00009D0A0000}"/>
    <cellStyle name="Comma [0] 2 218" xfId="2716" hidden="1" xr:uid="{00000000-0005-0000-0000-00009F0A0000}"/>
    <cellStyle name="Comma [0] 2 218" xfId="2718" hidden="1" xr:uid="{00000000-0005-0000-0000-0000A10A0000}"/>
    <cellStyle name="Comma [0] 2 218" xfId="2719" hidden="1" xr:uid="{00000000-0005-0000-0000-0000A20A0000}"/>
    <cellStyle name="Comma [0] 2 218" xfId="2721" hidden="1" xr:uid="{00000000-0005-0000-0000-0000A40A0000}"/>
    <cellStyle name="Comma [0] 2 218" xfId="2723" hidden="1" xr:uid="{00000000-0005-0000-0000-0000A60A0000}"/>
    <cellStyle name="Comma [0] 2 218" xfId="2724" hidden="1" xr:uid="{00000000-0005-0000-0000-0000A70A0000}"/>
    <cellStyle name="Comma [0] 2 218" xfId="2726" hidden="1" xr:uid="{00000000-0005-0000-0000-0000A90A0000}"/>
    <cellStyle name="Comma [0] 2 218" xfId="2727" hidden="1" xr:uid="{00000000-0005-0000-0000-0000AA0A0000}"/>
    <cellStyle name="Comma [0] 2 218" xfId="2729" hidden="1" xr:uid="{00000000-0005-0000-0000-0000AC0A0000}"/>
    <cellStyle name="Comma [0] 2 218" xfId="2730" hidden="1" xr:uid="{00000000-0005-0000-0000-0000AD0A0000}"/>
    <cellStyle name="Comma [0] 2 218" xfId="2731" hidden="1" xr:uid="{00000000-0005-0000-0000-0000AE0A0000}"/>
    <cellStyle name="Comma [0] 2 218" xfId="2733" hidden="1" xr:uid="{00000000-0005-0000-0000-0000B00A0000}"/>
    <cellStyle name="Comma [0] 2 218" xfId="2735" hidden="1" xr:uid="{00000000-0005-0000-0000-0000B20A0000}"/>
    <cellStyle name="Comma [0] 2 218" xfId="2736" hidden="1" xr:uid="{00000000-0005-0000-0000-0000B30A0000}"/>
    <cellStyle name="Comma [0] 2 218" xfId="2738" hidden="1" xr:uid="{00000000-0005-0000-0000-0000B50A0000}"/>
    <cellStyle name="Comma [0] 2 218" xfId="2739" hidden="1" xr:uid="{00000000-0005-0000-0000-0000B60A0000}"/>
    <cellStyle name="Comma [0] 2 218" xfId="2742" hidden="1" xr:uid="{00000000-0005-0000-0000-0000B90A0000}"/>
    <cellStyle name="Comma [0] 2 218" xfId="2743" hidden="1" xr:uid="{00000000-0005-0000-0000-0000BA0A0000}"/>
    <cellStyle name="Comma [0] 2 218" xfId="2745" hidden="1" xr:uid="{00000000-0005-0000-0000-0000BC0A0000}"/>
    <cellStyle name="Comma [0] 2 218" xfId="2747" hidden="1" xr:uid="{00000000-0005-0000-0000-0000BE0A0000}"/>
    <cellStyle name="Comma [0] 2 218" xfId="2748" hidden="1" xr:uid="{00000000-0005-0000-0000-0000BF0A0000}"/>
    <cellStyle name="Comma [0] 2 218" xfId="2750" hidden="1" xr:uid="{00000000-0005-0000-0000-0000C10A0000}"/>
    <cellStyle name="Comma [0] 2 218" xfId="2751" hidden="1" xr:uid="{00000000-0005-0000-0000-0000C20A0000}"/>
    <cellStyle name="Comma [0] 2 218" xfId="2753" hidden="1" xr:uid="{00000000-0005-0000-0000-0000C40A0000}"/>
    <cellStyle name="Comma [0] 2 218" xfId="2754" hidden="1" xr:uid="{00000000-0005-0000-0000-0000C50A0000}"/>
    <cellStyle name="Comma [0] 2 218" xfId="2756" hidden="1" xr:uid="{00000000-0005-0000-0000-0000C70A0000}"/>
    <cellStyle name="Comma [0] 2 218" xfId="2758" hidden="1" xr:uid="{00000000-0005-0000-0000-0000C90A0000}"/>
    <cellStyle name="Comma [0] 2 218" xfId="2759" hidden="1" xr:uid="{00000000-0005-0000-0000-0000CA0A0000}"/>
    <cellStyle name="Comma [0] 2 218" xfId="2761" hidden="1" xr:uid="{00000000-0005-0000-0000-0000CC0A0000}"/>
    <cellStyle name="Comma [0] 2 218" xfId="2762" hidden="1" xr:uid="{00000000-0005-0000-0000-0000CD0A0000}"/>
    <cellStyle name="Comma [0] 2 218" xfId="2765" hidden="1" xr:uid="{00000000-0005-0000-0000-0000D00A0000}"/>
    <cellStyle name="Comma [0] 2 218" xfId="2766" hidden="1" xr:uid="{00000000-0005-0000-0000-0000D10A0000}"/>
    <cellStyle name="Comma [0] 2 218" xfId="2768" hidden="1" xr:uid="{00000000-0005-0000-0000-0000D30A0000}"/>
    <cellStyle name="Comma [0] 2 218" xfId="2770" hidden="1" xr:uid="{00000000-0005-0000-0000-0000D50A0000}"/>
    <cellStyle name="Comma [0] 2 218" xfId="2771" hidden="1" xr:uid="{00000000-0005-0000-0000-0000D60A0000}"/>
    <cellStyle name="Comma [0] 2 218" xfId="2773" hidden="1" xr:uid="{00000000-0005-0000-0000-0000D80A0000}"/>
    <cellStyle name="Comma [0] 2 218" xfId="2775" hidden="1" xr:uid="{00000000-0005-0000-0000-0000DA0A0000}"/>
    <cellStyle name="Comma [0] 2 218" xfId="2776" hidden="1" xr:uid="{00000000-0005-0000-0000-0000DB0A0000}"/>
    <cellStyle name="Comma [0] 2 218" xfId="2778" hidden="1" xr:uid="{00000000-0005-0000-0000-0000DD0A0000}"/>
    <cellStyle name="Comma [0] 2 218" xfId="2779" hidden="1" xr:uid="{00000000-0005-0000-0000-0000DE0A0000}"/>
    <cellStyle name="Comma [0] 2 218" xfId="2781" hidden="1" xr:uid="{00000000-0005-0000-0000-0000E00A0000}"/>
    <cellStyle name="Comma [0] 2 218" xfId="2782" hidden="1" xr:uid="{00000000-0005-0000-0000-0000E10A0000}"/>
    <cellStyle name="Comma [0] 2 218" xfId="2783" hidden="1" xr:uid="{00000000-0005-0000-0000-0000E20A0000}"/>
    <cellStyle name="Comma [0] 2 218" xfId="2785" hidden="1" xr:uid="{00000000-0005-0000-0000-0000E40A0000}"/>
    <cellStyle name="Comma [0] 2 218" xfId="2787" hidden="1" xr:uid="{00000000-0005-0000-0000-0000E60A0000}"/>
    <cellStyle name="Comma [0] 2 218" xfId="2788" hidden="1" xr:uid="{00000000-0005-0000-0000-0000E70A0000}"/>
    <cellStyle name="Comma [0] 2 218" xfId="2790" hidden="1" xr:uid="{00000000-0005-0000-0000-0000E90A0000}"/>
    <cellStyle name="Comma [0] 2 218" xfId="2791" hidden="1" xr:uid="{00000000-0005-0000-0000-0000EA0A0000}"/>
    <cellStyle name="Comma [0] 2 218" xfId="2794" hidden="1" xr:uid="{00000000-0005-0000-0000-0000ED0A0000}"/>
    <cellStyle name="Comma [0] 2 218" xfId="2795" hidden="1" xr:uid="{00000000-0005-0000-0000-0000EE0A0000}"/>
    <cellStyle name="Comma [0] 2 218" xfId="2797" hidden="1" xr:uid="{00000000-0005-0000-0000-0000F00A0000}"/>
    <cellStyle name="Comma [0] 2 218" xfId="2799" hidden="1" xr:uid="{00000000-0005-0000-0000-0000F20A0000}"/>
    <cellStyle name="Comma [0] 2 218" xfId="2800" hidden="1" xr:uid="{00000000-0005-0000-0000-0000F30A0000}"/>
    <cellStyle name="Comma [0] 2 218" xfId="2802" hidden="1" xr:uid="{00000000-0005-0000-0000-0000F50A0000}"/>
    <cellStyle name="Comma [0] 2 218" xfId="2803" hidden="1" xr:uid="{00000000-0005-0000-0000-0000F60A0000}"/>
    <cellStyle name="Comma [0] 2 218" xfId="2805" hidden="1" xr:uid="{00000000-0005-0000-0000-0000F80A0000}"/>
    <cellStyle name="Comma [0] 2 218" xfId="2806" hidden="1" xr:uid="{00000000-0005-0000-0000-0000F90A0000}"/>
    <cellStyle name="Comma [0] 2 218" xfId="2808" hidden="1" xr:uid="{00000000-0005-0000-0000-0000FB0A0000}"/>
    <cellStyle name="Comma [0] 2 218" xfId="2810" hidden="1" xr:uid="{00000000-0005-0000-0000-0000FD0A0000}"/>
    <cellStyle name="Comma [0] 2 218" xfId="2811" hidden="1" xr:uid="{00000000-0005-0000-0000-0000FE0A0000}"/>
    <cellStyle name="Comma [0] 2 218" xfId="2813" hidden="1" xr:uid="{00000000-0005-0000-0000-0000000B0000}"/>
    <cellStyle name="Comma [0] 2 218" xfId="2814" hidden="1" xr:uid="{00000000-0005-0000-0000-0000010B0000}"/>
    <cellStyle name="Comma [0] 2 218" xfId="2817" hidden="1" xr:uid="{00000000-0005-0000-0000-0000040B0000}"/>
    <cellStyle name="Comma [0] 2 218" xfId="2818" hidden="1" xr:uid="{00000000-0005-0000-0000-0000050B0000}"/>
    <cellStyle name="Comma [0] 2 218" xfId="2819" hidden="1" xr:uid="{00000000-0005-0000-0000-0000060B0000}"/>
    <cellStyle name="Comma [0] 2 218" xfId="2821" hidden="1" xr:uid="{00000000-0005-0000-0000-0000080B0000}"/>
    <cellStyle name="Comma [0] 2 218" xfId="2823" hidden="1" xr:uid="{00000000-0005-0000-0000-00000A0B0000}"/>
    <cellStyle name="Comma [0] 2 218" xfId="2824" hidden="1" xr:uid="{00000000-0005-0000-0000-00000B0B0000}"/>
    <cellStyle name="Comma [0] 2 218" xfId="2826" hidden="1" xr:uid="{00000000-0005-0000-0000-00000D0B0000}"/>
    <cellStyle name="Comma [0] 2 218" xfId="2828" hidden="1" xr:uid="{00000000-0005-0000-0000-00000F0B0000}"/>
    <cellStyle name="Comma [0] 2 218" xfId="2829" hidden="1" xr:uid="{00000000-0005-0000-0000-0000100B0000}"/>
    <cellStyle name="Comma [0] 2 218" xfId="2831" hidden="1" xr:uid="{00000000-0005-0000-0000-0000120B0000}"/>
    <cellStyle name="Comma [0] 2 218" xfId="2832" hidden="1" xr:uid="{00000000-0005-0000-0000-0000130B0000}"/>
    <cellStyle name="Comma [0] 2 218" xfId="2834" hidden="1" xr:uid="{00000000-0005-0000-0000-0000150B0000}"/>
    <cellStyle name="Comma [0] 2 218" xfId="2835" hidden="1" xr:uid="{00000000-0005-0000-0000-0000160B0000}"/>
    <cellStyle name="Comma [0] 2 218" xfId="2836" hidden="1" xr:uid="{00000000-0005-0000-0000-0000170B0000}"/>
    <cellStyle name="Comma [0] 2 218" xfId="2838" hidden="1" xr:uid="{00000000-0005-0000-0000-0000190B0000}"/>
    <cellStyle name="Comma [0] 2 218" xfId="2840" hidden="1" xr:uid="{00000000-0005-0000-0000-00001B0B0000}"/>
    <cellStyle name="Comma [0] 2 218" xfId="2841" hidden="1" xr:uid="{00000000-0005-0000-0000-00001C0B0000}"/>
    <cellStyle name="Comma [0] 2 218" xfId="2843" hidden="1" xr:uid="{00000000-0005-0000-0000-00001E0B0000}"/>
    <cellStyle name="Comma [0] 2 218" xfId="2844" hidden="1" xr:uid="{00000000-0005-0000-0000-00001F0B0000}"/>
    <cellStyle name="Comma [0] 2 218" xfId="2847" hidden="1" xr:uid="{00000000-0005-0000-0000-0000220B0000}"/>
    <cellStyle name="Comma [0] 2 218" xfId="2848" hidden="1" xr:uid="{00000000-0005-0000-0000-0000230B0000}"/>
    <cellStyle name="Comma [0] 2 218" xfId="2850" hidden="1" xr:uid="{00000000-0005-0000-0000-0000250B0000}"/>
    <cellStyle name="Comma [0] 2 218" xfId="2852" hidden="1" xr:uid="{00000000-0005-0000-0000-0000270B0000}"/>
    <cellStyle name="Comma [0] 2 218" xfId="2853" hidden="1" xr:uid="{00000000-0005-0000-0000-0000280B0000}"/>
    <cellStyle name="Comma [0] 2 218" xfId="2855" hidden="1" xr:uid="{00000000-0005-0000-0000-00002A0B0000}"/>
    <cellStyle name="Comma [0] 2 218" xfId="2856" hidden="1" xr:uid="{00000000-0005-0000-0000-00002B0B0000}"/>
    <cellStyle name="Comma [0] 2 218" xfId="2858" hidden="1" xr:uid="{00000000-0005-0000-0000-00002D0B0000}"/>
    <cellStyle name="Comma [0] 2 218" xfId="2860" hidden="1" xr:uid="{00000000-0005-0000-0000-00002F0B0000}"/>
    <cellStyle name="Comma [0] 2 218" xfId="2862" hidden="1" xr:uid="{00000000-0005-0000-0000-0000310B0000}"/>
    <cellStyle name="Comma [0] 2 218" xfId="2863" hidden="1" xr:uid="{00000000-0005-0000-0000-0000320B0000}"/>
    <cellStyle name="Comma [0] 2 218" xfId="2865" hidden="1" xr:uid="{00000000-0005-0000-0000-0000340B0000}"/>
    <cellStyle name="Comma [0] 2 218" xfId="2866" hidden="1" xr:uid="{00000000-0005-0000-0000-0000350B0000}"/>
    <cellStyle name="Comma [0] 2 218" xfId="2869" hidden="1" xr:uid="{00000000-0005-0000-0000-0000380B0000}"/>
    <cellStyle name="Comma [0] 2 218" xfId="2870" hidden="1" xr:uid="{00000000-0005-0000-0000-0000390B0000}"/>
    <cellStyle name="Comma [0] 2 218" xfId="2872" hidden="1" xr:uid="{00000000-0005-0000-0000-00003B0B0000}"/>
    <cellStyle name="Comma [0] 2 218" xfId="2874" hidden="1" xr:uid="{00000000-0005-0000-0000-00003D0B0000}"/>
    <cellStyle name="Comma [0] 2 218" xfId="2875" hidden="1" xr:uid="{00000000-0005-0000-0000-00003E0B0000}"/>
    <cellStyle name="Comma [0] 2 218" xfId="2877" hidden="1" xr:uid="{00000000-0005-0000-0000-0000400B0000}"/>
    <cellStyle name="Comma [0] 2 218" xfId="2879" hidden="1" xr:uid="{00000000-0005-0000-0000-0000420B0000}"/>
    <cellStyle name="Comma [0] 2 218" xfId="2880" hidden="1" xr:uid="{00000000-0005-0000-0000-0000430B0000}"/>
    <cellStyle name="Comma [0] 2 218" xfId="2882" hidden="1" xr:uid="{00000000-0005-0000-0000-0000450B0000}"/>
    <cellStyle name="Comma [0] 2 218" xfId="2883" hidden="1" xr:uid="{00000000-0005-0000-0000-0000460B0000}"/>
    <cellStyle name="Comma [0] 2 218" xfId="2885" hidden="1" xr:uid="{00000000-0005-0000-0000-0000480B0000}"/>
    <cellStyle name="Comma [0] 2 218" xfId="2886" hidden="1" xr:uid="{00000000-0005-0000-0000-0000490B0000}"/>
    <cellStyle name="Comma [0] 2 218" xfId="2887" hidden="1" xr:uid="{00000000-0005-0000-0000-00004A0B0000}"/>
    <cellStyle name="Comma [0] 2 218" xfId="2889" hidden="1" xr:uid="{00000000-0005-0000-0000-00004C0B0000}"/>
    <cellStyle name="Comma [0] 2 218" xfId="2891" hidden="1" xr:uid="{00000000-0005-0000-0000-00004E0B0000}"/>
    <cellStyle name="Comma [0] 2 218" xfId="2892" hidden="1" xr:uid="{00000000-0005-0000-0000-00004F0B0000}"/>
    <cellStyle name="Comma [0] 2 218" xfId="2894" hidden="1" xr:uid="{00000000-0005-0000-0000-0000510B0000}"/>
    <cellStyle name="Comma [0] 2 218" xfId="2895" hidden="1" xr:uid="{00000000-0005-0000-0000-0000520B0000}"/>
    <cellStyle name="Comma [0] 2 218" xfId="2898" hidden="1" xr:uid="{00000000-0005-0000-0000-0000550B0000}"/>
    <cellStyle name="Comma [0] 2 218" xfId="2899" hidden="1" xr:uid="{00000000-0005-0000-0000-0000560B0000}"/>
    <cellStyle name="Comma [0] 2 218" xfId="2901" hidden="1" xr:uid="{00000000-0005-0000-0000-0000580B0000}"/>
    <cellStyle name="Comma [0] 2 218" xfId="2903" hidden="1" xr:uid="{00000000-0005-0000-0000-00005A0B0000}"/>
    <cellStyle name="Comma [0] 2 218" xfId="2904" hidden="1" xr:uid="{00000000-0005-0000-0000-00005B0B0000}"/>
    <cellStyle name="Comma [0] 2 218" xfId="2906" hidden="1" xr:uid="{00000000-0005-0000-0000-00005D0B0000}"/>
    <cellStyle name="Comma [0] 2 218" xfId="2907" hidden="1" xr:uid="{00000000-0005-0000-0000-00005E0B0000}"/>
    <cellStyle name="Comma [0] 2 218" xfId="2909" hidden="1" xr:uid="{00000000-0005-0000-0000-0000600B0000}"/>
    <cellStyle name="Comma [0] 2 218" xfId="2910" hidden="1" xr:uid="{00000000-0005-0000-0000-0000610B0000}"/>
    <cellStyle name="Comma [0] 2 218" xfId="2912" hidden="1" xr:uid="{00000000-0005-0000-0000-0000630B0000}"/>
    <cellStyle name="Comma [0] 2 218" xfId="2914" hidden="1" xr:uid="{00000000-0005-0000-0000-0000650B0000}"/>
    <cellStyle name="Comma [0] 2 218" xfId="2915" hidden="1" xr:uid="{00000000-0005-0000-0000-0000660B0000}"/>
    <cellStyle name="Comma [0] 2 218" xfId="2917" hidden="1" xr:uid="{00000000-0005-0000-0000-0000680B0000}"/>
    <cellStyle name="Comma [0] 2 218" xfId="2918" hidden="1" xr:uid="{00000000-0005-0000-0000-0000690B0000}"/>
    <cellStyle name="Comma [0] 2 218" xfId="2921" hidden="1" xr:uid="{00000000-0005-0000-0000-00006C0B0000}"/>
    <cellStyle name="Comma [0] 2 218" xfId="2922" hidden="1" xr:uid="{00000000-0005-0000-0000-00006D0B0000}"/>
    <cellStyle name="Comma [0] 2 218" xfId="2924" hidden="1" xr:uid="{00000000-0005-0000-0000-00006F0B0000}"/>
    <cellStyle name="Comma [0] 2 218" xfId="2926" hidden="1" xr:uid="{00000000-0005-0000-0000-0000710B0000}"/>
    <cellStyle name="Comma [0] 2 218" xfId="2927" hidden="1" xr:uid="{00000000-0005-0000-0000-0000720B0000}"/>
    <cellStyle name="Comma [0] 2 218" xfId="2929" hidden="1" xr:uid="{00000000-0005-0000-0000-0000740B0000}"/>
    <cellStyle name="Comma [0] 2 218" xfId="2931" hidden="1" xr:uid="{00000000-0005-0000-0000-0000760B0000}"/>
    <cellStyle name="Comma [0] 2 218" xfId="2932" hidden="1" xr:uid="{00000000-0005-0000-0000-0000770B0000}"/>
    <cellStyle name="Comma [0] 2 218" xfId="2934" hidden="1" xr:uid="{00000000-0005-0000-0000-0000790B0000}"/>
    <cellStyle name="Comma [0] 2 218" xfId="2935" hidden="1" xr:uid="{00000000-0005-0000-0000-00007A0B0000}"/>
    <cellStyle name="Comma [0] 2 218" xfId="2937" hidden="1" xr:uid="{00000000-0005-0000-0000-00007C0B0000}"/>
    <cellStyle name="Comma [0] 2 218" xfId="2938" hidden="1" xr:uid="{00000000-0005-0000-0000-00007D0B0000}"/>
    <cellStyle name="Comma [0] 2 218" xfId="2940" hidden="1" xr:uid="{00000000-0005-0000-0000-00007F0B0000}"/>
    <cellStyle name="Comma [0] 2 218" xfId="2942" hidden="1" xr:uid="{00000000-0005-0000-0000-0000810B0000}"/>
    <cellStyle name="Comma [0] 2 218" xfId="2943" hidden="1" xr:uid="{00000000-0005-0000-0000-0000820B0000}"/>
    <cellStyle name="Comma [0] 2 218" xfId="2945" hidden="1" xr:uid="{00000000-0005-0000-0000-0000840B0000}"/>
    <cellStyle name="Comma [0] 2 218" xfId="2946" hidden="1" xr:uid="{00000000-0005-0000-0000-0000850B0000}"/>
    <cellStyle name="Comma [0] 2 218" xfId="2949" hidden="1" xr:uid="{00000000-0005-0000-0000-0000880B0000}"/>
    <cellStyle name="Comma [0] 2 218" xfId="2950" hidden="1" xr:uid="{00000000-0005-0000-0000-0000890B0000}"/>
    <cellStyle name="Comma [0] 2 218" xfId="2952" hidden="1" xr:uid="{00000000-0005-0000-0000-00008B0B0000}"/>
    <cellStyle name="Comma [0] 2 218" xfId="2954" hidden="1" xr:uid="{00000000-0005-0000-0000-00008D0B0000}"/>
    <cellStyle name="Comma [0] 2 218" xfId="2955" hidden="1" xr:uid="{00000000-0005-0000-0000-00008E0B0000}"/>
    <cellStyle name="Comma [0] 2 218" xfId="2957" hidden="1" xr:uid="{00000000-0005-0000-0000-0000900B0000}"/>
    <cellStyle name="Comma [0] 2 218" xfId="2958" hidden="1" xr:uid="{00000000-0005-0000-0000-0000910B0000}"/>
    <cellStyle name="Comma [0] 2 218" xfId="2964" hidden="1" xr:uid="{00000000-0005-0000-0000-0000970B0000}"/>
    <cellStyle name="Comma [0] 2 218" xfId="2965" hidden="1" xr:uid="{00000000-0005-0000-0000-0000980B0000}"/>
    <cellStyle name="Comma [0] 2 218" xfId="2967" hidden="1" xr:uid="{00000000-0005-0000-0000-00009A0B0000}"/>
    <cellStyle name="Comma [0] 2 218" xfId="2970" hidden="1" xr:uid="{00000000-0005-0000-0000-00009D0B0000}"/>
    <cellStyle name="Comma [0] 2 218" xfId="2971" hidden="1" xr:uid="{00000000-0005-0000-0000-00009E0B0000}"/>
    <cellStyle name="Comma [0] 2 218" xfId="2972" hidden="1" xr:uid="{00000000-0005-0000-0000-00009F0B0000}"/>
    <cellStyle name="Comma [0] 2 218" xfId="2974" hidden="1" xr:uid="{00000000-0005-0000-0000-0000A10B0000}"/>
    <cellStyle name="Comma [0] 2 218" xfId="2976" hidden="1" xr:uid="{00000000-0005-0000-0000-0000A30B0000}"/>
    <cellStyle name="Comma [0] 2 218" xfId="2978" hidden="1" xr:uid="{00000000-0005-0000-0000-0000A50B0000}"/>
    <cellStyle name="Comma [0] 2 218" xfId="2979" hidden="1" xr:uid="{00000000-0005-0000-0000-0000A60B0000}"/>
    <cellStyle name="Comma [0] 2 218" xfId="2981" hidden="1" xr:uid="{00000000-0005-0000-0000-0000A80B0000}"/>
    <cellStyle name="Comma [0] 2 218" xfId="2982" hidden="1" xr:uid="{00000000-0005-0000-0000-0000A90B0000}"/>
    <cellStyle name="Comma [0] 2 218" xfId="2984" hidden="1" xr:uid="{00000000-0005-0000-0000-0000AB0B0000}"/>
    <cellStyle name="Comma [0] 2 218" xfId="2986" hidden="1" xr:uid="{00000000-0005-0000-0000-0000AD0B0000}"/>
    <cellStyle name="Comma [0] 2 218" xfId="2988" hidden="1" xr:uid="{00000000-0005-0000-0000-0000AF0B0000}"/>
    <cellStyle name="Comma [0] 2 218" xfId="2989" hidden="1" xr:uid="{00000000-0005-0000-0000-0000B00B0000}"/>
    <cellStyle name="Comma [0] 2 218" xfId="2991" hidden="1" xr:uid="{00000000-0005-0000-0000-0000B20B0000}"/>
    <cellStyle name="Comma [0] 2 218" xfId="2992" hidden="1" xr:uid="{00000000-0005-0000-0000-0000B30B0000}"/>
    <cellStyle name="Comma [0] 2 218" xfId="2995" hidden="1" xr:uid="{00000000-0005-0000-0000-0000B60B0000}"/>
    <cellStyle name="Comma [0] 2 218" xfId="2998" hidden="1" xr:uid="{00000000-0005-0000-0000-0000B90B0000}"/>
    <cellStyle name="Comma [0] 2 218" xfId="2999" hidden="1" xr:uid="{00000000-0005-0000-0000-0000BA0B0000}"/>
    <cellStyle name="Comma [0] 2 218" xfId="3000" hidden="1" xr:uid="{00000000-0005-0000-0000-0000BB0B0000}"/>
    <cellStyle name="Comma [0] 2 218" xfId="3002" hidden="1" xr:uid="{00000000-0005-0000-0000-0000BD0B0000}"/>
    <cellStyle name="Comma [0] 2 218" xfId="3003" hidden="1" xr:uid="{00000000-0005-0000-0000-0000BE0B0000}"/>
    <cellStyle name="Comma [0] 2 218" xfId="3004" hidden="1" xr:uid="{00000000-0005-0000-0000-0000BF0B0000}"/>
    <cellStyle name="Comma [0] 2 218" xfId="3007" hidden="1" xr:uid="{00000000-0005-0000-0000-0000C20B0000}"/>
    <cellStyle name="Comma [0] 2 218" xfId="3008" hidden="1" xr:uid="{00000000-0005-0000-0000-0000C30B0000}"/>
    <cellStyle name="Comma [0] 2 218" xfId="3009" hidden="1" xr:uid="{00000000-0005-0000-0000-0000C40B0000}"/>
    <cellStyle name="Comma [0] 2 218" xfId="3011" hidden="1" xr:uid="{00000000-0005-0000-0000-0000C60B0000}"/>
    <cellStyle name="Comma [0] 2 218" xfId="3013" hidden="1" xr:uid="{00000000-0005-0000-0000-0000C80B0000}"/>
    <cellStyle name="Comma [0] 2 218" xfId="3015" hidden="1" xr:uid="{00000000-0005-0000-0000-0000CA0B0000}"/>
    <cellStyle name="Comma [0] 2 218" xfId="3016" hidden="1" xr:uid="{00000000-0005-0000-0000-0000CB0B0000}"/>
    <cellStyle name="Comma [0] 2 218" xfId="3017" hidden="1" xr:uid="{00000000-0005-0000-0000-0000CC0B0000}"/>
    <cellStyle name="Comma [0] 2 218" xfId="3018" hidden="1" xr:uid="{00000000-0005-0000-0000-0000CD0B0000}"/>
    <cellStyle name="Comma [0] 2 218" xfId="3021" hidden="1" xr:uid="{00000000-0005-0000-0000-0000D00B0000}"/>
    <cellStyle name="Comma [0] 2 218" xfId="3022" hidden="1" xr:uid="{00000000-0005-0000-0000-0000D10B0000}"/>
    <cellStyle name="Comma [0] 2 218" xfId="3023" hidden="1" xr:uid="{00000000-0005-0000-0000-0000D20B0000}"/>
    <cellStyle name="Comma [0] 2 218" xfId="3025" hidden="1" xr:uid="{00000000-0005-0000-0000-0000D40B0000}"/>
    <cellStyle name="Comma [0] 2 218" xfId="3026" hidden="1" xr:uid="{00000000-0005-0000-0000-0000D50B0000}"/>
    <cellStyle name="Comma [0] 2 218" xfId="3027" hidden="1" xr:uid="{00000000-0005-0000-0000-0000D60B0000}"/>
    <cellStyle name="Comma [0] 2 218" xfId="3029" hidden="1" xr:uid="{00000000-0005-0000-0000-0000D80B0000}"/>
    <cellStyle name="Comma [0] 2 218" xfId="3032" hidden="1" xr:uid="{00000000-0005-0000-0000-0000DB0B0000}"/>
    <cellStyle name="Comma [0] 2 218" xfId="3033" hidden="1" xr:uid="{00000000-0005-0000-0000-0000DC0B0000}"/>
    <cellStyle name="Comma [0] 2 218" xfId="3034" hidden="1" xr:uid="{00000000-0005-0000-0000-0000DD0B0000}"/>
    <cellStyle name="Comma [0] 2 218" xfId="3036" hidden="1" xr:uid="{00000000-0005-0000-0000-0000DF0B0000}"/>
    <cellStyle name="Comma [0] 2 218" xfId="3037" hidden="1" xr:uid="{00000000-0005-0000-0000-0000E00B0000}"/>
    <cellStyle name="Comma [0] 2 218" xfId="3038" hidden="1" xr:uid="{00000000-0005-0000-0000-0000E10B0000}"/>
    <cellStyle name="Comma [0] 2 218" xfId="3041" hidden="1" xr:uid="{00000000-0005-0000-0000-0000E40B0000}"/>
    <cellStyle name="Comma [0] 2 218" xfId="3042" hidden="1" xr:uid="{00000000-0005-0000-0000-0000E50B0000}"/>
    <cellStyle name="Comma [0] 2 218" xfId="3043" hidden="1" xr:uid="{00000000-0005-0000-0000-0000E60B0000}"/>
    <cellStyle name="Comma [0] 2 218" xfId="3045" hidden="1" xr:uid="{00000000-0005-0000-0000-0000E80B0000}"/>
    <cellStyle name="Comma [0] 2 218" xfId="3047" hidden="1" xr:uid="{00000000-0005-0000-0000-0000EA0B0000}"/>
    <cellStyle name="Comma [0] 2 218" xfId="3050" hidden="1" xr:uid="{00000000-0005-0000-0000-0000ED0B0000}"/>
    <cellStyle name="Comma [0] 2 218" xfId="3051" hidden="1" xr:uid="{00000000-0005-0000-0000-0000EE0B0000}"/>
    <cellStyle name="Comma [0] 2 218" xfId="3052" hidden="1" xr:uid="{00000000-0005-0000-0000-0000EF0B0000}"/>
    <cellStyle name="Comma [0] 2 218" xfId="3053" hidden="1" xr:uid="{00000000-0005-0000-0000-0000F00B0000}"/>
    <cellStyle name="Comma [0] 2 218" xfId="3057" hidden="1" xr:uid="{00000000-0005-0000-0000-0000F40B0000}"/>
    <cellStyle name="Comma [0] 2 218" xfId="3058" hidden="1" xr:uid="{00000000-0005-0000-0000-0000F50B0000}"/>
    <cellStyle name="Comma [0] 2 218" xfId="3059" hidden="1" xr:uid="{00000000-0005-0000-0000-0000F60B0000}"/>
    <cellStyle name="Comma [0] 2 218" xfId="3060" hidden="1" xr:uid="{00000000-0005-0000-0000-0000F70B0000}"/>
    <cellStyle name="Comma [0] 2 218" xfId="3062" hidden="1" xr:uid="{00000000-0005-0000-0000-0000F90B0000}"/>
    <cellStyle name="Comma [0] 2 218" xfId="3065" hidden="1" xr:uid="{00000000-0005-0000-0000-0000FC0B0000}"/>
    <cellStyle name="Comma [0] 2 218" xfId="3066" hidden="1" xr:uid="{00000000-0005-0000-0000-0000FD0B0000}"/>
    <cellStyle name="Comma [0] 2 218" xfId="3067" hidden="1" xr:uid="{00000000-0005-0000-0000-0000FE0B0000}"/>
    <cellStyle name="Comma [0] 2 218" xfId="3070" hidden="1" xr:uid="{00000000-0005-0000-0000-0000010C0000}"/>
    <cellStyle name="Comma [0] 2 218" xfId="3071" hidden="1" xr:uid="{00000000-0005-0000-0000-0000020C0000}"/>
    <cellStyle name="Comma [0] 2 218" xfId="3072" hidden="1" xr:uid="{00000000-0005-0000-0000-0000030C0000}"/>
    <cellStyle name="Comma [0] 2 218" xfId="3074" hidden="1" xr:uid="{00000000-0005-0000-0000-0000050C0000}"/>
    <cellStyle name="Comma [0] 2 218" xfId="3076" hidden="1" xr:uid="{00000000-0005-0000-0000-0000070C0000}"/>
    <cellStyle name="Comma [0] 2 218" xfId="3078" hidden="1" xr:uid="{00000000-0005-0000-0000-0000090C0000}"/>
    <cellStyle name="Comma [0] 2 218" xfId="3079" hidden="1" xr:uid="{00000000-0005-0000-0000-00000A0C0000}"/>
    <cellStyle name="Comma [0] 2 218" xfId="3083" hidden="1" xr:uid="{00000000-0005-0000-0000-00000E0C0000}"/>
    <cellStyle name="Comma [0] 2 218" xfId="3084" hidden="1" xr:uid="{00000000-0005-0000-0000-00000F0C0000}"/>
    <cellStyle name="Comma [0] 2 218" xfId="3085" hidden="1" xr:uid="{00000000-0005-0000-0000-0000100C0000}"/>
    <cellStyle name="Comma [0] 2 218" xfId="3086" hidden="1" xr:uid="{00000000-0005-0000-0000-0000110C0000}"/>
    <cellStyle name="Comma [0] 2 218" xfId="3087" hidden="1" xr:uid="{00000000-0005-0000-0000-0000120C0000}"/>
    <cellStyle name="Comma [0] 2 218" xfId="3090" hidden="1" xr:uid="{00000000-0005-0000-0000-0000150C0000}"/>
    <cellStyle name="Comma [0] 2 218" xfId="3091" hidden="1" xr:uid="{00000000-0005-0000-0000-0000160C0000}"/>
    <cellStyle name="Comma [0] 2 218" xfId="3092" hidden="1" xr:uid="{00000000-0005-0000-0000-0000170C0000}"/>
    <cellStyle name="Comma [0] 2 218" xfId="3094" hidden="1" xr:uid="{00000000-0005-0000-0000-0000190C0000}"/>
    <cellStyle name="Comma [0] 2 218" xfId="3096" hidden="1" xr:uid="{00000000-0005-0000-0000-00001B0C0000}"/>
    <cellStyle name="Comma [0] 2 218" xfId="3098" hidden="1" xr:uid="{00000000-0005-0000-0000-00001D0C0000}"/>
    <cellStyle name="Comma [0] 2 218" xfId="3099" hidden="1" xr:uid="{00000000-0005-0000-0000-00001E0C0000}"/>
    <cellStyle name="Comma [0] 2 218" xfId="3100" hidden="1" xr:uid="{00000000-0005-0000-0000-00001F0C0000}"/>
    <cellStyle name="Comma [0] 2 218" xfId="3102" hidden="1" xr:uid="{00000000-0005-0000-0000-0000210C0000}"/>
    <cellStyle name="Comma [0] 2 218" xfId="3105" hidden="1" xr:uid="{00000000-0005-0000-0000-0000240C0000}"/>
    <cellStyle name="Comma [0] 2 218" xfId="3106" hidden="1" xr:uid="{00000000-0005-0000-0000-0000250C0000}"/>
    <cellStyle name="Comma [0] 2 218" xfId="3107" hidden="1" xr:uid="{00000000-0005-0000-0000-0000260C0000}"/>
    <cellStyle name="Comma [0] 2 218" xfId="3109" hidden="1" xr:uid="{00000000-0005-0000-0000-0000280C0000}"/>
    <cellStyle name="Comma [0] 2 218" xfId="3110" hidden="1" xr:uid="{00000000-0005-0000-0000-0000290C0000}"/>
    <cellStyle name="Comma [0] 2 218" xfId="3111" hidden="1" xr:uid="{00000000-0005-0000-0000-00002A0C0000}"/>
    <cellStyle name="Comma [0] 2 218" xfId="3113" hidden="1" xr:uid="{00000000-0005-0000-0000-00002C0C0000}"/>
    <cellStyle name="Comma [0] 2 218" xfId="3115" hidden="1" xr:uid="{00000000-0005-0000-0000-00002E0C0000}"/>
    <cellStyle name="Comma [0] 2 218" xfId="3117" hidden="1" xr:uid="{00000000-0005-0000-0000-0000300C0000}"/>
    <cellStyle name="Comma [0] 2 218" xfId="3118" hidden="1" xr:uid="{00000000-0005-0000-0000-0000310C0000}"/>
    <cellStyle name="Comma [0] 2 218" xfId="3119" hidden="1" xr:uid="{00000000-0005-0000-0000-0000320C0000}"/>
    <cellStyle name="Comma [0] 2 218" xfId="3121" hidden="1" xr:uid="{00000000-0005-0000-0000-0000340C0000}"/>
    <cellStyle name="Comma [0] 2 218" xfId="3124" hidden="1" xr:uid="{00000000-0005-0000-0000-0000370C0000}"/>
    <cellStyle name="Comma [0] 2 218" xfId="3125" hidden="1" xr:uid="{00000000-0005-0000-0000-0000380C0000}"/>
    <cellStyle name="Comma [0] 2 218" xfId="3126" hidden="1" xr:uid="{00000000-0005-0000-0000-0000390C0000}"/>
    <cellStyle name="Comma [0] 2 218" xfId="3128" hidden="1" xr:uid="{00000000-0005-0000-0000-00003B0C0000}"/>
    <cellStyle name="Comma [0] 2 218" xfId="3130" hidden="1" xr:uid="{00000000-0005-0000-0000-00003D0C0000}"/>
    <cellStyle name="Comma [0] 2 218" xfId="3132" hidden="1" xr:uid="{00000000-0005-0000-0000-00003F0C0000}"/>
    <cellStyle name="Comma [0] 2 218" xfId="3133" hidden="1" xr:uid="{00000000-0005-0000-0000-0000400C0000}"/>
    <cellStyle name="Comma [0] 2 218" xfId="3135" hidden="1" xr:uid="{00000000-0005-0000-0000-0000420C0000}"/>
    <cellStyle name="Comma [0] 2 218" xfId="3136" hidden="1" xr:uid="{00000000-0005-0000-0000-0000430C0000}"/>
    <cellStyle name="Comma [0] 2 218" xfId="3139" hidden="1" xr:uid="{00000000-0005-0000-0000-0000460C0000}"/>
    <cellStyle name="Comma [0] 2 218" xfId="3140" hidden="1" xr:uid="{00000000-0005-0000-0000-0000470C0000}"/>
    <cellStyle name="Comma [0] 2 218" xfId="3141" hidden="1" xr:uid="{00000000-0005-0000-0000-0000480C0000}"/>
    <cellStyle name="Comma [0] 2 218" xfId="3143" hidden="1" xr:uid="{00000000-0005-0000-0000-00004A0C0000}"/>
    <cellStyle name="Comma [0] 2 218" xfId="3145" hidden="1" xr:uid="{00000000-0005-0000-0000-00004C0C0000}"/>
    <cellStyle name="Comma [0] 2 218" xfId="3146" hidden="1" xr:uid="{00000000-0005-0000-0000-00004D0C0000}"/>
    <cellStyle name="Comma [0] 2 218" xfId="3149" hidden="1" xr:uid="{00000000-0005-0000-0000-0000500C0000}"/>
    <cellStyle name="Comma [0] 2 218" xfId="3152" hidden="1" xr:uid="{00000000-0005-0000-0000-0000530C0000}"/>
    <cellStyle name="Comma [0] 2 218" xfId="3153" hidden="1" xr:uid="{00000000-0005-0000-0000-0000540C0000}"/>
    <cellStyle name="Comma [0] 2 218" xfId="3154" hidden="1" xr:uid="{00000000-0005-0000-0000-0000550C0000}"/>
    <cellStyle name="Comma [0] 2 218" xfId="3156" hidden="1" xr:uid="{00000000-0005-0000-0000-0000570C0000}"/>
    <cellStyle name="Comma [0] 2 218" xfId="3157" hidden="1" xr:uid="{00000000-0005-0000-0000-0000580C0000}"/>
    <cellStyle name="Comma [0] 2 218" xfId="3158" hidden="1" xr:uid="{00000000-0005-0000-0000-0000590C0000}"/>
    <cellStyle name="Comma [0] 2 218" xfId="3161" hidden="1" xr:uid="{00000000-0005-0000-0000-00005C0C0000}"/>
    <cellStyle name="Comma [0] 2 218" xfId="3162" hidden="1" xr:uid="{00000000-0005-0000-0000-00005D0C0000}"/>
    <cellStyle name="Comma [0] 2 218" xfId="3163" hidden="1" xr:uid="{00000000-0005-0000-0000-00005E0C0000}"/>
    <cellStyle name="Comma [0] 2 218" xfId="3165" hidden="1" xr:uid="{00000000-0005-0000-0000-0000600C0000}"/>
    <cellStyle name="Comma [0] 2 218" xfId="3167" hidden="1" xr:uid="{00000000-0005-0000-0000-0000620C0000}"/>
    <cellStyle name="Comma [0] 2 218" xfId="3169" hidden="1" xr:uid="{00000000-0005-0000-0000-0000640C0000}"/>
    <cellStyle name="Comma [0] 2 218" xfId="3170" hidden="1" xr:uid="{00000000-0005-0000-0000-0000650C0000}"/>
    <cellStyle name="Comma [0] 2 218" xfId="3171" hidden="1" xr:uid="{00000000-0005-0000-0000-0000660C0000}"/>
    <cellStyle name="Comma [0] 2 218" xfId="3172" hidden="1" xr:uid="{00000000-0005-0000-0000-0000670C0000}"/>
    <cellStyle name="Comma [0] 2 218" xfId="3175" hidden="1" xr:uid="{00000000-0005-0000-0000-00006A0C0000}"/>
    <cellStyle name="Comma [0] 2 218" xfId="3176" hidden="1" xr:uid="{00000000-0005-0000-0000-00006B0C0000}"/>
    <cellStyle name="Comma [0] 2 218" xfId="3177" hidden="1" xr:uid="{00000000-0005-0000-0000-00006C0C0000}"/>
    <cellStyle name="Comma [0] 2 218" xfId="3179" hidden="1" xr:uid="{00000000-0005-0000-0000-00006E0C0000}"/>
    <cellStyle name="Comma [0] 2 218" xfId="3180" hidden="1" xr:uid="{00000000-0005-0000-0000-00006F0C0000}"/>
    <cellStyle name="Comma [0] 2 218" xfId="3181" hidden="1" xr:uid="{00000000-0005-0000-0000-0000700C0000}"/>
    <cellStyle name="Comma [0] 2 218" xfId="3182" hidden="1" xr:uid="{00000000-0005-0000-0000-0000710C0000}"/>
    <cellStyle name="Comma [0] 2 218" xfId="3183" hidden="1" xr:uid="{00000000-0005-0000-0000-0000720C0000}"/>
    <cellStyle name="Comma [0] 2 218" xfId="3185" hidden="1" xr:uid="{00000000-0005-0000-0000-0000740C0000}"/>
    <cellStyle name="Comma [0] 2 218" xfId="3188" hidden="1" xr:uid="{00000000-0005-0000-0000-0000770C0000}"/>
    <cellStyle name="Comma [0] 2 218" xfId="3189" hidden="1" xr:uid="{00000000-0005-0000-0000-0000780C0000}"/>
    <cellStyle name="Comma [0] 2 218" xfId="3190" hidden="1" xr:uid="{00000000-0005-0000-0000-0000790C0000}"/>
    <cellStyle name="Comma [0] 2 218" xfId="3192" hidden="1" xr:uid="{00000000-0005-0000-0000-00007B0C0000}"/>
    <cellStyle name="Comma [0] 2 218" xfId="3193" hidden="1" xr:uid="{00000000-0005-0000-0000-00007C0C0000}"/>
    <cellStyle name="Comma [0] 2 218" xfId="3194" hidden="1" xr:uid="{00000000-0005-0000-0000-00007D0C0000}"/>
    <cellStyle name="Comma [0] 2 218" xfId="3197" hidden="1" xr:uid="{00000000-0005-0000-0000-0000800C0000}"/>
    <cellStyle name="Comma [0] 2 218" xfId="3198" hidden="1" xr:uid="{00000000-0005-0000-0000-0000810C0000}"/>
    <cellStyle name="Comma [0] 2 218" xfId="3199" hidden="1" xr:uid="{00000000-0005-0000-0000-0000820C0000}"/>
    <cellStyle name="Comma [0] 2 218" xfId="3201" hidden="1" xr:uid="{00000000-0005-0000-0000-0000840C0000}"/>
    <cellStyle name="Comma [0] 2 218" xfId="3203" hidden="1" xr:uid="{00000000-0005-0000-0000-0000860C0000}"/>
    <cellStyle name="Comma [0] 2 218" xfId="3205" hidden="1" xr:uid="{00000000-0005-0000-0000-0000880C0000}"/>
    <cellStyle name="Comma [0] 2 218" xfId="3207" hidden="1" xr:uid="{00000000-0005-0000-0000-00008A0C0000}"/>
    <cellStyle name="Comma [0] 2 218" xfId="3208" hidden="1" xr:uid="{00000000-0005-0000-0000-00008B0C0000}"/>
    <cellStyle name="Comma [0] 2 218" xfId="3210" hidden="1" xr:uid="{00000000-0005-0000-0000-00008D0C0000}"/>
    <cellStyle name="Comma [0] 2 218" xfId="3212" hidden="1" xr:uid="{00000000-0005-0000-0000-00008F0C0000}"/>
    <cellStyle name="Comma [0] 2 218" xfId="3214" hidden="1" xr:uid="{00000000-0005-0000-0000-0000910C0000}"/>
    <cellStyle name="Comma [0] 2 218" xfId="3215" hidden="1" xr:uid="{00000000-0005-0000-0000-0000920C0000}"/>
    <cellStyle name="Comma [0] 2 218" xfId="3216" hidden="1" xr:uid="{00000000-0005-0000-0000-0000930C0000}"/>
    <cellStyle name="Comma [0] 2 218" xfId="3218" hidden="1" xr:uid="{00000000-0005-0000-0000-0000950C0000}"/>
    <cellStyle name="Comma [0] 2 218" xfId="3220" hidden="1" xr:uid="{00000000-0005-0000-0000-0000970C0000}"/>
    <cellStyle name="Comma [0] 2 218" xfId="3222" hidden="1" xr:uid="{00000000-0005-0000-0000-0000990C0000}"/>
    <cellStyle name="Comma [0] 2 218" xfId="3223" hidden="1" xr:uid="{00000000-0005-0000-0000-00009A0C0000}"/>
    <cellStyle name="Comma [0] 2 218" xfId="3225" hidden="1" xr:uid="{00000000-0005-0000-0000-00009C0C0000}"/>
    <cellStyle name="Comma [0] 2 218" xfId="3227" hidden="1" xr:uid="{00000000-0005-0000-0000-00009E0C0000}"/>
    <cellStyle name="Comma [0] 2 218" xfId="3229" hidden="1" xr:uid="{00000000-0005-0000-0000-0000A00C0000}"/>
    <cellStyle name="Comma [0] 2 218" xfId="3230" hidden="1" xr:uid="{00000000-0005-0000-0000-0000A10C0000}"/>
    <cellStyle name="Comma [0] 2 218" xfId="3232" hidden="1" xr:uid="{00000000-0005-0000-0000-0000A30C0000}"/>
    <cellStyle name="Comma [0] 2 218" xfId="3234" hidden="1" xr:uid="{00000000-0005-0000-0000-0000A50C0000}"/>
    <cellStyle name="Comma [0] 2 218" xfId="3236" hidden="1" xr:uid="{00000000-0005-0000-0000-0000A70C0000}"/>
    <cellStyle name="Comma [0] 2 218" xfId="3238" hidden="1" xr:uid="{00000000-0005-0000-0000-0000A90C0000}"/>
    <cellStyle name="Comma [0] 2 218" xfId="3240" hidden="1" xr:uid="{00000000-0005-0000-0000-0000AB0C0000}"/>
    <cellStyle name="Comma [0] 2 218" xfId="3241" hidden="1" xr:uid="{00000000-0005-0000-0000-0000AC0C0000}"/>
    <cellStyle name="Comma [0] 2 218" xfId="3242" hidden="1" xr:uid="{00000000-0005-0000-0000-0000AD0C0000}"/>
    <cellStyle name="Comma [0] 2 218" xfId="3243" hidden="1" xr:uid="{00000000-0005-0000-0000-0000AE0C0000}"/>
    <cellStyle name="Comma [0] 2 218" xfId="3245" hidden="1" xr:uid="{00000000-0005-0000-0000-0000B00C0000}"/>
    <cellStyle name="Comma [0] 2 218" xfId="3247" hidden="1" xr:uid="{00000000-0005-0000-0000-0000B20C0000}"/>
    <cellStyle name="Comma [0] 2 218" xfId="3249" hidden="1" xr:uid="{00000000-0005-0000-0000-0000B40C0000}"/>
    <cellStyle name="Comma [0] 2 218" xfId="3250" hidden="1" xr:uid="{00000000-0005-0000-0000-0000B50C0000}"/>
    <cellStyle name="Comma [0] 2 218" xfId="3252" hidden="1" xr:uid="{00000000-0005-0000-0000-0000B70C0000}"/>
    <cellStyle name="Comma [0] 2 218" xfId="3253" hidden="1" xr:uid="{00000000-0005-0000-0000-0000B80C0000}"/>
    <cellStyle name="Comma [0] 2 218" xfId="3255" hidden="1" xr:uid="{00000000-0005-0000-0000-0000BA0C0000}"/>
    <cellStyle name="Comma [0] 2 218" xfId="3257" hidden="1" xr:uid="{00000000-0005-0000-0000-0000BC0C0000}"/>
    <cellStyle name="Comma [0] 2 218" xfId="3258" hidden="1" xr:uid="{00000000-0005-0000-0000-0000BD0C0000}"/>
    <cellStyle name="Comma [0] 2 218" xfId="3260" hidden="1" xr:uid="{00000000-0005-0000-0000-0000BF0C0000}"/>
    <cellStyle name="Comma [0] 2 218" xfId="3262" hidden="1" xr:uid="{00000000-0005-0000-0000-0000C10C0000}"/>
    <cellStyle name="Comma [0] 2 218" xfId="3264" hidden="1" xr:uid="{00000000-0005-0000-0000-0000C30C0000}"/>
    <cellStyle name="Comma [0] 2 218" xfId="3266" hidden="1" xr:uid="{00000000-0005-0000-0000-0000C50C0000}"/>
    <cellStyle name="Comma [0] 2 218" xfId="3268" hidden="1" xr:uid="{00000000-0005-0000-0000-0000C70C0000}"/>
    <cellStyle name="Comma [0] 2 218" xfId="3269" hidden="1" xr:uid="{00000000-0005-0000-0000-0000C80C0000}"/>
    <cellStyle name="Comma [0] 2 218" xfId="3270" hidden="1" xr:uid="{00000000-0005-0000-0000-0000C90C0000}"/>
    <cellStyle name="Comma [0] 2 218" xfId="3271" hidden="1" xr:uid="{00000000-0005-0000-0000-0000CA0C0000}"/>
    <cellStyle name="Comma [0] 2 218" xfId="3273" hidden="1" xr:uid="{00000000-0005-0000-0000-0000CC0C0000}"/>
    <cellStyle name="Comma [0] 2 218" xfId="3277" hidden="1" xr:uid="{00000000-0005-0000-0000-0000D00C0000}"/>
    <cellStyle name="Comma [0] 2 218" xfId="3278" hidden="1" xr:uid="{00000000-0005-0000-0000-0000D10C0000}"/>
    <cellStyle name="Comma [0] 2 218" xfId="3279" hidden="1" xr:uid="{00000000-0005-0000-0000-0000D20C0000}"/>
    <cellStyle name="Comma [0] 2 218" xfId="3280" hidden="1" xr:uid="{00000000-0005-0000-0000-0000D30C0000}"/>
    <cellStyle name="Comma [0] 2 218" xfId="3281" hidden="1" xr:uid="{00000000-0005-0000-0000-0000D40C0000}"/>
    <cellStyle name="Comma [0] 2 218" xfId="3283" hidden="1" xr:uid="{00000000-0005-0000-0000-0000D60C0000}"/>
    <cellStyle name="Comma [0] 2 218" xfId="3286" hidden="1" xr:uid="{00000000-0005-0000-0000-0000D90C0000}"/>
    <cellStyle name="Comma [0] 2 218" xfId="3287" hidden="1" xr:uid="{00000000-0005-0000-0000-0000DA0C0000}"/>
    <cellStyle name="Comma [0] 2 218" xfId="3288" hidden="1" xr:uid="{00000000-0005-0000-0000-0000DB0C0000}"/>
    <cellStyle name="Comma [0] 2 218" xfId="3291" hidden="1" xr:uid="{00000000-0005-0000-0000-0000DE0C0000}"/>
    <cellStyle name="Comma [0] 2 218" xfId="3293" hidden="1" xr:uid="{00000000-0005-0000-0000-0000E00C0000}"/>
    <cellStyle name="Comma [0] 2 218" xfId="3294" hidden="1" xr:uid="{00000000-0005-0000-0000-0000E10C0000}"/>
    <cellStyle name="Comma [0] 2 218" xfId="3295" hidden="1" xr:uid="{00000000-0005-0000-0000-0000E20C0000}"/>
    <cellStyle name="Comma [0] 2 218" xfId="3296" hidden="1" xr:uid="{00000000-0005-0000-0000-0000E30C0000}"/>
    <cellStyle name="Comma [0] 2 218" xfId="3299" hidden="1" xr:uid="{00000000-0005-0000-0000-0000E60C0000}"/>
    <cellStyle name="Comma [0] 2 218" xfId="3301" hidden="1" xr:uid="{00000000-0005-0000-0000-0000E80C0000}"/>
    <cellStyle name="Comma [0] 2 218" xfId="3305" hidden="1" xr:uid="{00000000-0005-0000-0000-0000EC0C0000}"/>
    <cellStyle name="Comma [0] 2 218" xfId="3306" hidden="1" xr:uid="{00000000-0005-0000-0000-0000ED0C0000}"/>
    <cellStyle name="Comma [0] 2 218" xfId="3307" hidden="1" xr:uid="{00000000-0005-0000-0000-0000EE0C0000}"/>
    <cellStyle name="Comma [0] 2 218" xfId="3308" hidden="1" xr:uid="{00000000-0005-0000-0000-0000EF0C0000}"/>
    <cellStyle name="Comma [0] 2 218" xfId="3309" hidden="1" xr:uid="{00000000-0005-0000-0000-0000F00C0000}"/>
    <cellStyle name="Comma [0] 2 218" xfId="3310" hidden="1" xr:uid="{00000000-0005-0000-0000-0000F10C0000}"/>
    <cellStyle name="Comma [0] 2 218" xfId="3314" hidden="1" xr:uid="{00000000-0005-0000-0000-0000F50C0000}"/>
    <cellStyle name="Comma [0] 2 218" xfId="3315" hidden="1" xr:uid="{00000000-0005-0000-0000-0000F60C0000}"/>
    <cellStyle name="Comma [0] 2 218" xfId="3316" hidden="1" xr:uid="{00000000-0005-0000-0000-0000F70C0000}"/>
    <cellStyle name="Comma [0] 2 218" xfId="3317" hidden="1" xr:uid="{00000000-0005-0000-0000-0000F80C0000}"/>
    <cellStyle name="Comma [0] 2 218" xfId="3318" hidden="1" xr:uid="{00000000-0005-0000-0000-0000F90C0000}"/>
    <cellStyle name="Comma [0] 2 218" xfId="3320" hidden="1" xr:uid="{00000000-0005-0000-0000-0000FB0C0000}"/>
    <cellStyle name="Comma [0] 2 218" xfId="3323" hidden="1" xr:uid="{00000000-0005-0000-0000-0000FE0C0000}"/>
    <cellStyle name="Comma [0] 2 218" xfId="3324" hidden="1" xr:uid="{00000000-0005-0000-0000-0000FF0C0000}"/>
    <cellStyle name="Comma [0] 2 218" xfId="3325" hidden="1" xr:uid="{00000000-0005-0000-0000-0000000D0000}"/>
    <cellStyle name="Comma [0] 2 218" xfId="3327" hidden="1" xr:uid="{00000000-0005-0000-0000-0000020D0000}"/>
    <cellStyle name="Comma [0] 2 218" xfId="3329" hidden="1" xr:uid="{00000000-0005-0000-0000-0000040D0000}"/>
    <cellStyle name="Comma [0] 2 218" xfId="3330" hidden="1" xr:uid="{00000000-0005-0000-0000-0000050D0000}"/>
    <cellStyle name="Comma [0] 2 218" xfId="3331" hidden="1" xr:uid="{00000000-0005-0000-0000-0000060D0000}"/>
    <cellStyle name="Comma [0] 2 218" xfId="3332" hidden="1" xr:uid="{00000000-0005-0000-0000-0000070D0000}"/>
    <cellStyle name="Comma [0] 2 218" xfId="3334" hidden="1" xr:uid="{00000000-0005-0000-0000-0000090D0000}"/>
    <cellStyle name="Comma [0] 2 218" xfId="3335" hidden="1" xr:uid="{00000000-0005-0000-0000-00000A0D0000}"/>
    <cellStyle name="Comma [0] 2 218" xfId="3336" hidden="1" xr:uid="{00000000-0005-0000-0000-00000B0D0000}"/>
    <cellStyle name="Comma [0] 2 218" xfId="3337" hidden="1" xr:uid="{00000000-0005-0000-0000-00000C0D0000}"/>
    <cellStyle name="Comma [0] 2 218" xfId="3340" hidden="1" xr:uid="{00000000-0005-0000-0000-00000F0D0000}"/>
    <cellStyle name="Comma [0] 2 218" xfId="3342" hidden="1" xr:uid="{00000000-0005-0000-0000-0000110D0000}"/>
    <cellStyle name="Comma [0] 2 218" xfId="3343" hidden="1" xr:uid="{00000000-0005-0000-0000-0000120D0000}"/>
    <cellStyle name="Comma [0] 2 218" xfId="3344" hidden="1" xr:uid="{00000000-0005-0000-0000-0000130D0000}"/>
    <cellStyle name="Comma [0] 2 218" xfId="3345" hidden="1" xr:uid="{00000000-0005-0000-0000-0000140D0000}"/>
    <cellStyle name="Comma [0] 2 218" xfId="3347" hidden="1" xr:uid="{00000000-0005-0000-0000-0000160D0000}"/>
    <cellStyle name="Comma [0] 2 218" xfId="3349" hidden="1" xr:uid="{00000000-0005-0000-0000-0000180D0000}"/>
    <cellStyle name="Comma [0] 2 218" xfId="3351" hidden="1" xr:uid="{00000000-0005-0000-0000-00001A0D0000}"/>
    <cellStyle name="Comma [0] 2 218" xfId="3352" hidden="1" xr:uid="{00000000-0005-0000-0000-00001B0D0000}"/>
    <cellStyle name="Comma [0] 2 218" xfId="3353" hidden="1" xr:uid="{00000000-0005-0000-0000-00001C0D0000}"/>
    <cellStyle name="Comma [0] 2 218" xfId="3354" hidden="1" xr:uid="{00000000-0005-0000-0000-00001D0D0000}"/>
    <cellStyle name="Comma [0] 2 218" xfId="3357" hidden="1" xr:uid="{00000000-0005-0000-0000-0000200D0000}"/>
    <cellStyle name="Comma [0] 2 218" xfId="3359" hidden="1" xr:uid="{00000000-0005-0000-0000-0000220D0000}"/>
    <cellStyle name="Comma [0] 2 218" xfId="3360" hidden="1" xr:uid="{00000000-0005-0000-0000-0000230D0000}"/>
    <cellStyle name="Comma [0] 2 218" xfId="3362" hidden="1" xr:uid="{00000000-0005-0000-0000-0000250D0000}"/>
    <cellStyle name="Comma [0] 2 218" xfId="3365" hidden="1" xr:uid="{00000000-0005-0000-0000-0000280D0000}"/>
    <cellStyle name="Comma [0] 2 218" xfId="3366" hidden="1" xr:uid="{00000000-0005-0000-0000-0000290D0000}"/>
    <cellStyle name="Comma [0] 2 218" xfId="3367" hidden="1" xr:uid="{00000000-0005-0000-0000-00002A0D0000}"/>
    <cellStyle name="Comma [0] 2 218" xfId="3369" hidden="1" xr:uid="{00000000-0005-0000-0000-00002C0D0000}"/>
    <cellStyle name="Comma [0] 2 218" xfId="3371" hidden="1" xr:uid="{00000000-0005-0000-0000-00002E0D0000}"/>
    <cellStyle name="Comma [0] 2 218" xfId="3373" hidden="1" xr:uid="{00000000-0005-0000-0000-0000300D0000}"/>
    <cellStyle name="Comma [0] 2 218" xfId="3374" hidden="1" xr:uid="{00000000-0005-0000-0000-0000310D0000}"/>
    <cellStyle name="Comma [0] 2 218" xfId="3375" hidden="1" xr:uid="{00000000-0005-0000-0000-0000320D0000}"/>
    <cellStyle name="Comma [0] 2 218" xfId="3378" hidden="1" xr:uid="{00000000-0005-0000-0000-0000350D0000}"/>
    <cellStyle name="Comma [0] 2 218" xfId="3379" hidden="1" xr:uid="{00000000-0005-0000-0000-0000360D0000}"/>
    <cellStyle name="Comma [0] 2 218" xfId="3381" hidden="1" xr:uid="{00000000-0005-0000-0000-0000380D0000}"/>
    <cellStyle name="Comma [0] 2 218" xfId="3382" hidden="1" xr:uid="{00000000-0005-0000-0000-0000390D0000}"/>
    <cellStyle name="Comma [0] 2 218" xfId="3383" hidden="1" xr:uid="{00000000-0005-0000-0000-00003A0D0000}"/>
    <cellStyle name="Comma [0] 2 218" xfId="3384" hidden="1" xr:uid="{00000000-0005-0000-0000-00003B0D0000}"/>
    <cellStyle name="Comma [0] 2 218" xfId="3385" hidden="1" xr:uid="{00000000-0005-0000-0000-00003C0D0000}"/>
    <cellStyle name="Comma [0] 2 218" xfId="3388" hidden="1" xr:uid="{00000000-0005-0000-0000-00003F0D0000}"/>
    <cellStyle name="Comma [0] 2 218" xfId="3390" hidden="1" xr:uid="{00000000-0005-0000-0000-0000410D0000}"/>
    <cellStyle name="Comma [0] 2 218" xfId="3393" hidden="1" xr:uid="{00000000-0005-0000-0000-0000440D0000}"/>
    <cellStyle name="Comma [0] 2 218" xfId="3394" hidden="1" xr:uid="{00000000-0005-0000-0000-0000450D0000}"/>
    <cellStyle name="Comma [0] 2 218" xfId="3395" hidden="1" xr:uid="{00000000-0005-0000-0000-0000460D0000}"/>
    <cellStyle name="Comma [0] 2 218" xfId="3397" hidden="1" xr:uid="{00000000-0005-0000-0000-0000480D0000}"/>
    <cellStyle name="Comma [0] 2 218" xfId="3398" hidden="1" xr:uid="{00000000-0005-0000-0000-0000490D0000}"/>
    <cellStyle name="Comma [0] 2 218" xfId="3399" hidden="1" xr:uid="{00000000-0005-0000-0000-00004A0D0000}"/>
    <cellStyle name="Comma [0] 2 218" xfId="3402" hidden="1" xr:uid="{00000000-0005-0000-0000-00004D0D0000}"/>
    <cellStyle name="Comma [0] 2 218" xfId="3403" hidden="1" xr:uid="{00000000-0005-0000-0000-00004E0D0000}"/>
    <cellStyle name="Comma [0] 2 218" xfId="3404" hidden="1" xr:uid="{00000000-0005-0000-0000-00004F0D0000}"/>
    <cellStyle name="Comma [0] 2 218" xfId="3406" hidden="1" xr:uid="{00000000-0005-0000-0000-0000510D0000}"/>
    <cellStyle name="Comma [0] 2 218" xfId="3408" hidden="1" xr:uid="{00000000-0005-0000-0000-0000530D0000}"/>
    <cellStyle name="Comma [0] 2 218" xfId="3409" hidden="1" xr:uid="{00000000-0005-0000-0000-0000540D0000}"/>
    <cellStyle name="Comma [0] 2 218" xfId="3411" hidden="1" xr:uid="{00000000-0005-0000-0000-0000560D0000}"/>
    <cellStyle name="Comma [0] 2 218" xfId="3413" hidden="1" xr:uid="{00000000-0005-0000-0000-0000580D0000}"/>
    <cellStyle name="Comma [0] 2 218" xfId="3414" hidden="1" xr:uid="{00000000-0005-0000-0000-0000590D0000}"/>
    <cellStyle name="Comma [0] 2 218" xfId="3417" hidden="1" xr:uid="{00000000-0005-0000-0000-00005C0D0000}"/>
    <cellStyle name="Comma [0] 2 218" xfId="3418" hidden="1" xr:uid="{00000000-0005-0000-0000-00005D0D0000}"/>
    <cellStyle name="Comma [0] 2 218" xfId="3419" hidden="1" xr:uid="{00000000-0005-0000-0000-00005E0D0000}"/>
    <cellStyle name="Comma [0] 2 218" xfId="3421" hidden="1" xr:uid="{00000000-0005-0000-0000-0000600D0000}"/>
    <cellStyle name="Comma [0] 2 218" xfId="3422" hidden="1" xr:uid="{00000000-0005-0000-0000-0000610D0000}"/>
    <cellStyle name="Comma [0] 2 218" xfId="3423" hidden="1" xr:uid="{00000000-0005-0000-0000-0000620D0000}"/>
    <cellStyle name="Comma [0] 2 218" xfId="3425" hidden="1" xr:uid="{00000000-0005-0000-0000-0000640D0000}"/>
    <cellStyle name="Comma [0] 2 218" xfId="3427" hidden="1" xr:uid="{00000000-0005-0000-0000-0000660D0000}"/>
    <cellStyle name="Comma [0] 2 218" xfId="3429" hidden="1" xr:uid="{00000000-0005-0000-0000-0000680D0000}"/>
    <cellStyle name="Comma [0] 2 218" xfId="3430" hidden="1" xr:uid="{00000000-0005-0000-0000-0000690D0000}"/>
    <cellStyle name="Comma [0] 2 218" xfId="3431" hidden="1" xr:uid="{00000000-0005-0000-0000-00006A0D0000}"/>
    <cellStyle name="Comma [0] 2 218" xfId="3433" hidden="1" xr:uid="{00000000-0005-0000-0000-00006C0D0000}"/>
    <cellStyle name="Comma [0] 2 218" xfId="3435" hidden="1" xr:uid="{00000000-0005-0000-0000-00006E0D0000}"/>
    <cellStyle name="Comma [0] 2 218" xfId="3437" hidden="1" xr:uid="{00000000-0005-0000-0000-0000700D0000}"/>
    <cellStyle name="Comma [0] 2 218" xfId="3438" hidden="1" xr:uid="{00000000-0005-0000-0000-0000710D0000}"/>
    <cellStyle name="Comma [0] 2 218" xfId="3440" hidden="1" xr:uid="{00000000-0005-0000-0000-0000730D0000}"/>
    <cellStyle name="Comma [0] 2 218" xfId="3442" hidden="1" xr:uid="{00000000-0005-0000-0000-0000750D0000}"/>
    <cellStyle name="Comma [0] 2 218" xfId="3444" hidden="1" xr:uid="{00000000-0005-0000-0000-0000770D0000}"/>
    <cellStyle name="Comma [0] 2 218" xfId="3445" hidden="1" xr:uid="{00000000-0005-0000-0000-0000780D0000}"/>
    <cellStyle name="Comma [0] 2 218" xfId="3447" hidden="1" xr:uid="{00000000-0005-0000-0000-00007A0D0000}"/>
    <cellStyle name="Comma [0] 2 218" xfId="3448" hidden="1" xr:uid="{00000000-0005-0000-0000-00007B0D0000}"/>
    <cellStyle name="Comma [0] 2 218" xfId="3450" hidden="1" xr:uid="{00000000-0005-0000-0000-00007D0D0000}"/>
    <cellStyle name="Comma [0] 2 218" xfId="3451" hidden="1" xr:uid="{00000000-0005-0000-0000-00007E0D0000}"/>
    <cellStyle name="Comma [0] 2 218" xfId="3454" hidden="1" xr:uid="{00000000-0005-0000-0000-0000810D0000}"/>
    <cellStyle name="Comma [0] 2 218" xfId="3455" hidden="1" xr:uid="{00000000-0005-0000-0000-0000820D0000}"/>
    <cellStyle name="Comma [0] 2 218" xfId="3457" hidden="1" xr:uid="{00000000-0005-0000-0000-0000840D0000}"/>
    <cellStyle name="Comma [0] 2 218" xfId="3458" hidden="1" xr:uid="{00000000-0005-0000-0000-0000850D0000}"/>
    <cellStyle name="Comma [0] 2 218" xfId="3462" hidden="1" xr:uid="{00000000-0005-0000-0000-0000890D0000}"/>
    <cellStyle name="Comma [0] 2 218" xfId="3463" hidden="1" xr:uid="{00000000-0005-0000-0000-00008A0D0000}"/>
    <cellStyle name="Comma [0] 2 218" xfId="3465" hidden="1" xr:uid="{00000000-0005-0000-0000-00008C0D0000}"/>
    <cellStyle name="Comma [0] 2 218" xfId="3466" hidden="1" xr:uid="{00000000-0005-0000-0000-00008D0D0000}"/>
    <cellStyle name="Comma [0] 2 218" xfId="3467" hidden="1" xr:uid="{00000000-0005-0000-0000-00008E0D0000}"/>
    <cellStyle name="Comma [0] 2 218" xfId="3469" hidden="1" xr:uid="{00000000-0005-0000-0000-0000900D0000}"/>
    <cellStyle name="Comma [0] 2 218" xfId="3471" hidden="1" xr:uid="{00000000-0005-0000-0000-0000920D0000}"/>
    <cellStyle name="Comma [0] 2 218" xfId="3472" hidden="1" xr:uid="{00000000-0005-0000-0000-0000930D0000}"/>
    <cellStyle name="Comma [0] 2 218" xfId="3474" hidden="1" xr:uid="{00000000-0005-0000-0000-0000950D0000}"/>
    <cellStyle name="Comma [0] 2 218" xfId="3475" hidden="1" xr:uid="{00000000-0005-0000-0000-0000960D0000}"/>
    <cellStyle name="Comma [0] 2 218" xfId="3476" hidden="1" xr:uid="{00000000-0005-0000-0000-0000970D0000}"/>
    <cellStyle name="Comma [0] 2 218" xfId="3479" hidden="1" xr:uid="{00000000-0005-0000-0000-00009A0D0000}"/>
    <cellStyle name="Comma [0] 2 218" xfId="3481" hidden="1" xr:uid="{00000000-0005-0000-0000-00009C0D0000}"/>
    <cellStyle name="Comma [0] 2 218" xfId="3482" hidden="1" xr:uid="{00000000-0005-0000-0000-00009D0D0000}"/>
    <cellStyle name="Comma [0] 2 218" xfId="3483" hidden="1" xr:uid="{00000000-0005-0000-0000-00009E0D0000}"/>
    <cellStyle name="Comma [0] 2 218" xfId="3484" hidden="1" xr:uid="{00000000-0005-0000-0000-00009F0D0000}"/>
    <cellStyle name="Comma [0] 2 218" xfId="3486" hidden="1" xr:uid="{00000000-0005-0000-0000-0000A10D0000}"/>
    <cellStyle name="Comma [0] 2 218" xfId="3488" hidden="1" xr:uid="{00000000-0005-0000-0000-0000A30D0000}"/>
    <cellStyle name="Comma [0] 2 218" xfId="3489" hidden="1" xr:uid="{00000000-0005-0000-0000-0000A40D0000}"/>
    <cellStyle name="Comma [0] 2 218" xfId="3491" hidden="1" xr:uid="{00000000-0005-0000-0000-0000A60D0000}"/>
    <cellStyle name="Comma [0] 2 218" xfId="3492" hidden="1" xr:uid="{00000000-0005-0000-0000-0000A70D0000}"/>
    <cellStyle name="Comma [0] 2 218" xfId="3493" hidden="1" xr:uid="{00000000-0005-0000-0000-0000A80D0000}"/>
    <cellStyle name="Comma [0] 2 218" xfId="3494" hidden="1" xr:uid="{00000000-0005-0000-0000-0000A90D0000}"/>
    <cellStyle name="Comma [0] 2 218" xfId="3495" hidden="1" xr:uid="{00000000-0005-0000-0000-0000AA0D0000}"/>
    <cellStyle name="Comma [0] 2 218" xfId="3497" hidden="1" xr:uid="{00000000-0005-0000-0000-0000AC0D0000}"/>
    <cellStyle name="Comma [0] 2 218" xfId="3499" hidden="1" xr:uid="{00000000-0005-0000-0000-0000AE0D0000}"/>
    <cellStyle name="Comma [0] 2 218" xfId="3501" hidden="1" xr:uid="{00000000-0005-0000-0000-0000B00D0000}"/>
    <cellStyle name="Comma [0] 2 218" xfId="3502" hidden="1" xr:uid="{00000000-0005-0000-0000-0000B10D0000}"/>
    <cellStyle name="Comma [0] 2 218" xfId="3503" hidden="1" xr:uid="{00000000-0005-0000-0000-0000B20D0000}"/>
    <cellStyle name="Comma [0] 2 218" xfId="3505" hidden="1" xr:uid="{00000000-0005-0000-0000-0000B40D0000}"/>
    <cellStyle name="Comma [0] 2 218" xfId="3507" hidden="1" xr:uid="{00000000-0005-0000-0000-0000B60D0000}"/>
    <cellStyle name="Comma [0] 2 218" xfId="3508" hidden="1" xr:uid="{00000000-0005-0000-0000-0000B70D0000}"/>
    <cellStyle name="Comma [0] 2 218" xfId="3510" hidden="1" xr:uid="{00000000-0005-0000-0000-0000B90D0000}"/>
    <cellStyle name="Comma [0] 2 218" xfId="3511" hidden="1" xr:uid="{00000000-0005-0000-0000-0000BA0D0000}"/>
    <cellStyle name="Comma [0] 2 218" xfId="3513" hidden="1" xr:uid="{00000000-0005-0000-0000-0000BC0D0000}"/>
    <cellStyle name="Comma [0] 2 218" xfId="3515" hidden="1" xr:uid="{00000000-0005-0000-0000-0000BE0D0000}"/>
    <cellStyle name="Comma [0] 2 218" xfId="3517" hidden="1" xr:uid="{00000000-0005-0000-0000-0000C00D0000}"/>
    <cellStyle name="Comma [0] 2 218" xfId="3519" hidden="1" xr:uid="{00000000-0005-0000-0000-0000C20D0000}"/>
    <cellStyle name="Comma [0] 2 218" xfId="3520" hidden="1" xr:uid="{00000000-0005-0000-0000-0000C30D0000}"/>
    <cellStyle name="Comma [0] 2 218" xfId="3522" hidden="1" xr:uid="{00000000-0005-0000-0000-0000C50D0000}"/>
    <cellStyle name="Comma [0] 2 218" xfId="3523" hidden="1" xr:uid="{00000000-0005-0000-0000-0000C60D0000}"/>
    <cellStyle name="Comma [0] 2 218" xfId="3526" hidden="1" xr:uid="{00000000-0005-0000-0000-0000C90D0000}"/>
    <cellStyle name="Comma [0] 2 218" xfId="3527" hidden="1" xr:uid="{00000000-0005-0000-0000-0000CA0D0000}"/>
    <cellStyle name="Comma [0] 2 218" xfId="3529" hidden="1" xr:uid="{00000000-0005-0000-0000-0000CC0D0000}"/>
    <cellStyle name="Comma [0] 2 218" xfId="3530" hidden="1" xr:uid="{00000000-0005-0000-0000-0000CD0D0000}"/>
    <cellStyle name="Comma [0] 2 218" xfId="3531" hidden="1" xr:uid="{00000000-0005-0000-0000-0000CE0D0000}"/>
    <cellStyle name="Comma [0] 2 218" xfId="3534" hidden="1" xr:uid="{00000000-0005-0000-0000-0000D10D0000}"/>
    <cellStyle name="Comma [0] 2 218" xfId="3535" hidden="1" xr:uid="{00000000-0005-0000-0000-0000D20D0000}"/>
    <cellStyle name="Comma [0] 2 218" xfId="3537" hidden="1" xr:uid="{00000000-0005-0000-0000-0000D40D0000}"/>
    <cellStyle name="Comma [0] 2 218" xfId="3538" hidden="1" xr:uid="{00000000-0005-0000-0000-0000D50D0000}"/>
    <cellStyle name="Comma [0] 2 218" xfId="3541" hidden="1" xr:uid="{00000000-0005-0000-0000-0000D80D0000}"/>
    <cellStyle name="Comma [0] 2 218" xfId="3542" hidden="1" xr:uid="{00000000-0005-0000-0000-0000D90D0000}"/>
    <cellStyle name="Comma [0] 2 218" xfId="3544" hidden="1" xr:uid="{00000000-0005-0000-0000-0000DB0D0000}"/>
    <cellStyle name="Comma [0] 2 218" xfId="3546" hidden="1" xr:uid="{00000000-0005-0000-0000-0000DD0D0000}"/>
    <cellStyle name="Comma [0] 2 218" xfId="3548" hidden="1" xr:uid="{00000000-0005-0000-0000-0000DF0D0000}"/>
    <cellStyle name="Comma [0] 2 218" xfId="3549" hidden="1" xr:uid="{00000000-0005-0000-0000-0000E00D0000}"/>
    <cellStyle name="Comma [0] 2 218" xfId="3552" hidden="1" xr:uid="{00000000-0005-0000-0000-0000E30D0000}"/>
    <cellStyle name="Comma [0] 2 218" xfId="3553" hidden="1" xr:uid="{00000000-0005-0000-0000-0000E40D0000}"/>
    <cellStyle name="Comma [0] 2 218" xfId="3554" hidden="1" xr:uid="{00000000-0005-0000-0000-0000E50D0000}"/>
    <cellStyle name="Comma [0] 2 218" xfId="3555" hidden="1" xr:uid="{00000000-0005-0000-0000-0000E60D0000}"/>
    <cellStyle name="Comma [0] 2 218" xfId="3557" hidden="1" xr:uid="{00000000-0005-0000-0000-0000E80D0000}"/>
    <cellStyle name="Comma [0] 2 218" xfId="3558" hidden="1" xr:uid="{00000000-0005-0000-0000-0000E90D0000}"/>
    <cellStyle name="Comma [0] 2 218" xfId="3561" hidden="1" xr:uid="{00000000-0005-0000-0000-0000EC0D0000}"/>
    <cellStyle name="Comma [0] 2 218" xfId="3562" hidden="1" xr:uid="{00000000-0005-0000-0000-0000ED0D0000}"/>
    <cellStyle name="Comma [0] 2 218" xfId="3564" hidden="1" xr:uid="{00000000-0005-0000-0000-0000EF0D0000}"/>
    <cellStyle name="Comma [0] 2 218" xfId="3565" hidden="1" xr:uid="{00000000-0005-0000-0000-0000F00D0000}"/>
    <cellStyle name="Comma [0] 2 218" xfId="3566" hidden="1" xr:uid="{00000000-0005-0000-0000-0000F10D0000}"/>
    <cellStyle name="Comma [0] 2 218" xfId="3569" hidden="1" xr:uid="{00000000-0005-0000-0000-0000F40D0000}"/>
    <cellStyle name="Comma [0] 2 218" xfId="3570" hidden="1" xr:uid="{00000000-0005-0000-0000-0000F50D0000}"/>
    <cellStyle name="Comma [0] 2 218" xfId="3572" hidden="1" xr:uid="{00000000-0005-0000-0000-0000F70D0000}"/>
    <cellStyle name="Comma [0] 2 218" xfId="3573" hidden="1" xr:uid="{00000000-0005-0000-0000-0000F80D0000}"/>
    <cellStyle name="Comma [0] 2 218" xfId="3576" hidden="1" xr:uid="{00000000-0005-0000-0000-0000FB0D0000}"/>
    <cellStyle name="Comma [0] 2 218" xfId="3577" hidden="1" xr:uid="{00000000-0005-0000-0000-0000FC0D0000}"/>
    <cellStyle name="Comma [0] 2 218" xfId="3578" hidden="1" xr:uid="{00000000-0005-0000-0000-0000FD0D0000}"/>
    <cellStyle name="Comma [0] 2 218" xfId="3579" hidden="1" xr:uid="{00000000-0005-0000-0000-0000FE0D0000}"/>
    <cellStyle name="Comma [0] 2 218" xfId="3581" hidden="1" xr:uid="{00000000-0005-0000-0000-0000000E0000}"/>
    <cellStyle name="Comma [0] 2 218" xfId="3582" hidden="1" xr:uid="{00000000-0005-0000-0000-0000010E0000}"/>
    <cellStyle name="Comma [0] 2 218" xfId="3585" hidden="1" xr:uid="{00000000-0005-0000-0000-0000040E0000}"/>
    <cellStyle name="Comma [0] 2 218" xfId="3586" hidden="1" xr:uid="{00000000-0005-0000-0000-0000050E0000}"/>
    <cellStyle name="Comma [0] 2 218" xfId="3587" hidden="1" xr:uid="{00000000-0005-0000-0000-0000060E0000}"/>
    <cellStyle name="Comma [0] 2 218" xfId="3589" hidden="1" xr:uid="{00000000-0005-0000-0000-0000080E0000}"/>
    <cellStyle name="Comma [0] 2 218" xfId="3591" hidden="1" xr:uid="{00000000-0005-0000-0000-00000A0E0000}"/>
    <cellStyle name="Comma [0] 2 218" xfId="3592" hidden="1" xr:uid="{00000000-0005-0000-0000-00000B0E0000}"/>
    <cellStyle name="Comma [0] 2 218" xfId="3594" hidden="1" xr:uid="{00000000-0005-0000-0000-00000D0E0000}"/>
    <cellStyle name="Comma [0] 2 218" xfId="3596" hidden="1" xr:uid="{00000000-0005-0000-0000-00000F0E0000}"/>
    <cellStyle name="Comma [0] 2 218" xfId="3597" hidden="1" xr:uid="{00000000-0005-0000-0000-0000100E0000}"/>
    <cellStyle name="Comma [0] 2 218" xfId="3599" hidden="1" xr:uid="{00000000-0005-0000-0000-0000120E0000}"/>
    <cellStyle name="Comma [0] 2 218" xfId="3600" hidden="1" xr:uid="{00000000-0005-0000-0000-0000130E0000}"/>
    <cellStyle name="Comma [0] 2 218" xfId="3601" hidden="1" xr:uid="{00000000-0005-0000-0000-0000140E0000}"/>
    <cellStyle name="Comma [0] 2 218" xfId="3604" hidden="1" xr:uid="{00000000-0005-0000-0000-0000170E0000}"/>
    <cellStyle name="Comma [0] 2 218" xfId="3606" hidden="1" xr:uid="{00000000-0005-0000-0000-0000190E0000}"/>
    <cellStyle name="Comma [0] 2 218" xfId="3607" hidden="1" xr:uid="{00000000-0005-0000-0000-00001A0E0000}"/>
    <cellStyle name="Comma [0] 2 218" xfId="3608" hidden="1" xr:uid="{00000000-0005-0000-0000-00001B0E0000}"/>
    <cellStyle name="Comma [0] 2 218" xfId="3611" hidden="1" xr:uid="{00000000-0005-0000-0000-00001E0E0000}"/>
    <cellStyle name="Comma [0] 2 218" xfId="3612" hidden="1" xr:uid="{00000000-0005-0000-0000-00001F0E0000}"/>
    <cellStyle name="Comma [0] 2 218" xfId="3614" hidden="1" xr:uid="{00000000-0005-0000-0000-0000210E0000}"/>
    <cellStyle name="Comma [0] 2 218" xfId="3615" hidden="1" xr:uid="{00000000-0005-0000-0000-0000220E0000}"/>
    <cellStyle name="Comma [0] 2 218" xfId="3618" hidden="1" xr:uid="{00000000-0005-0000-0000-0000250E0000}"/>
    <cellStyle name="Comma [0] 2 218" xfId="3620" hidden="1" xr:uid="{00000000-0005-0000-0000-0000270E0000}"/>
    <cellStyle name="Comma [0] 2 218" xfId="3621" hidden="1" xr:uid="{00000000-0005-0000-0000-0000280E0000}"/>
    <cellStyle name="Comma [0] 2 218" xfId="3624" hidden="1" xr:uid="{00000000-0005-0000-0000-00002B0E0000}"/>
    <cellStyle name="Comma [0] 2 218" xfId="3625" hidden="1" xr:uid="{00000000-0005-0000-0000-00002C0E0000}"/>
    <cellStyle name="Comma [0] 2 218" xfId="3626" hidden="1" xr:uid="{00000000-0005-0000-0000-00002D0E0000}"/>
    <cellStyle name="Comma [0] 2 218" xfId="3627" hidden="1" xr:uid="{00000000-0005-0000-0000-00002E0E0000}"/>
    <cellStyle name="Comma [0] 2 218" xfId="3629" hidden="1" xr:uid="{00000000-0005-0000-0000-0000300E0000}"/>
    <cellStyle name="Comma [0] 2 218" xfId="3630" hidden="1" xr:uid="{00000000-0005-0000-0000-0000310E0000}"/>
    <cellStyle name="Comma [0] 2 218" xfId="3633" hidden="1" xr:uid="{00000000-0005-0000-0000-0000340E0000}"/>
    <cellStyle name="Comma [0] 2 218" xfId="3634" hidden="1" xr:uid="{00000000-0005-0000-0000-0000350E0000}"/>
    <cellStyle name="Comma [0] 2 218" xfId="3636" hidden="1" xr:uid="{00000000-0005-0000-0000-0000370E0000}"/>
    <cellStyle name="Comma [0] 2 218" xfId="3637" hidden="1" xr:uid="{00000000-0005-0000-0000-0000380E0000}"/>
    <cellStyle name="Comma [0] 2 218" xfId="3639" hidden="1" xr:uid="{00000000-0005-0000-0000-00003A0E0000}"/>
    <cellStyle name="Comma [0] 2 218" xfId="3640" hidden="1" xr:uid="{00000000-0005-0000-0000-00003B0E0000}"/>
    <cellStyle name="Comma [0] 2 218" xfId="3642" hidden="1" xr:uid="{00000000-0005-0000-0000-00003D0E0000}"/>
    <cellStyle name="Comma [0] 2 218" xfId="3643" hidden="1" xr:uid="{00000000-0005-0000-0000-00003E0E0000}"/>
    <cellStyle name="Comma [0] 2 218" xfId="3644" hidden="1" xr:uid="{00000000-0005-0000-0000-00003F0E0000}"/>
    <cellStyle name="Comma [0] 2 218" xfId="3647" hidden="1" xr:uid="{00000000-0005-0000-0000-0000420E0000}"/>
    <cellStyle name="Comma [0] 2 218" xfId="3648" hidden="1" xr:uid="{00000000-0005-0000-0000-0000430E0000}"/>
    <cellStyle name="Comma [0] 2 218" xfId="3649" hidden="1" xr:uid="{00000000-0005-0000-0000-0000440E0000}"/>
    <cellStyle name="Comma [0] 2 218" xfId="3650" hidden="1" xr:uid="{00000000-0005-0000-0000-0000450E0000}"/>
    <cellStyle name="Comma [0] 2 218" xfId="3651" hidden="1" xr:uid="{00000000-0005-0000-0000-0000460E0000}"/>
    <cellStyle name="Comma [0] 2 218" xfId="3652" hidden="1" xr:uid="{00000000-0005-0000-0000-0000470E0000}"/>
    <cellStyle name="Comma [0] 2 218" xfId="3654" hidden="1" xr:uid="{00000000-0005-0000-0000-0000490E0000}"/>
    <cellStyle name="Comma [0] 2 218" xfId="3656" hidden="1" xr:uid="{00000000-0005-0000-0000-00004B0E0000}"/>
    <cellStyle name="Comma [0] 2 218" xfId="3657" hidden="1" xr:uid="{00000000-0005-0000-0000-00004C0E0000}"/>
    <cellStyle name="Comma [0] 2 218" xfId="3660" hidden="1" xr:uid="{00000000-0005-0000-0000-00004F0E0000}"/>
    <cellStyle name="Comma [0] 2 218" xfId="3661" hidden="1" xr:uid="{00000000-0005-0000-0000-0000500E0000}"/>
    <cellStyle name="Comma [0] 2 218" xfId="3662" hidden="1" xr:uid="{00000000-0005-0000-0000-0000510E0000}"/>
    <cellStyle name="Comma [0] 2 218" xfId="3663" hidden="1" xr:uid="{00000000-0005-0000-0000-0000520E0000}"/>
    <cellStyle name="Comma [0] 2 218" xfId="3665" hidden="1" xr:uid="{00000000-0005-0000-0000-0000540E0000}"/>
    <cellStyle name="Comma [0] 2 218" xfId="3666" hidden="1" xr:uid="{00000000-0005-0000-0000-0000550E0000}"/>
    <cellStyle name="Comma [0] 2 218" xfId="3669" hidden="1" xr:uid="{00000000-0005-0000-0000-0000580E0000}"/>
    <cellStyle name="Comma [0] 2 218" xfId="3671" hidden="1" xr:uid="{00000000-0005-0000-0000-00005A0E0000}"/>
    <cellStyle name="Comma [0] 2 218" xfId="3672" hidden="1" xr:uid="{00000000-0005-0000-0000-00005B0E0000}"/>
    <cellStyle name="Comma [0] 2 218" xfId="3673" hidden="1" xr:uid="{00000000-0005-0000-0000-00005C0E0000}"/>
    <cellStyle name="Comma [0] 2 218" xfId="3676" hidden="1" xr:uid="{00000000-0005-0000-0000-00005F0E0000}"/>
    <cellStyle name="Comma [0] 2 218" xfId="3678" hidden="1" xr:uid="{00000000-0005-0000-0000-0000610E0000}"/>
    <cellStyle name="Comma [0] 2 218" xfId="3679" hidden="1" xr:uid="{00000000-0005-0000-0000-0000620E0000}"/>
    <cellStyle name="Comma [0] 2 218" xfId="3680" hidden="1" xr:uid="{00000000-0005-0000-0000-0000630E0000}"/>
    <cellStyle name="Comma [0] 2 218" xfId="3683" hidden="1" xr:uid="{00000000-0005-0000-0000-0000660E0000}"/>
    <cellStyle name="Comma [0] 2 218" xfId="3685" hidden="1" xr:uid="{00000000-0005-0000-0000-0000680E0000}"/>
    <cellStyle name="Comma [0] 2 218" xfId="3686" hidden="1" xr:uid="{00000000-0005-0000-0000-0000690E0000}"/>
    <cellStyle name="Comma [0] 2 218" xfId="3687" hidden="1" xr:uid="{00000000-0005-0000-0000-00006A0E0000}"/>
    <cellStyle name="Comma [0] 2 218" xfId="3688" hidden="1" xr:uid="{00000000-0005-0000-0000-00006B0E0000}"/>
    <cellStyle name="Comma [0] 2 218" xfId="3691" hidden="1" xr:uid="{00000000-0005-0000-0000-00006E0E0000}"/>
    <cellStyle name="Comma [0] 2 218" xfId="3693" hidden="1" xr:uid="{00000000-0005-0000-0000-0000700E0000}"/>
    <cellStyle name="Comma [0] 2 218" xfId="3694" hidden="1" xr:uid="{00000000-0005-0000-0000-0000710E0000}"/>
    <cellStyle name="Comma [0] 2 218" xfId="3695" hidden="1" xr:uid="{00000000-0005-0000-0000-0000720E0000}"/>
    <cellStyle name="Comma [0] 2 218" xfId="3698" hidden="1" xr:uid="{00000000-0005-0000-0000-0000750E0000}"/>
    <cellStyle name="Comma [0] 2 218" xfId="3700" hidden="1" xr:uid="{00000000-0005-0000-0000-0000770E0000}"/>
    <cellStyle name="Comma [0] 2 218" xfId="3701" hidden="1" xr:uid="{00000000-0005-0000-0000-0000780E0000}"/>
    <cellStyle name="Comma [0] 2 218" xfId="3702" hidden="1" xr:uid="{00000000-0005-0000-0000-0000790E0000}"/>
    <cellStyle name="Comma [0] 2 218" xfId="3705" hidden="1" xr:uid="{00000000-0005-0000-0000-00007C0E0000}"/>
    <cellStyle name="Comma [0] 2 218" xfId="3706" hidden="1" xr:uid="{00000000-0005-0000-0000-00007D0E0000}"/>
    <cellStyle name="Comma [0] 2 218" xfId="3709" hidden="1" xr:uid="{00000000-0005-0000-0000-0000800E0000}"/>
    <cellStyle name="Comma [0] 2 218" xfId="3710" hidden="1" xr:uid="{00000000-0005-0000-0000-0000810E0000}"/>
    <cellStyle name="Comma [0] 2 218" xfId="3711" hidden="1" xr:uid="{00000000-0005-0000-0000-0000820E0000}"/>
    <cellStyle name="Comma [0] 2 218" xfId="3712" hidden="1" xr:uid="{00000000-0005-0000-0000-0000830E0000}"/>
    <cellStyle name="Comma [0] 2 218" xfId="3715" hidden="1" xr:uid="{00000000-0005-0000-0000-0000860E0000}"/>
    <cellStyle name="Comma [0] 2 218" xfId="3716" hidden="1" xr:uid="{00000000-0005-0000-0000-0000870E0000}"/>
    <cellStyle name="Comma [0] 2 218" xfId="3718" hidden="1" xr:uid="{00000000-0005-0000-0000-0000890E0000}"/>
    <cellStyle name="Comma [0] 2 218" xfId="3720" hidden="1" xr:uid="{00000000-0005-0000-0000-00008B0E0000}"/>
    <cellStyle name="Comma [0] 2 218" xfId="3722" hidden="1" xr:uid="{00000000-0005-0000-0000-00008D0E0000}"/>
    <cellStyle name="Comma [0] 2 218" xfId="3723" hidden="1" xr:uid="{00000000-0005-0000-0000-00008E0E0000}"/>
    <cellStyle name="Comma [0] 2 218" xfId="3724" hidden="1" xr:uid="{00000000-0005-0000-0000-00008F0E0000}"/>
    <cellStyle name="Comma [0] 2 218" xfId="3726" hidden="1" xr:uid="{00000000-0005-0000-0000-0000910E0000}"/>
    <cellStyle name="Comma [0] 2 218" xfId="3729" hidden="1" xr:uid="{00000000-0005-0000-0000-0000940E0000}"/>
    <cellStyle name="Comma [0] 2 218" xfId="3730" hidden="1" xr:uid="{00000000-0005-0000-0000-0000950E0000}"/>
    <cellStyle name="Comma [0] 2 218" xfId="3732" hidden="1" xr:uid="{00000000-0005-0000-0000-0000970E0000}"/>
    <cellStyle name="Comma [0] 2 218" xfId="3733" hidden="1" xr:uid="{00000000-0005-0000-0000-0000980E0000}"/>
    <cellStyle name="Comma [0] 2 218" xfId="3734" hidden="1" xr:uid="{00000000-0005-0000-0000-0000990E0000}"/>
    <cellStyle name="Comma [0] 2 218" xfId="3735" hidden="1" xr:uid="{00000000-0005-0000-0000-00009A0E0000}"/>
    <cellStyle name="Comma [0] 2 218" xfId="3736" hidden="1" xr:uid="{00000000-0005-0000-0000-00009B0E0000}"/>
    <cellStyle name="Comma [0] 2 218" xfId="3739" hidden="1" xr:uid="{00000000-0005-0000-0000-00009E0E0000}"/>
    <cellStyle name="Comma [0] 2 218" xfId="3742" hidden="1" xr:uid="{00000000-0005-0000-0000-0000A10E0000}"/>
    <cellStyle name="Comma [0] 2 218" xfId="3743" hidden="1" xr:uid="{00000000-0005-0000-0000-0000A20E0000}"/>
    <cellStyle name="Comma [0] 2 218" xfId="3744" hidden="1" xr:uid="{00000000-0005-0000-0000-0000A30E0000}"/>
    <cellStyle name="Comma [0] 2 218" xfId="3745" hidden="1" xr:uid="{00000000-0005-0000-0000-0000A40E0000}"/>
    <cellStyle name="Comma [0] 2 218" xfId="3746" hidden="1" xr:uid="{00000000-0005-0000-0000-0000A50E0000}"/>
    <cellStyle name="Comma [0] 2 218" xfId="3749" hidden="1" xr:uid="{00000000-0005-0000-0000-0000A80E0000}"/>
    <cellStyle name="Comma [0] 2 218" xfId="3750" hidden="1" xr:uid="{00000000-0005-0000-0000-0000A90E0000}"/>
    <cellStyle name="Comma [0] 2 218" xfId="3753" hidden="1" xr:uid="{00000000-0005-0000-0000-0000AC0E0000}"/>
    <cellStyle name="Comma [0] 2 218" xfId="3754" hidden="1" xr:uid="{00000000-0005-0000-0000-0000AD0E0000}"/>
    <cellStyle name="Comma [0] 2 218" xfId="3756" hidden="1" xr:uid="{00000000-0005-0000-0000-0000AF0E0000}"/>
    <cellStyle name="Comma [0] 2 218" xfId="3757" hidden="1" xr:uid="{00000000-0005-0000-0000-0000B00E0000}"/>
    <cellStyle name="Comma [0] 2 218" xfId="3758" hidden="1" xr:uid="{00000000-0005-0000-0000-0000B10E0000}"/>
    <cellStyle name="Comma [0] 2 218" xfId="3759" hidden="1" xr:uid="{00000000-0005-0000-0000-0000B20E0000}"/>
    <cellStyle name="Comma [0] 2 218" xfId="3763" hidden="1" xr:uid="{00000000-0005-0000-0000-0000B60E0000}"/>
    <cellStyle name="Comma [0] 2 218" xfId="3764" hidden="1" xr:uid="{00000000-0005-0000-0000-0000B70E0000}"/>
    <cellStyle name="Comma [0] 2 218" xfId="3765" hidden="1" xr:uid="{00000000-0005-0000-0000-0000B80E0000}"/>
    <cellStyle name="Comma [0] 2 218" xfId="3768" hidden="1" xr:uid="{00000000-0005-0000-0000-0000BB0E0000}"/>
    <cellStyle name="Comma [0] 2 218" xfId="3769" hidden="1" xr:uid="{00000000-0005-0000-0000-0000BC0E0000}"/>
    <cellStyle name="Comma [0] 2 218" xfId="3771" hidden="1" xr:uid="{00000000-0005-0000-0000-0000BE0E0000}"/>
    <cellStyle name="Comma [0] 2 218" xfId="3772" hidden="1" xr:uid="{00000000-0005-0000-0000-0000BF0E0000}"/>
    <cellStyle name="Comma [0] 2 218" xfId="3773" hidden="1" xr:uid="{00000000-0005-0000-0000-0000C00E0000}"/>
    <cellStyle name="Comma [0] 2 218" xfId="3777" hidden="1" xr:uid="{00000000-0005-0000-0000-0000C40E0000}"/>
    <cellStyle name="Comma [0] 2 218" xfId="3779" hidden="1" xr:uid="{00000000-0005-0000-0000-0000C60E0000}"/>
    <cellStyle name="Comma [0] 2 218" xfId="3780" hidden="1" xr:uid="{00000000-0005-0000-0000-0000C70E0000}"/>
    <cellStyle name="Comma [0] 2 218" xfId="3781" hidden="1" xr:uid="{00000000-0005-0000-0000-0000C80E0000}"/>
    <cellStyle name="Comma [0] 2 218" xfId="3782" hidden="1" xr:uid="{00000000-0005-0000-0000-0000C90E0000}"/>
    <cellStyle name="Comma [0] 2 218" xfId="3783" hidden="1" xr:uid="{00000000-0005-0000-0000-0000CA0E0000}"/>
    <cellStyle name="Comma [0] 2 218" xfId="3786" hidden="1" xr:uid="{00000000-0005-0000-0000-0000CD0E0000}"/>
    <cellStyle name="Comma [0] 2 218" xfId="3788" hidden="1" xr:uid="{00000000-0005-0000-0000-0000CF0E0000}"/>
    <cellStyle name="Comma [0] 2 218" xfId="3789" hidden="1" xr:uid="{00000000-0005-0000-0000-0000D00E0000}"/>
    <cellStyle name="Comma [0] 2 218" xfId="3791" hidden="1" xr:uid="{00000000-0005-0000-0000-0000D20E0000}"/>
    <cellStyle name="Comma [0] 2 218" xfId="3792" hidden="1" xr:uid="{00000000-0005-0000-0000-0000D30E0000}"/>
    <cellStyle name="Comma [0] 2 218" xfId="3793" hidden="1" xr:uid="{00000000-0005-0000-0000-0000D40E0000}"/>
    <cellStyle name="Comma [0] 2 218" xfId="3794" hidden="1" xr:uid="{00000000-0005-0000-0000-0000D50E0000}"/>
    <cellStyle name="Comma [0] 2 218" xfId="3795" hidden="1" xr:uid="{00000000-0005-0000-0000-0000D60E0000}"/>
    <cellStyle name="Comma [0] 2 218" xfId="3799" hidden="1" xr:uid="{00000000-0005-0000-0000-0000DA0E0000}"/>
    <cellStyle name="Comma [0] 2 218" xfId="3800" hidden="1" xr:uid="{00000000-0005-0000-0000-0000DB0E0000}"/>
    <cellStyle name="Comma [0] 2 218" xfId="3801" hidden="1" xr:uid="{00000000-0005-0000-0000-0000DC0E0000}"/>
    <cellStyle name="Comma [0] 2 218" xfId="3803" hidden="1" xr:uid="{00000000-0005-0000-0000-0000DE0E0000}"/>
    <cellStyle name="Comma [0] 2 218" xfId="3805" hidden="1" xr:uid="{00000000-0005-0000-0000-0000E00E0000}"/>
    <cellStyle name="Comma [0] 2 218" xfId="3806" hidden="1" xr:uid="{00000000-0005-0000-0000-0000E10E0000}"/>
    <cellStyle name="Comma [0] 2 218" xfId="3807" hidden="1" xr:uid="{00000000-0005-0000-0000-0000E20E0000}"/>
    <cellStyle name="Comma [0] 2 218" xfId="3808" hidden="1" xr:uid="{00000000-0005-0000-0000-0000E30E0000}"/>
    <cellStyle name="Comma [0] 2 218" xfId="3809" hidden="1" xr:uid="{00000000-0005-0000-0000-0000E40E0000}"/>
    <cellStyle name="Comma [0] 2 218" xfId="3812" hidden="1" xr:uid="{00000000-0005-0000-0000-0000E70E0000}"/>
    <cellStyle name="Comma [0] 2 218" xfId="3813" hidden="1" xr:uid="{00000000-0005-0000-0000-0000E80E0000}"/>
    <cellStyle name="Comma [0] 2 218" xfId="3815" hidden="1" xr:uid="{00000000-0005-0000-0000-0000EA0E0000}"/>
    <cellStyle name="Comma [0] 2 218" xfId="3816" hidden="1" xr:uid="{00000000-0005-0000-0000-0000EB0E0000}"/>
    <cellStyle name="Comma [0] 2 218" xfId="3817" hidden="1" xr:uid="{00000000-0005-0000-0000-0000EC0E0000}"/>
    <cellStyle name="Comma [0] 2 218" xfId="3818" hidden="1" xr:uid="{00000000-0005-0000-0000-0000ED0E0000}"/>
    <cellStyle name="Comma [0] 2 218" xfId="3819" hidden="1" xr:uid="{00000000-0005-0000-0000-0000EE0E0000}"/>
    <cellStyle name="Comma [0] 2 218" xfId="3822" hidden="1" xr:uid="{00000000-0005-0000-0000-0000F10E0000}"/>
    <cellStyle name="Comma [0] 2 218" xfId="3825" hidden="1" xr:uid="{00000000-0005-0000-0000-0000F40E0000}"/>
    <cellStyle name="Comma [0] 2 218" xfId="3826" hidden="1" xr:uid="{00000000-0005-0000-0000-0000F50E0000}"/>
    <cellStyle name="Comma [0] 2 218" xfId="3828" hidden="1" xr:uid="{00000000-0005-0000-0000-0000F70E0000}"/>
    <cellStyle name="Comma [0] 2 218" xfId="3829" hidden="1" xr:uid="{00000000-0005-0000-0000-0000F80E0000}"/>
    <cellStyle name="Comma [0] 2 218" xfId="3830" hidden="1" xr:uid="{00000000-0005-0000-0000-0000F90E0000}"/>
    <cellStyle name="Comma [0] 2 218" xfId="3831" hidden="1" xr:uid="{00000000-0005-0000-0000-0000FA0E0000}"/>
    <cellStyle name="Comma [0] 2 218" xfId="3835" hidden="1" xr:uid="{00000000-0005-0000-0000-0000FE0E0000}"/>
    <cellStyle name="Comma [0] 2 218" xfId="3836" hidden="1" xr:uid="{00000000-0005-0000-0000-0000FF0E0000}"/>
    <cellStyle name="Comma [0] 2 218" xfId="3837" hidden="1" xr:uid="{00000000-0005-0000-0000-0000000F0000}"/>
    <cellStyle name="Comma [0] 2 218" xfId="3840" hidden="1" xr:uid="{00000000-0005-0000-0000-0000030F0000}"/>
    <cellStyle name="Comma [0] 2 218" xfId="3841" hidden="1" xr:uid="{00000000-0005-0000-0000-0000040F0000}"/>
    <cellStyle name="Comma [0] 2 218" xfId="3843" hidden="1" xr:uid="{00000000-0005-0000-0000-0000060F0000}"/>
    <cellStyle name="Comma [0] 2 218" xfId="3844" hidden="1" xr:uid="{00000000-0005-0000-0000-0000070F0000}"/>
    <cellStyle name="Comma [0] 2 218" xfId="3845" hidden="1" xr:uid="{00000000-0005-0000-0000-0000080F0000}"/>
    <cellStyle name="Comma [0] 2 218" xfId="3846" hidden="1" xr:uid="{00000000-0005-0000-0000-0000090F0000}"/>
    <cellStyle name="Comma [0] 2 218" xfId="3850" hidden="1" xr:uid="{00000000-0005-0000-0000-00000D0F0000}"/>
    <cellStyle name="Comma [0] 2 218" xfId="3851" hidden="1" xr:uid="{00000000-0005-0000-0000-00000E0F0000}"/>
    <cellStyle name="Comma [0] 2 218" xfId="3852" hidden="1" xr:uid="{00000000-0005-0000-0000-00000F0F0000}"/>
    <cellStyle name="Comma [0] 2 218" xfId="3854" hidden="1" xr:uid="{00000000-0005-0000-0000-0000110F0000}"/>
    <cellStyle name="Comma [0] 2 218" xfId="3856" hidden="1" xr:uid="{00000000-0005-0000-0000-0000130F0000}"/>
    <cellStyle name="Comma [0] 2 218" xfId="3857" hidden="1" xr:uid="{00000000-0005-0000-0000-0000140F0000}"/>
    <cellStyle name="Comma [0] 2 218" xfId="3859" hidden="1" xr:uid="{00000000-0005-0000-0000-0000160F0000}"/>
    <cellStyle name="Comma [0] 2 218" xfId="3862" hidden="1" xr:uid="{00000000-0005-0000-0000-0000190F0000}"/>
    <cellStyle name="Comma [0] 2 218" xfId="3863" hidden="1" xr:uid="{00000000-0005-0000-0000-00001A0F0000}"/>
    <cellStyle name="Comma [0] 2 218" xfId="3865" hidden="1" xr:uid="{00000000-0005-0000-0000-00001C0F0000}"/>
    <cellStyle name="Comma [0] 2 218" xfId="3866" hidden="1" xr:uid="{00000000-0005-0000-0000-00001D0F0000}"/>
    <cellStyle name="Comma [0] 2 218" xfId="3867" hidden="1" xr:uid="{00000000-0005-0000-0000-00001E0F0000}"/>
    <cellStyle name="Comma [0] 2 218" xfId="3870" hidden="1" xr:uid="{00000000-0005-0000-0000-0000210F0000}"/>
    <cellStyle name="Comma [0] 2 218" xfId="3871" hidden="1" xr:uid="{00000000-0005-0000-0000-0000220F0000}"/>
    <cellStyle name="Comma [0] 2 218" xfId="3872" hidden="1" xr:uid="{00000000-0005-0000-0000-0000230F0000}"/>
    <cellStyle name="Comma [0] 2 218" xfId="3874" hidden="1" xr:uid="{00000000-0005-0000-0000-0000250F0000}"/>
    <cellStyle name="Comma [0] 2 218" xfId="3876" hidden="1" xr:uid="{00000000-0005-0000-0000-0000270F0000}"/>
    <cellStyle name="Comma [0] 2 218" xfId="3878" hidden="1" xr:uid="{00000000-0005-0000-0000-0000290F0000}"/>
    <cellStyle name="Comma [0] 2 218" xfId="3879" hidden="1" xr:uid="{00000000-0005-0000-0000-00002A0F0000}"/>
    <cellStyle name="Comma [0] 2 218" xfId="3880" hidden="1" xr:uid="{00000000-0005-0000-0000-00002B0F0000}"/>
    <cellStyle name="Comma [0] 2 218" xfId="3882" hidden="1" xr:uid="{00000000-0005-0000-0000-00002D0F0000}"/>
    <cellStyle name="Comma [0] 2 218" xfId="3885" hidden="1" xr:uid="{00000000-0005-0000-0000-0000300F0000}"/>
    <cellStyle name="Comma [0] 2 218" xfId="3886" hidden="1" xr:uid="{00000000-0005-0000-0000-0000310F0000}"/>
    <cellStyle name="Comma [0] 2 218" xfId="3887" hidden="1" xr:uid="{00000000-0005-0000-0000-0000320F0000}"/>
    <cellStyle name="Comma [0] 2 218" xfId="3889" hidden="1" xr:uid="{00000000-0005-0000-0000-0000340F0000}"/>
    <cellStyle name="Comma [0] 2 218" xfId="3890" hidden="1" xr:uid="{00000000-0005-0000-0000-0000350F0000}"/>
    <cellStyle name="Comma [0] 2 218" xfId="3891" hidden="1" xr:uid="{00000000-0005-0000-0000-0000360F0000}"/>
    <cellStyle name="Comma [0] 2 218" xfId="3893" hidden="1" xr:uid="{00000000-0005-0000-0000-0000380F0000}"/>
    <cellStyle name="Comma [0] 2 218" xfId="3896" hidden="1" xr:uid="{00000000-0005-0000-0000-00003B0F0000}"/>
    <cellStyle name="Comma [0] 2 218" xfId="3897" hidden="1" xr:uid="{00000000-0005-0000-0000-00003C0F0000}"/>
    <cellStyle name="Comma [0] 2 218" xfId="3899" hidden="1" xr:uid="{00000000-0005-0000-0000-00003E0F0000}"/>
    <cellStyle name="Comma [0] 2 218" xfId="3900" hidden="1" xr:uid="{00000000-0005-0000-0000-00003F0F0000}"/>
    <cellStyle name="Comma [0] 2 218" xfId="3901" hidden="1" xr:uid="{00000000-0005-0000-0000-0000400F0000}"/>
    <cellStyle name="Comma [0] 2 218" xfId="3904" hidden="1" xr:uid="{00000000-0005-0000-0000-0000430F0000}"/>
    <cellStyle name="Comma [0] 2 218" xfId="3905" hidden="1" xr:uid="{00000000-0005-0000-0000-0000440F0000}"/>
    <cellStyle name="Comma [0] 2 218" xfId="3906" hidden="1" xr:uid="{00000000-0005-0000-0000-0000450F0000}"/>
    <cellStyle name="Comma [0] 2 218" xfId="3908" hidden="1" xr:uid="{00000000-0005-0000-0000-0000470F0000}"/>
    <cellStyle name="Comma [0] 2 218" xfId="3910" hidden="1" xr:uid="{00000000-0005-0000-0000-0000490F0000}"/>
    <cellStyle name="Comma [0] 2 218" xfId="3912" hidden="1" xr:uid="{00000000-0005-0000-0000-00004B0F0000}"/>
    <cellStyle name="Comma [0] 2 218" xfId="3913" hidden="1" xr:uid="{00000000-0005-0000-0000-00004C0F0000}"/>
    <cellStyle name="Comma [0] 2 218" xfId="3915" hidden="1" xr:uid="{00000000-0005-0000-0000-00004E0F0000}"/>
    <cellStyle name="Comma [0] 2 218" xfId="3916" hidden="1" xr:uid="{00000000-0005-0000-0000-00004F0F0000}"/>
    <cellStyle name="Comma [0] 2 218" xfId="3918" hidden="1" xr:uid="{00000000-0005-0000-0000-0000510F0000}"/>
    <cellStyle name="Comma [0] 2 218" xfId="3920" hidden="1" xr:uid="{00000000-0005-0000-0000-0000530F0000}"/>
    <cellStyle name="Comma [0] 2 218" xfId="3921" hidden="1" xr:uid="{00000000-0005-0000-0000-0000540F0000}"/>
    <cellStyle name="Comma [0] 2 218" xfId="3923" hidden="1" xr:uid="{00000000-0005-0000-0000-0000560F0000}"/>
    <cellStyle name="Comma [0] 2 218" xfId="3925" hidden="1" xr:uid="{00000000-0005-0000-0000-0000580F0000}"/>
    <cellStyle name="Comma [0] 2 218" xfId="3927" hidden="1" xr:uid="{00000000-0005-0000-0000-00005A0F0000}"/>
    <cellStyle name="Comma [0] 2 218" xfId="3928" hidden="1" xr:uid="{00000000-0005-0000-0000-00005B0F0000}"/>
    <cellStyle name="Comma [0] 2 218" xfId="3931" hidden="1" xr:uid="{00000000-0005-0000-0000-00005E0F0000}"/>
    <cellStyle name="Comma [0] 2 218" xfId="3933" hidden="1" xr:uid="{00000000-0005-0000-0000-0000600F0000}"/>
    <cellStyle name="Comma [0] 2 218" xfId="3934" hidden="1" xr:uid="{00000000-0005-0000-0000-0000610F0000}"/>
    <cellStyle name="Comma [0] 2 218" xfId="3936" hidden="1" xr:uid="{00000000-0005-0000-0000-0000630F0000}"/>
    <cellStyle name="Comma [0] 2 218" xfId="3937" hidden="1" xr:uid="{00000000-0005-0000-0000-0000640F0000}"/>
    <cellStyle name="Comma [0] 2 218" xfId="3938" hidden="1" xr:uid="{00000000-0005-0000-0000-0000650F0000}"/>
    <cellStyle name="Comma [0] 2 218" xfId="3941" hidden="1" xr:uid="{00000000-0005-0000-0000-0000680F0000}"/>
    <cellStyle name="Comma [0] 2 218" xfId="3942" hidden="1" xr:uid="{00000000-0005-0000-0000-0000690F0000}"/>
    <cellStyle name="Comma [0] 2 218" xfId="3943" hidden="1" xr:uid="{00000000-0005-0000-0000-00006A0F0000}"/>
    <cellStyle name="Comma [0] 2 218" xfId="3945" hidden="1" xr:uid="{00000000-0005-0000-0000-00006C0F0000}"/>
    <cellStyle name="Comma [0] 2 218" xfId="3947" hidden="1" xr:uid="{00000000-0005-0000-0000-00006E0F0000}"/>
    <cellStyle name="Comma [0] 2 218" xfId="3948" hidden="1" xr:uid="{00000000-0005-0000-0000-00006F0F0000}"/>
    <cellStyle name="Comma [0] 2 218" xfId="3949" hidden="1" xr:uid="{00000000-0005-0000-0000-0000700F0000}"/>
    <cellStyle name="Comma [0] 2 218" xfId="3951" hidden="1" xr:uid="{00000000-0005-0000-0000-0000720F0000}"/>
    <cellStyle name="Comma [0] 2 218" xfId="3954" hidden="1" xr:uid="{00000000-0005-0000-0000-0000750F0000}"/>
    <cellStyle name="Comma [0] 2 218" xfId="3955" hidden="1" xr:uid="{00000000-0005-0000-0000-0000760F0000}"/>
    <cellStyle name="Comma [0] 2 218" xfId="3956" hidden="1" xr:uid="{00000000-0005-0000-0000-0000770F0000}"/>
    <cellStyle name="Comma [0] 2 218" xfId="3958" hidden="1" xr:uid="{00000000-0005-0000-0000-0000790F0000}"/>
    <cellStyle name="Comma [0] 2 218" xfId="3960" hidden="1" xr:uid="{00000000-0005-0000-0000-00007B0F0000}"/>
    <cellStyle name="Comma [0] 2 218" xfId="3961" hidden="1" xr:uid="{00000000-0005-0000-0000-00007C0F0000}"/>
    <cellStyle name="Comma [0] 2 218" xfId="3962" hidden="1" xr:uid="{00000000-0005-0000-0000-00007D0F0000}"/>
    <cellStyle name="Comma [0] 2 218" xfId="3963" hidden="1" xr:uid="{00000000-0005-0000-0000-00007E0F0000}"/>
    <cellStyle name="Comma [0] 2 218" xfId="3965" hidden="1" xr:uid="{00000000-0005-0000-0000-0000800F0000}"/>
    <cellStyle name="Comma [0] 2 218" xfId="3967" hidden="1" xr:uid="{00000000-0005-0000-0000-0000820F0000}"/>
    <cellStyle name="Comma [0] 2 218" xfId="3968" hidden="1" xr:uid="{00000000-0005-0000-0000-0000830F0000}"/>
    <cellStyle name="Comma [0] 2 218" xfId="3969" hidden="1" xr:uid="{00000000-0005-0000-0000-0000840F0000}"/>
    <cellStyle name="Comma [0] 2 218" xfId="3971" hidden="1" xr:uid="{00000000-0005-0000-0000-0000860F0000}"/>
    <cellStyle name="Comma [0] 2 218" xfId="3972" hidden="1" xr:uid="{00000000-0005-0000-0000-0000870F0000}"/>
    <cellStyle name="Comma [0] 2 218" xfId="3973" hidden="1" xr:uid="{00000000-0005-0000-0000-0000880F0000}"/>
    <cellStyle name="Comma [0] 2 218" xfId="3976" hidden="1" xr:uid="{00000000-0005-0000-0000-00008B0F0000}"/>
    <cellStyle name="Comma [0] 2 218" xfId="3977" hidden="1" xr:uid="{00000000-0005-0000-0000-00008C0F0000}"/>
    <cellStyle name="Comma [0] 2 218" xfId="3979" hidden="1" xr:uid="{00000000-0005-0000-0000-00008E0F0000}"/>
    <cellStyle name="Comma [0] 2 218" xfId="3981" hidden="1" xr:uid="{00000000-0005-0000-0000-0000900F0000}"/>
    <cellStyle name="Comma [0] 2 218" xfId="3982" hidden="1" xr:uid="{00000000-0005-0000-0000-0000910F0000}"/>
    <cellStyle name="Comma [0] 2 218" xfId="3984" hidden="1" xr:uid="{00000000-0005-0000-0000-0000930F0000}"/>
    <cellStyle name="Comma [0] 2 218" xfId="3986" hidden="1" xr:uid="{00000000-0005-0000-0000-0000950F0000}"/>
    <cellStyle name="Comma [0] 2 218" xfId="3987" hidden="1" xr:uid="{00000000-0005-0000-0000-0000960F0000}"/>
    <cellStyle name="Comma [0] 2 218" xfId="3988" hidden="1" xr:uid="{00000000-0005-0000-0000-0000970F0000}"/>
    <cellStyle name="Comma [0] 2 218" xfId="3992" hidden="1" xr:uid="{00000000-0005-0000-0000-00009B0F0000}"/>
    <cellStyle name="Comma [0] 2 218" xfId="3993" hidden="1" xr:uid="{00000000-0005-0000-0000-00009C0F0000}"/>
    <cellStyle name="Comma [0] 2 218" xfId="3994" hidden="1" xr:uid="{00000000-0005-0000-0000-00009D0F0000}"/>
    <cellStyle name="Comma [0] 2 218" xfId="3996" hidden="1" xr:uid="{00000000-0005-0000-0000-00009F0F0000}"/>
    <cellStyle name="Comma [0] 2 218" xfId="3997" hidden="1" xr:uid="{00000000-0005-0000-0000-0000A00F0000}"/>
    <cellStyle name="Comma [0] 2 218" xfId="3999" hidden="1" xr:uid="{00000000-0005-0000-0000-0000A20F0000}"/>
    <cellStyle name="Comma [0] 2 218" xfId="4001" hidden="1" xr:uid="{00000000-0005-0000-0000-0000A40F0000}"/>
    <cellStyle name="Comma [0] 2 218" xfId="4003" hidden="1" xr:uid="{00000000-0005-0000-0000-0000A60F0000}"/>
    <cellStyle name="Comma [0] 2 218" xfId="4005" hidden="1" xr:uid="{00000000-0005-0000-0000-0000A80F0000}"/>
    <cellStyle name="Comma [0] 2 218" xfId="4006" hidden="1" xr:uid="{00000000-0005-0000-0000-0000A90F0000}"/>
    <cellStyle name="Comma [0] 2 218" xfId="4007" hidden="1" xr:uid="{00000000-0005-0000-0000-0000AA0F0000}"/>
    <cellStyle name="Comma [0] 2 218" xfId="4008" hidden="1" xr:uid="{00000000-0005-0000-0000-0000AB0F0000}"/>
    <cellStyle name="Comma [0] 2 218" xfId="4009" hidden="1" xr:uid="{00000000-0005-0000-0000-0000AC0F0000}"/>
    <cellStyle name="Comma [0] 2 218" xfId="4012" hidden="1" xr:uid="{00000000-0005-0000-0000-0000AF0F0000}"/>
    <cellStyle name="Comma [0] 2 218" xfId="4013" hidden="1" xr:uid="{00000000-0005-0000-0000-0000B00F0000}"/>
    <cellStyle name="Comma [0] 2 218" xfId="4018" hidden="1" xr:uid="{00000000-0005-0000-0000-0000B50F0000}"/>
    <cellStyle name="Comma [0] 2 218" xfId="4019" hidden="1" xr:uid="{00000000-0005-0000-0000-0000B60F0000}"/>
    <cellStyle name="Comma [0] 2 218" xfId="4169" hidden="1" xr:uid="{00000000-0005-0000-0000-00004C100000}"/>
    <cellStyle name="Comma [0] 2 218" xfId="4170" hidden="1" xr:uid="{00000000-0005-0000-0000-00004D100000}"/>
    <cellStyle name="Comma [0] 2 218" xfId="4175" hidden="1" xr:uid="{00000000-0005-0000-0000-000052100000}"/>
    <cellStyle name="Comma [0] 2 218" xfId="4177" hidden="1" xr:uid="{00000000-0005-0000-0000-000054100000}"/>
    <cellStyle name="Comma [0] 2 218" xfId="4179" hidden="1" xr:uid="{00000000-0005-0000-0000-000056100000}"/>
    <cellStyle name="Comma [0] 2 218" xfId="4182" hidden="1" xr:uid="{00000000-0005-0000-0000-000059100000}"/>
    <cellStyle name="Comma [0] 2 218" xfId="4185" hidden="1" xr:uid="{00000000-0005-0000-0000-00005C100000}"/>
    <cellStyle name="Comma [0] 2 218" xfId="4186" hidden="1" xr:uid="{00000000-0005-0000-0000-00005D100000}"/>
    <cellStyle name="Comma [0] 2 218" xfId="4190" hidden="1" xr:uid="{00000000-0005-0000-0000-000061100000}"/>
    <cellStyle name="Comma [0] 2 218" xfId="4191" hidden="1" xr:uid="{00000000-0005-0000-0000-000062100000}"/>
    <cellStyle name="Comma [0] 2 218" xfId="4195" hidden="1" xr:uid="{00000000-0005-0000-0000-000066100000}"/>
    <cellStyle name="Comma [0] 2 218" xfId="4197" hidden="1" xr:uid="{00000000-0005-0000-0000-000068100000}"/>
    <cellStyle name="Comma [0] 2 218" xfId="4198" hidden="1" xr:uid="{00000000-0005-0000-0000-000069100000}"/>
    <cellStyle name="Comma [0] 2 218" xfId="4202" hidden="1" xr:uid="{00000000-0005-0000-0000-00006D100000}"/>
    <cellStyle name="Comma [0] 2 218" xfId="4204" hidden="1" xr:uid="{00000000-0005-0000-0000-00006F100000}"/>
    <cellStyle name="Comma [0] 2 218" xfId="4205" hidden="1" xr:uid="{00000000-0005-0000-0000-000070100000}"/>
    <cellStyle name="Comma [0] 2 218" xfId="4209" hidden="1" xr:uid="{00000000-0005-0000-0000-000074100000}"/>
    <cellStyle name="Comma [0] 2 218" xfId="4210" hidden="1" xr:uid="{00000000-0005-0000-0000-000075100000}"/>
    <cellStyle name="Comma [0] 2 218" xfId="4215" hidden="1" xr:uid="{00000000-0005-0000-0000-00007A100000}"/>
    <cellStyle name="Comma [0] 2 218" xfId="4217" hidden="1" xr:uid="{00000000-0005-0000-0000-00007C100000}"/>
    <cellStyle name="Comma [0] 2 218" xfId="4220" hidden="1" xr:uid="{00000000-0005-0000-0000-00007F100000}"/>
    <cellStyle name="Comma [0] 2 218" xfId="4223" hidden="1" xr:uid="{00000000-0005-0000-0000-000082100000}"/>
    <cellStyle name="Comma [0] 2 218" xfId="4225" hidden="1" xr:uid="{00000000-0005-0000-0000-000084100000}"/>
    <cellStyle name="Comma [0] 2 218" xfId="4229" hidden="1" xr:uid="{00000000-0005-0000-0000-000088100000}"/>
    <cellStyle name="Comma [0] 2 218" xfId="4230" hidden="1" xr:uid="{00000000-0005-0000-0000-000089100000}"/>
    <cellStyle name="Comma [0] 2 218" xfId="4234" hidden="1" xr:uid="{00000000-0005-0000-0000-00008D100000}"/>
    <cellStyle name="Comma [0] 2 218" xfId="4235" hidden="1" xr:uid="{00000000-0005-0000-0000-00008E100000}"/>
    <cellStyle name="Comma [0] 2 218" xfId="4239" hidden="1" xr:uid="{00000000-0005-0000-0000-000092100000}"/>
    <cellStyle name="Comma [0] 2 218" xfId="4242" hidden="1" xr:uid="{00000000-0005-0000-0000-000095100000}"/>
    <cellStyle name="Comma [0] 2 218" xfId="4243" hidden="1" xr:uid="{00000000-0005-0000-0000-000096100000}"/>
    <cellStyle name="Comma [0] 2 218" xfId="4247" hidden="1" xr:uid="{00000000-0005-0000-0000-00009A100000}"/>
    <cellStyle name="Comma [0] 2 218" xfId="4248" hidden="1" xr:uid="{00000000-0005-0000-0000-00009B100000}"/>
    <cellStyle name="Comma [0] 2 218" xfId="4253" hidden="1" xr:uid="{00000000-0005-0000-0000-0000A0100000}"/>
    <cellStyle name="Comma [0] 2 218" xfId="4254" hidden="1" xr:uid="{00000000-0005-0000-0000-0000A1100000}"/>
    <cellStyle name="Comma [0] 2 218" xfId="4258" hidden="1" xr:uid="{00000000-0005-0000-0000-0000A5100000}"/>
    <cellStyle name="Comma [0] 2 218" xfId="4261" hidden="1" xr:uid="{00000000-0005-0000-0000-0000A8100000}"/>
    <cellStyle name="Comma [0] 2 218" xfId="4262" hidden="1" xr:uid="{00000000-0005-0000-0000-0000A9100000}"/>
    <cellStyle name="Comma [0] 2 218" xfId="4266" hidden="1" xr:uid="{00000000-0005-0000-0000-0000AD100000}"/>
    <cellStyle name="Comma [0] 2 218" xfId="4268" hidden="1" xr:uid="{00000000-0005-0000-0000-0000AF100000}"/>
    <cellStyle name="Comma [0] 2 218" xfId="4269" hidden="1" xr:uid="{00000000-0005-0000-0000-0000B0100000}"/>
    <cellStyle name="Comma [0] 2 218" xfId="4273" hidden="1" xr:uid="{00000000-0005-0000-0000-0000B4100000}"/>
    <cellStyle name="Comma [0] 2 218" xfId="4274" hidden="1" xr:uid="{00000000-0005-0000-0000-0000B5100000}"/>
    <cellStyle name="Comma [0] 2 218" xfId="4278" hidden="1" xr:uid="{00000000-0005-0000-0000-0000B9100000}"/>
    <cellStyle name="Comma [0] 2 218" xfId="4280" hidden="1" xr:uid="{00000000-0005-0000-0000-0000BB100000}"/>
    <cellStyle name="Comma [0] 2 218" xfId="4281" hidden="1" xr:uid="{00000000-0005-0000-0000-0000BC100000}"/>
    <cellStyle name="Comma [0] 2 218" xfId="4285" hidden="1" xr:uid="{00000000-0005-0000-0000-0000C0100000}"/>
    <cellStyle name="Comma [0] 2 218" xfId="4288" hidden="1" xr:uid="{00000000-0005-0000-0000-0000C3100000}"/>
    <cellStyle name="Comma [0] 2 218" xfId="4289" hidden="1" xr:uid="{00000000-0005-0000-0000-0000C4100000}"/>
    <cellStyle name="Comma [0] 2 218" xfId="4293" hidden="1" xr:uid="{00000000-0005-0000-0000-0000C8100000}"/>
    <cellStyle name="Comma [0] 2 218" xfId="4294" hidden="1" xr:uid="{00000000-0005-0000-0000-0000C9100000}"/>
    <cellStyle name="Comma [0] 2 218" xfId="4300" hidden="1" xr:uid="{00000000-0005-0000-0000-0000CF100000}"/>
    <cellStyle name="Comma [0] 2 218" xfId="4301" hidden="1" xr:uid="{00000000-0005-0000-0000-0000D0100000}"/>
    <cellStyle name="Comma [0] 2 218" xfId="4304" hidden="1" xr:uid="{00000000-0005-0000-0000-0000D3100000}"/>
    <cellStyle name="Comma [0] 2 218" xfId="4308" hidden="1" xr:uid="{00000000-0005-0000-0000-0000D7100000}"/>
    <cellStyle name="Comma [0] 2 218" xfId="4309" hidden="1" xr:uid="{00000000-0005-0000-0000-0000D8100000}"/>
    <cellStyle name="Comma [0] 2 218" xfId="4313" hidden="1" xr:uid="{00000000-0005-0000-0000-0000DC100000}"/>
    <cellStyle name="Comma [0] 2 218" xfId="4314" hidden="1" xr:uid="{00000000-0005-0000-0000-0000DD100000}"/>
    <cellStyle name="Comma [0] 2 218" xfId="4318" hidden="1" xr:uid="{00000000-0005-0000-0000-0000E1100000}"/>
    <cellStyle name="Comma [0] 2 218" xfId="4319" hidden="1" xr:uid="{00000000-0005-0000-0000-0000E2100000}"/>
    <cellStyle name="Comma [0] 2 218" xfId="4323" hidden="1" xr:uid="{00000000-0005-0000-0000-0000E6100000}"/>
    <cellStyle name="Comma [0] 2 218" xfId="4326" hidden="1" xr:uid="{00000000-0005-0000-0000-0000E9100000}"/>
    <cellStyle name="Comma [0] 2 218" xfId="4327" hidden="1" xr:uid="{00000000-0005-0000-0000-0000EA100000}"/>
    <cellStyle name="Comma [0] 2 218" xfId="4330" hidden="1" xr:uid="{00000000-0005-0000-0000-0000ED100000}"/>
    <cellStyle name="Comma [0] 2 218" xfId="4332" hidden="1" xr:uid="{00000000-0005-0000-0000-0000EF100000}"/>
    <cellStyle name="Comma [0] 2 218" xfId="4336" hidden="1" xr:uid="{00000000-0005-0000-0000-0000F3100000}"/>
    <cellStyle name="Comma [0] 2 218" xfId="4338" hidden="1" xr:uid="{00000000-0005-0000-0000-0000F5100000}"/>
    <cellStyle name="Comma [0] 2 218" xfId="4342" hidden="1" xr:uid="{00000000-0005-0000-0000-0000F9100000}"/>
    <cellStyle name="Comma [0] 2 218" xfId="4344" hidden="1" xr:uid="{00000000-0005-0000-0000-0000FB100000}"/>
    <cellStyle name="Comma [0] 2 218" xfId="4346" hidden="1" xr:uid="{00000000-0005-0000-0000-0000FD100000}"/>
    <cellStyle name="Comma [0] 2 218" xfId="4349" hidden="1" xr:uid="{00000000-0005-0000-0000-000000110000}"/>
    <cellStyle name="Comma [0] 2 218" xfId="4351" hidden="1" xr:uid="{00000000-0005-0000-0000-000002110000}"/>
    <cellStyle name="Comma [0] 2 218" xfId="4353" hidden="1" xr:uid="{00000000-0005-0000-0000-000004110000}"/>
    <cellStyle name="Comma [0] 2 218" xfId="4356" hidden="1" xr:uid="{00000000-0005-0000-0000-000007110000}"/>
    <cellStyle name="Comma [0] 2 218" xfId="4358" hidden="1" xr:uid="{00000000-0005-0000-0000-000009110000}"/>
    <cellStyle name="Comma [0] 2 218" xfId="4362" hidden="1" xr:uid="{00000000-0005-0000-0000-00000D110000}"/>
    <cellStyle name="Comma [0] 2 218" xfId="4363" hidden="1" xr:uid="{00000000-0005-0000-0000-00000E110000}"/>
    <cellStyle name="Comma [0] 2 218" xfId="4365" hidden="1" xr:uid="{00000000-0005-0000-0000-000010110000}"/>
    <cellStyle name="Comma [0] 2 218" xfId="4369" hidden="1" xr:uid="{00000000-0005-0000-0000-000014110000}"/>
    <cellStyle name="Comma [0] 2 218" xfId="4371" hidden="1" xr:uid="{00000000-0005-0000-0000-000016110000}"/>
    <cellStyle name="Comma [0] 2 218" xfId="4373" hidden="1" xr:uid="{00000000-0005-0000-0000-000018110000}"/>
    <cellStyle name="Comma [0] 2 218" xfId="4376" hidden="1" xr:uid="{00000000-0005-0000-0000-00001B110000}"/>
    <cellStyle name="Comma [0] 2 218" xfId="4378" hidden="1" xr:uid="{00000000-0005-0000-0000-00001D110000}"/>
    <cellStyle name="Comma [0] 2 218" xfId="4383" hidden="1" xr:uid="{00000000-0005-0000-0000-000022110000}"/>
    <cellStyle name="Comma [0] 2 218" xfId="4385" hidden="1" xr:uid="{00000000-0005-0000-0000-000024110000}"/>
    <cellStyle name="Comma [0] 2 218" xfId="4389" hidden="1" xr:uid="{00000000-0005-0000-0000-000028110000}"/>
    <cellStyle name="Comma [0] 2 218" xfId="4391" hidden="1" xr:uid="{00000000-0005-0000-0000-00002A110000}"/>
    <cellStyle name="Comma [0] 2 218" xfId="4394" hidden="1" xr:uid="{00000000-0005-0000-0000-00002D110000}"/>
    <cellStyle name="Comma [0] 2 218" xfId="4397" hidden="1" xr:uid="{00000000-0005-0000-0000-000030110000}"/>
    <cellStyle name="Comma [0] 2 218" xfId="4399" hidden="1" xr:uid="{00000000-0005-0000-0000-000032110000}"/>
    <cellStyle name="Comma [0] 2 218" xfId="4402" hidden="1" xr:uid="{00000000-0005-0000-0000-000035110000}"/>
    <cellStyle name="Comma [0] 2 218" xfId="4404" hidden="1" xr:uid="{00000000-0005-0000-0000-000037110000}"/>
    <cellStyle name="Comma [0] 2 218" xfId="4407" hidden="1" xr:uid="{00000000-0005-0000-0000-00003A110000}"/>
    <cellStyle name="Comma [0] 2 218" xfId="4410" hidden="1" xr:uid="{00000000-0005-0000-0000-00003D110000}"/>
    <cellStyle name="Comma [0] 2 218" xfId="4412" hidden="1" xr:uid="{00000000-0005-0000-0000-00003F110000}"/>
    <cellStyle name="Comma [0] 2 218" xfId="4415" hidden="1" xr:uid="{00000000-0005-0000-0000-000042110000}"/>
    <cellStyle name="Comma [0] 2 218" xfId="4416" hidden="1" xr:uid="{00000000-0005-0000-0000-000043110000}"/>
    <cellStyle name="Comma [0] 2 218" xfId="4421" hidden="1" xr:uid="{00000000-0005-0000-0000-000048110000}"/>
    <cellStyle name="Comma [0] 2 218" xfId="4423" hidden="1" xr:uid="{00000000-0005-0000-0000-00004A110000}"/>
    <cellStyle name="Comma [0] 2 218" xfId="4426" hidden="1" xr:uid="{00000000-0005-0000-0000-00004D110000}"/>
    <cellStyle name="Comma [0] 2 218" xfId="4429" hidden="1" xr:uid="{00000000-0005-0000-0000-000050110000}"/>
    <cellStyle name="Comma [0] 2 218" xfId="4431" hidden="1" xr:uid="{00000000-0005-0000-0000-000052110000}"/>
    <cellStyle name="Comma [0] 2 218" xfId="4434" hidden="1" xr:uid="{00000000-0005-0000-0000-000055110000}"/>
    <cellStyle name="Comma [0] 2 218" xfId="4436" hidden="1" xr:uid="{00000000-0005-0000-0000-000057110000}"/>
    <cellStyle name="Comma [0] 2 218" xfId="4438" hidden="1" xr:uid="{00000000-0005-0000-0000-000059110000}"/>
    <cellStyle name="Comma [0] 2 218" xfId="4441" hidden="1" xr:uid="{00000000-0005-0000-0000-00005C110000}"/>
    <cellStyle name="Comma [0] 2 218" xfId="4443" hidden="1" xr:uid="{00000000-0005-0000-0000-00005E110000}"/>
    <cellStyle name="Comma [0] 2 218" xfId="4447" hidden="1" xr:uid="{00000000-0005-0000-0000-000062110000}"/>
    <cellStyle name="Comma [0] 2 218" xfId="4448" hidden="1" xr:uid="{00000000-0005-0000-0000-000063110000}"/>
    <cellStyle name="Comma [0] 2 218" xfId="4450" hidden="1" xr:uid="{00000000-0005-0000-0000-000065110000}"/>
    <cellStyle name="Comma [0] 2 218" xfId="4454" hidden="1" xr:uid="{00000000-0005-0000-0000-000069110000}"/>
    <cellStyle name="Comma [0] 2 218" xfId="4456" hidden="1" xr:uid="{00000000-0005-0000-0000-00006B110000}"/>
    <cellStyle name="Comma [0] 2 218" xfId="4458" hidden="1" xr:uid="{00000000-0005-0000-0000-00006D110000}"/>
    <cellStyle name="Comma [0] 2 218" xfId="4461" hidden="1" xr:uid="{00000000-0005-0000-0000-000070110000}"/>
    <cellStyle name="Comma [0] 2 218" xfId="4463" hidden="1" xr:uid="{00000000-0005-0000-0000-000072110000}"/>
    <cellStyle name="Comma [0] 2 218" xfId="4468" hidden="1" xr:uid="{00000000-0005-0000-0000-000077110000}"/>
    <cellStyle name="Comma [0] 2 218" xfId="4469" hidden="1" xr:uid="{00000000-0005-0000-0000-000078110000}"/>
    <cellStyle name="Comma [0] 2 218" xfId="4473" hidden="1" xr:uid="{00000000-0005-0000-0000-00007C110000}"/>
    <cellStyle name="Comma [0] 2 218" xfId="4476" hidden="1" xr:uid="{00000000-0005-0000-0000-00007F110000}"/>
    <cellStyle name="Comma [0] 2 218" xfId="4478" hidden="1" xr:uid="{00000000-0005-0000-0000-000081110000}"/>
    <cellStyle name="Comma [0] 2 218" xfId="4481" hidden="1" xr:uid="{00000000-0005-0000-0000-000084110000}"/>
    <cellStyle name="Comma [0] 2 218" xfId="4482" hidden="1" xr:uid="{00000000-0005-0000-0000-000085110000}"/>
    <cellStyle name="Comma [0] 2 218" xfId="4486" hidden="1" xr:uid="{00000000-0005-0000-0000-000089110000}"/>
    <cellStyle name="Comma [0] 2 218" xfId="4487" hidden="1" xr:uid="{00000000-0005-0000-0000-00008A110000}"/>
    <cellStyle name="Comma [0] 2 218" xfId="4491" hidden="1" xr:uid="{00000000-0005-0000-0000-00008E110000}"/>
    <cellStyle name="Comma [0] 2 218" xfId="4494" hidden="1" xr:uid="{00000000-0005-0000-0000-000091110000}"/>
    <cellStyle name="Comma [0] 2 218" xfId="4495" hidden="1" xr:uid="{00000000-0005-0000-0000-000092110000}"/>
    <cellStyle name="Comma [0] 2 218" xfId="4499" hidden="1" xr:uid="{00000000-0005-0000-0000-000096110000}"/>
    <cellStyle name="Comma [0] 2 218" xfId="4500" hidden="1" xr:uid="{00000000-0005-0000-0000-000097110000}"/>
    <cellStyle name="Comma [0] 2 218" xfId="4505" hidden="1" xr:uid="{00000000-0005-0000-0000-00009C110000}"/>
    <cellStyle name="Comma [0] 2 218" xfId="4507" hidden="1" xr:uid="{00000000-0005-0000-0000-00009E110000}"/>
    <cellStyle name="Comma [0] 2 218" xfId="4508" hidden="1" xr:uid="{00000000-0005-0000-0000-00009F110000}"/>
    <cellStyle name="Comma [0] 2 218" xfId="4511" hidden="1" xr:uid="{00000000-0005-0000-0000-0000A2110000}"/>
    <cellStyle name="Comma [0] 2 218" xfId="4514" hidden="1" xr:uid="{00000000-0005-0000-0000-0000A5110000}"/>
    <cellStyle name="Comma [0] 2 218" xfId="4515" hidden="1" xr:uid="{00000000-0005-0000-0000-0000A6110000}"/>
    <cellStyle name="Comma [0] 2 218" xfId="4519" hidden="1" xr:uid="{00000000-0005-0000-0000-0000AA110000}"/>
    <cellStyle name="Comma [0] 2 218" xfId="4521" hidden="1" xr:uid="{00000000-0005-0000-0000-0000AC110000}"/>
    <cellStyle name="Comma [0] 2 218" xfId="4523" hidden="1" xr:uid="{00000000-0005-0000-0000-0000AE110000}"/>
    <cellStyle name="Comma [0] 2 218" xfId="4526" hidden="1" xr:uid="{00000000-0005-0000-0000-0000B1110000}"/>
    <cellStyle name="Comma [0] 2 218" xfId="4528" hidden="1" xr:uid="{00000000-0005-0000-0000-0000B3110000}"/>
    <cellStyle name="Comma [0] 2 218" xfId="4532" hidden="1" xr:uid="{00000000-0005-0000-0000-0000B7110000}"/>
    <cellStyle name="Comma [0] 2 218" xfId="4533" hidden="1" xr:uid="{00000000-0005-0000-0000-0000B8110000}"/>
    <cellStyle name="Comma [0] 2 218" xfId="4535" hidden="1" xr:uid="{00000000-0005-0000-0000-0000BA110000}"/>
    <cellStyle name="Comma [0] 2 218" xfId="4539" hidden="1" xr:uid="{00000000-0005-0000-0000-0000BE110000}"/>
    <cellStyle name="Comma [0] 2 218" xfId="4541" hidden="1" xr:uid="{00000000-0005-0000-0000-0000C0110000}"/>
    <cellStyle name="Comma [0] 2 218" xfId="4543" hidden="1" xr:uid="{00000000-0005-0000-0000-0000C2110000}"/>
    <cellStyle name="Comma [0] 2 218" xfId="4546" hidden="1" xr:uid="{00000000-0005-0000-0000-0000C5110000}"/>
    <cellStyle name="Comma [0] 2 218" xfId="4548" hidden="1" xr:uid="{00000000-0005-0000-0000-0000C7110000}"/>
    <cellStyle name="Comma [0] 2 218" xfId="4553" hidden="1" xr:uid="{00000000-0005-0000-0000-0000CC110000}"/>
    <cellStyle name="Comma [0] 2 218" xfId="4554" hidden="1" xr:uid="{00000000-0005-0000-0000-0000CD110000}"/>
    <cellStyle name="Comma [0] 2 218" xfId="4558" hidden="1" xr:uid="{00000000-0005-0000-0000-0000D1110000}"/>
    <cellStyle name="Comma [0] 2 218" xfId="4561" hidden="1" xr:uid="{00000000-0005-0000-0000-0000D4110000}"/>
    <cellStyle name="Comma [0] 2 218" xfId="4563" hidden="1" xr:uid="{00000000-0005-0000-0000-0000D6110000}"/>
    <cellStyle name="Comma [0] 2 218" xfId="4566" hidden="1" xr:uid="{00000000-0005-0000-0000-0000D9110000}"/>
    <cellStyle name="Comma [0] 2 218" xfId="4567" hidden="1" xr:uid="{00000000-0005-0000-0000-0000DA110000}"/>
    <cellStyle name="Comma [0] 2 218" xfId="4571" hidden="1" xr:uid="{00000000-0005-0000-0000-0000DE110000}"/>
    <cellStyle name="Comma [0] 2 218" xfId="4574" hidden="1" xr:uid="{00000000-0005-0000-0000-0000E1110000}"/>
    <cellStyle name="Comma [0] 2 218" xfId="4577" hidden="1" xr:uid="{00000000-0005-0000-0000-0000E4110000}"/>
    <cellStyle name="Comma [0] 2 218" xfId="4579" hidden="1" xr:uid="{00000000-0005-0000-0000-0000E6110000}"/>
    <cellStyle name="Comma [0] 2 218" xfId="4582" hidden="1" xr:uid="{00000000-0005-0000-0000-0000E9110000}"/>
    <cellStyle name="Comma [0] 2 218" xfId="4584" hidden="1" xr:uid="{00000000-0005-0000-0000-0000EB110000}"/>
    <cellStyle name="Comma [0] 2 218" xfId="4588" hidden="1" xr:uid="{00000000-0005-0000-0000-0000EF110000}"/>
    <cellStyle name="Comma [0] 2 218" xfId="4590" hidden="1" xr:uid="{00000000-0005-0000-0000-0000F1110000}"/>
    <cellStyle name="Comma [0] 2 218" xfId="4593" hidden="1" xr:uid="{00000000-0005-0000-0000-0000F4110000}"/>
    <cellStyle name="Comma [0] 2 218" xfId="4595" hidden="1" xr:uid="{00000000-0005-0000-0000-0000F6110000}"/>
    <cellStyle name="Comma [0] 2 218" xfId="4598" hidden="1" xr:uid="{00000000-0005-0000-0000-0000F9110000}"/>
    <cellStyle name="Comma [0] 2 218" xfId="4601" hidden="1" xr:uid="{00000000-0005-0000-0000-0000FC110000}"/>
    <cellStyle name="Comma [0] 2 218" xfId="4603" hidden="1" xr:uid="{00000000-0005-0000-0000-0000FE110000}"/>
    <cellStyle name="Comma [0] 2 218" xfId="4605" hidden="1" xr:uid="{00000000-0005-0000-0000-000000120000}"/>
    <cellStyle name="Comma [0] 2 218" xfId="4608" hidden="1" xr:uid="{00000000-0005-0000-0000-000003120000}"/>
    <cellStyle name="Comma [0] 2 218" xfId="4610" hidden="1" xr:uid="{00000000-0005-0000-0000-000005120000}"/>
    <cellStyle name="Comma [0] 2 218" xfId="4613" hidden="1" xr:uid="{00000000-0005-0000-0000-000008120000}"/>
    <cellStyle name="Comma [0] 2 218" xfId="4615" hidden="1" xr:uid="{00000000-0005-0000-0000-00000A120000}"/>
    <cellStyle name="Comma [0] 2 218" xfId="4617" hidden="1" xr:uid="{00000000-0005-0000-0000-00000C120000}"/>
    <cellStyle name="Comma [0] 2 218" xfId="4620" hidden="1" xr:uid="{00000000-0005-0000-0000-00000F120000}"/>
    <cellStyle name="Comma [0] 2 218" xfId="4623" hidden="1" xr:uid="{00000000-0005-0000-0000-000012120000}"/>
    <cellStyle name="Comma [0] 2 218" xfId="4625" hidden="1" xr:uid="{00000000-0005-0000-0000-000014120000}"/>
    <cellStyle name="Comma [0] 2 218" xfId="4628" hidden="1" xr:uid="{00000000-0005-0000-0000-000017120000}"/>
    <cellStyle name="Comma [0] 2 218" xfId="4630" hidden="1" xr:uid="{00000000-0005-0000-0000-000019120000}"/>
    <cellStyle name="Comma [0] 2 218" xfId="4634" hidden="1" xr:uid="{00000000-0005-0000-0000-00001D120000}"/>
    <cellStyle name="Comma [0] 2 218" xfId="4636" hidden="1" xr:uid="{00000000-0005-0000-0000-00001F120000}"/>
    <cellStyle name="Comma [0] 2 218" xfId="4639" hidden="1" xr:uid="{00000000-0005-0000-0000-000022120000}"/>
    <cellStyle name="Comma [0] 2 218" xfId="4642" hidden="1" xr:uid="{00000000-0005-0000-0000-000025120000}"/>
    <cellStyle name="Comma [0] 2 218" xfId="4645" hidden="1" xr:uid="{00000000-0005-0000-0000-000028120000}"/>
    <cellStyle name="Comma [0] 2 218" xfId="4648" hidden="1" xr:uid="{00000000-0005-0000-0000-00002B120000}"/>
    <cellStyle name="Comma [0] 2 218" xfId="4650" hidden="1" xr:uid="{00000000-0005-0000-0000-00002D120000}"/>
    <cellStyle name="Comma [0] 2 218" xfId="4653" hidden="1" xr:uid="{00000000-0005-0000-0000-000030120000}"/>
    <cellStyle name="Comma [0] 2 218" xfId="4655" hidden="1" xr:uid="{00000000-0005-0000-0000-000032120000}"/>
    <cellStyle name="Comma [0] 2 218" xfId="4657" hidden="1" xr:uid="{00000000-0005-0000-0000-000034120000}"/>
    <cellStyle name="Comma [0] 2 218" xfId="4660" hidden="1" xr:uid="{00000000-0005-0000-0000-000037120000}"/>
    <cellStyle name="Comma [0] 2 218" xfId="4662" hidden="1" xr:uid="{00000000-0005-0000-0000-000039120000}"/>
    <cellStyle name="Comma [0] 2 218" xfId="4666" hidden="1" xr:uid="{00000000-0005-0000-0000-00003D120000}"/>
    <cellStyle name="Comma [0] 2 218" xfId="4668" hidden="1" xr:uid="{00000000-0005-0000-0000-00003F120000}"/>
    <cellStyle name="Comma [0] 2 218" xfId="4671" hidden="1" xr:uid="{00000000-0005-0000-0000-000042120000}"/>
    <cellStyle name="Comma [0] 2 218" xfId="4673" hidden="1" xr:uid="{00000000-0005-0000-0000-000044120000}"/>
    <cellStyle name="Comma [0] 2 218" xfId="4676" hidden="1" xr:uid="{00000000-0005-0000-0000-000047120000}"/>
    <cellStyle name="Comma [0] 2 218" xfId="4679" hidden="1" xr:uid="{00000000-0005-0000-0000-00004A120000}"/>
    <cellStyle name="Comma [0] 2 218" xfId="4681" hidden="1" xr:uid="{00000000-0005-0000-0000-00004C120000}"/>
    <cellStyle name="Comma [0] 2 218" xfId="4684" hidden="1" xr:uid="{00000000-0005-0000-0000-00004F120000}"/>
    <cellStyle name="Comma [0] 2 218" xfId="4687" hidden="1" xr:uid="{00000000-0005-0000-0000-000052120000}"/>
    <cellStyle name="Comma [0] 2 218" xfId="4689" hidden="1" xr:uid="{00000000-0005-0000-0000-000054120000}"/>
    <cellStyle name="Comma [0] 2 218" xfId="4692" hidden="1" xr:uid="{00000000-0005-0000-0000-000057120000}"/>
    <cellStyle name="Comma [0] 2 218" xfId="4694" hidden="1" xr:uid="{00000000-0005-0000-0000-000059120000}"/>
    <cellStyle name="Comma [0] 2 218" xfId="4697" hidden="1" xr:uid="{00000000-0005-0000-0000-00005C120000}"/>
    <cellStyle name="Comma [0] 2 218" xfId="4699" hidden="1" xr:uid="{00000000-0005-0000-0000-00005E120000}"/>
    <cellStyle name="Comma [0] 2 218" xfId="4702" hidden="1" xr:uid="{00000000-0005-0000-0000-000061120000}"/>
    <cellStyle name="Comma [0] 2 218" xfId="4705" hidden="1" xr:uid="{00000000-0005-0000-0000-000064120000}"/>
    <cellStyle name="Comma [0] 2 218" xfId="4707" hidden="1" xr:uid="{00000000-0005-0000-0000-000066120000}"/>
    <cellStyle name="Comma [0] 2 218" xfId="4710" hidden="1" xr:uid="{00000000-0005-0000-0000-000069120000}"/>
    <cellStyle name="Comma [0] 2 218" xfId="4712" hidden="1" xr:uid="{00000000-0005-0000-0000-00006B120000}"/>
    <cellStyle name="Comma [0] 2 218" xfId="4717" hidden="1" xr:uid="{00000000-0005-0000-0000-000070120000}"/>
    <cellStyle name="Comma [0] 2 218" xfId="4718" hidden="1" xr:uid="{00000000-0005-0000-0000-000071120000}"/>
    <cellStyle name="Comma [0] 2 218" xfId="4722" hidden="1" xr:uid="{00000000-0005-0000-0000-000075120000}"/>
    <cellStyle name="Comma [0] 2 218" xfId="4724" hidden="1" xr:uid="{00000000-0005-0000-0000-000077120000}"/>
    <cellStyle name="Comma [0] 2 218" xfId="4726" hidden="1" xr:uid="{00000000-0005-0000-0000-000079120000}"/>
    <cellStyle name="Comma [0] 2 218" xfId="4730" hidden="1" xr:uid="{00000000-0005-0000-0000-00007D120000}"/>
    <cellStyle name="Comma [0] 2 218" xfId="4732" hidden="1" xr:uid="{00000000-0005-0000-0000-00007F120000}"/>
    <cellStyle name="Comma [0] 2 218" xfId="4830" hidden="1" xr:uid="{00000000-0005-0000-0000-0000E1120000}"/>
    <cellStyle name="Comma [0] 2 218" xfId="4831" hidden="1" xr:uid="{00000000-0005-0000-0000-0000E2120000}"/>
    <cellStyle name="Comma [0] 2 218" xfId="4836" hidden="1" xr:uid="{00000000-0005-0000-0000-0000E7120000}"/>
    <cellStyle name="Comma [0] 2 218" xfId="4838" hidden="1" xr:uid="{00000000-0005-0000-0000-0000E9120000}"/>
    <cellStyle name="Comma [0] 2 218" xfId="4840" hidden="1" xr:uid="{00000000-0005-0000-0000-0000EB120000}"/>
    <cellStyle name="Comma [0] 2 218" xfId="4843" hidden="1" xr:uid="{00000000-0005-0000-0000-0000EE120000}"/>
    <cellStyle name="Comma [0] 2 218" xfId="4846" hidden="1" xr:uid="{00000000-0005-0000-0000-0000F1120000}"/>
    <cellStyle name="Comma [0] 2 218" xfId="4847" hidden="1" xr:uid="{00000000-0005-0000-0000-0000F2120000}"/>
    <cellStyle name="Comma [0] 2 218" xfId="4851" hidden="1" xr:uid="{00000000-0005-0000-0000-0000F6120000}"/>
    <cellStyle name="Comma [0] 2 218" xfId="4852" hidden="1" xr:uid="{00000000-0005-0000-0000-0000F7120000}"/>
    <cellStyle name="Comma [0] 2 218" xfId="4856" hidden="1" xr:uid="{00000000-0005-0000-0000-0000FB120000}"/>
    <cellStyle name="Comma [0] 2 218" xfId="4858" hidden="1" xr:uid="{00000000-0005-0000-0000-0000FD120000}"/>
    <cellStyle name="Comma [0] 2 218" xfId="4859" hidden="1" xr:uid="{00000000-0005-0000-0000-0000FE120000}"/>
    <cellStyle name="Comma [0] 2 218" xfId="4863" hidden="1" xr:uid="{00000000-0005-0000-0000-000002130000}"/>
    <cellStyle name="Comma [0] 2 218" xfId="4865" hidden="1" xr:uid="{00000000-0005-0000-0000-000004130000}"/>
    <cellStyle name="Comma [0] 2 218" xfId="4866" hidden="1" xr:uid="{00000000-0005-0000-0000-000005130000}"/>
    <cellStyle name="Comma [0] 2 218" xfId="4870" hidden="1" xr:uid="{00000000-0005-0000-0000-000009130000}"/>
    <cellStyle name="Comma [0] 2 218" xfId="4871" hidden="1" xr:uid="{00000000-0005-0000-0000-00000A130000}"/>
    <cellStyle name="Comma [0] 2 218" xfId="4876" hidden="1" xr:uid="{00000000-0005-0000-0000-00000F130000}"/>
    <cellStyle name="Comma [0] 2 218" xfId="4878" hidden="1" xr:uid="{00000000-0005-0000-0000-000011130000}"/>
    <cellStyle name="Comma [0] 2 218" xfId="4881" hidden="1" xr:uid="{00000000-0005-0000-0000-000014130000}"/>
    <cellStyle name="Comma [0] 2 218" xfId="4884" hidden="1" xr:uid="{00000000-0005-0000-0000-000017130000}"/>
    <cellStyle name="Comma [0] 2 218" xfId="4886" hidden="1" xr:uid="{00000000-0005-0000-0000-000019130000}"/>
    <cellStyle name="Comma [0] 2 218" xfId="4890" hidden="1" xr:uid="{00000000-0005-0000-0000-00001D130000}"/>
    <cellStyle name="Comma [0] 2 218" xfId="4891" hidden="1" xr:uid="{00000000-0005-0000-0000-00001E130000}"/>
    <cellStyle name="Comma [0] 2 218" xfId="4895" hidden="1" xr:uid="{00000000-0005-0000-0000-000022130000}"/>
    <cellStyle name="Comma [0] 2 218" xfId="4896" hidden="1" xr:uid="{00000000-0005-0000-0000-000023130000}"/>
    <cellStyle name="Comma [0] 2 218" xfId="4900" hidden="1" xr:uid="{00000000-0005-0000-0000-000027130000}"/>
    <cellStyle name="Comma [0] 2 218" xfId="4903" hidden="1" xr:uid="{00000000-0005-0000-0000-00002A130000}"/>
    <cellStyle name="Comma [0] 2 218" xfId="4904" hidden="1" xr:uid="{00000000-0005-0000-0000-00002B130000}"/>
    <cellStyle name="Comma [0] 2 218" xfId="4908" hidden="1" xr:uid="{00000000-0005-0000-0000-00002F130000}"/>
    <cellStyle name="Comma [0] 2 218" xfId="4909" hidden="1" xr:uid="{00000000-0005-0000-0000-000030130000}"/>
    <cellStyle name="Comma [0] 2 218" xfId="4914" hidden="1" xr:uid="{00000000-0005-0000-0000-000035130000}"/>
    <cellStyle name="Comma [0] 2 218" xfId="4915" hidden="1" xr:uid="{00000000-0005-0000-0000-000036130000}"/>
    <cellStyle name="Comma [0] 2 218" xfId="4919" hidden="1" xr:uid="{00000000-0005-0000-0000-00003A130000}"/>
    <cellStyle name="Comma [0] 2 218" xfId="4922" hidden="1" xr:uid="{00000000-0005-0000-0000-00003D130000}"/>
    <cellStyle name="Comma [0] 2 218" xfId="4923" hidden="1" xr:uid="{00000000-0005-0000-0000-00003E130000}"/>
    <cellStyle name="Comma [0] 2 218" xfId="4927" hidden="1" xr:uid="{00000000-0005-0000-0000-000042130000}"/>
    <cellStyle name="Comma [0] 2 218" xfId="4929" hidden="1" xr:uid="{00000000-0005-0000-0000-000044130000}"/>
    <cellStyle name="Comma [0] 2 218" xfId="4930" hidden="1" xr:uid="{00000000-0005-0000-0000-000045130000}"/>
    <cellStyle name="Comma [0] 2 218" xfId="4934" hidden="1" xr:uid="{00000000-0005-0000-0000-000049130000}"/>
    <cellStyle name="Comma [0] 2 218" xfId="4935" hidden="1" xr:uid="{00000000-0005-0000-0000-00004A130000}"/>
    <cellStyle name="Comma [0] 2 218" xfId="4939" hidden="1" xr:uid="{00000000-0005-0000-0000-00004E130000}"/>
    <cellStyle name="Comma [0] 2 218" xfId="4941" hidden="1" xr:uid="{00000000-0005-0000-0000-000050130000}"/>
    <cellStyle name="Comma [0] 2 218" xfId="4942" hidden="1" xr:uid="{00000000-0005-0000-0000-000051130000}"/>
    <cellStyle name="Comma [0] 2 218" xfId="4946" hidden="1" xr:uid="{00000000-0005-0000-0000-000055130000}"/>
    <cellStyle name="Comma [0] 2 218" xfId="4949" hidden="1" xr:uid="{00000000-0005-0000-0000-000058130000}"/>
    <cellStyle name="Comma [0] 2 218" xfId="4950" hidden="1" xr:uid="{00000000-0005-0000-0000-000059130000}"/>
    <cellStyle name="Comma [0] 2 218" xfId="4954" hidden="1" xr:uid="{00000000-0005-0000-0000-00005D130000}"/>
    <cellStyle name="Comma [0] 2 218" xfId="4955" hidden="1" xr:uid="{00000000-0005-0000-0000-00005E130000}"/>
    <cellStyle name="Comma [0] 2 218" xfId="4961" hidden="1" xr:uid="{00000000-0005-0000-0000-000064130000}"/>
    <cellStyle name="Comma [0] 2 218" xfId="4962" hidden="1" xr:uid="{00000000-0005-0000-0000-000065130000}"/>
    <cellStyle name="Comma [0] 2 218" xfId="4965" hidden="1" xr:uid="{00000000-0005-0000-0000-000068130000}"/>
    <cellStyle name="Comma [0] 2 218" xfId="4969" hidden="1" xr:uid="{00000000-0005-0000-0000-00006C130000}"/>
    <cellStyle name="Comma [0] 2 218" xfId="4970" hidden="1" xr:uid="{00000000-0005-0000-0000-00006D130000}"/>
    <cellStyle name="Comma [0] 2 218" xfId="4974" hidden="1" xr:uid="{00000000-0005-0000-0000-000071130000}"/>
    <cellStyle name="Comma [0] 2 218" xfId="4975" hidden="1" xr:uid="{00000000-0005-0000-0000-000072130000}"/>
    <cellStyle name="Comma [0] 2 218" xfId="4979" hidden="1" xr:uid="{00000000-0005-0000-0000-000076130000}"/>
    <cellStyle name="Comma [0] 2 218" xfId="4980" hidden="1" xr:uid="{00000000-0005-0000-0000-000077130000}"/>
    <cellStyle name="Comma [0] 2 218" xfId="4984" hidden="1" xr:uid="{00000000-0005-0000-0000-00007B130000}"/>
    <cellStyle name="Comma [0] 2 218" xfId="4987" hidden="1" xr:uid="{00000000-0005-0000-0000-00007E130000}"/>
    <cellStyle name="Comma [0] 2 218" xfId="4988" hidden="1" xr:uid="{00000000-0005-0000-0000-00007F130000}"/>
    <cellStyle name="Comma [0] 2 218" xfId="4991" hidden="1" xr:uid="{00000000-0005-0000-0000-000082130000}"/>
    <cellStyle name="Comma [0] 2 218" xfId="4993" hidden="1" xr:uid="{00000000-0005-0000-0000-000084130000}"/>
    <cellStyle name="Comma [0] 2 218" xfId="4997" hidden="1" xr:uid="{00000000-0005-0000-0000-000088130000}"/>
    <cellStyle name="Comma [0] 2 218" xfId="4999" hidden="1" xr:uid="{00000000-0005-0000-0000-00008A130000}"/>
    <cellStyle name="Comma [0] 2 218" xfId="5003" hidden="1" xr:uid="{00000000-0005-0000-0000-00008E130000}"/>
    <cellStyle name="Comma [0] 2 218" xfId="5005" hidden="1" xr:uid="{00000000-0005-0000-0000-000090130000}"/>
    <cellStyle name="Comma [0] 2 218" xfId="5007" hidden="1" xr:uid="{00000000-0005-0000-0000-000092130000}"/>
    <cellStyle name="Comma [0] 2 218" xfId="5010" hidden="1" xr:uid="{00000000-0005-0000-0000-000095130000}"/>
    <cellStyle name="Comma [0] 2 218" xfId="5012" hidden="1" xr:uid="{00000000-0005-0000-0000-000097130000}"/>
    <cellStyle name="Comma [0] 2 218" xfId="5014" hidden="1" xr:uid="{00000000-0005-0000-0000-000099130000}"/>
    <cellStyle name="Comma [0] 2 218" xfId="5017" hidden="1" xr:uid="{00000000-0005-0000-0000-00009C130000}"/>
    <cellStyle name="Comma [0] 2 218" xfId="5019" hidden="1" xr:uid="{00000000-0005-0000-0000-00009E130000}"/>
    <cellStyle name="Comma [0] 2 218" xfId="5023" hidden="1" xr:uid="{00000000-0005-0000-0000-0000A2130000}"/>
    <cellStyle name="Comma [0] 2 218" xfId="5024" hidden="1" xr:uid="{00000000-0005-0000-0000-0000A3130000}"/>
    <cellStyle name="Comma [0] 2 218" xfId="5026" hidden="1" xr:uid="{00000000-0005-0000-0000-0000A5130000}"/>
    <cellStyle name="Comma [0] 2 218" xfId="5030" hidden="1" xr:uid="{00000000-0005-0000-0000-0000A9130000}"/>
    <cellStyle name="Comma [0] 2 218" xfId="5032" hidden="1" xr:uid="{00000000-0005-0000-0000-0000AB130000}"/>
    <cellStyle name="Comma [0] 2 218" xfId="5034" hidden="1" xr:uid="{00000000-0005-0000-0000-0000AD130000}"/>
    <cellStyle name="Comma [0] 2 218" xfId="5037" hidden="1" xr:uid="{00000000-0005-0000-0000-0000B0130000}"/>
    <cellStyle name="Comma [0] 2 218" xfId="5039" hidden="1" xr:uid="{00000000-0005-0000-0000-0000B2130000}"/>
    <cellStyle name="Comma [0] 2 218" xfId="5044" hidden="1" xr:uid="{00000000-0005-0000-0000-0000B7130000}"/>
    <cellStyle name="Comma [0] 2 218" xfId="5046" hidden="1" xr:uid="{00000000-0005-0000-0000-0000B9130000}"/>
    <cellStyle name="Comma [0] 2 218" xfId="5050" hidden="1" xr:uid="{00000000-0005-0000-0000-0000BD130000}"/>
    <cellStyle name="Comma [0] 2 218" xfId="5052" hidden="1" xr:uid="{00000000-0005-0000-0000-0000BF130000}"/>
    <cellStyle name="Comma [0] 2 218" xfId="5055" hidden="1" xr:uid="{00000000-0005-0000-0000-0000C2130000}"/>
    <cellStyle name="Comma [0] 2 218" xfId="5058" hidden="1" xr:uid="{00000000-0005-0000-0000-0000C5130000}"/>
    <cellStyle name="Comma [0] 2 218" xfId="5060" hidden="1" xr:uid="{00000000-0005-0000-0000-0000C7130000}"/>
    <cellStyle name="Comma [0] 2 218" xfId="5063" hidden="1" xr:uid="{00000000-0005-0000-0000-0000CA130000}"/>
    <cellStyle name="Comma [0] 2 218" xfId="5065" hidden="1" xr:uid="{00000000-0005-0000-0000-0000CC130000}"/>
    <cellStyle name="Comma [0] 2 218" xfId="5068" hidden="1" xr:uid="{00000000-0005-0000-0000-0000CF130000}"/>
    <cellStyle name="Comma [0] 2 218" xfId="5071" hidden="1" xr:uid="{00000000-0005-0000-0000-0000D2130000}"/>
    <cellStyle name="Comma [0] 2 218" xfId="5073" hidden="1" xr:uid="{00000000-0005-0000-0000-0000D4130000}"/>
    <cellStyle name="Comma [0] 2 218" xfId="5076" hidden="1" xr:uid="{00000000-0005-0000-0000-0000D7130000}"/>
    <cellStyle name="Comma [0] 2 218" xfId="5077" hidden="1" xr:uid="{00000000-0005-0000-0000-0000D8130000}"/>
    <cellStyle name="Comma [0] 2 218" xfId="5082" hidden="1" xr:uid="{00000000-0005-0000-0000-0000DD130000}"/>
    <cellStyle name="Comma [0] 2 218" xfId="5084" hidden="1" xr:uid="{00000000-0005-0000-0000-0000DF130000}"/>
    <cellStyle name="Comma [0] 2 218" xfId="5087" hidden="1" xr:uid="{00000000-0005-0000-0000-0000E2130000}"/>
    <cellStyle name="Comma [0] 2 218" xfId="5090" hidden="1" xr:uid="{00000000-0005-0000-0000-0000E5130000}"/>
    <cellStyle name="Comma [0] 2 218" xfId="5092" hidden="1" xr:uid="{00000000-0005-0000-0000-0000E7130000}"/>
    <cellStyle name="Comma [0] 2 218" xfId="5095" hidden="1" xr:uid="{00000000-0005-0000-0000-0000EA130000}"/>
    <cellStyle name="Comma [0] 2 218" xfId="5097" hidden="1" xr:uid="{00000000-0005-0000-0000-0000EC130000}"/>
    <cellStyle name="Comma [0] 2 218" xfId="5099" hidden="1" xr:uid="{00000000-0005-0000-0000-0000EE130000}"/>
    <cellStyle name="Comma [0] 2 218" xfId="5102" hidden="1" xr:uid="{00000000-0005-0000-0000-0000F1130000}"/>
    <cellStyle name="Comma [0] 2 218" xfId="5104" hidden="1" xr:uid="{00000000-0005-0000-0000-0000F3130000}"/>
    <cellStyle name="Comma [0] 2 218" xfId="5108" hidden="1" xr:uid="{00000000-0005-0000-0000-0000F7130000}"/>
    <cellStyle name="Comma [0] 2 218" xfId="5109" hidden="1" xr:uid="{00000000-0005-0000-0000-0000F8130000}"/>
    <cellStyle name="Comma [0] 2 218" xfId="5111" hidden="1" xr:uid="{00000000-0005-0000-0000-0000FA130000}"/>
    <cellStyle name="Comma [0] 2 218" xfId="5115" hidden="1" xr:uid="{00000000-0005-0000-0000-0000FE130000}"/>
    <cellStyle name="Comma [0] 2 218" xfId="5117" hidden="1" xr:uid="{00000000-0005-0000-0000-000000140000}"/>
    <cellStyle name="Comma [0] 2 218" xfId="5119" hidden="1" xr:uid="{00000000-0005-0000-0000-000002140000}"/>
    <cellStyle name="Comma [0] 2 218" xfId="5122" hidden="1" xr:uid="{00000000-0005-0000-0000-000005140000}"/>
    <cellStyle name="Comma [0] 2 218" xfId="5124" hidden="1" xr:uid="{00000000-0005-0000-0000-000007140000}"/>
    <cellStyle name="Comma [0] 2 218" xfId="5129" hidden="1" xr:uid="{00000000-0005-0000-0000-00000C140000}"/>
    <cellStyle name="Comma [0] 2 218" xfId="5130" hidden="1" xr:uid="{00000000-0005-0000-0000-00000D140000}"/>
    <cellStyle name="Comma [0] 2 218" xfId="5134" hidden="1" xr:uid="{00000000-0005-0000-0000-000011140000}"/>
    <cellStyle name="Comma [0] 2 218" xfId="5137" hidden="1" xr:uid="{00000000-0005-0000-0000-000014140000}"/>
    <cellStyle name="Comma [0] 2 218" xfId="5139" hidden="1" xr:uid="{00000000-0005-0000-0000-000016140000}"/>
    <cellStyle name="Comma [0] 2 218" xfId="5142" hidden="1" xr:uid="{00000000-0005-0000-0000-000019140000}"/>
    <cellStyle name="Comma [0] 2 218" xfId="5143" hidden="1" xr:uid="{00000000-0005-0000-0000-00001A140000}"/>
    <cellStyle name="Comma [0] 2 218" xfId="5147" hidden="1" xr:uid="{00000000-0005-0000-0000-00001E140000}"/>
    <cellStyle name="Comma [0] 2 218" xfId="5148" hidden="1" xr:uid="{00000000-0005-0000-0000-00001F140000}"/>
    <cellStyle name="Comma [0] 2 218" xfId="5152" hidden="1" xr:uid="{00000000-0005-0000-0000-000023140000}"/>
    <cellStyle name="Comma [0] 2 218" xfId="5155" hidden="1" xr:uid="{00000000-0005-0000-0000-000026140000}"/>
    <cellStyle name="Comma [0] 2 218" xfId="5156" hidden="1" xr:uid="{00000000-0005-0000-0000-000027140000}"/>
    <cellStyle name="Comma [0] 2 218" xfId="5160" hidden="1" xr:uid="{00000000-0005-0000-0000-00002B140000}"/>
    <cellStyle name="Comma [0] 2 218" xfId="5161" hidden="1" xr:uid="{00000000-0005-0000-0000-00002C140000}"/>
    <cellStyle name="Comma [0] 2 218" xfId="5166" hidden="1" xr:uid="{00000000-0005-0000-0000-000031140000}"/>
    <cellStyle name="Comma [0] 2 218" xfId="5168" hidden="1" xr:uid="{00000000-0005-0000-0000-000033140000}"/>
    <cellStyle name="Comma [0] 2 218" xfId="5169" hidden="1" xr:uid="{00000000-0005-0000-0000-000034140000}"/>
    <cellStyle name="Comma [0] 2 218" xfId="5172" hidden="1" xr:uid="{00000000-0005-0000-0000-000037140000}"/>
    <cellStyle name="Comma [0] 2 218" xfId="5175" hidden="1" xr:uid="{00000000-0005-0000-0000-00003A140000}"/>
    <cellStyle name="Comma [0] 2 218" xfId="5176" hidden="1" xr:uid="{00000000-0005-0000-0000-00003B140000}"/>
    <cellStyle name="Comma [0] 2 218" xfId="5180" hidden="1" xr:uid="{00000000-0005-0000-0000-00003F140000}"/>
    <cellStyle name="Comma [0] 2 218" xfId="5182" hidden="1" xr:uid="{00000000-0005-0000-0000-000041140000}"/>
    <cellStyle name="Comma [0] 2 218" xfId="5184" hidden="1" xr:uid="{00000000-0005-0000-0000-000043140000}"/>
    <cellStyle name="Comma [0] 2 218" xfId="5187" hidden="1" xr:uid="{00000000-0005-0000-0000-000046140000}"/>
    <cellStyle name="Comma [0] 2 218" xfId="5189" hidden="1" xr:uid="{00000000-0005-0000-0000-000048140000}"/>
    <cellStyle name="Comma [0] 2 218" xfId="5193" hidden="1" xr:uid="{00000000-0005-0000-0000-00004C140000}"/>
    <cellStyle name="Comma [0] 2 218" xfId="5194" hidden="1" xr:uid="{00000000-0005-0000-0000-00004D140000}"/>
    <cellStyle name="Comma [0] 2 218" xfId="5196" hidden="1" xr:uid="{00000000-0005-0000-0000-00004F140000}"/>
    <cellStyle name="Comma [0] 2 218" xfId="5200" hidden="1" xr:uid="{00000000-0005-0000-0000-000053140000}"/>
    <cellStyle name="Comma [0] 2 218" xfId="5202" hidden="1" xr:uid="{00000000-0005-0000-0000-000055140000}"/>
    <cellStyle name="Comma [0] 2 218" xfId="5204" hidden="1" xr:uid="{00000000-0005-0000-0000-000057140000}"/>
    <cellStyle name="Comma [0] 2 218" xfId="5207" hidden="1" xr:uid="{00000000-0005-0000-0000-00005A140000}"/>
    <cellStyle name="Comma [0] 2 218" xfId="5209" hidden="1" xr:uid="{00000000-0005-0000-0000-00005C140000}"/>
    <cellStyle name="Comma [0] 2 218" xfId="5214" hidden="1" xr:uid="{00000000-0005-0000-0000-000061140000}"/>
    <cellStyle name="Comma [0] 2 218" xfId="5215" hidden="1" xr:uid="{00000000-0005-0000-0000-000062140000}"/>
    <cellStyle name="Comma [0] 2 218" xfId="5219" hidden="1" xr:uid="{00000000-0005-0000-0000-000066140000}"/>
    <cellStyle name="Comma [0] 2 218" xfId="5222" hidden="1" xr:uid="{00000000-0005-0000-0000-000069140000}"/>
    <cellStyle name="Comma [0] 2 218" xfId="5224" hidden="1" xr:uid="{00000000-0005-0000-0000-00006B140000}"/>
    <cellStyle name="Comma [0] 2 218" xfId="5227" hidden="1" xr:uid="{00000000-0005-0000-0000-00006E140000}"/>
    <cellStyle name="Comma [0] 2 218" xfId="5228" hidden="1" xr:uid="{00000000-0005-0000-0000-00006F140000}"/>
    <cellStyle name="Comma [0] 2 218" xfId="5232" hidden="1" xr:uid="{00000000-0005-0000-0000-000073140000}"/>
    <cellStyle name="Comma [0] 2 218" xfId="5235" hidden="1" xr:uid="{00000000-0005-0000-0000-000076140000}"/>
    <cellStyle name="Comma [0] 2 218" xfId="5238" hidden="1" xr:uid="{00000000-0005-0000-0000-000079140000}"/>
    <cellStyle name="Comma [0] 2 218" xfId="5240" hidden="1" xr:uid="{00000000-0005-0000-0000-00007B140000}"/>
    <cellStyle name="Comma [0] 2 218" xfId="5243" hidden="1" xr:uid="{00000000-0005-0000-0000-00007E140000}"/>
    <cellStyle name="Comma [0] 2 218" xfId="5245" hidden="1" xr:uid="{00000000-0005-0000-0000-000080140000}"/>
    <cellStyle name="Comma [0] 2 218" xfId="5249" hidden="1" xr:uid="{00000000-0005-0000-0000-000084140000}"/>
    <cellStyle name="Comma [0] 2 218" xfId="5251" hidden="1" xr:uid="{00000000-0005-0000-0000-000086140000}"/>
    <cellStyle name="Comma [0] 2 218" xfId="5254" hidden="1" xr:uid="{00000000-0005-0000-0000-000089140000}"/>
    <cellStyle name="Comma [0] 2 218" xfId="5256" hidden="1" xr:uid="{00000000-0005-0000-0000-00008B140000}"/>
    <cellStyle name="Comma [0] 2 218" xfId="5259" hidden="1" xr:uid="{00000000-0005-0000-0000-00008E140000}"/>
    <cellStyle name="Comma [0] 2 218" xfId="5262" hidden="1" xr:uid="{00000000-0005-0000-0000-000091140000}"/>
    <cellStyle name="Comma [0] 2 218" xfId="5264" hidden="1" xr:uid="{00000000-0005-0000-0000-000093140000}"/>
    <cellStyle name="Comma [0] 2 218" xfId="5266" hidden="1" xr:uid="{00000000-0005-0000-0000-000095140000}"/>
    <cellStyle name="Comma [0] 2 218" xfId="5269" hidden="1" xr:uid="{00000000-0005-0000-0000-000098140000}"/>
    <cellStyle name="Comma [0] 2 218" xfId="5271" hidden="1" xr:uid="{00000000-0005-0000-0000-00009A140000}"/>
    <cellStyle name="Comma [0] 2 218" xfId="5274" hidden="1" xr:uid="{00000000-0005-0000-0000-00009D140000}"/>
    <cellStyle name="Comma [0] 2 218" xfId="5276" hidden="1" xr:uid="{00000000-0005-0000-0000-00009F140000}"/>
    <cellStyle name="Comma [0] 2 218" xfId="5278" hidden="1" xr:uid="{00000000-0005-0000-0000-0000A1140000}"/>
    <cellStyle name="Comma [0] 2 218" xfId="5281" hidden="1" xr:uid="{00000000-0005-0000-0000-0000A4140000}"/>
    <cellStyle name="Comma [0] 2 218" xfId="5284" hidden="1" xr:uid="{00000000-0005-0000-0000-0000A7140000}"/>
    <cellStyle name="Comma [0] 2 218" xfId="5286" hidden="1" xr:uid="{00000000-0005-0000-0000-0000A9140000}"/>
    <cellStyle name="Comma [0] 2 218" xfId="5289" hidden="1" xr:uid="{00000000-0005-0000-0000-0000AC140000}"/>
    <cellStyle name="Comma [0] 2 218" xfId="5291" hidden="1" xr:uid="{00000000-0005-0000-0000-0000AE140000}"/>
    <cellStyle name="Comma [0] 2 218" xfId="5295" hidden="1" xr:uid="{00000000-0005-0000-0000-0000B2140000}"/>
    <cellStyle name="Comma [0] 2 218" xfId="5297" hidden="1" xr:uid="{00000000-0005-0000-0000-0000B4140000}"/>
    <cellStyle name="Comma [0] 2 218" xfId="5300" hidden="1" xr:uid="{00000000-0005-0000-0000-0000B7140000}"/>
    <cellStyle name="Comma [0] 2 218" xfId="5303" hidden="1" xr:uid="{00000000-0005-0000-0000-0000BA140000}"/>
    <cellStyle name="Comma [0] 2 218" xfId="5306" hidden="1" xr:uid="{00000000-0005-0000-0000-0000BD140000}"/>
    <cellStyle name="Comma [0] 2 218" xfId="5309" hidden="1" xr:uid="{00000000-0005-0000-0000-0000C0140000}"/>
    <cellStyle name="Comma [0] 2 218" xfId="5311" hidden="1" xr:uid="{00000000-0005-0000-0000-0000C2140000}"/>
    <cellStyle name="Comma [0] 2 218" xfId="5314" hidden="1" xr:uid="{00000000-0005-0000-0000-0000C5140000}"/>
    <cellStyle name="Comma [0] 2 218" xfId="5316" hidden="1" xr:uid="{00000000-0005-0000-0000-0000C7140000}"/>
    <cellStyle name="Comma [0] 2 218" xfId="5318" hidden="1" xr:uid="{00000000-0005-0000-0000-0000C9140000}"/>
    <cellStyle name="Comma [0] 2 218" xfId="5321" hidden="1" xr:uid="{00000000-0005-0000-0000-0000CC140000}"/>
    <cellStyle name="Comma [0] 2 218" xfId="5323" hidden="1" xr:uid="{00000000-0005-0000-0000-0000CE140000}"/>
    <cellStyle name="Comma [0] 2 218" xfId="5327" hidden="1" xr:uid="{00000000-0005-0000-0000-0000D2140000}"/>
    <cellStyle name="Comma [0] 2 218" xfId="5329" hidden="1" xr:uid="{00000000-0005-0000-0000-0000D4140000}"/>
    <cellStyle name="Comma [0] 2 218" xfId="5332" hidden="1" xr:uid="{00000000-0005-0000-0000-0000D7140000}"/>
    <cellStyle name="Comma [0] 2 218" xfId="5334" hidden="1" xr:uid="{00000000-0005-0000-0000-0000D9140000}"/>
    <cellStyle name="Comma [0] 2 218" xfId="5337" hidden="1" xr:uid="{00000000-0005-0000-0000-0000DC140000}"/>
    <cellStyle name="Comma [0] 2 218" xfId="5340" hidden="1" xr:uid="{00000000-0005-0000-0000-0000DF140000}"/>
    <cellStyle name="Comma [0] 2 218" xfId="5342" hidden="1" xr:uid="{00000000-0005-0000-0000-0000E1140000}"/>
    <cellStyle name="Comma [0] 2 218" xfId="5345" hidden="1" xr:uid="{00000000-0005-0000-0000-0000E4140000}"/>
    <cellStyle name="Comma [0] 2 218" xfId="5348" hidden="1" xr:uid="{00000000-0005-0000-0000-0000E7140000}"/>
    <cellStyle name="Comma [0] 2 218" xfId="5350" hidden="1" xr:uid="{00000000-0005-0000-0000-0000E9140000}"/>
    <cellStyle name="Comma [0] 2 218" xfId="5353" hidden="1" xr:uid="{00000000-0005-0000-0000-0000EC140000}"/>
    <cellStyle name="Comma [0] 2 218" xfId="5355" hidden="1" xr:uid="{00000000-0005-0000-0000-0000EE140000}"/>
    <cellStyle name="Comma [0] 2 218" xfId="5358" hidden="1" xr:uid="{00000000-0005-0000-0000-0000F1140000}"/>
    <cellStyle name="Comma [0] 2 218" xfId="5360" hidden="1" xr:uid="{00000000-0005-0000-0000-0000F3140000}"/>
    <cellStyle name="Comma [0] 2 218" xfId="5363" hidden="1" xr:uid="{00000000-0005-0000-0000-0000F6140000}"/>
    <cellStyle name="Comma [0] 2 218" xfId="5366" hidden="1" xr:uid="{00000000-0005-0000-0000-0000F9140000}"/>
    <cellStyle name="Comma [0] 2 218" xfId="5368" hidden="1" xr:uid="{00000000-0005-0000-0000-0000FB140000}"/>
    <cellStyle name="Comma [0] 2 218" xfId="5371" hidden="1" xr:uid="{00000000-0005-0000-0000-0000FE140000}"/>
    <cellStyle name="Comma [0] 2 218" xfId="5373" hidden="1" xr:uid="{00000000-0005-0000-0000-000000150000}"/>
    <cellStyle name="Comma [0] 2 218" xfId="5378" hidden="1" xr:uid="{00000000-0005-0000-0000-000005150000}"/>
    <cellStyle name="Comma [0] 2 218" xfId="5379" hidden="1" xr:uid="{00000000-0005-0000-0000-000006150000}"/>
    <cellStyle name="Comma [0] 2 218" xfId="5383" hidden="1" xr:uid="{00000000-0005-0000-0000-00000A150000}"/>
    <cellStyle name="Comma [0] 2 218" xfId="5385" hidden="1" xr:uid="{00000000-0005-0000-0000-00000C150000}"/>
    <cellStyle name="Comma [0] 2 218" xfId="5387" hidden="1" xr:uid="{00000000-0005-0000-0000-00000E150000}"/>
    <cellStyle name="Comma [0] 2 218" xfId="5391" hidden="1" xr:uid="{00000000-0005-0000-0000-000012150000}"/>
    <cellStyle name="Comma [0] 2 218" xfId="5393" hidden="1" xr:uid="{00000000-0005-0000-0000-000014150000}"/>
    <cellStyle name="Comma [0] 2 218" xfId="7049" hidden="1" xr:uid="{00000000-0005-0000-0000-00008C1B0000}"/>
    <cellStyle name="Comma [0] 2 218" xfId="7050" hidden="1" xr:uid="{00000000-0005-0000-0000-00008D1B0000}"/>
    <cellStyle name="Comma [0] 2 218" xfId="7055" hidden="1" xr:uid="{00000000-0005-0000-0000-0000921B0000}"/>
    <cellStyle name="Comma [0] 2 218" xfId="7057" hidden="1" xr:uid="{00000000-0005-0000-0000-0000941B0000}"/>
    <cellStyle name="Comma [0] 2 218" xfId="7059" hidden="1" xr:uid="{00000000-0005-0000-0000-0000961B0000}"/>
    <cellStyle name="Comma [0] 2 218" xfId="7062" hidden="1" xr:uid="{00000000-0005-0000-0000-0000991B0000}"/>
    <cellStyle name="Comma [0] 2 218" xfId="7065" hidden="1" xr:uid="{00000000-0005-0000-0000-00009C1B0000}"/>
    <cellStyle name="Comma [0] 2 218" xfId="7066" hidden="1" xr:uid="{00000000-0005-0000-0000-00009D1B0000}"/>
    <cellStyle name="Comma [0] 2 218" xfId="7070" hidden="1" xr:uid="{00000000-0005-0000-0000-0000A11B0000}"/>
    <cellStyle name="Comma [0] 2 218" xfId="7071" hidden="1" xr:uid="{00000000-0005-0000-0000-0000A21B0000}"/>
    <cellStyle name="Comma [0] 2 218" xfId="7075" hidden="1" xr:uid="{00000000-0005-0000-0000-0000A61B0000}"/>
    <cellStyle name="Comma [0] 2 218" xfId="7077" hidden="1" xr:uid="{00000000-0005-0000-0000-0000A81B0000}"/>
    <cellStyle name="Comma [0] 2 218" xfId="7078" hidden="1" xr:uid="{00000000-0005-0000-0000-0000A91B0000}"/>
    <cellStyle name="Comma [0] 2 218" xfId="7082" hidden="1" xr:uid="{00000000-0005-0000-0000-0000AD1B0000}"/>
    <cellStyle name="Comma [0] 2 218" xfId="7084" hidden="1" xr:uid="{00000000-0005-0000-0000-0000AF1B0000}"/>
    <cellStyle name="Comma [0] 2 218" xfId="7085" hidden="1" xr:uid="{00000000-0005-0000-0000-0000B01B0000}"/>
    <cellStyle name="Comma [0] 2 218" xfId="7089" hidden="1" xr:uid="{00000000-0005-0000-0000-0000B41B0000}"/>
    <cellStyle name="Comma [0] 2 218" xfId="7090" hidden="1" xr:uid="{00000000-0005-0000-0000-0000B51B0000}"/>
    <cellStyle name="Comma [0] 2 218" xfId="7095" hidden="1" xr:uid="{00000000-0005-0000-0000-0000BA1B0000}"/>
    <cellStyle name="Comma [0] 2 218" xfId="7097" hidden="1" xr:uid="{00000000-0005-0000-0000-0000BC1B0000}"/>
    <cellStyle name="Comma [0] 2 218" xfId="7100" hidden="1" xr:uid="{00000000-0005-0000-0000-0000BF1B0000}"/>
    <cellStyle name="Comma [0] 2 218" xfId="7103" hidden="1" xr:uid="{00000000-0005-0000-0000-0000C21B0000}"/>
    <cellStyle name="Comma [0] 2 218" xfId="7105" hidden="1" xr:uid="{00000000-0005-0000-0000-0000C41B0000}"/>
    <cellStyle name="Comma [0] 2 218" xfId="7109" hidden="1" xr:uid="{00000000-0005-0000-0000-0000C81B0000}"/>
    <cellStyle name="Comma [0] 2 218" xfId="7110" hidden="1" xr:uid="{00000000-0005-0000-0000-0000C91B0000}"/>
    <cellStyle name="Comma [0] 2 218" xfId="7114" hidden="1" xr:uid="{00000000-0005-0000-0000-0000CD1B0000}"/>
    <cellStyle name="Comma [0] 2 218" xfId="7115" hidden="1" xr:uid="{00000000-0005-0000-0000-0000CE1B0000}"/>
    <cellStyle name="Comma [0] 2 218" xfId="7119" hidden="1" xr:uid="{00000000-0005-0000-0000-0000D21B0000}"/>
    <cellStyle name="Comma [0] 2 218" xfId="7122" hidden="1" xr:uid="{00000000-0005-0000-0000-0000D51B0000}"/>
    <cellStyle name="Comma [0] 2 218" xfId="7123" hidden="1" xr:uid="{00000000-0005-0000-0000-0000D61B0000}"/>
    <cellStyle name="Comma [0] 2 218" xfId="7127" hidden="1" xr:uid="{00000000-0005-0000-0000-0000DA1B0000}"/>
    <cellStyle name="Comma [0] 2 218" xfId="7128" hidden="1" xr:uid="{00000000-0005-0000-0000-0000DB1B0000}"/>
    <cellStyle name="Comma [0] 2 218" xfId="7133" hidden="1" xr:uid="{00000000-0005-0000-0000-0000E01B0000}"/>
    <cellStyle name="Comma [0] 2 218" xfId="7134" hidden="1" xr:uid="{00000000-0005-0000-0000-0000E11B0000}"/>
    <cellStyle name="Comma [0] 2 218" xfId="7138" hidden="1" xr:uid="{00000000-0005-0000-0000-0000E51B0000}"/>
    <cellStyle name="Comma [0] 2 218" xfId="7141" hidden="1" xr:uid="{00000000-0005-0000-0000-0000E81B0000}"/>
    <cellStyle name="Comma [0] 2 218" xfId="7142" hidden="1" xr:uid="{00000000-0005-0000-0000-0000E91B0000}"/>
    <cellStyle name="Comma [0] 2 218" xfId="7146" hidden="1" xr:uid="{00000000-0005-0000-0000-0000ED1B0000}"/>
    <cellStyle name="Comma [0] 2 218" xfId="7148" hidden="1" xr:uid="{00000000-0005-0000-0000-0000EF1B0000}"/>
    <cellStyle name="Comma [0] 2 218" xfId="7149" hidden="1" xr:uid="{00000000-0005-0000-0000-0000F01B0000}"/>
    <cellStyle name="Comma [0] 2 218" xfId="7153" hidden="1" xr:uid="{00000000-0005-0000-0000-0000F41B0000}"/>
    <cellStyle name="Comma [0] 2 218" xfId="7154" hidden="1" xr:uid="{00000000-0005-0000-0000-0000F51B0000}"/>
    <cellStyle name="Comma [0] 2 218" xfId="7158" hidden="1" xr:uid="{00000000-0005-0000-0000-0000F91B0000}"/>
    <cellStyle name="Comma [0] 2 218" xfId="7160" hidden="1" xr:uid="{00000000-0005-0000-0000-0000FB1B0000}"/>
    <cellStyle name="Comma [0] 2 218" xfId="7161" hidden="1" xr:uid="{00000000-0005-0000-0000-0000FC1B0000}"/>
    <cellStyle name="Comma [0] 2 218" xfId="7165" hidden="1" xr:uid="{00000000-0005-0000-0000-0000001C0000}"/>
    <cellStyle name="Comma [0] 2 218" xfId="7168" hidden="1" xr:uid="{00000000-0005-0000-0000-0000031C0000}"/>
    <cellStyle name="Comma [0] 2 218" xfId="7169" hidden="1" xr:uid="{00000000-0005-0000-0000-0000041C0000}"/>
    <cellStyle name="Comma [0] 2 218" xfId="7173" hidden="1" xr:uid="{00000000-0005-0000-0000-0000081C0000}"/>
    <cellStyle name="Comma [0] 2 218" xfId="7174" hidden="1" xr:uid="{00000000-0005-0000-0000-0000091C0000}"/>
    <cellStyle name="Comma [0] 2 218" xfId="7180" hidden="1" xr:uid="{00000000-0005-0000-0000-00000F1C0000}"/>
    <cellStyle name="Comma [0] 2 218" xfId="7181" hidden="1" xr:uid="{00000000-0005-0000-0000-0000101C0000}"/>
    <cellStyle name="Comma [0] 2 218" xfId="7184" hidden="1" xr:uid="{00000000-0005-0000-0000-0000131C0000}"/>
    <cellStyle name="Comma [0] 2 218" xfId="7188" hidden="1" xr:uid="{00000000-0005-0000-0000-0000171C0000}"/>
    <cellStyle name="Comma [0] 2 218" xfId="7189" hidden="1" xr:uid="{00000000-0005-0000-0000-0000181C0000}"/>
    <cellStyle name="Comma [0] 2 218" xfId="7193" hidden="1" xr:uid="{00000000-0005-0000-0000-00001C1C0000}"/>
    <cellStyle name="Comma [0] 2 218" xfId="7194" hidden="1" xr:uid="{00000000-0005-0000-0000-00001D1C0000}"/>
    <cellStyle name="Comma [0] 2 218" xfId="7198" hidden="1" xr:uid="{00000000-0005-0000-0000-0000211C0000}"/>
    <cellStyle name="Comma [0] 2 218" xfId="7199" hidden="1" xr:uid="{00000000-0005-0000-0000-0000221C0000}"/>
    <cellStyle name="Comma [0] 2 218" xfId="7203" hidden="1" xr:uid="{00000000-0005-0000-0000-0000261C0000}"/>
    <cellStyle name="Comma [0] 2 218" xfId="7206" hidden="1" xr:uid="{00000000-0005-0000-0000-0000291C0000}"/>
    <cellStyle name="Comma [0] 2 218" xfId="7207" hidden="1" xr:uid="{00000000-0005-0000-0000-00002A1C0000}"/>
    <cellStyle name="Comma [0] 2 218" xfId="7210" hidden="1" xr:uid="{00000000-0005-0000-0000-00002D1C0000}"/>
    <cellStyle name="Comma [0] 2 218" xfId="7212" hidden="1" xr:uid="{00000000-0005-0000-0000-00002F1C0000}"/>
    <cellStyle name="Comma [0] 2 218" xfId="7216" hidden="1" xr:uid="{00000000-0005-0000-0000-0000331C0000}"/>
    <cellStyle name="Comma [0] 2 218" xfId="7218" hidden="1" xr:uid="{00000000-0005-0000-0000-0000351C0000}"/>
    <cellStyle name="Comma [0] 2 218" xfId="7222" hidden="1" xr:uid="{00000000-0005-0000-0000-0000391C0000}"/>
    <cellStyle name="Comma [0] 2 218" xfId="7224" hidden="1" xr:uid="{00000000-0005-0000-0000-00003B1C0000}"/>
    <cellStyle name="Comma [0] 2 218" xfId="7226" hidden="1" xr:uid="{00000000-0005-0000-0000-00003D1C0000}"/>
    <cellStyle name="Comma [0] 2 218" xfId="7229" hidden="1" xr:uid="{00000000-0005-0000-0000-0000401C0000}"/>
    <cellStyle name="Comma [0] 2 218" xfId="7231" hidden="1" xr:uid="{00000000-0005-0000-0000-0000421C0000}"/>
    <cellStyle name="Comma [0] 2 218" xfId="7233" hidden="1" xr:uid="{00000000-0005-0000-0000-0000441C0000}"/>
    <cellStyle name="Comma [0] 2 218" xfId="7236" hidden="1" xr:uid="{00000000-0005-0000-0000-0000471C0000}"/>
    <cellStyle name="Comma [0] 2 218" xfId="7238" hidden="1" xr:uid="{00000000-0005-0000-0000-0000491C0000}"/>
    <cellStyle name="Comma [0] 2 218" xfId="7242" hidden="1" xr:uid="{00000000-0005-0000-0000-00004D1C0000}"/>
    <cellStyle name="Comma [0] 2 218" xfId="7243" hidden="1" xr:uid="{00000000-0005-0000-0000-00004E1C0000}"/>
    <cellStyle name="Comma [0] 2 218" xfId="7245" hidden="1" xr:uid="{00000000-0005-0000-0000-0000501C0000}"/>
    <cellStyle name="Comma [0] 2 218" xfId="7249" hidden="1" xr:uid="{00000000-0005-0000-0000-0000541C0000}"/>
    <cellStyle name="Comma [0] 2 218" xfId="7251" hidden="1" xr:uid="{00000000-0005-0000-0000-0000561C0000}"/>
    <cellStyle name="Comma [0] 2 218" xfId="7253" hidden="1" xr:uid="{00000000-0005-0000-0000-0000581C0000}"/>
    <cellStyle name="Comma [0] 2 218" xfId="7256" hidden="1" xr:uid="{00000000-0005-0000-0000-00005B1C0000}"/>
    <cellStyle name="Comma [0] 2 218" xfId="7258" hidden="1" xr:uid="{00000000-0005-0000-0000-00005D1C0000}"/>
    <cellStyle name="Comma [0] 2 218" xfId="7263" hidden="1" xr:uid="{00000000-0005-0000-0000-0000621C0000}"/>
    <cellStyle name="Comma [0] 2 218" xfId="7265" hidden="1" xr:uid="{00000000-0005-0000-0000-0000641C0000}"/>
    <cellStyle name="Comma [0] 2 218" xfId="7269" hidden="1" xr:uid="{00000000-0005-0000-0000-0000681C0000}"/>
    <cellStyle name="Comma [0] 2 218" xfId="7271" hidden="1" xr:uid="{00000000-0005-0000-0000-00006A1C0000}"/>
    <cellStyle name="Comma [0] 2 218" xfId="7274" hidden="1" xr:uid="{00000000-0005-0000-0000-00006D1C0000}"/>
    <cellStyle name="Comma [0] 2 218" xfId="7277" hidden="1" xr:uid="{00000000-0005-0000-0000-0000701C0000}"/>
    <cellStyle name="Comma [0] 2 218" xfId="7279" hidden="1" xr:uid="{00000000-0005-0000-0000-0000721C0000}"/>
    <cellStyle name="Comma [0] 2 218" xfId="7282" hidden="1" xr:uid="{00000000-0005-0000-0000-0000751C0000}"/>
    <cellStyle name="Comma [0] 2 218" xfId="7284" hidden="1" xr:uid="{00000000-0005-0000-0000-0000771C0000}"/>
    <cellStyle name="Comma [0] 2 218" xfId="7287" hidden="1" xr:uid="{00000000-0005-0000-0000-00007A1C0000}"/>
    <cellStyle name="Comma [0] 2 218" xfId="7290" hidden="1" xr:uid="{00000000-0005-0000-0000-00007D1C0000}"/>
    <cellStyle name="Comma [0] 2 218" xfId="7292" hidden="1" xr:uid="{00000000-0005-0000-0000-00007F1C0000}"/>
    <cellStyle name="Comma [0] 2 218" xfId="7295" hidden="1" xr:uid="{00000000-0005-0000-0000-0000821C0000}"/>
    <cellStyle name="Comma [0] 2 218" xfId="7296" hidden="1" xr:uid="{00000000-0005-0000-0000-0000831C0000}"/>
    <cellStyle name="Comma [0] 2 218" xfId="7301" hidden="1" xr:uid="{00000000-0005-0000-0000-0000881C0000}"/>
    <cellStyle name="Comma [0] 2 218" xfId="7303" hidden="1" xr:uid="{00000000-0005-0000-0000-00008A1C0000}"/>
    <cellStyle name="Comma [0] 2 218" xfId="7306" hidden="1" xr:uid="{00000000-0005-0000-0000-00008D1C0000}"/>
    <cellStyle name="Comma [0] 2 218" xfId="7309" hidden="1" xr:uid="{00000000-0005-0000-0000-0000901C0000}"/>
    <cellStyle name="Comma [0] 2 218" xfId="7311" hidden="1" xr:uid="{00000000-0005-0000-0000-0000921C0000}"/>
    <cellStyle name="Comma [0] 2 218" xfId="7314" hidden="1" xr:uid="{00000000-0005-0000-0000-0000951C0000}"/>
    <cellStyle name="Comma [0] 2 218" xfId="7316" hidden="1" xr:uid="{00000000-0005-0000-0000-0000971C0000}"/>
    <cellStyle name="Comma [0] 2 218" xfId="7318" hidden="1" xr:uid="{00000000-0005-0000-0000-0000991C0000}"/>
    <cellStyle name="Comma [0] 2 218" xfId="7321" hidden="1" xr:uid="{00000000-0005-0000-0000-00009C1C0000}"/>
    <cellStyle name="Comma [0] 2 218" xfId="7323" hidden="1" xr:uid="{00000000-0005-0000-0000-00009E1C0000}"/>
    <cellStyle name="Comma [0] 2 218" xfId="7327" hidden="1" xr:uid="{00000000-0005-0000-0000-0000A21C0000}"/>
    <cellStyle name="Comma [0] 2 218" xfId="7328" hidden="1" xr:uid="{00000000-0005-0000-0000-0000A31C0000}"/>
    <cellStyle name="Comma [0] 2 218" xfId="7330" hidden="1" xr:uid="{00000000-0005-0000-0000-0000A51C0000}"/>
    <cellStyle name="Comma [0] 2 218" xfId="7334" hidden="1" xr:uid="{00000000-0005-0000-0000-0000A91C0000}"/>
    <cellStyle name="Comma [0] 2 218" xfId="7336" hidden="1" xr:uid="{00000000-0005-0000-0000-0000AB1C0000}"/>
    <cellStyle name="Comma [0] 2 218" xfId="7338" hidden="1" xr:uid="{00000000-0005-0000-0000-0000AD1C0000}"/>
    <cellStyle name="Comma [0] 2 218" xfId="7341" hidden="1" xr:uid="{00000000-0005-0000-0000-0000B01C0000}"/>
    <cellStyle name="Comma [0] 2 218" xfId="7343" hidden="1" xr:uid="{00000000-0005-0000-0000-0000B21C0000}"/>
    <cellStyle name="Comma [0] 2 218" xfId="7348" hidden="1" xr:uid="{00000000-0005-0000-0000-0000B71C0000}"/>
    <cellStyle name="Comma [0] 2 218" xfId="7349" hidden="1" xr:uid="{00000000-0005-0000-0000-0000B81C0000}"/>
    <cellStyle name="Comma [0] 2 218" xfId="7353" hidden="1" xr:uid="{00000000-0005-0000-0000-0000BC1C0000}"/>
    <cellStyle name="Comma [0] 2 218" xfId="7356" hidden="1" xr:uid="{00000000-0005-0000-0000-0000BF1C0000}"/>
    <cellStyle name="Comma [0] 2 218" xfId="7358" hidden="1" xr:uid="{00000000-0005-0000-0000-0000C11C0000}"/>
    <cellStyle name="Comma [0] 2 218" xfId="7361" hidden="1" xr:uid="{00000000-0005-0000-0000-0000C41C0000}"/>
    <cellStyle name="Comma [0] 2 218" xfId="7362" hidden="1" xr:uid="{00000000-0005-0000-0000-0000C51C0000}"/>
    <cellStyle name="Comma [0] 2 218" xfId="7366" hidden="1" xr:uid="{00000000-0005-0000-0000-0000C91C0000}"/>
    <cellStyle name="Comma [0] 2 218" xfId="7367" hidden="1" xr:uid="{00000000-0005-0000-0000-0000CA1C0000}"/>
    <cellStyle name="Comma [0] 2 218" xfId="7371" hidden="1" xr:uid="{00000000-0005-0000-0000-0000CE1C0000}"/>
    <cellStyle name="Comma [0] 2 218" xfId="7374" hidden="1" xr:uid="{00000000-0005-0000-0000-0000D11C0000}"/>
    <cellStyle name="Comma [0] 2 218" xfId="7375" hidden="1" xr:uid="{00000000-0005-0000-0000-0000D21C0000}"/>
    <cellStyle name="Comma [0] 2 218" xfId="7379" hidden="1" xr:uid="{00000000-0005-0000-0000-0000D61C0000}"/>
    <cellStyle name="Comma [0] 2 218" xfId="7380" hidden="1" xr:uid="{00000000-0005-0000-0000-0000D71C0000}"/>
    <cellStyle name="Comma [0] 2 218" xfId="7385" hidden="1" xr:uid="{00000000-0005-0000-0000-0000DC1C0000}"/>
    <cellStyle name="Comma [0] 2 218" xfId="7387" hidden="1" xr:uid="{00000000-0005-0000-0000-0000DE1C0000}"/>
    <cellStyle name="Comma [0] 2 218" xfId="7388" hidden="1" xr:uid="{00000000-0005-0000-0000-0000DF1C0000}"/>
    <cellStyle name="Comma [0] 2 218" xfId="7391" hidden="1" xr:uid="{00000000-0005-0000-0000-0000E21C0000}"/>
    <cellStyle name="Comma [0] 2 218" xfId="7394" hidden="1" xr:uid="{00000000-0005-0000-0000-0000E51C0000}"/>
    <cellStyle name="Comma [0] 2 218" xfId="7395" hidden="1" xr:uid="{00000000-0005-0000-0000-0000E61C0000}"/>
    <cellStyle name="Comma [0] 2 218" xfId="7399" hidden="1" xr:uid="{00000000-0005-0000-0000-0000EA1C0000}"/>
    <cellStyle name="Comma [0] 2 218" xfId="7401" hidden="1" xr:uid="{00000000-0005-0000-0000-0000EC1C0000}"/>
    <cellStyle name="Comma [0] 2 218" xfId="7403" hidden="1" xr:uid="{00000000-0005-0000-0000-0000EE1C0000}"/>
    <cellStyle name="Comma [0] 2 218" xfId="7406" hidden="1" xr:uid="{00000000-0005-0000-0000-0000F11C0000}"/>
    <cellStyle name="Comma [0] 2 218" xfId="7408" hidden="1" xr:uid="{00000000-0005-0000-0000-0000F31C0000}"/>
    <cellStyle name="Comma [0] 2 218" xfId="7412" hidden="1" xr:uid="{00000000-0005-0000-0000-0000F71C0000}"/>
    <cellStyle name="Comma [0] 2 218" xfId="7413" hidden="1" xr:uid="{00000000-0005-0000-0000-0000F81C0000}"/>
    <cellStyle name="Comma [0] 2 218" xfId="7415" hidden="1" xr:uid="{00000000-0005-0000-0000-0000FA1C0000}"/>
    <cellStyle name="Comma [0] 2 218" xfId="7419" hidden="1" xr:uid="{00000000-0005-0000-0000-0000FE1C0000}"/>
    <cellStyle name="Comma [0] 2 218" xfId="7421" hidden="1" xr:uid="{00000000-0005-0000-0000-0000001D0000}"/>
    <cellStyle name="Comma [0] 2 218" xfId="7423" hidden="1" xr:uid="{00000000-0005-0000-0000-0000021D0000}"/>
    <cellStyle name="Comma [0] 2 218" xfId="7426" hidden="1" xr:uid="{00000000-0005-0000-0000-0000051D0000}"/>
    <cellStyle name="Comma [0] 2 218" xfId="7428" hidden="1" xr:uid="{00000000-0005-0000-0000-0000071D0000}"/>
    <cellStyle name="Comma [0] 2 218" xfId="7433" hidden="1" xr:uid="{00000000-0005-0000-0000-00000C1D0000}"/>
    <cellStyle name="Comma [0] 2 218" xfId="7434" hidden="1" xr:uid="{00000000-0005-0000-0000-00000D1D0000}"/>
    <cellStyle name="Comma [0] 2 218" xfId="7438" hidden="1" xr:uid="{00000000-0005-0000-0000-0000111D0000}"/>
    <cellStyle name="Comma [0] 2 218" xfId="7441" hidden="1" xr:uid="{00000000-0005-0000-0000-0000141D0000}"/>
    <cellStyle name="Comma [0] 2 218" xfId="7443" hidden="1" xr:uid="{00000000-0005-0000-0000-0000161D0000}"/>
    <cellStyle name="Comma [0] 2 218" xfId="7446" hidden="1" xr:uid="{00000000-0005-0000-0000-0000191D0000}"/>
    <cellStyle name="Comma [0] 2 218" xfId="7447" hidden="1" xr:uid="{00000000-0005-0000-0000-00001A1D0000}"/>
    <cellStyle name="Comma [0] 2 218" xfId="7451" hidden="1" xr:uid="{00000000-0005-0000-0000-00001E1D0000}"/>
    <cellStyle name="Comma [0] 2 218" xfId="7454" hidden="1" xr:uid="{00000000-0005-0000-0000-0000211D0000}"/>
    <cellStyle name="Comma [0] 2 218" xfId="7457" hidden="1" xr:uid="{00000000-0005-0000-0000-0000241D0000}"/>
    <cellStyle name="Comma [0] 2 218" xfId="7459" hidden="1" xr:uid="{00000000-0005-0000-0000-0000261D0000}"/>
    <cellStyle name="Comma [0] 2 218" xfId="7462" hidden="1" xr:uid="{00000000-0005-0000-0000-0000291D0000}"/>
    <cellStyle name="Comma [0] 2 218" xfId="7464" hidden="1" xr:uid="{00000000-0005-0000-0000-00002B1D0000}"/>
    <cellStyle name="Comma [0] 2 218" xfId="7468" hidden="1" xr:uid="{00000000-0005-0000-0000-00002F1D0000}"/>
    <cellStyle name="Comma [0] 2 218" xfId="7470" hidden="1" xr:uid="{00000000-0005-0000-0000-0000311D0000}"/>
    <cellStyle name="Comma [0] 2 218" xfId="7473" hidden="1" xr:uid="{00000000-0005-0000-0000-0000341D0000}"/>
    <cellStyle name="Comma [0] 2 218" xfId="7475" hidden="1" xr:uid="{00000000-0005-0000-0000-0000361D0000}"/>
    <cellStyle name="Comma [0] 2 218" xfId="7478" hidden="1" xr:uid="{00000000-0005-0000-0000-0000391D0000}"/>
    <cellStyle name="Comma [0] 2 218" xfId="7481" hidden="1" xr:uid="{00000000-0005-0000-0000-00003C1D0000}"/>
    <cellStyle name="Comma [0] 2 218" xfId="7483" hidden="1" xr:uid="{00000000-0005-0000-0000-00003E1D0000}"/>
    <cellStyle name="Comma [0] 2 218" xfId="7485" hidden="1" xr:uid="{00000000-0005-0000-0000-0000401D0000}"/>
    <cellStyle name="Comma [0] 2 218" xfId="7488" hidden="1" xr:uid="{00000000-0005-0000-0000-0000431D0000}"/>
    <cellStyle name="Comma [0] 2 218" xfId="7490" hidden="1" xr:uid="{00000000-0005-0000-0000-0000451D0000}"/>
    <cellStyle name="Comma [0] 2 218" xfId="7493" hidden="1" xr:uid="{00000000-0005-0000-0000-0000481D0000}"/>
    <cellStyle name="Comma [0] 2 218" xfId="7495" hidden="1" xr:uid="{00000000-0005-0000-0000-00004A1D0000}"/>
    <cellStyle name="Comma [0] 2 218" xfId="7497" hidden="1" xr:uid="{00000000-0005-0000-0000-00004C1D0000}"/>
    <cellStyle name="Comma [0] 2 218" xfId="7500" hidden="1" xr:uid="{00000000-0005-0000-0000-00004F1D0000}"/>
    <cellStyle name="Comma [0] 2 218" xfId="7503" hidden="1" xr:uid="{00000000-0005-0000-0000-0000521D0000}"/>
    <cellStyle name="Comma [0] 2 218" xfId="7505" hidden="1" xr:uid="{00000000-0005-0000-0000-0000541D0000}"/>
    <cellStyle name="Comma [0] 2 218" xfId="7508" hidden="1" xr:uid="{00000000-0005-0000-0000-0000571D0000}"/>
    <cellStyle name="Comma [0] 2 218" xfId="7510" hidden="1" xr:uid="{00000000-0005-0000-0000-0000591D0000}"/>
    <cellStyle name="Comma [0] 2 218" xfId="7514" hidden="1" xr:uid="{00000000-0005-0000-0000-00005D1D0000}"/>
    <cellStyle name="Comma [0] 2 218" xfId="7516" hidden="1" xr:uid="{00000000-0005-0000-0000-00005F1D0000}"/>
    <cellStyle name="Comma [0] 2 218" xfId="7519" hidden="1" xr:uid="{00000000-0005-0000-0000-0000621D0000}"/>
    <cellStyle name="Comma [0] 2 218" xfId="7522" hidden="1" xr:uid="{00000000-0005-0000-0000-0000651D0000}"/>
    <cellStyle name="Comma [0] 2 218" xfId="7525" hidden="1" xr:uid="{00000000-0005-0000-0000-0000681D0000}"/>
    <cellStyle name="Comma [0] 2 218" xfId="7528" hidden="1" xr:uid="{00000000-0005-0000-0000-00006B1D0000}"/>
    <cellStyle name="Comma [0] 2 218" xfId="7530" hidden="1" xr:uid="{00000000-0005-0000-0000-00006D1D0000}"/>
    <cellStyle name="Comma [0] 2 218" xfId="7533" hidden="1" xr:uid="{00000000-0005-0000-0000-0000701D0000}"/>
    <cellStyle name="Comma [0] 2 218" xfId="7535" hidden="1" xr:uid="{00000000-0005-0000-0000-0000721D0000}"/>
    <cellStyle name="Comma [0] 2 218" xfId="7537" hidden="1" xr:uid="{00000000-0005-0000-0000-0000741D0000}"/>
    <cellStyle name="Comma [0] 2 218" xfId="7540" hidden="1" xr:uid="{00000000-0005-0000-0000-0000771D0000}"/>
    <cellStyle name="Comma [0] 2 218" xfId="7542" hidden="1" xr:uid="{00000000-0005-0000-0000-0000791D0000}"/>
    <cellStyle name="Comma [0] 2 218" xfId="7546" hidden="1" xr:uid="{00000000-0005-0000-0000-00007D1D0000}"/>
    <cellStyle name="Comma [0] 2 218" xfId="7548" hidden="1" xr:uid="{00000000-0005-0000-0000-00007F1D0000}"/>
    <cellStyle name="Comma [0] 2 218" xfId="7551" hidden="1" xr:uid="{00000000-0005-0000-0000-0000821D0000}"/>
    <cellStyle name="Comma [0] 2 218" xfId="7553" hidden="1" xr:uid="{00000000-0005-0000-0000-0000841D0000}"/>
    <cellStyle name="Comma [0] 2 218" xfId="7556" hidden="1" xr:uid="{00000000-0005-0000-0000-0000871D0000}"/>
    <cellStyle name="Comma [0] 2 218" xfId="7559" hidden="1" xr:uid="{00000000-0005-0000-0000-00008A1D0000}"/>
    <cellStyle name="Comma [0] 2 218" xfId="7561" hidden="1" xr:uid="{00000000-0005-0000-0000-00008C1D0000}"/>
    <cellStyle name="Comma [0] 2 218" xfId="7564" hidden="1" xr:uid="{00000000-0005-0000-0000-00008F1D0000}"/>
    <cellStyle name="Comma [0] 2 218" xfId="7567" hidden="1" xr:uid="{00000000-0005-0000-0000-0000921D0000}"/>
    <cellStyle name="Comma [0] 2 218" xfId="7569" hidden="1" xr:uid="{00000000-0005-0000-0000-0000941D0000}"/>
    <cellStyle name="Comma [0] 2 218" xfId="7572" hidden="1" xr:uid="{00000000-0005-0000-0000-0000971D0000}"/>
    <cellStyle name="Comma [0] 2 218" xfId="7574" hidden="1" xr:uid="{00000000-0005-0000-0000-0000991D0000}"/>
    <cellStyle name="Comma [0] 2 218" xfId="7577" hidden="1" xr:uid="{00000000-0005-0000-0000-00009C1D0000}"/>
    <cellStyle name="Comma [0] 2 218" xfId="7579" hidden="1" xr:uid="{00000000-0005-0000-0000-00009E1D0000}"/>
    <cellStyle name="Comma [0] 2 218" xfId="7582" hidden="1" xr:uid="{00000000-0005-0000-0000-0000A11D0000}"/>
    <cellStyle name="Comma [0] 2 218" xfId="7585" hidden="1" xr:uid="{00000000-0005-0000-0000-0000A41D0000}"/>
    <cellStyle name="Comma [0] 2 218" xfId="7587" hidden="1" xr:uid="{00000000-0005-0000-0000-0000A61D0000}"/>
    <cellStyle name="Comma [0] 2 218" xfId="7590" hidden="1" xr:uid="{00000000-0005-0000-0000-0000A91D0000}"/>
    <cellStyle name="Comma [0] 2 218" xfId="7592" hidden="1" xr:uid="{00000000-0005-0000-0000-0000AB1D0000}"/>
    <cellStyle name="Comma [0] 2 218" xfId="7597" hidden="1" xr:uid="{00000000-0005-0000-0000-0000B01D0000}"/>
    <cellStyle name="Comma [0] 2 218" xfId="7598" hidden="1" xr:uid="{00000000-0005-0000-0000-0000B11D0000}"/>
    <cellStyle name="Comma [0] 2 218" xfId="7602" hidden="1" xr:uid="{00000000-0005-0000-0000-0000B51D0000}"/>
    <cellStyle name="Comma [0] 2 218" xfId="7604" hidden="1" xr:uid="{00000000-0005-0000-0000-0000B71D0000}"/>
    <cellStyle name="Comma [0] 2 218" xfId="7606" hidden="1" xr:uid="{00000000-0005-0000-0000-0000B91D0000}"/>
    <cellStyle name="Comma [0] 2 218" xfId="7610" hidden="1" xr:uid="{00000000-0005-0000-0000-0000BD1D0000}"/>
    <cellStyle name="Comma [0] 2 218" xfId="7612" hidden="1" xr:uid="{00000000-0005-0000-0000-0000BF1D0000}"/>
    <cellStyle name="Comma [0] 2 218" xfId="8805" hidden="1" xr:uid="{00000000-0005-0000-0000-000068220000}"/>
    <cellStyle name="Comma [0] 2 218" xfId="8806" hidden="1" xr:uid="{00000000-0005-0000-0000-000069220000}"/>
    <cellStyle name="Comma [0] 2 218" xfId="8811" hidden="1" xr:uid="{00000000-0005-0000-0000-00006E220000}"/>
    <cellStyle name="Comma [0] 2 218" xfId="8813" hidden="1" xr:uid="{00000000-0005-0000-0000-000070220000}"/>
    <cellStyle name="Comma [0] 2 218" xfId="8815" hidden="1" xr:uid="{00000000-0005-0000-0000-000072220000}"/>
    <cellStyle name="Comma [0] 2 218" xfId="8818" hidden="1" xr:uid="{00000000-0005-0000-0000-000075220000}"/>
    <cellStyle name="Comma [0] 2 218" xfId="8821" hidden="1" xr:uid="{00000000-0005-0000-0000-000078220000}"/>
    <cellStyle name="Comma [0] 2 218" xfId="8822" hidden="1" xr:uid="{00000000-0005-0000-0000-000079220000}"/>
    <cellStyle name="Comma [0] 2 218" xfId="8826" hidden="1" xr:uid="{00000000-0005-0000-0000-00007D220000}"/>
    <cellStyle name="Comma [0] 2 218" xfId="8827" hidden="1" xr:uid="{00000000-0005-0000-0000-00007E220000}"/>
    <cellStyle name="Comma [0] 2 218" xfId="8831" hidden="1" xr:uid="{00000000-0005-0000-0000-000082220000}"/>
    <cellStyle name="Comma [0] 2 218" xfId="8833" hidden="1" xr:uid="{00000000-0005-0000-0000-000084220000}"/>
    <cellStyle name="Comma [0] 2 218" xfId="8834" hidden="1" xr:uid="{00000000-0005-0000-0000-000085220000}"/>
    <cellStyle name="Comma [0] 2 218" xfId="8838" hidden="1" xr:uid="{00000000-0005-0000-0000-000089220000}"/>
    <cellStyle name="Comma [0] 2 218" xfId="8840" hidden="1" xr:uid="{00000000-0005-0000-0000-00008B220000}"/>
    <cellStyle name="Comma [0] 2 218" xfId="8841" hidden="1" xr:uid="{00000000-0005-0000-0000-00008C220000}"/>
    <cellStyle name="Comma [0] 2 218" xfId="8845" hidden="1" xr:uid="{00000000-0005-0000-0000-000090220000}"/>
    <cellStyle name="Comma [0] 2 218" xfId="8846" hidden="1" xr:uid="{00000000-0005-0000-0000-000091220000}"/>
    <cellStyle name="Comma [0] 2 218" xfId="8851" hidden="1" xr:uid="{00000000-0005-0000-0000-000096220000}"/>
    <cellStyle name="Comma [0] 2 218" xfId="8853" hidden="1" xr:uid="{00000000-0005-0000-0000-000098220000}"/>
    <cellStyle name="Comma [0] 2 218" xfId="8856" hidden="1" xr:uid="{00000000-0005-0000-0000-00009B220000}"/>
    <cellStyle name="Comma [0] 2 218" xfId="8859" hidden="1" xr:uid="{00000000-0005-0000-0000-00009E220000}"/>
    <cellStyle name="Comma [0] 2 218" xfId="8861" hidden="1" xr:uid="{00000000-0005-0000-0000-0000A0220000}"/>
    <cellStyle name="Comma [0] 2 218" xfId="8865" hidden="1" xr:uid="{00000000-0005-0000-0000-0000A4220000}"/>
    <cellStyle name="Comma [0] 2 218" xfId="8866" hidden="1" xr:uid="{00000000-0005-0000-0000-0000A5220000}"/>
    <cellStyle name="Comma [0] 2 218" xfId="8870" hidden="1" xr:uid="{00000000-0005-0000-0000-0000A9220000}"/>
    <cellStyle name="Comma [0] 2 218" xfId="8871" hidden="1" xr:uid="{00000000-0005-0000-0000-0000AA220000}"/>
    <cellStyle name="Comma [0] 2 218" xfId="8875" hidden="1" xr:uid="{00000000-0005-0000-0000-0000AE220000}"/>
    <cellStyle name="Comma [0] 2 218" xfId="8878" hidden="1" xr:uid="{00000000-0005-0000-0000-0000B1220000}"/>
    <cellStyle name="Comma [0] 2 218" xfId="8879" hidden="1" xr:uid="{00000000-0005-0000-0000-0000B2220000}"/>
    <cellStyle name="Comma [0] 2 218" xfId="8883" hidden="1" xr:uid="{00000000-0005-0000-0000-0000B6220000}"/>
    <cellStyle name="Comma [0] 2 218" xfId="8884" hidden="1" xr:uid="{00000000-0005-0000-0000-0000B7220000}"/>
    <cellStyle name="Comma [0] 2 218" xfId="8889" hidden="1" xr:uid="{00000000-0005-0000-0000-0000BC220000}"/>
    <cellStyle name="Comma [0] 2 218" xfId="8890" hidden="1" xr:uid="{00000000-0005-0000-0000-0000BD220000}"/>
    <cellStyle name="Comma [0] 2 218" xfId="8894" hidden="1" xr:uid="{00000000-0005-0000-0000-0000C1220000}"/>
    <cellStyle name="Comma [0] 2 218" xfId="8897" hidden="1" xr:uid="{00000000-0005-0000-0000-0000C4220000}"/>
    <cellStyle name="Comma [0] 2 218" xfId="8898" hidden="1" xr:uid="{00000000-0005-0000-0000-0000C5220000}"/>
    <cellStyle name="Comma [0] 2 218" xfId="8902" hidden="1" xr:uid="{00000000-0005-0000-0000-0000C9220000}"/>
    <cellStyle name="Comma [0] 2 218" xfId="8904" hidden="1" xr:uid="{00000000-0005-0000-0000-0000CB220000}"/>
    <cellStyle name="Comma [0] 2 218" xfId="8905" hidden="1" xr:uid="{00000000-0005-0000-0000-0000CC220000}"/>
    <cellStyle name="Comma [0] 2 218" xfId="8909" hidden="1" xr:uid="{00000000-0005-0000-0000-0000D0220000}"/>
    <cellStyle name="Comma [0] 2 218" xfId="8910" hidden="1" xr:uid="{00000000-0005-0000-0000-0000D1220000}"/>
    <cellStyle name="Comma [0] 2 218" xfId="8914" hidden="1" xr:uid="{00000000-0005-0000-0000-0000D5220000}"/>
    <cellStyle name="Comma [0] 2 218" xfId="8916" hidden="1" xr:uid="{00000000-0005-0000-0000-0000D7220000}"/>
    <cellStyle name="Comma [0] 2 218" xfId="8917" hidden="1" xr:uid="{00000000-0005-0000-0000-0000D8220000}"/>
    <cellStyle name="Comma [0] 2 218" xfId="8921" hidden="1" xr:uid="{00000000-0005-0000-0000-0000DC220000}"/>
    <cellStyle name="Comma [0] 2 218" xfId="8924" hidden="1" xr:uid="{00000000-0005-0000-0000-0000DF220000}"/>
    <cellStyle name="Comma [0] 2 218" xfId="8925" hidden="1" xr:uid="{00000000-0005-0000-0000-0000E0220000}"/>
    <cellStyle name="Comma [0] 2 218" xfId="8929" hidden="1" xr:uid="{00000000-0005-0000-0000-0000E4220000}"/>
    <cellStyle name="Comma [0] 2 218" xfId="8930" hidden="1" xr:uid="{00000000-0005-0000-0000-0000E5220000}"/>
    <cellStyle name="Comma [0] 2 218" xfId="8936" hidden="1" xr:uid="{00000000-0005-0000-0000-0000EB220000}"/>
    <cellStyle name="Comma [0] 2 218" xfId="8937" hidden="1" xr:uid="{00000000-0005-0000-0000-0000EC220000}"/>
    <cellStyle name="Comma [0] 2 218" xfId="8940" hidden="1" xr:uid="{00000000-0005-0000-0000-0000EF220000}"/>
    <cellStyle name="Comma [0] 2 218" xfId="8944" hidden="1" xr:uid="{00000000-0005-0000-0000-0000F3220000}"/>
    <cellStyle name="Comma [0] 2 218" xfId="8945" hidden="1" xr:uid="{00000000-0005-0000-0000-0000F4220000}"/>
    <cellStyle name="Comma [0] 2 218" xfId="8949" hidden="1" xr:uid="{00000000-0005-0000-0000-0000F8220000}"/>
    <cellStyle name="Comma [0] 2 218" xfId="8950" hidden="1" xr:uid="{00000000-0005-0000-0000-0000F9220000}"/>
    <cellStyle name="Comma [0] 2 218" xfId="8954" hidden="1" xr:uid="{00000000-0005-0000-0000-0000FD220000}"/>
    <cellStyle name="Comma [0] 2 218" xfId="8955" hidden="1" xr:uid="{00000000-0005-0000-0000-0000FE220000}"/>
    <cellStyle name="Comma [0] 2 218" xfId="8959" hidden="1" xr:uid="{00000000-0005-0000-0000-000002230000}"/>
    <cellStyle name="Comma [0] 2 218" xfId="8962" hidden="1" xr:uid="{00000000-0005-0000-0000-000005230000}"/>
    <cellStyle name="Comma [0] 2 218" xfId="8963" hidden="1" xr:uid="{00000000-0005-0000-0000-000006230000}"/>
    <cellStyle name="Comma [0] 2 218" xfId="8966" hidden="1" xr:uid="{00000000-0005-0000-0000-000009230000}"/>
    <cellStyle name="Comma [0] 2 218" xfId="8968" hidden="1" xr:uid="{00000000-0005-0000-0000-00000B230000}"/>
    <cellStyle name="Comma [0] 2 218" xfId="8972" hidden="1" xr:uid="{00000000-0005-0000-0000-00000F230000}"/>
    <cellStyle name="Comma [0] 2 218" xfId="8974" hidden="1" xr:uid="{00000000-0005-0000-0000-000011230000}"/>
    <cellStyle name="Comma [0] 2 218" xfId="8978" hidden="1" xr:uid="{00000000-0005-0000-0000-000015230000}"/>
    <cellStyle name="Comma [0] 2 218" xfId="8980" hidden="1" xr:uid="{00000000-0005-0000-0000-000017230000}"/>
    <cellStyle name="Comma [0] 2 218" xfId="8982" hidden="1" xr:uid="{00000000-0005-0000-0000-000019230000}"/>
    <cellStyle name="Comma [0] 2 218" xfId="8985" hidden="1" xr:uid="{00000000-0005-0000-0000-00001C230000}"/>
    <cellStyle name="Comma [0] 2 218" xfId="8987" hidden="1" xr:uid="{00000000-0005-0000-0000-00001E230000}"/>
    <cellStyle name="Comma [0] 2 218" xfId="8989" hidden="1" xr:uid="{00000000-0005-0000-0000-000020230000}"/>
    <cellStyle name="Comma [0] 2 218" xfId="8992" hidden="1" xr:uid="{00000000-0005-0000-0000-000023230000}"/>
    <cellStyle name="Comma [0] 2 218" xfId="8994" hidden="1" xr:uid="{00000000-0005-0000-0000-000025230000}"/>
    <cellStyle name="Comma [0] 2 218" xfId="8998" hidden="1" xr:uid="{00000000-0005-0000-0000-000029230000}"/>
    <cellStyle name="Comma [0] 2 218" xfId="8999" hidden="1" xr:uid="{00000000-0005-0000-0000-00002A230000}"/>
    <cellStyle name="Comma [0] 2 218" xfId="9001" hidden="1" xr:uid="{00000000-0005-0000-0000-00002C230000}"/>
    <cellStyle name="Comma [0] 2 218" xfId="9005" hidden="1" xr:uid="{00000000-0005-0000-0000-000030230000}"/>
    <cellStyle name="Comma [0] 2 218" xfId="9007" hidden="1" xr:uid="{00000000-0005-0000-0000-000032230000}"/>
    <cellStyle name="Comma [0] 2 218" xfId="9009" hidden="1" xr:uid="{00000000-0005-0000-0000-000034230000}"/>
    <cellStyle name="Comma [0] 2 218" xfId="9012" hidden="1" xr:uid="{00000000-0005-0000-0000-000037230000}"/>
    <cellStyle name="Comma [0] 2 218" xfId="9014" hidden="1" xr:uid="{00000000-0005-0000-0000-000039230000}"/>
    <cellStyle name="Comma [0] 2 218" xfId="9019" hidden="1" xr:uid="{00000000-0005-0000-0000-00003E230000}"/>
    <cellStyle name="Comma [0] 2 218" xfId="9021" hidden="1" xr:uid="{00000000-0005-0000-0000-000040230000}"/>
    <cellStyle name="Comma [0] 2 218" xfId="9025" hidden="1" xr:uid="{00000000-0005-0000-0000-000044230000}"/>
    <cellStyle name="Comma [0] 2 218" xfId="9027" hidden="1" xr:uid="{00000000-0005-0000-0000-000046230000}"/>
    <cellStyle name="Comma [0] 2 218" xfId="9030" hidden="1" xr:uid="{00000000-0005-0000-0000-000049230000}"/>
    <cellStyle name="Comma [0] 2 218" xfId="9033" hidden="1" xr:uid="{00000000-0005-0000-0000-00004C230000}"/>
    <cellStyle name="Comma [0] 2 218" xfId="9035" hidden="1" xr:uid="{00000000-0005-0000-0000-00004E230000}"/>
    <cellStyle name="Comma [0] 2 218" xfId="9038" hidden="1" xr:uid="{00000000-0005-0000-0000-000051230000}"/>
    <cellStyle name="Comma [0] 2 218" xfId="9040" hidden="1" xr:uid="{00000000-0005-0000-0000-000053230000}"/>
    <cellStyle name="Comma [0] 2 218" xfId="9043" hidden="1" xr:uid="{00000000-0005-0000-0000-000056230000}"/>
    <cellStyle name="Comma [0] 2 218" xfId="9046" hidden="1" xr:uid="{00000000-0005-0000-0000-000059230000}"/>
    <cellStyle name="Comma [0] 2 218" xfId="9048" hidden="1" xr:uid="{00000000-0005-0000-0000-00005B230000}"/>
    <cellStyle name="Comma [0] 2 218" xfId="9051" hidden="1" xr:uid="{00000000-0005-0000-0000-00005E230000}"/>
    <cellStyle name="Comma [0] 2 218" xfId="9052" hidden="1" xr:uid="{00000000-0005-0000-0000-00005F230000}"/>
    <cellStyle name="Comma [0] 2 218" xfId="9057" hidden="1" xr:uid="{00000000-0005-0000-0000-000064230000}"/>
    <cellStyle name="Comma [0] 2 218" xfId="9059" hidden="1" xr:uid="{00000000-0005-0000-0000-000066230000}"/>
    <cellStyle name="Comma [0] 2 218" xfId="9062" hidden="1" xr:uid="{00000000-0005-0000-0000-000069230000}"/>
    <cellStyle name="Comma [0] 2 218" xfId="9065" hidden="1" xr:uid="{00000000-0005-0000-0000-00006C230000}"/>
    <cellStyle name="Comma [0] 2 218" xfId="9067" hidden="1" xr:uid="{00000000-0005-0000-0000-00006E230000}"/>
    <cellStyle name="Comma [0] 2 218" xfId="9070" hidden="1" xr:uid="{00000000-0005-0000-0000-000071230000}"/>
    <cellStyle name="Comma [0] 2 218" xfId="9072" hidden="1" xr:uid="{00000000-0005-0000-0000-000073230000}"/>
    <cellStyle name="Comma [0] 2 218" xfId="9074" hidden="1" xr:uid="{00000000-0005-0000-0000-000075230000}"/>
    <cellStyle name="Comma [0] 2 218" xfId="9077" hidden="1" xr:uid="{00000000-0005-0000-0000-000078230000}"/>
    <cellStyle name="Comma [0] 2 218" xfId="9079" hidden="1" xr:uid="{00000000-0005-0000-0000-00007A230000}"/>
    <cellStyle name="Comma [0] 2 218" xfId="9083" hidden="1" xr:uid="{00000000-0005-0000-0000-00007E230000}"/>
    <cellStyle name="Comma [0] 2 218" xfId="9084" hidden="1" xr:uid="{00000000-0005-0000-0000-00007F230000}"/>
    <cellStyle name="Comma [0] 2 218" xfId="9086" hidden="1" xr:uid="{00000000-0005-0000-0000-000081230000}"/>
    <cellStyle name="Comma [0] 2 218" xfId="9090" hidden="1" xr:uid="{00000000-0005-0000-0000-000085230000}"/>
    <cellStyle name="Comma [0] 2 218" xfId="9092" hidden="1" xr:uid="{00000000-0005-0000-0000-000087230000}"/>
    <cellStyle name="Comma [0] 2 218" xfId="9094" hidden="1" xr:uid="{00000000-0005-0000-0000-000089230000}"/>
    <cellStyle name="Comma [0] 2 218" xfId="9097" hidden="1" xr:uid="{00000000-0005-0000-0000-00008C230000}"/>
    <cellStyle name="Comma [0] 2 218" xfId="9099" hidden="1" xr:uid="{00000000-0005-0000-0000-00008E230000}"/>
    <cellStyle name="Comma [0] 2 218" xfId="9104" hidden="1" xr:uid="{00000000-0005-0000-0000-000093230000}"/>
    <cellStyle name="Comma [0] 2 218" xfId="9105" hidden="1" xr:uid="{00000000-0005-0000-0000-000094230000}"/>
    <cellStyle name="Comma [0] 2 218" xfId="9109" hidden="1" xr:uid="{00000000-0005-0000-0000-000098230000}"/>
    <cellStyle name="Comma [0] 2 218" xfId="9112" hidden="1" xr:uid="{00000000-0005-0000-0000-00009B230000}"/>
    <cellStyle name="Comma [0] 2 218" xfId="9114" hidden="1" xr:uid="{00000000-0005-0000-0000-00009D230000}"/>
    <cellStyle name="Comma [0] 2 218" xfId="9117" hidden="1" xr:uid="{00000000-0005-0000-0000-0000A0230000}"/>
    <cellStyle name="Comma [0] 2 218" xfId="9118" hidden="1" xr:uid="{00000000-0005-0000-0000-0000A1230000}"/>
    <cellStyle name="Comma [0] 2 218" xfId="9122" hidden="1" xr:uid="{00000000-0005-0000-0000-0000A5230000}"/>
    <cellStyle name="Comma [0] 2 218" xfId="9123" hidden="1" xr:uid="{00000000-0005-0000-0000-0000A6230000}"/>
    <cellStyle name="Comma [0] 2 218" xfId="9127" hidden="1" xr:uid="{00000000-0005-0000-0000-0000AA230000}"/>
    <cellStyle name="Comma [0] 2 218" xfId="9130" hidden="1" xr:uid="{00000000-0005-0000-0000-0000AD230000}"/>
    <cellStyle name="Comma [0] 2 218" xfId="9131" hidden="1" xr:uid="{00000000-0005-0000-0000-0000AE230000}"/>
    <cellStyle name="Comma [0] 2 218" xfId="9135" hidden="1" xr:uid="{00000000-0005-0000-0000-0000B2230000}"/>
    <cellStyle name="Comma [0] 2 218" xfId="9136" hidden="1" xr:uid="{00000000-0005-0000-0000-0000B3230000}"/>
    <cellStyle name="Comma [0] 2 218" xfId="9141" hidden="1" xr:uid="{00000000-0005-0000-0000-0000B8230000}"/>
    <cellStyle name="Comma [0] 2 218" xfId="9143" hidden="1" xr:uid="{00000000-0005-0000-0000-0000BA230000}"/>
    <cellStyle name="Comma [0] 2 218" xfId="9144" hidden="1" xr:uid="{00000000-0005-0000-0000-0000BB230000}"/>
    <cellStyle name="Comma [0] 2 218" xfId="9147" hidden="1" xr:uid="{00000000-0005-0000-0000-0000BE230000}"/>
    <cellStyle name="Comma [0] 2 218" xfId="9150" hidden="1" xr:uid="{00000000-0005-0000-0000-0000C1230000}"/>
    <cellStyle name="Comma [0] 2 218" xfId="9151" hidden="1" xr:uid="{00000000-0005-0000-0000-0000C2230000}"/>
    <cellStyle name="Comma [0] 2 218" xfId="9155" hidden="1" xr:uid="{00000000-0005-0000-0000-0000C6230000}"/>
    <cellStyle name="Comma [0] 2 218" xfId="9157" hidden="1" xr:uid="{00000000-0005-0000-0000-0000C8230000}"/>
    <cellStyle name="Comma [0] 2 218" xfId="9159" hidden="1" xr:uid="{00000000-0005-0000-0000-0000CA230000}"/>
    <cellStyle name="Comma [0] 2 218" xfId="9162" hidden="1" xr:uid="{00000000-0005-0000-0000-0000CD230000}"/>
    <cellStyle name="Comma [0] 2 218" xfId="9164" hidden="1" xr:uid="{00000000-0005-0000-0000-0000CF230000}"/>
    <cellStyle name="Comma [0] 2 218" xfId="9168" hidden="1" xr:uid="{00000000-0005-0000-0000-0000D3230000}"/>
    <cellStyle name="Comma [0] 2 218" xfId="9169" hidden="1" xr:uid="{00000000-0005-0000-0000-0000D4230000}"/>
    <cellStyle name="Comma [0] 2 218" xfId="9171" hidden="1" xr:uid="{00000000-0005-0000-0000-0000D6230000}"/>
    <cellStyle name="Comma [0] 2 218" xfId="9175" hidden="1" xr:uid="{00000000-0005-0000-0000-0000DA230000}"/>
    <cellStyle name="Comma [0] 2 218" xfId="9177" hidden="1" xr:uid="{00000000-0005-0000-0000-0000DC230000}"/>
    <cellStyle name="Comma [0] 2 218" xfId="9179" hidden="1" xr:uid="{00000000-0005-0000-0000-0000DE230000}"/>
    <cellStyle name="Comma [0] 2 218" xfId="9182" hidden="1" xr:uid="{00000000-0005-0000-0000-0000E1230000}"/>
    <cellStyle name="Comma [0] 2 218" xfId="9184" hidden="1" xr:uid="{00000000-0005-0000-0000-0000E3230000}"/>
    <cellStyle name="Comma [0] 2 218" xfId="9189" hidden="1" xr:uid="{00000000-0005-0000-0000-0000E8230000}"/>
    <cellStyle name="Comma [0] 2 218" xfId="9190" hidden="1" xr:uid="{00000000-0005-0000-0000-0000E9230000}"/>
    <cellStyle name="Comma [0] 2 218" xfId="9194" hidden="1" xr:uid="{00000000-0005-0000-0000-0000ED230000}"/>
    <cellStyle name="Comma [0] 2 218" xfId="9197" hidden="1" xr:uid="{00000000-0005-0000-0000-0000F0230000}"/>
    <cellStyle name="Comma [0] 2 218" xfId="9199" hidden="1" xr:uid="{00000000-0005-0000-0000-0000F2230000}"/>
    <cellStyle name="Comma [0] 2 218" xfId="9202" hidden="1" xr:uid="{00000000-0005-0000-0000-0000F5230000}"/>
    <cellStyle name="Comma [0] 2 218" xfId="9203" hidden="1" xr:uid="{00000000-0005-0000-0000-0000F6230000}"/>
    <cellStyle name="Comma [0] 2 218" xfId="9207" hidden="1" xr:uid="{00000000-0005-0000-0000-0000FA230000}"/>
    <cellStyle name="Comma [0] 2 218" xfId="9210" hidden="1" xr:uid="{00000000-0005-0000-0000-0000FD230000}"/>
    <cellStyle name="Comma [0] 2 218" xfId="9213" hidden="1" xr:uid="{00000000-0005-0000-0000-000000240000}"/>
    <cellStyle name="Comma [0] 2 218" xfId="9215" hidden="1" xr:uid="{00000000-0005-0000-0000-000002240000}"/>
    <cellStyle name="Comma [0] 2 218" xfId="9218" hidden="1" xr:uid="{00000000-0005-0000-0000-000005240000}"/>
    <cellStyle name="Comma [0] 2 218" xfId="9220" hidden="1" xr:uid="{00000000-0005-0000-0000-000007240000}"/>
    <cellStyle name="Comma [0] 2 218" xfId="9224" hidden="1" xr:uid="{00000000-0005-0000-0000-00000B240000}"/>
    <cellStyle name="Comma [0] 2 218" xfId="9226" hidden="1" xr:uid="{00000000-0005-0000-0000-00000D240000}"/>
    <cellStyle name="Comma [0] 2 218" xfId="9229" hidden="1" xr:uid="{00000000-0005-0000-0000-000010240000}"/>
    <cellStyle name="Comma [0] 2 218" xfId="9231" hidden="1" xr:uid="{00000000-0005-0000-0000-000012240000}"/>
    <cellStyle name="Comma [0] 2 218" xfId="9234" hidden="1" xr:uid="{00000000-0005-0000-0000-000015240000}"/>
    <cellStyle name="Comma [0] 2 218" xfId="9237" hidden="1" xr:uid="{00000000-0005-0000-0000-000018240000}"/>
    <cellStyle name="Comma [0] 2 218" xfId="9239" hidden="1" xr:uid="{00000000-0005-0000-0000-00001A240000}"/>
    <cellStyle name="Comma [0] 2 218" xfId="9241" hidden="1" xr:uid="{00000000-0005-0000-0000-00001C240000}"/>
    <cellStyle name="Comma [0] 2 218" xfId="9244" hidden="1" xr:uid="{00000000-0005-0000-0000-00001F240000}"/>
    <cellStyle name="Comma [0] 2 218" xfId="9246" hidden="1" xr:uid="{00000000-0005-0000-0000-000021240000}"/>
    <cellStyle name="Comma [0] 2 218" xfId="9249" hidden="1" xr:uid="{00000000-0005-0000-0000-000024240000}"/>
    <cellStyle name="Comma [0] 2 218" xfId="9251" hidden="1" xr:uid="{00000000-0005-0000-0000-000026240000}"/>
    <cellStyle name="Comma [0] 2 218" xfId="9253" hidden="1" xr:uid="{00000000-0005-0000-0000-000028240000}"/>
    <cellStyle name="Comma [0] 2 218" xfId="9256" hidden="1" xr:uid="{00000000-0005-0000-0000-00002B240000}"/>
    <cellStyle name="Comma [0] 2 218" xfId="9259" hidden="1" xr:uid="{00000000-0005-0000-0000-00002E240000}"/>
    <cellStyle name="Comma [0] 2 218" xfId="9261" hidden="1" xr:uid="{00000000-0005-0000-0000-000030240000}"/>
    <cellStyle name="Comma [0] 2 218" xfId="9264" hidden="1" xr:uid="{00000000-0005-0000-0000-000033240000}"/>
    <cellStyle name="Comma [0] 2 218" xfId="9266" hidden="1" xr:uid="{00000000-0005-0000-0000-000035240000}"/>
    <cellStyle name="Comma [0] 2 218" xfId="9270" hidden="1" xr:uid="{00000000-0005-0000-0000-000039240000}"/>
    <cellStyle name="Comma [0] 2 218" xfId="9272" hidden="1" xr:uid="{00000000-0005-0000-0000-00003B240000}"/>
    <cellStyle name="Comma [0] 2 218" xfId="9275" hidden="1" xr:uid="{00000000-0005-0000-0000-00003E240000}"/>
    <cellStyle name="Comma [0] 2 218" xfId="9278" hidden="1" xr:uid="{00000000-0005-0000-0000-000041240000}"/>
    <cellStyle name="Comma [0] 2 218" xfId="9281" hidden="1" xr:uid="{00000000-0005-0000-0000-000044240000}"/>
    <cellStyle name="Comma [0] 2 218" xfId="9284" hidden="1" xr:uid="{00000000-0005-0000-0000-000047240000}"/>
    <cellStyle name="Comma [0] 2 218" xfId="9286" hidden="1" xr:uid="{00000000-0005-0000-0000-000049240000}"/>
    <cellStyle name="Comma [0] 2 218" xfId="9289" hidden="1" xr:uid="{00000000-0005-0000-0000-00004C240000}"/>
    <cellStyle name="Comma [0] 2 218" xfId="9291" hidden="1" xr:uid="{00000000-0005-0000-0000-00004E240000}"/>
    <cellStyle name="Comma [0] 2 218" xfId="9293" hidden="1" xr:uid="{00000000-0005-0000-0000-000050240000}"/>
    <cellStyle name="Comma [0] 2 218" xfId="9296" hidden="1" xr:uid="{00000000-0005-0000-0000-000053240000}"/>
    <cellStyle name="Comma [0] 2 218" xfId="9298" hidden="1" xr:uid="{00000000-0005-0000-0000-000055240000}"/>
    <cellStyle name="Comma [0] 2 218" xfId="9302" hidden="1" xr:uid="{00000000-0005-0000-0000-000059240000}"/>
    <cellStyle name="Comma [0] 2 218" xfId="9304" hidden="1" xr:uid="{00000000-0005-0000-0000-00005B240000}"/>
    <cellStyle name="Comma [0] 2 218" xfId="9307" hidden="1" xr:uid="{00000000-0005-0000-0000-00005E240000}"/>
    <cellStyle name="Comma [0] 2 218" xfId="9309" hidden="1" xr:uid="{00000000-0005-0000-0000-000060240000}"/>
    <cellStyle name="Comma [0] 2 218" xfId="9312" hidden="1" xr:uid="{00000000-0005-0000-0000-000063240000}"/>
    <cellStyle name="Comma [0] 2 218" xfId="9315" hidden="1" xr:uid="{00000000-0005-0000-0000-000066240000}"/>
    <cellStyle name="Comma [0] 2 218" xfId="9317" hidden="1" xr:uid="{00000000-0005-0000-0000-000068240000}"/>
    <cellStyle name="Comma [0] 2 218" xfId="9320" hidden="1" xr:uid="{00000000-0005-0000-0000-00006B240000}"/>
    <cellStyle name="Comma [0] 2 218" xfId="9323" hidden="1" xr:uid="{00000000-0005-0000-0000-00006E240000}"/>
    <cellStyle name="Comma [0] 2 218" xfId="9325" hidden="1" xr:uid="{00000000-0005-0000-0000-000070240000}"/>
    <cellStyle name="Comma [0] 2 218" xfId="9328" hidden="1" xr:uid="{00000000-0005-0000-0000-000073240000}"/>
    <cellStyle name="Comma [0] 2 218" xfId="9330" hidden="1" xr:uid="{00000000-0005-0000-0000-000075240000}"/>
    <cellStyle name="Comma [0] 2 218" xfId="9333" hidden="1" xr:uid="{00000000-0005-0000-0000-000078240000}"/>
    <cellStyle name="Comma [0] 2 218" xfId="9335" hidden="1" xr:uid="{00000000-0005-0000-0000-00007A240000}"/>
    <cellStyle name="Comma [0] 2 218" xfId="9338" hidden="1" xr:uid="{00000000-0005-0000-0000-00007D240000}"/>
    <cellStyle name="Comma [0] 2 218" xfId="9341" hidden="1" xr:uid="{00000000-0005-0000-0000-000080240000}"/>
    <cellStyle name="Comma [0] 2 218" xfId="9343" hidden="1" xr:uid="{00000000-0005-0000-0000-000082240000}"/>
    <cellStyle name="Comma [0] 2 218" xfId="9346" hidden="1" xr:uid="{00000000-0005-0000-0000-000085240000}"/>
    <cellStyle name="Comma [0] 2 218" xfId="9348" hidden="1" xr:uid="{00000000-0005-0000-0000-000087240000}"/>
    <cellStyle name="Comma [0] 2 218" xfId="9353" hidden="1" xr:uid="{00000000-0005-0000-0000-00008C240000}"/>
    <cellStyle name="Comma [0] 2 218" xfId="9354" hidden="1" xr:uid="{00000000-0005-0000-0000-00008D240000}"/>
    <cellStyle name="Comma [0] 2 218" xfId="9358" hidden="1" xr:uid="{00000000-0005-0000-0000-000091240000}"/>
    <cellStyle name="Comma [0] 2 218" xfId="9360" hidden="1" xr:uid="{00000000-0005-0000-0000-000093240000}"/>
    <cellStyle name="Comma [0] 2 218" xfId="9362" hidden="1" xr:uid="{00000000-0005-0000-0000-000095240000}"/>
    <cellStyle name="Comma [0] 2 218" xfId="9366" hidden="1" xr:uid="{00000000-0005-0000-0000-000099240000}"/>
    <cellStyle name="Comma [0] 2 218" xfId="9368" hidden="1" xr:uid="{00000000-0005-0000-0000-00009B240000}"/>
    <cellStyle name="Comma [0] 2 218" xfId="10561" hidden="1" xr:uid="{00000000-0005-0000-0000-000044290000}"/>
    <cellStyle name="Comma [0] 2 218" xfId="10562" hidden="1" xr:uid="{00000000-0005-0000-0000-000045290000}"/>
    <cellStyle name="Comma [0] 2 218" xfId="10567" hidden="1" xr:uid="{00000000-0005-0000-0000-00004A290000}"/>
    <cellStyle name="Comma [0] 2 218" xfId="10569" hidden="1" xr:uid="{00000000-0005-0000-0000-00004C290000}"/>
    <cellStyle name="Comma [0] 2 218" xfId="10571" hidden="1" xr:uid="{00000000-0005-0000-0000-00004E290000}"/>
    <cellStyle name="Comma [0] 2 218" xfId="10574" hidden="1" xr:uid="{00000000-0005-0000-0000-000051290000}"/>
    <cellStyle name="Comma [0] 2 218" xfId="10577" hidden="1" xr:uid="{00000000-0005-0000-0000-000054290000}"/>
    <cellStyle name="Comma [0] 2 218" xfId="10578" hidden="1" xr:uid="{00000000-0005-0000-0000-000055290000}"/>
    <cellStyle name="Comma [0] 2 218" xfId="10582" hidden="1" xr:uid="{00000000-0005-0000-0000-000059290000}"/>
    <cellStyle name="Comma [0] 2 218" xfId="10583" hidden="1" xr:uid="{00000000-0005-0000-0000-00005A290000}"/>
    <cellStyle name="Comma [0] 2 218" xfId="10587" hidden="1" xr:uid="{00000000-0005-0000-0000-00005E290000}"/>
    <cellStyle name="Comma [0] 2 218" xfId="10589" hidden="1" xr:uid="{00000000-0005-0000-0000-000060290000}"/>
    <cellStyle name="Comma [0] 2 218" xfId="10590" hidden="1" xr:uid="{00000000-0005-0000-0000-000061290000}"/>
    <cellStyle name="Comma [0] 2 218" xfId="10594" hidden="1" xr:uid="{00000000-0005-0000-0000-000065290000}"/>
    <cellStyle name="Comma [0] 2 218" xfId="10596" hidden="1" xr:uid="{00000000-0005-0000-0000-000067290000}"/>
    <cellStyle name="Comma [0] 2 218" xfId="10597" hidden="1" xr:uid="{00000000-0005-0000-0000-000068290000}"/>
    <cellStyle name="Comma [0] 2 218" xfId="10601" hidden="1" xr:uid="{00000000-0005-0000-0000-00006C290000}"/>
    <cellStyle name="Comma [0] 2 218" xfId="10602" hidden="1" xr:uid="{00000000-0005-0000-0000-00006D290000}"/>
    <cellStyle name="Comma [0] 2 218" xfId="10607" hidden="1" xr:uid="{00000000-0005-0000-0000-000072290000}"/>
    <cellStyle name="Comma [0] 2 218" xfId="10609" hidden="1" xr:uid="{00000000-0005-0000-0000-000074290000}"/>
    <cellStyle name="Comma [0] 2 218" xfId="10612" hidden="1" xr:uid="{00000000-0005-0000-0000-000077290000}"/>
    <cellStyle name="Comma [0] 2 218" xfId="10615" hidden="1" xr:uid="{00000000-0005-0000-0000-00007A290000}"/>
    <cellStyle name="Comma [0] 2 218" xfId="10617" hidden="1" xr:uid="{00000000-0005-0000-0000-00007C290000}"/>
    <cellStyle name="Comma [0] 2 218" xfId="10621" hidden="1" xr:uid="{00000000-0005-0000-0000-000080290000}"/>
    <cellStyle name="Comma [0] 2 218" xfId="10622" hidden="1" xr:uid="{00000000-0005-0000-0000-000081290000}"/>
    <cellStyle name="Comma [0] 2 218" xfId="10626" hidden="1" xr:uid="{00000000-0005-0000-0000-000085290000}"/>
    <cellStyle name="Comma [0] 2 218" xfId="10627" hidden="1" xr:uid="{00000000-0005-0000-0000-000086290000}"/>
    <cellStyle name="Comma [0] 2 218" xfId="10631" hidden="1" xr:uid="{00000000-0005-0000-0000-00008A290000}"/>
    <cellStyle name="Comma [0] 2 218" xfId="10634" hidden="1" xr:uid="{00000000-0005-0000-0000-00008D290000}"/>
    <cellStyle name="Comma [0] 2 218" xfId="10635" hidden="1" xr:uid="{00000000-0005-0000-0000-00008E290000}"/>
    <cellStyle name="Comma [0] 2 218" xfId="10639" hidden="1" xr:uid="{00000000-0005-0000-0000-000092290000}"/>
    <cellStyle name="Comma [0] 2 218" xfId="10640" hidden="1" xr:uid="{00000000-0005-0000-0000-000093290000}"/>
    <cellStyle name="Comma [0] 2 218" xfId="10645" hidden="1" xr:uid="{00000000-0005-0000-0000-000098290000}"/>
    <cellStyle name="Comma [0] 2 218" xfId="10646" hidden="1" xr:uid="{00000000-0005-0000-0000-000099290000}"/>
    <cellStyle name="Comma [0] 2 218" xfId="10650" hidden="1" xr:uid="{00000000-0005-0000-0000-00009D290000}"/>
    <cellStyle name="Comma [0] 2 218" xfId="10653" hidden="1" xr:uid="{00000000-0005-0000-0000-0000A0290000}"/>
    <cellStyle name="Comma [0] 2 218" xfId="10654" hidden="1" xr:uid="{00000000-0005-0000-0000-0000A1290000}"/>
    <cellStyle name="Comma [0] 2 218" xfId="10658" hidden="1" xr:uid="{00000000-0005-0000-0000-0000A5290000}"/>
    <cellStyle name="Comma [0] 2 218" xfId="10660" hidden="1" xr:uid="{00000000-0005-0000-0000-0000A7290000}"/>
    <cellStyle name="Comma [0] 2 218" xfId="10661" hidden="1" xr:uid="{00000000-0005-0000-0000-0000A8290000}"/>
    <cellStyle name="Comma [0] 2 218" xfId="10665" hidden="1" xr:uid="{00000000-0005-0000-0000-0000AC290000}"/>
    <cellStyle name="Comma [0] 2 218" xfId="10666" hidden="1" xr:uid="{00000000-0005-0000-0000-0000AD290000}"/>
    <cellStyle name="Comma [0] 2 218" xfId="10670" hidden="1" xr:uid="{00000000-0005-0000-0000-0000B1290000}"/>
    <cellStyle name="Comma [0] 2 218" xfId="10672" hidden="1" xr:uid="{00000000-0005-0000-0000-0000B3290000}"/>
    <cellStyle name="Comma [0] 2 218" xfId="10673" hidden="1" xr:uid="{00000000-0005-0000-0000-0000B4290000}"/>
    <cellStyle name="Comma [0] 2 218" xfId="10677" hidden="1" xr:uid="{00000000-0005-0000-0000-0000B8290000}"/>
    <cellStyle name="Comma [0] 2 218" xfId="10680" hidden="1" xr:uid="{00000000-0005-0000-0000-0000BB290000}"/>
    <cellStyle name="Comma [0] 2 218" xfId="10681" hidden="1" xr:uid="{00000000-0005-0000-0000-0000BC290000}"/>
    <cellStyle name="Comma [0] 2 218" xfId="10685" hidden="1" xr:uid="{00000000-0005-0000-0000-0000C0290000}"/>
    <cellStyle name="Comma [0] 2 218" xfId="10686" hidden="1" xr:uid="{00000000-0005-0000-0000-0000C1290000}"/>
    <cellStyle name="Comma [0] 2 218" xfId="10692" hidden="1" xr:uid="{00000000-0005-0000-0000-0000C7290000}"/>
    <cellStyle name="Comma [0] 2 218" xfId="10693" hidden="1" xr:uid="{00000000-0005-0000-0000-0000C8290000}"/>
    <cellStyle name="Comma [0] 2 218" xfId="10696" hidden="1" xr:uid="{00000000-0005-0000-0000-0000CB290000}"/>
    <cellStyle name="Comma [0] 2 218" xfId="10700" hidden="1" xr:uid="{00000000-0005-0000-0000-0000CF290000}"/>
    <cellStyle name="Comma [0] 2 218" xfId="10701" hidden="1" xr:uid="{00000000-0005-0000-0000-0000D0290000}"/>
    <cellStyle name="Comma [0] 2 218" xfId="10705" hidden="1" xr:uid="{00000000-0005-0000-0000-0000D4290000}"/>
    <cellStyle name="Comma [0] 2 218" xfId="10706" hidden="1" xr:uid="{00000000-0005-0000-0000-0000D5290000}"/>
    <cellStyle name="Comma [0] 2 218" xfId="10710" hidden="1" xr:uid="{00000000-0005-0000-0000-0000D9290000}"/>
    <cellStyle name="Comma [0] 2 218" xfId="10711" hidden="1" xr:uid="{00000000-0005-0000-0000-0000DA290000}"/>
    <cellStyle name="Comma [0] 2 218" xfId="10715" hidden="1" xr:uid="{00000000-0005-0000-0000-0000DE290000}"/>
    <cellStyle name="Comma [0] 2 218" xfId="10718" hidden="1" xr:uid="{00000000-0005-0000-0000-0000E1290000}"/>
    <cellStyle name="Comma [0] 2 218" xfId="10719" hidden="1" xr:uid="{00000000-0005-0000-0000-0000E2290000}"/>
    <cellStyle name="Comma [0] 2 218" xfId="10722" hidden="1" xr:uid="{00000000-0005-0000-0000-0000E5290000}"/>
    <cellStyle name="Comma [0] 2 218" xfId="10724" hidden="1" xr:uid="{00000000-0005-0000-0000-0000E7290000}"/>
    <cellStyle name="Comma [0] 2 218" xfId="10728" hidden="1" xr:uid="{00000000-0005-0000-0000-0000EB290000}"/>
    <cellStyle name="Comma [0] 2 218" xfId="10730" hidden="1" xr:uid="{00000000-0005-0000-0000-0000ED290000}"/>
    <cellStyle name="Comma [0] 2 218" xfId="10734" hidden="1" xr:uid="{00000000-0005-0000-0000-0000F1290000}"/>
    <cellStyle name="Comma [0] 2 218" xfId="10736" hidden="1" xr:uid="{00000000-0005-0000-0000-0000F3290000}"/>
    <cellStyle name="Comma [0] 2 218" xfId="10738" hidden="1" xr:uid="{00000000-0005-0000-0000-0000F5290000}"/>
    <cellStyle name="Comma [0] 2 218" xfId="10741" hidden="1" xr:uid="{00000000-0005-0000-0000-0000F8290000}"/>
    <cellStyle name="Comma [0] 2 218" xfId="10743" hidden="1" xr:uid="{00000000-0005-0000-0000-0000FA290000}"/>
    <cellStyle name="Comma [0] 2 218" xfId="10745" hidden="1" xr:uid="{00000000-0005-0000-0000-0000FC290000}"/>
    <cellStyle name="Comma [0] 2 218" xfId="10748" hidden="1" xr:uid="{00000000-0005-0000-0000-0000FF290000}"/>
    <cellStyle name="Comma [0] 2 218" xfId="10750" hidden="1" xr:uid="{00000000-0005-0000-0000-0000012A0000}"/>
    <cellStyle name="Comma [0] 2 218" xfId="10754" hidden="1" xr:uid="{00000000-0005-0000-0000-0000052A0000}"/>
    <cellStyle name="Comma [0] 2 218" xfId="10755" hidden="1" xr:uid="{00000000-0005-0000-0000-0000062A0000}"/>
    <cellStyle name="Comma [0] 2 218" xfId="10757" hidden="1" xr:uid="{00000000-0005-0000-0000-0000082A0000}"/>
    <cellStyle name="Comma [0] 2 218" xfId="10761" hidden="1" xr:uid="{00000000-0005-0000-0000-00000C2A0000}"/>
    <cellStyle name="Comma [0] 2 218" xfId="10763" hidden="1" xr:uid="{00000000-0005-0000-0000-00000E2A0000}"/>
    <cellStyle name="Comma [0] 2 218" xfId="10765" hidden="1" xr:uid="{00000000-0005-0000-0000-0000102A0000}"/>
    <cellStyle name="Comma [0] 2 218" xfId="10768" hidden="1" xr:uid="{00000000-0005-0000-0000-0000132A0000}"/>
    <cellStyle name="Comma [0] 2 218" xfId="10770" hidden="1" xr:uid="{00000000-0005-0000-0000-0000152A0000}"/>
    <cellStyle name="Comma [0] 2 218" xfId="10775" hidden="1" xr:uid="{00000000-0005-0000-0000-00001A2A0000}"/>
    <cellStyle name="Comma [0] 2 218" xfId="10777" hidden="1" xr:uid="{00000000-0005-0000-0000-00001C2A0000}"/>
    <cellStyle name="Comma [0] 2 218" xfId="10781" hidden="1" xr:uid="{00000000-0005-0000-0000-0000202A0000}"/>
    <cellStyle name="Comma [0] 2 218" xfId="10783" hidden="1" xr:uid="{00000000-0005-0000-0000-0000222A0000}"/>
    <cellStyle name="Comma [0] 2 218" xfId="10786" hidden="1" xr:uid="{00000000-0005-0000-0000-0000252A0000}"/>
    <cellStyle name="Comma [0] 2 218" xfId="10789" hidden="1" xr:uid="{00000000-0005-0000-0000-0000282A0000}"/>
    <cellStyle name="Comma [0] 2 218" xfId="10791" hidden="1" xr:uid="{00000000-0005-0000-0000-00002A2A0000}"/>
    <cellStyle name="Comma [0] 2 218" xfId="10794" hidden="1" xr:uid="{00000000-0005-0000-0000-00002D2A0000}"/>
    <cellStyle name="Comma [0] 2 218" xfId="10796" hidden="1" xr:uid="{00000000-0005-0000-0000-00002F2A0000}"/>
    <cellStyle name="Comma [0] 2 218" xfId="10799" hidden="1" xr:uid="{00000000-0005-0000-0000-0000322A0000}"/>
    <cellStyle name="Comma [0] 2 218" xfId="10802" hidden="1" xr:uid="{00000000-0005-0000-0000-0000352A0000}"/>
    <cellStyle name="Comma [0] 2 218" xfId="10804" hidden="1" xr:uid="{00000000-0005-0000-0000-0000372A0000}"/>
    <cellStyle name="Comma [0] 2 218" xfId="10807" hidden="1" xr:uid="{00000000-0005-0000-0000-00003A2A0000}"/>
    <cellStyle name="Comma [0] 2 218" xfId="10808" hidden="1" xr:uid="{00000000-0005-0000-0000-00003B2A0000}"/>
    <cellStyle name="Comma [0] 2 218" xfId="10813" hidden="1" xr:uid="{00000000-0005-0000-0000-0000402A0000}"/>
    <cellStyle name="Comma [0] 2 218" xfId="10815" hidden="1" xr:uid="{00000000-0005-0000-0000-0000422A0000}"/>
    <cellStyle name="Comma [0] 2 218" xfId="10818" hidden="1" xr:uid="{00000000-0005-0000-0000-0000452A0000}"/>
    <cellStyle name="Comma [0] 2 218" xfId="10821" hidden="1" xr:uid="{00000000-0005-0000-0000-0000482A0000}"/>
    <cellStyle name="Comma [0] 2 218" xfId="10823" hidden="1" xr:uid="{00000000-0005-0000-0000-00004A2A0000}"/>
    <cellStyle name="Comma [0] 2 218" xfId="10826" hidden="1" xr:uid="{00000000-0005-0000-0000-00004D2A0000}"/>
    <cellStyle name="Comma [0] 2 218" xfId="10828" hidden="1" xr:uid="{00000000-0005-0000-0000-00004F2A0000}"/>
    <cellStyle name="Comma [0] 2 218" xfId="10830" hidden="1" xr:uid="{00000000-0005-0000-0000-0000512A0000}"/>
    <cellStyle name="Comma [0] 2 218" xfId="10833" hidden="1" xr:uid="{00000000-0005-0000-0000-0000542A0000}"/>
    <cellStyle name="Comma [0] 2 218" xfId="10835" hidden="1" xr:uid="{00000000-0005-0000-0000-0000562A0000}"/>
    <cellStyle name="Comma [0] 2 218" xfId="10839" hidden="1" xr:uid="{00000000-0005-0000-0000-00005A2A0000}"/>
    <cellStyle name="Comma [0] 2 218" xfId="10840" hidden="1" xr:uid="{00000000-0005-0000-0000-00005B2A0000}"/>
    <cellStyle name="Comma [0] 2 218" xfId="10842" hidden="1" xr:uid="{00000000-0005-0000-0000-00005D2A0000}"/>
    <cellStyle name="Comma [0] 2 218" xfId="10846" hidden="1" xr:uid="{00000000-0005-0000-0000-0000612A0000}"/>
    <cellStyle name="Comma [0] 2 218" xfId="10848" hidden="1" xr:uid="{00000000-0005-0000-0000-0000632A0000}"/>
    <cellStyle name="Comma [0] 2 218" xfId="10850" hidden="1" xr:uid="{00000000-0005-0000-0000-0000652A0000}"/>
    <cellStyle name="Comma [0] 2 218" xfId="10853" hidden="1" xr:uid="{00000000-0005-0000-0000-0000682A0000}"/>
    <cellStyle name="Comma [0] 2 218" xfId="10855" hidden="1" xr:uid="{00000000-0005-0000-0000-00006A2A0000}"/>
    <cellStyle name="Comma [0] 2 218" xfId="10860" hidden="1" xr:uid="{00000000-0005-0000-0000-00006F2A0000}"/>
    <cellStyle name="Comma [0] 2 218" xfId="10861" hidden="1" xr:uid="{00000000-0005-0000-0000-0000702A0000}"/>
    <cellStyle name="Comma [0] 2 218" xfId="10865" hidden="1" xr:uid="{00000000-0005-0000-0000-0000742A0000}"/>
    <cellStyle name="Comma [0] 2 218" xfId="10868" hidden="1" xr:uid="{00000000-0005-0000-0000-0000772A0000}"/>
    <cellStyle name="Comma [0] 2 218" xfId="10870" hidden="1" xr:uid="{00000000-0005-0000-0000-0000792A0000}"/>
    <cellStyle name="Comma [0] 2 218" xfId="10873" hidden="1" xr:uid="{00000000-0005-0000-0000-00007C2A0000}"/>
    <cellStyle name="Comma [0] 2 218" xfId="10874" hidden="1" xr:uid="{00000000-0005-0000-0000-00007D2A0000}"/>
    <cellStyle name="Comma [0] 2 218" xfId="10878" hidden="1" xr:uid="{00000000-0005-0000-0000-0000812A0000}"/>
    <cellStyle name="Comma [0] 2 218" xfId="10879" hidden="1" xr:uid="{00000000-0005-0000-0000-0000822A0000}"/>
    <cellStyle name="Comma [0] 2 218" xfId="10883" hidden="1" xr:uid="{00000000-0005-0000-0000-0000862A0000}"/>
    <cellStyle name="Comma [0] 2 218" xfId="10886" hidden="1" xr:uid="{00000000-0005-0000-0000-0000892A0000}"/>
    <cellStyle name="Comma [0] 2 218" xfId="10887" hidden="1" xr:uid="{00000000-0005-0000-0000-00008A2A0000}"/>
    <cellStyle name="Comma [0] 2 218" xfId="10891" hidden="1" xr:uid="{00000000-0005-0000-0000-00008E2A0000}"/>
    <cellStyle name="Comma [0] 2 218" xfId="10892" hidden="1" xr:uid="{00000000-0005-0000-0000-00008F2A0000}"/>
    <cellStyle name="Comma [0] 2 218" xfId="10897" hidden="1" xr:uid="{00000000-0005-0000-0000-0000942A0000}"/>
    <cellStyle name="Comma [0] 2 218" xfId="10899" hidden="1" xr:uid="{00000000-0005-0000-0000-0000962A0000}"/>
    <cellStyle name="Comma [0] 2 218" xfId="10900" hidden="1" xr:uid="{00000000-0005-0000-0000-0000972A0000}"/>
    <cellStyle name="Comma [0] 2 218" xfId="10903" hidden="1" xr:uid="{00000000-0005-0000-0000-00009A2A0000}"/>
    <cellStyle name="Comma [0] 2 218" xfId="10906" hidden="1" xr:uid="{00000000-0005-0000-0000-00009D2A0000}"/>
    <cellStyle name="Comma [0] 2 218" xfId="10907" hidden="1" xr:uid="{00000000-0005-0000-0000-00009E2A0000}"/>
    <cellStyle name="Comma [0] 2 218" xfId="10911" hidden="1" xr:uid="{00000000-0005-0000-0000-0000A22A0000}"/>
    <cellStyle name="Comma [0] 2 218" xfId="10913" hidden="1" xr:uid="{00000000-0005-0000-0000-0000A42A0000}"/>
    <cellStyle name="Comma [0] 2 218" xfId="10915" hidden="1" xr:uid="{00000000-0005-0000-0000-0000A62A0000}"/>
    <cellStyle name="Comma [0] 2 218" xfId="10918" hidden="1" xr:uid="{00000000-0005-0000-0000-0000A92A0000}"/>
    <cellStyle name="Comma [0] 2 218" xfId="10920" hidden="1" xr:uid="{00000000-0005-0000-0000-0000AB2A0000}"/>
    <cellStyle name="Comma [0] 2 218" xfId="10924" hidden="1" xr:uid="{00000000-0005-0000-0000-0000AF2A0000}"/>
    <cellStyle name="Comma [0] 2 218" xfId="10925" hidden="1" xr:uid="{00000000-0005-0000-0000-0000B02A0000}"/>
    <cellStyle name="Comma [0] 2 218" xfId="10927" hidden="1" xr:uid="{00000000-0005-0000-0000-0000B22A0000}"/>
    <cellStyle name="Comma [0] 2 218" xfId="10931" hidden="1" xr:uid="{00000000-0005-0000-0000-0000B62A0000}"/>
    <cellStyle name="Comma [0] 2 218" xfId="10933" hidden="1" xr:uid="{00000000-0005-0000-0000-0000B82A0000}"/>
    <cellStyle name="Comma [0] 2 218" xfId="10935" hidden="1" xr:uid="{00000000-0005-0000-0000-0000BA2A0000}"/>
    <cellStyle name="Comma [0] 2 218" xfId="10938" hidden="1" xr:uid="{00000000-0005-0000-0000-0000BD2A0000}"/>
    <cellStyle name="Comma [0] 2 218" xfId="10940" hidden="1" xr:uid="{00000000-0005-0000-0000-0000BF2A0000}"/>
    <cellStyle name="Comma [0] 2 218" xfId="10945" hidden="1" xr:uid="{00000000-0005-0000-0000-0000C42A0000}"/>
    <cellStyle name="Comma [0] 2 218" xfId="10946" hidden="1" xr:uid="{00000000-0005-0000-0000-0000C52A0000}"/>
    <cellStyle name="Comma [0] 2 218" xfId="10950" hidden="1" xr:uid="{00000000-0005-0000-0000-0000C92A0000}"/>
    <cellStyle name="Comma [0] 2 218" xfId="10953" hidden="1" xr:uid="{00000000-0005-0000-0000-0000CC2A0000}"/>
    <cellStyle name="Comma [0] 2 218" xfId="10955" hidden="1" xr:uid="{00000000-0005-0000-0000-0000CE2A0000}"/>
    <cellStyle name="Comma [0] 2 218" xfId="10958" hidden="1" xr:uid="{00000000-0005-0000-0000-0000D12A0000}"/>
    <cellStyle name="Comma [0] 2 218" xfId="10959" hidden="1" xr:uid="{00000000-0005-0000-0000-0000D22A0000}"/>
    <cellStyle name="Comma [0] 2 218" xfId="10963" hidden="1" xr:uid="{00000000-0005-0000-0000-0000D62A0000}"/>
    <cellStyle name="Comma [0] 2 218" xfId="10966" hidden="1" xr:uid="{00000000-0005-0000-0000-0000D92A0000}"/>
    <cellStyle name="Comma [0] 2 218" xfId="10969" hidden="1" xr:uid="{00000000-0005-0000-0000-0000DC2A0000}"/>
    <cellStyle name="Comma [0] 2 218" xfId="10971" hidden="1" xr:uid="{00000000-0005-0000-0000-0000DE2A0000}"/>
    <cellStyle name="Comma [0] 2 218" xfId="10974" hidden="1" xr:uid="{00000000-0005-0000-0000-0000E12A0000}"/>
    <cellStyle name="Comma [0] 2 218" xfId="10976" hidden="1" xr:uid="{00000000-0005-0000-0000-0000E32A0000}"/>
    <cellStyle name="Comma [0] 2 218" xfId="10980" hidden="1" xr:uid="{00000000-0005-0000-0000-0000E72A0000}"/>
    <cellStyle name="Comma [0] 2 218" xfId="10982" hidden="1" xr:uid="{00000000-0005-0000-0000-0000E92A0000}"/>
    <cellStyle name="Comma [0] 2 218" xfId="10985" hidden="1" xr:uid="{00000000-0005-0000-0000-0000EC2A0000}"/>
    <cellStyle name="Comma [0] 2 218" xfId="10987" hidden="1" xr:uid="{00000000-0005-0000-0000-0000EE2A0000}"/>
    <cellStyle name="Comma [0] 2 218" xfId="10990" hidden="1" xr:uid="{00000000-0005-0000-0000-0000F12A0000}"/>
    <cellStyle name="Comma [0] 2 218" xfId="10993" hidden="1" xr:uid="{00000000-0005-0000-0000-0000F42A0000}"/>
    <cellStyle name="Comma [0] 2 218" xfId="10995" hidden="1" xr:uid="{00000000-0005-0000-0000-0000F62A0000}"/>
    <cellStyle name="Comma [0] 2 218" xfId="10997" hidden="1" xr:uid="{00000000-0005-0000-0000-0000F82A0000}"/>
    <cellStyle name="Comma [0] 2 218" xfId="11000" hidden="1" xr:uid="{00000000-0005-0000-0000-0000FB2A0000}"/>
    <cellStyle name="Comma [0] 2 218" xfId="11002" hidden="1" xr:uid="{00000000-0005-0000-0000-0000FD2A0000}"/>
    <cellStyle name="Comma [0] 2 218" xfId="11005" hidden="1" xr:uid="{00000000-0005-0000-0000-0000002B0000}"/>
    <cellStyle name="Comma [0] 2 218" xfId="11007" hidden="1" xr:uid="{00000000-0005-0000-0000-0000022B0000}"/>
    <cellStyle name="Comma [0] 2 218" xfId="11009" hidden="1" xr:uid="{00000000-0005-0000-0000-0000042B0000}"/>
    <cellStyle name="Comma [0] 2 218" xfId="11012" hidden="1" xr:uid="{00000000-0005-0000-0000-0000072B0000}"/>
    <cellStyle name="Comma [0] 2 218" xfId="11015" hidden="1" xr:uid="{00000000-0005-0000-0000-00000A2B0000}"/>
    <cellStyle name="Comma [0] 2 218" xfId="11017" hidden="1" xr:uid="{00000000-0005-0000-0000-00000C2B0000}"/>
    <cellStyle name="Comma [0] 2 218" xfId="11020" hidden="1" xr:uid="{00000000-0005-0000-0000-00000F2B0000}"/>
    <cellStyle name="Comma [0] 2 218" xfId="11022" hidden="1" xr:uid="{00000000-0005-0000-0000-0000112B0000}"/>
    <cellStyle name="Comma [0] 2 218" xfId="11026" hidden="1" xr:uid="{00000000-0005-0000-0000-0000152B0000}"/>
    <cellStyle name="Comma [0] 2 218" xfId="11028" hidden="1" xr:uid="{00000000-0005-0000-0000-0000172B0000}"/>
    <cellStyle name="Comma [0] 2 218" xfId="11031" hidden="1" xr:uid="{00000000-0005-0000-0000-00001A2B0000}"/>
    <cellStyle name="Comma [0] 2 218" xfId="11034" hidden="1" xr:uid="{00000000-0005-0000-0000-00001D2B0000}"/>
    <cellStyle name="Comma [0] 2 218" xfId="11037" hidden="1" xr:uid="{00000000-0005-0000-0000-0000202B0000}"/>
    <cellStyle name="Comma [0] 2 218" xfId="11040" hidden="1" xr:uid="{00000000-0005-0000-0000-0000232B0000}"/>
    <cellStyle name="Comma [0] 2 218" xfId="11042" hidden="1" xr:uid="{00000000-0005-0000-0000-0000252B0000}"/>
    <cellStyle name="Comma [0] 2 218" xfId="11045" hidden="1" xr:uid="{00000000-0005-0000-0000-0000282B0000}"/>
    <cellStyle name="Comma [0] 2 218" xfId="11047" hidden="1" xr:uid="{00000000-0005-0000-0000-00002A2B0000}"/>
    <cellStyle name="Comma [0] 2 218" xfId="11049" hidden="1" xr:uid="{00000000-0005-0000-0000-00002C2B0000}"/>
    <cellStyle name="Comma [0] 2 218" xfId="11052" hidden="1" xr:uid="{00000000-0005-0000-0000-00002F2B0000}"/>
    <cellStyle name="Comma [0] 2 218" xfId="11054" hidden="1" xr:uid="{00000000-0005-0000-0000-0000312B0000}"/>
    <cellStyle name="Comma [0] 2 218" xfId="11058" hidden="1" xr:uid="{00000000-0005-0000-0000-0000352B0000}"/>
    <cellStyle name="Comma [0] 2 218" xfId="11060" hidden="1" xr:uid="{00000000-0005-0000-0000-0000372B0000}"/>
    <cellStyle name="Comma [0] 2 218" xfId="11063" hidden="1" xr:uid="{00000000-0005-0000-0000-00003A2B0000}"/>
    <cellStyle name="Comma [0] 2 218" xfId="11065" hidden="1" xr:uid="{00000000-0005-0000-0000-00003C2B0000}"/>
    <cellStyle name="Comma [0] 2 218" xfId="11068" hidden="1" xr:uid="{00000000-0005-0000-0000-00003F2B0000}"/>
    <cellStyle name="Comma [0] 2 218" xfId="11071" hidden="1" xr:uid="{00000000-0005-0000-0000-0000422B0000}"/>
    <cellStyle name="Comma [0] 2 218" xfId="11073" hidden="1" xr:uid="{00000000-0005-0000-0000-0000442B0000}"/>
    <cellStyle name="Comma [0] 2 218" xfId="11076" hidden="1" xr:uid="{00000000-0005-0000-0000-0000472B0000}"/>
    <cellStyle name="Comma [0] 2 218" xfId="11079" hidden="1" xr:uid="{00000000-0005-0000-0000-00004A2B0000}"/>
    <cellStyle name="Comma [0] 2 218" xfId="11081" hidden="1" xr:uid="{00000000-0005-0000-0000-00004C2B0000}"/>
    <cellStyle name="Comma [0] 2 218" xfId="11084" hidden="1" xr:uid="{00000000-0005-0000-0000-00004F2B0000}"/>
    <cellStyle name="Comma [0] 2 218" xfId="11086" hidden="1" xr:uid="{00000000-0005-0000-0000-0000512B0000}"/>
    <cellStyle name="Comma [0] 2 218" xfId="11089" hidden="1" xr:uid="{00000000-0005-0000-0000-0000542B0000}"/>
    <cellStyle name="Comma [0] 2 218" xfId="11091" hidden="1" xr:uid="{00000000-0005-0000-0000-0000562B0000}"/>
    <cellStyle name="Comma [0] 2 218" xfId="11094" hidden="1" xr:uid="{00000000-0005-0000-0000-0000592B0000}"/>
    <cellStyle name="Comma [0] 2 218" xfId="11097" hidden="1" xr:uid="{00000000-0005-0000-0000-00005C2B0000}"/>
    <cellStyle name="Comma [0] 2 218" xfId="11099" hidden="1" xr:uid="{00000000-0005-0000-0000-00005E2B0000}"/>
    <cellStyle name="Comma [0] 2 218" xfId="11102" hidden="1" xr:uid="{00000000-0005-0000-0000-0000612B0000}"/>
    <cellStyle name="Comma [0] 2 218" xfId="11104" hidden="1" xr:uid="{00000000-0005-0000-0000-0000632B0000}"/>
    <cellStyle name="Comma [0] 2 218" xfId="11109" hidden="1" xr:uid="{00000000-0005-0000-0000-0000682B0000}"/>
    <cellStyle name="Comma [0] 2 218" xfId="11110" hidden="1" xr:uid="{00000000-0005-0000-0000-0000692B0000}"/>
    <cellStyle name="Comma [0] 2 218" xfId="11114" hidden="1" xr:uid="{00000000-0005-0000-0000-00006D2B0000}"/>
    <cellStyle name="Comma [0] 2 218" xfId="11116" hidden="1" xr:uid="{00000000-0005-0000-0000-00006F2B0000}"/>
    <cellStyle name="Comma [0] 2 218" xfId="11118" hidden="1" xr:uid="{00000000-0005-0000-0000-0000712B0000}"/>
    <cellStyle name="Comma [0] 2 218" xfId="11122" hidden="1" xr:uid="{00000000-0005-0000-0000-0000752B0000}"/>
    <cellStyle name="Comma [0] 2 218" xfId="11124" hidden="1" xr:uid="{00000000-0005-0000-0000-0000772B0000}"/>
    <cellStyle name="Comma [0] 2 218" xfId="12317" hidden="1" xr:uid="{00000000-0005-0000-0000-000020300000}"/>
    <cellStyle name="Comma [0] 2 218" xfId="12318" hidden="1" xr:uid="{00000000-0005-0000-0000-000021300000}"/>
    <cellStyle name="Comma [0] 2 218" xfId="12323" hidden="1" xr:uid="{00000000-0005-0000-0000-000026300000}"/>
    <cellStyle name="Comma [0] 2 218" xfId="12325" hidden="1" xr:uid="{00000000-0005-0000-0000-000028300000}"/>
    <cellStyle name="Comma [0] 2 218" xfId="12327" hidden="1" xr:uid="{00000000-0005-0000-0000-00002A300000}"/>
    <cellStyle name="Comma [0] 2 218" xfId="12330" hidden="1" xr:uid="{00000000-0005-0000-0000-00002D300000}"/>
    <cellStyle name="Comma [0] 2 218" xfId="12333" hidden="1" xr:uid="{00000000-0005-0000-0000-000030300000}"/>
    <cellStyle name="Comma [0] 2 218" xfId="12334" hidden="1" xr:uid="{00000000-0005-0000-0000-000031300000}"/>
    <cellStyle name="Comma [0] 2 218" xfId="12338" hidden="1" xr:uid="{00000000-0005-0000-0000-000035300000}"/>
    <cellStyle name="Comma [0] 2 218" xfId="12339" hidden="1" xr:uid="{00000000-0005-0000-0000-000036300000}"/>
    <cellStyle name="Comma [0] 2 218" xfId="12343" hidden="1" xr:uid="{00000000-0005-0000-0000-00003A300000}"/>
    <cellStyle name="Comma [0] 2 218" xfId="12345" hidden="1" xr:uid="{00000000-0005-0000-0000-00003C300000}"/>
    <cellStyle name="Comma [0] 2 218" xfId="12346" hidden="1" xr:uid="{00000000-0005-0000-0000-00003D300000}"/>
    <cellStyle name="Comma [0] 2 218" xfId="12350" hidden="1" xr:uid="{00000000-0005-0000-0000-000041300000}"/>
    <cellStyle name="Comma [0] 2 218" xfId="12352" hidden="1" xr:uid="{00000000-0005-0000-0000-000043300000}"/>
    <cellStyle name="Comma [0] 2 218" xfId="12353" hidden="1" xr:uid="{00000000-0005-0000-0000-000044300000}"/>
    <cellStyle name="Comma [0] 2 218" xfId="12357" hidden="1" xr:uid="{00000000-0005-0000-0000-000048300000}"/>
    <cellStyle name="Comma [0] 2 218" xfId="12358" hidden="1" xr:uid="{00000000-0005-0000-0000-000049300000}"/>
    <cellStyle name="Comma [0] 2 218" xfId="12363" hidden="1" xr:uid="{00000000-0005-0000-0000-00004E300000}"/>
    <cellStyle name="Comma [0] 2 218" xfId="12365" hidden="1" xr:uid="{00000000-0005-0000-0000-000050300000}"/>
    <cellStyle name="Comma [0] 2 218" xfId="12368" hidden="1" xr:uid="{00000000-0005-0000-0000-000053300000}"/>
    <cellStyle name="Comma [0] 2 218" xfId="12371" hidden="1" xr:uid="{00000000-0005-0000-0000-000056300000}"/>
    <cellStyle name="Comma [0] 2 218" xfId="12373" hidden="1" xr:uid="{00000000-0005-0000-0000-000058300000}"/>
    <cellStyle name="Comma [0] 2 218" xfId="12377" hidden="1" xr:uid="{00000000-0005-0000-0000-00005C300000}"/>
    <cellStyle name="Comma [0] 2 218" xfId="12378" hidden="1" xr:uid="{00000000-0005-0000-0000-00005D300000}"/>
    <cellStyle name="Comma [0] 2 218" xfId="12382" hidden="1" xr:uid="{00000000-0005-0000-0000-000061300000}"/>
    <cellStyle name="Comma [0] 2 218" xfId="12383" hidden="1" xr:uid="{00000000-0005-0000-0000-000062300000}"/>
    <cellStyle name="Comma [0] 2 218" xfId="12387" hidden="1" xr:uid="{00000000-0005-0000-0000-000066300000}"/>
    <cellStyle name="Comma [0] 2 218" xfId="12390" hidden="1" xr:uid="{00000000-0005-0000-0000-000069300000}"/>
    <cellStyle name="Comma [0] 2 218" xfId="12391" hidden="1" xr:uid="{00000000-0005-0000-0000-00006A300000}"/>
    <cellStyle name="Comma [0] 2 218" xfId="12395" hidden="1" xr:uid="{00000000-0005-0000-0000-00006E300000}"/>
    <cellStyle name="Comma [0] 2 218" xfId="12396" hidden="1" xr:uid="{00000000-0005-0000-0000-00006F300000}"/>
    <cellStyle name="Comma [0] 2 218" xfId="12401" hidden="1" xr:uid="{00000000-0005-0000-0000-000074300000}"/>
    <cellStyle name="Comma [0] 2 218" xfId="12402" hidden="1" xr:uid="{00000000-0005-0000-0000-000075300000}"/>
    <cellStyle name="Comma [0] 2 218" xfId="12406" hidden="1" xr:uid="{00000000-0005-0000-0000-000079300000}"/>
    <cellStyle name="Comma [0] 2 218" xfId="12409" hidden="1" xr:uid="{00000000-0005-0000-0000-00007C300000}"/>
    <cellStyle name="Comma [0] 2 218" xfId="12410" hidden="1" xr:uid="{00000000-0005-0000-0000-00007D300000}"/>
    <cellStyle name="Comma [0] 2 218" xfId="12414" hidden="1" xr:uid="{00000000-0005-0000-0000-000081300000}"/>
    <cellStyle name="Comma [0] 2 218" xfId="12416" hidden="1" xr:uid="{00000000-0005-0000-0000-000083300000}"/>
    <cellStyle name="Comma [0] 2 218" xfId="12417" hidden="1" xr:uid="{00000000-0005-0000-0000-000084300000}"/>
    <cellStyle name="Comma [0] 2 218" xfId="12421" hidden="1" xr:uid="{00000000-0005-0000-0000-000088300000}"/>
    <cellStyle name="Comma [0] 2 218" xfId="12422" hidden="1" xr:uid="{00000000-0005-0000-0000-000089300000}"/>
    <cellStyle name="Comma [0] 2 218" xfId="12426" hidden="1" xr:uid="{00000000-0005-0000-0000-00008D300000}"/>
    <cellStyle name="Comma [0] 2 218" xfId="12428" hidden="1" xr:uid="{00000000-0005-0000-0000-00008F300000}"/>
    <cellStyle name="Comma [0] 2 218" xfId="12429" hidden="1" xr:uid="{00000000-0005-0000-0000-000090300000}"/>
    <cellStyle name="Comma [0] 2 218" xfId="12433" hidden="1" xr:uid="{00000000-0005-0000-0000-000094300000}"/>
    <cellStyle name="Comma [0] 2 218" xfId="12436" hidden="1" xr:uid="{00000000-0005-0000-0000-000097300000}"/>
    <cellStyle name="Comma [0] 2 218" xfId="12437" hidden="1" xr:uid="{00000000-0005-0000-0000-000098300000}"/>
    <cellStyle name="Comma [0] 2 218" xfId="12441" hidden="1" xr:uid="{00000000-0005-0000-0000-00009C300000}"/>
    <cellStyle name="Comma [0] 2 218" xfId="12442" hidden="1" xr:uid="{00000000-0005-0000-0000-00009D300000}"/>
    <cellStyle name="Comma [0] 2 218" xfId="12448" hidden="1" xr:uid="{00000000-0005-0000-0000-0000A3300000}"/>
    <cellStyle name="Comma [0] 2 218" xfId="12449" hidden="1" xr:uid="{00000000-0005-0000-0000-0000A4300000}"/>
    <cellStyle name="Comma [0] 2 218" xfId="12452" hidden="1" xr:uid="{00000000-0005-0000-0000-0000A7300000}"/>
    <cellStyle name="Comma [0] 2 218" xfId="12456" hidden="1" xr:uid="{00000000-0005-0000-0000-0000AB300000}"/>
    <cellStyle name="Comma [0] 2 218" xfId="12457" hidden="1" xr:uid="{00000000-0005-0000-0000-0000AC300000}"/>
    <cellStyle name="Comma [0] 2 218" xfId="12461" hidden="1" xr:uid="{00000000-0005-0000-0000-0000B0300000}"/>
    <cellStyle name="Comma [0] 2 218" xfId="12462" hidden="1" xr:uid="{00000000-0005-0000-0000-0000B1300000}"/>
    <cellStyle name="Comma [0] 2 218" xfId="12466" hidden="1" xr:uid="{00000000-0005-0000-0000-0000B5300000}"/>
    <cellStyle name="Comma [0] 2 218" xfId="12467" hidden="1" xr:uid="{00000000-0005-0000-0000-0000B6300000}"/>
    <cellStyle name="Comma [0] 2 218" xfId="12471" hidden="1" xr:uid="{00000000-0005-0000-0000-0000BA300000}"/>
    <cellStyle name="Comma [0] 2 218" xfId="12474" hidden="1" xr:uid="{00000000-0005-0000-0000-0000BD300000}"/>
    <cellStyle name="Comma [0] 2 218" xfId="12475" hidden="1" xr:uid="{00000000-0005-0000-0000-0000BE300000}"/>
    <cellStyle name="Comma [0] 2 218" xfId="12478" hidden="1" xr:uid="{00000000-0005-0000-0000-0000C1300000}"/>
    <cellStyle name="Comma [0] 2 218" xfId="12480" hidden="1" xr:uid="{00000000-0005-0000-0000-0000C3300000}"/>
    <cellStyle name="Comma [0] 2 218" xfId="12484" hidden="1" xr:uid="{00000000-0005-0000-0000-0000C7300000}"/>
    <cellStyle name="Comma [0] 2 218" xfId="12486" hidden="1" xr:uid="{00000000-0005-0000-0000-0000C9300000}"/>
    <cellStyle name="Comma [0] 2 218" xfId="12490" hidden="1" xr:uid="{00000000-0005-0000-0000-0000CD300000}"/>
    <cellStyle name="Comma [0] 2 218" xfId="12492" hidden="1" xr:uid="{00000000-0005-0000-0000-0000CF300000}"/>
    <cellStyle name="Comma [0] 2 218" xfId="12494" hidden="1" xr:uid="{00000000-0005-0000-0000-0000D1300000}"/>
    <cellStyle name="Comma [0] 2 218" xfId="12497" hidden="1" xr:uid="{00000000-0005-0000-0000-0000D4300000}"/>
    <cellStyle name="Comma [0] 2 218" xfId="12499" hidden="1" xr:uid="{00000000-0005-0000-0000-0000D6300000}"/>
    <cellStyle name="Comma [0] 2 218" xfId="12501" hidden="1" xr:uid="{00000000-0005-0000-0000-0000D8300000}"/>
    <cellStyle name="Comma [0] 2 218" xfId="12504" hidden="1" xr:uid="{00000000-0005-0000-0000-0000DB300000}"/>
    <cellStyle name="Comma [0] 2 218" xfId="12506" hidden="1" xr:uid="{00000000-0005-0000-0000-0000DD300000}"/>
    <cellStyle name="Comma [0] 2 218" xfId="12510" hidden="1" xr:uid="{00000000-0005-0000-0000-0000E1300000}"/>
    <cellStyle name="Comma [0] 2 218" xfId="12511" hidden="1" xr:uid="{00000000-0005-0000-0000-0000E2300000}"/>
    <cellStyle name="Comma [0] 2 218" xfId="12513" hidden="1" xr:uid="{00000000-0005-0000-0000-0000E4300000}"/>
    <cellStyle name="Comma [0] 2 218" xfId="12517" hidden="1" xr:uid="{00000000-0005-0000-0000-0000E8300000}"/>
    <cellStyle name="Comma [0] 2 218" xfId="12519" hidden="1" xr:uid="{00000000-0005-0000-0000-0000EA300000}"/>
    <cellStyle name="Comma [0] 2 218" xfId="12521" hidden="1" xr:uid="{00000000-0005-0000-0000-0000EC300000}"/>
    <cellStyle name="Comma [0] 2 218" xfId="12524" hidden="1" xr:uid="{00000000-0005-0000-0000-0000EF300000}"/>
    <cellStyle name="Comma [0] 2 218" xfId="12526" hidden="1" xr:uid="{00000000-0005-0000-0000-0000F1300000}"/>
    <cellStyle name="Comma [0] 2 218" xfId="12531" hidden="1" xr:uid="{00000000-0005-0000-0000-0000F6300000}"/>
    <cellStyle name="Comma [0] 2 218" xfId="12533" hidden="1" xr:uid="{00000000-0005-0000-0000-0000F8300000}"/>
    <cellStyle name="Comma [0] 2 218" xfId="12537" hidden="1" xr:uid="{00000000-0005-0000-0000-0000FC300000}"/>
    <cellStyle name="Comma [0] 2 218" xfId="12539" hidden="1" xr:uid="{00000000-0005-0000-0000-0000FE300000}"/>
    <cellStyle name="Comma [0] 2 218" xfId="12542" hidden="1" xr:uid="{00000000-0005-0000-0000-000001310000}"/>
    <cellStyle name="Comma [0] 2 218" xfId="12545" hidden="1" xr:uid="{00000000-0005-0000-0000-000004310000}"/>
    <cellStyle name="Comma [0] 2 218" xfId="12547" hidden="1" xr:uid="{00000000-0005-0000-0000-000006310000}"/>
    <cellStyle name="Comma [0] 2 218" xfId="12550" hidden="1" xr:uid="{00000000-0005-0000-0000-000009310000}"/>
    <cellStyle name="Comma [0] 2 218" xfId="12552" hidden="1" xr:uid="{00000000-0005-0000-0000-00000B310000}"/>
    <cellStyle name="Comma [0] 2 218" xfId="12555" hidden="1" xr:uid="{00000000-0005-0000-0000-00000E310000}"/>
    <cellStyle name="Comma [0] 2 218" xfId="12558" hidden="1" xr:uid="{00000000-0005-0000-0000-000011310000}"/>
    <cellStyle name="Comma [0] 2 218" xfId="12560" hidden="1" xr:uid="{00000000-0005-0000-0000-000013310000}"/>
    <cellStyle name="Comma [0] 2 218" xfId="12563" hidden="1" xr:uid="{00000000-0005-0000-0000-000016310000}"/>
    <cellStyle name="Comma [0] 2 218" xfId="12564" hidden="1" xr:uid="{00000000-0005-0000-0000-000017310000}"/>
    <cellStyle name="Comma [0] 2 218" xfId="12569" hidden="1" xr:uid="{00000000-0005-0000-0000-00001C310000}"/>
    <cellStyle name="Comma [0] 2 218" xfId="12571" hidden="1" xr:uid="{00000000-0005-0000-0000-00001E310000}"/>
    <cellStyle name="Comma [0] 2 218" xfId="12574" hidden="1" xr:uid="{00000000-0005-0000-0000-000021310000}"/>
    <cellStyle name="Comma [0] 2 218" xfId="12577" hidden="1" xr:uid="{00000000-0005-0000-0000-000024310000}"/>
    <cellStyle name="Comma [0] 2 218" xfId="12579" hidden="1" xr:uid="{00000000-0005-0000-0000-000026310000}"/>
    <cellStyle name="Comma [0] 2 218" xfId="12582" hidden="1" xr:uid="{00000000-0005-0000-0000-000029310000}"/>
    <cellStyle name="Comma [0] 2 218" xfId="12584" hidden="1" xr:uid="{00000000-0005-0000-0000-00002B310000}"/>
    <cellStyle name="Comma [0] 2 218" xfId="12586" hidden="1" xr:uid="{00000000-0005-0000-0000-00002D310000}"/>
    <cellStyle name="Comma [0] 2 218" xfId="12589" hidden="1" xr:uid="{00000000-0005-0000-0000-000030310000}"/>
    <cellStyle name="Comma [0] 2 218" xfId="12591" hidden="1" xr:uid="{00000000-0005-0000-0000-000032310000}"/>
    <cellStyle name="Comma [0] 2 218" xfId="12595" hidden="1" xr:uid="{00000000-0005-0000-0000-000036310000}"/>
    <cellStyle name="Comma [0] 2 218" xfId="12596" hidden="1" xr:uid="{00000000-0005-0000-0000-000037310000}"/>
    <cellStyle name="Comma [0] 2 218" xfId="12598" hidden="1" xr:uid="{00000000-0005-0000-0000-000039310000}"/>
    <cellStyle name="Comma [0] 2 218" xfId="12602" hidden="1" xr:uid="{00000000-0005-0000-0000-00003D310000}"/>
    <cellStyle name="Comma [0] 2 218" xfId="12604" hidden="1" xr:uid="{00000000-0005-0000-0000-00003F310000}"/>
    <cellStyle name="Comma [0] 2 218" xfId="12606" hidden="1" xr:uid="{00000000-0005-0000-0000-000041310000}"/>
    <cellStyle name="Comma [0] 2 218" xfId="12609" hidden="1" xr:uid="{00000000-0005-0000-0000-000044310000}"/>
    <cellStyle name="Comma [0] 2 218" xfId="12611" hidden="1" xr:uid="{00000000-0005-0000-0000-000046310000}"/>
    <cellStyle name="Comma [0] 2 218" xfId="12616" hidden="1" xr:uid="{00000000-0005-0000-0000-00004B310000}"/>
    <cellStyle name="Comma [0] 2 218" xfId="12617" hidden="1" xr:uid="{00000000-0005-0000-0000-00004C310000}"/>
    <cellStyle name="Comma [0] 2 218" xfId="12621" hidden="1" xr:uid="{00000000-0005-0000-0000-000050310000}"/>
    <cellStyle name="Comma [0] 2 218" xfId="12624" hidden="1" xr:uid="{00000000-0005-0000-0000-000053310000}"/>
    <cellStyle name="Comma [0] 2 218" xfId="12626" hidden="1" xr:uid="{00000000-0005-0000-0000-000055310000}"/>
    <cellStyle name="Comma [0] 2 218" xfId="12629" hidden="1" xr:uid="{00000000-0005-0000-0000-000058310000}"/>
    <cellStyle name="Comma [0] 2 218" xfId="12630" hidden="1" xr:uid="{00000000-0005-0000-0000-000059310000}"/>
    <cellStyle name="Comma [0] 2 218" xfId="12634" hidden="1" xr:uid="{00000000-0005-0000-0000-00005D310000}"/>
    <cellStyle name="Comma [0] 2 218" xfId="12635" hidden="1" xr:uid="{00000000-0005-0000-0000-00005E310000}"/>
    <cellStyle name="Comma [0] 2 218" xfId="12639" hidden="1" xr:uid="{00000000-0005-0000-0000-000062310000}"/>
    <cellStyle name="Comma [0] 2 218" xfId="12642" hidden="1" xr:uid="{00000000-0005-0000-0000-000065310000}"/>
    <cellStyle name="Comma [0] 2 218" xfId="12643" hidden="1" xr:uid="{00000000-0005-0000-0000-000066310000}"/>
    <cellStyle name="Comma [0] 2 218" xfId="12647" hidden="1" xr:uid="{00000000-0005-0000-0000-00006A310000}"/>
    <cellStyle name="Comma [0] 2 218" xfId="12648" hidden="1" xr:uid="{00000000-0005-0000-0000-00006B310000}"/>
    <cellStyle name="Comma [0] 2 218" xfId="12653" hidden="1" xr:uid="{00000000-0005-0000-0000-000070310000}"/>
    <cellStyle name="Comma [0] 2 218" xfId="12655" hidden="1" xr:uid="{00000000-0005-0000-0000-000072310000}"/>
    <cellStyle name="Comma [0] 2 218" xfId="12656" hidden="1" xr:uid="{00000000-0005-0000-0000-000073310000}"/>
    <cellStyle name="Comma [0] 2 218" xfId="12659" hidden="1" xr:uid="{00000000-0005-0000-0000-000076310000}"/>
    <cellStyle name="Comma [0] 2 218" xfId="12662" hidden="1" xr:uid="{00000000-0005-0000-0000-000079310000}"/>
    <cellStyle name="Comma [0] 2 218" xfId="12663" hidden="1" xr:uid="{00000000-0005-0000-0000-00007A310000}"/>
    <cellStyle name="Comma [0] 2 218" xfId="12667" hidden="1" xr:uid="{00000000-0005-0000-0000-00007E310000}"/>
    <cellStyle name="Comma [0] 2 218" xfId="12669" hidden="1" xr:uid="{00000000-0005-0000-0000-000080310000}"/>
    <cellStyle name="Comma [0] 2 218" xfId="12671" hidden="1" xr:uid="{00000000-0005-0000-0000-000082310000}"/>
    <cellStyle name="Comma [0] 2 218" xfId="12674" hidden="1" xr:uid="{00000000-0005-0000-0000-000085310000}"/>
    <cellStyle name="Comma [0] 2 218" xfId="12676" hidden="1" xr:uid="{00000000-0005-0000-0000-000087310000}"/>
    <cellStyle name="Comma [0] 2 218" xfId="12680" hidden="1" xr:uid="{00000000-0005-0000-0000-00008B310000}"/>
    <cellStyle name="Comma [0] 2 218" xfId="12681" hidden="1" xr:uid="{00000000-0005-0000-0000-00008C310000}"/>
    <cellStyle name="Comma [0] 2 218" xfId="12683" hidden="1" xr:uid="{00000000-0005-0000-0000-00008E310000}"/>
    <cellStyle name="Comma [0] 2 218" xfId="12687" hidden="1" xr:uid="{00000000-0005-0000-0000-000092310000}"/>
    <cellStyle name="Comma [0] 2 218" xfId="12689" hidden="1" xr:uid="{00000000-0005-0000-0000-000094310000}"/>
    <cellStyle name="Comma [0] 2 218" xfId="12691" hidden="1" xr:uid="{00000000-0005-0000-0000-000096310000}"/>
    <cellStyle name="Comma [0] 2 218" xfId="12694" hidden="1" xr:uid="{00000000-0005-0000-0000-000099310000}"/>
    <cellStyle name="Comma [0] 2 218" xfId="12696" hidden="1" xr:uid="{00000000-0005-0000-0000-00009B310000}"/>
    <cellStyle name="Comma [0] 2 218" xfId="12701" hidden="1" xr:uid="{00000000-0005-0000-0000-0000A0310000}"/>
    <cellStyle name="Comma [0] 2 218" xfId="12702" hidden="1" xr:uid="{00000000-0005-0000-0000-0000A1310000}"/>
    <cellStyle name="Comma [0] 2 218" xfId="12706" hidden="1" xr:uid="{00000000-0005-0000-0000-0000A5310000}"/>
    <cellStyle name="Comma [0] 2 218" xfId="12709" hidden="1" xr:uid="{00000000-0005-0000-0000-0000A8310000}"/>
    <cellStyle name="Comma [0] 2 218" xfId="12711" hidden="1" xr:uid="{00000000-0005-0000-0000-0000AA310000}"/>
    <cellStyle name="Comma [0] 2 218" xfId="12714" hidden="1" xr:uid="{00000000-0005-0000-0000-0000AD310000}"/>
    <cellStyle name="Comma [0] 2 218" xfId="12715" hidden="1" xr:uid="{00000000-0005-0000-0000-0000AE310000}"/>
    <cellStyle name="Comma [0] 2 218" xfId="12719" hidden="1" xr:uid="{00000000-0005-0000-0000-0000B2310000}"/>
    <cellStyle name="Comma [0] 2 218" xfId="12722" hidden="1" xr:uid="{00000000-0005-0000-0000-0000B5310000}"/>
    <cellStyle name="Comma [0] 2 218" xfId="12725" hidden="1" xr:uid="{00000000-0005-0000-0000-0000B8310000}"/>
    <cellStyle name="Comma [0] 2 218" xfId="12727" hidden="1" xr:uid="{00000000-0005-0000-0000-0000BA310000}"/>
    <cellStyle name="Comma [0] 2 218" xfId="12730" hidden="1" xr:uid="{00000000-0005-0000-0000-0000BD310000}"/>
    <cellStyle name="Comma [0] 2 218" xfId="12732" hidden="1" xr:uid="{00000000-0005-0000-0000-0000BF310000}"/>
    <cellStyle name="Comma [0] 2 218" xfId="12736" hidden="1" xr:uid="{00000000-0005-0000-0000-0000C3310000}"/>
    <cellStyle name="Comma [0] 2 218" xfId="12738" hidden="1" xr:uid="{00000000-0005-0000-0000-0000C5310000}"/>
    <cellStyle name="Comma [0] 2 218" xfId="12741" hidden="1" xr:uid="{00000000-0005-0000-0000-0000C8310000}"/>
    <cellStyle name="Comma [0] 2 218" xfId="12743" hidden="1" xr:uid="{00000000-0005-0000-0000-0000CA310000}"/>
    <cellStyle name="Comma [0] 2 218" xfId="12746" hidden="1" xr:uid="{00000000-0005-0000-0000-0000CD310000}"/>
    <cellStyle name="Comma [0] 2 218" xfId="12749" hidden="1" xr:uid="{00000000-0005-0000-0000-0000D0310000}"/>
    <cellStyle name="Comma [0] 2 218" xfId="12751" hidden="1" xr:uid="{00000000-0005-0000-0000-0000D2310000}"/>
    <cellStyle name="Comma [0] 2 218" xfId="12753" hidden="1" xr:uid="{00000000-0005-0000-0000-0000D4310000}"/>
    <cellStyle name="Comma [0] 2 218" xfId="12756" hidden="1" xr:uid="{00000000-0005-0000-0000-0000D7310000}"/>
    <cellStyle name="Comma [0] 2 218" xfId="12758" hidden="1" xr:uid="{00000000-0005-0000-0000-0000D9310000}"/>
    <cellStyle name="Comma [0] 2 218" xfId="12761" hidden="1" xr:uid="{00000000-0005-0000-0000-0000DC310000}"/>
    <cellStyle name="Comma [0] 2 218" xfId="12763" hidden="1" xr:uid="{00000000-0005-0000-0000-0000DE310000}"/>
    <cellStyle name="Comma [0] 2 218" xfId="12765" hidden="1" xr:uid="{00000000-0005-0000-0000-0000E0310000}"/>
    <cellStyle name="Comma [0] 2 218" xfId="12768" hidden="1" xr:uid="{00000000-0005-0000-0000-0000E3310000}"/>
    <cellStyle name="Comma [0] 2 218" xfId="12771" hidden="1" xr:uid="{00000000-0005-0000-0000-0000E6310000}"/>
    <cellStyle name="Comma [0] 2 218" xfId="12773" hidden="1" xr:uid="{00000000-0005-0000-0000-0000E8310000}"/>
    <cellStyle name="Comma [0] 2 218" xfId="12776" hidden="1" xr:uid="{00000000-0005-0000-0000-0000EB310000}"/>
    <cellStyle name="Comma [0] 2 218" xfId="12778" hidden="1" xr:uid="{00000000-0005-0000-0000-0000ED310000}"/>
    <cellStyle name="Comma [0] 2 218" xfId="12782" hidden="1" xr:uid="{00000000-0005-0000-0000-0000F1310000}"/>
    <cellStyle name="Comma [0] 2 218" xfId="12784" hidden="1" xr:uid="{00000000-0005-0000-0000-0000F3310000}"/>
    <cellStyle name="Comma [0] 2 218" xfId="12787" hidden="1" xr:uid="{00000000-0005-0000-0000-0000F6310000}"/>
    <cellStyle name="Comma [0] 2 218" xfId="12790" hidden="1" xr:uid="{00000000-0005-0000-0000-0000F9310000}"/>
    <cellStyle name="Comma [0] 2 218" xfId="12793" hidden="1" xr:uid="{00000000-0005-0000-0000-0000FC310000}"/>
    <cellStyle name="Comma [0] 2 218" xfId="12796" hidden="1" xr:uid="{00000000-0005-0000-0000-0000FF310000}"/>
    <cellStyle name="Comma [0] 2 218" xfId="12798" hidden="1" xr:uid="{00000000-0005-0000-0000-000001320000}"/>
    <cellStyle name="Comma [0] 2 218" xfId="12801" hidden="1" xr:uid="{00000000-0005-0000-0000-000004320000}"/>
    <cellStyle name="Comma [0] 2 218" xfId="12803" hidden="1" xr:uid="{00000000-0005-0000-0000-000006320000}"/>
    <cellStyle name="Comma [0] 2 218" xfId="12805" hidden="1" xr:uid="{00000000-0005-0000-0000-000008320000}"/>
    <cellStyle name="Comma [0] 2 218" xfId="12808" hidden="1" xr:uid="{00000000-0005-0000-0000-00000B320000}"/>
    <cellStyle name="Comma [0] 2 218" xfId="12810" hidden="1" xr:uid="{00000000-0005-0000-0000-00000D320000}"/>
    <cellStyle name="Comma [0] 2 218" xfId="12814" hidden="1" xr:uid="{00000000-0005-0000-0000-000011320000}"/>
    <cellStyle name="Comma [0] 2 218" xfId="12816" hidden="1" xr:uid="{00000000-0005-0000-0000-000013320000}"/>
    <cellStyle name="Comma [0] 2 218" xfId="12819" hidden="1" xr:uid="{00000000-0005-0000-0000-000016320000}"/>
    <cellStyle name="Comma [0] 2 218" xfId="12821" hidden="1" xr:uid="{00000000-0005-0000-0000-000018320000}"/>
    <cellStyle name="Comma [0] 2 218" xfId="12824" hidden="1" xr:uid="{00000000-0005-0000-0000-00001B320000}"/>
    <cellStyle name="Comma [0] 2 218" xfId="12827" hidden="1" xr:uid="{00000000-0005-0000-0000-00001E320000}"/>
    <cellStyle name="Comma [0] 2 218" xfId="12829" hidden="1" xr:uid="{00000000-0005-0000-0000-000020320000}"/>
    <cellStyle name="Comma [0] 2 218" xfId="12832" hidden="1" xr:uid="{00000000-0005-0000-0000-000023320000}"/>
    <cellStyle name="Comma [0] 2 218" xfId="12835" hidden="1" xr:uid="{00000000-0005-0000-0000-000026320000}"/>
    <cellStyle name="Comma [0] 2 218" xfId="12837" hidden="1" xr:uid="{00000000-0005-0000-0000-000028320000}"/>
    <cellStyle name="Comma [0] 2 218" xfId="12840" hidden="1" xr:uid="{00000000-0005-0000-0000-00002B320000}"/>
    <cellStyle name="Comma [0] 2 218" xfId="12842" hidden="1" xr:uid="{00000000-0005-0000-0000-00002D320000}"/>
    <cellStyle name="Comma [0] 2 218" xfId="12845" hidden="1" xr:uid="{00000000-0005-0000-0000-000030320000}"/>
    <cellStyle name="Comma [0] 2 218" xfId="12847" hidden="1" xr:uid="{00000000-0005-0000-0000-000032320000}"/>
    <cellStyle name="Comma [0] 2 218" xfId="12850" hidden="1" xr:uid="{00000000-0005-0000-0000-000035320000}"/>
    <cellStyle name="Comma [0] 2 218" xfId="12853" hidden="1" xr:uid="{00000000-0005-0000-0000-000038320000}"/>
    <cellStyle name="Comma [0] 2 218" xfId="12855" hidden="1" xr:uid="{00000000-0005-0000-0000-00003A320000}"/>
    <cellStyle name="Comma [0] 2 218" xfId="12858" hidden="1" xr:uid="{00000000-0005-0000-0000-00003D320000}"/>
    <cellStyle name="Comma [0] 2 218" xfId="12860" hidden="1" xr:uid="{00000000-0005-0000-0000-00003F320000}"/>
    <cellStyle name="Comma [0] 2 218" xfId="12865" hidden="1" xr:uid="{00000000-0005-0000-0000-000044320000}"/>
    <cellStyle name="Comma [0] 2 218" xfId="12866" hidden="1" xr:uid="{00000000-0005-0000-0000-000045320000}"/>
    <cellStyle name="Comma [0] 2 218" xfId="12870" hidden="1" xr:uid="{00000000-0005-0000-0000-000049320000}"/>
    <cellStyle name="Comma [0] 2 218" xfId="12872" hidden="1" xr:uid="{00000000-0005-0000-0000-00004B320000}"/>
    <cellStyle name="Comma [0] 2 218" xfId="12874" hidden="1" xr:uid="{00000000-0005-0000-0000-00004D320000}"/>
    <cellStyle name="Comma [0] 2 218" xfId="12878" hidden="1" xr:uid="{00000000-0005-0000-0000-000051320000}"/>
    <cellStyle name="Comma [0] 2 218" xfId="12880" hidden="1" xr:uid="{00000000-0005-0000-0000-000053320000}"/>
    <cellStyle name="Comma [0] 2 218" xfId="14073" hidden="1" xr:uid="{00000000-0005-0000-0000-0000FC360000}"/>
    <cellStyle name="Comma [0] 2 218" xfId="14074" hidden="1" xr:uid="{00000000-0005-0000-0000-0000FD360000}"/>
    <cellStyle name="Comma [0] 2 218" xfId="14079" hidden="1" xr:uid="{00000000-0005-0000-0000-000002370000}"/>
    <cellStyle name="Comma [0] 2 218" xfId="14081" hidden="1" xr:uid="{00000000-0005-0000-0000-000004370000}"/>
    <cellStyle name="Comma [0] 2 218" xfId="14083" hidden="1" xr:uid="{00000000-0005-0000-0000-000006370000}"/>
    <cellStyle name="Comma [0] 2 218" xfId="14086" hidden="1" xr:uid="{00000000-0005-0000-0000-000009370000}"/>
    <cellStyle name="Comma [0] 2 218" xfId="14089" hidden="1" xr:uid="{00000000-0005-0000-0000-00000C370000}"/>
    <cellStyle name="Comma [0] 2 218" xfId="14090" hidden="1" xr:uid="{00000000-0005-0000-0000-00000D370000}"/>
    <cellStyle name="Comma [0] 2 218" xfId="14094" hidden="1" xr:uid="{00000000-0005-0000-0000-000011370000}"/>
    <cellStyle name="Comma [0] 2 218" xfId="14095" hidden="1" xr:uid="{00000000-0005-0000-0000-000012370000}"/>
    <cellStyle name="Comma [0] 2 218" xfId="14099" hidden="1" xr:uid="{00000000-0005-0000-0000-000016370000}"/>
    <cellStyle name="Comma [0] 2 218" xfId="14101" hidden="1" xr:uid="{00000000-0005-0000-0000-000018370000}"/>
    <cellStyle name="Comma [0] 2 218" xfId="14102" hidden="1" xr:uid="{00000000-0005-0000-0000-000019370000}"/>
    <cellStyle name="Comma [0] 2 218" xfId="14106" hidden="1" xr:uid="{00000000-0005-0000-0000-00001D370000}"/>
    <cellStyle name="Comma [0] 2 218" xfId="14108" hidden="1" xr:uid="{00000000-0005-0000-0000-00001F370000}"/>
    <cellStyle name="Comma [0] 2 218" xfId="14109" hidden="1" xr:uid="{00000000-0005-0000-0000-000020370000}"/>
    <cellStyle name="Comma [0] 2 218" xfId="14113" hidden="1" xr:uid="{00000000-0005-0000-0000-000024370000}"/>
    <cellStyle name="Comma [0] 2 218" xfId="14114" hidden="1" xr:uid="{00000000-0005-0000-0000-000025370000}"/>
    <cellStyle name="Comma [0] 2 218" xfId="14119" hidden="1" xr:uid="{00000000-0005-0000-0000-00002A370000}"/>
    <cellStyle name="Comma [0] 2 218" xfId="14121" hidden="1" xr:uid="{00000000-0005-0000-0000-00002C370000}"/>
    <cellStyle name="Comma [0] 2 218" xfId="14124" hidden="1" xr:uid="{00000000-0005-0000-0000-00002F370000}"/>
    <cellStyle name="Comma [0] 2 218" xfId="14127" hidden="1" xr:uid="{00000000-0005-0000-0000-000032370000}"/>
    <cellStyle name="Comma [0] 2 218" xfId="14129" hidden="1" xr:uid="{00000000-0005-0000-0000-000034370000}"/>
    <cellStyle name="Comma [0] 2 218" xfId="14133" hidden="1" xr:uid="{00000000-0005-0000-0000-000038370000}"/>
    <cellStyle name="Comma [0] 2 218" xfId="14134" hidden="1" xr:uid="{00000000-0005-0000-0000-000039370000}"/>
    <cellStyle name="Comma [0] 2 218" xfId="14138" hidden="1" xr:uid="{00000000-0005-0000-0000-00003D370000}"/>
    <cellStyle name="Comma [0] 2 218" xfId="14139" hidden="1" xr:uid="{00000000-0005-0000-0000-00003E370000}"/>
    <cellStyle name="Comma [0] 2 218" xfId="14143" hidden="1" xr:uid="{00000000-0005-0000-0000-000042370000}"/>
    <cellStyle name="Comma [0] 2 218" xfId="14146" hidden="1" xr:uid="{00000000-0005-0000-0000-000045370000}"/>
    <cellStyle name="Comma [0] 2 218" xfId="14147" hidden="1" xr:uid="{00000000-0005-0000-0000-000046370000}"/>
    <cellStyle name="Comma [0] 2 218" xfId="14151" hidden="1" xr:uid="{00000000-0005-0000-0000-00004A370000}"/>
    <cellStyle name="Comma [0] 2 218" xfId="14152" hidden="1" xr:uid="{00000000-0005-0000-0000-00004B370000}"/>
    <cellStyle name="Comma [0] 2 218" xfId="14157" hidden="1" xr:uid="{00000000-0005-0000-0000-000050370000}"/>
    <cellStyle name="Comma [0] 2 218" xfId="14158" hidden="1" xr:uid="{00000000-0005-0000-0000-000051370000}"/>
    <cellStyle name="Comma [0] 2 218" xfId="14162" hidden="1" xr:uid="{00000000-0005-0000-0000-000055370000}"/>
    <cellStyle name="Comma [0] 2 218" xfId="14165" hidden="1" xr:uid="{00000000-0005-0000-0000-000058370000}"/>
    <cellStyle name="Comma [0] 2 218" xfId="14166" hidden="1" xr:uid="{00000000-0005-0000-0000-000059370000}"/>
    <cellStyle name="Comma [0] 2 218" xfId="14170" hidden="1" xr:uid="{00000000-0005-0000-0000-00005D370000}"/>
    <cellStyle name="Comma [0] 2 218" xfId="14172" hidden="1" xr:uid="{00000000-0005-0000-0000-00005F370000}"/>
    <cellStyle name="Comma [0] 2 218" xfId="14173" hidden="1" xr:uid="{00000000-0005-0000-0000-000060370000}"/>
    <cellStyle name="Comma [0] 2 218" xfId="14177" hidden="1" xr:uid="{00000000-0005-0000-0000-000064370000}"/>
    <cellStyle name="Comma [0] 2 218" xfId="14178" hidden="1" xr:uid="{00000000-0005-0000-0000-000065370000}"/>
    <cellStyle name="Comma [0] 2 218" xfId="14182" hidden="1" xr:uid="{00000000-0005-0000-0000-000069370000}"/>
    <cellStyle name="Comma [0] 2 218" xfId="14184" hidden="1" xr:uid="{00000000-0005-0000-0000-00006B370000}"/>
    <cellStyle name="Comma [0] 2 218" xfId="14185" hidden="1" xr:uid="{00000000-0005-0000-0000-00006C370000}"/>
    <cellStyle name="Comma [0] 2 218" xfId="14189" hidden="1" xr:uid="{00000000-0005-0000-0000-000070370000}"/>
    <cellStyle name="Comma [0] 2 218" xfId="14192" hidden="1" xr:uid="{00000000-0005-0000-0000-000073370000}"/>
    <cellStyle name="Comma [0] 2 218" xfId="14193" hidden="1" xr:uid="{00000000-0005-0000-0000-000074370000}"/>
    <cellStyle name="Comma [0] 2 218" xfId="14197" hidden="1" xr:uid="{00000000-0005-0000-0000-000078370000}"/>
    <cellStyle name="Comma [0] 2 218" xfId="14198" hidden="1" xr:uid="{00000000-0005-0000-0000-000079370000}"/>
    <cellStyle name="Comma [0] 2 218" xfId="14204" hidden="1" xr:uid="{00000000-0005-0000-0000-00007F370000}"/>
    <cellStyle name="Comma [0] 2 218" xfId="14205" hidden="1" xr:uid="{00000000-0005-0000-0000-000080370000}"/>
    <cellStyle name="Comma [0] 2 218" xfId="14208" hidden="1" xr:uid="{00000000-0005-0000-0000-000083370000}"/>
    <cellStyle name="Comma [0] 2 218" xfId="14212" hidden="1" xr:uid="{00000000-0005-0000-0000-000087370000}"/>
    <cellStyle name="Comma [0] 2 218" xfId="14213" hidden="1" xr:uid="{00000000-0005-0000-0000-000088370000}"/>
    <cellStyle name="Comma [0] 2 218" xfId="14217" hidden="1" xr:uid="{00000000-0005-0000-0000-00008C370000}"/>
    <cellStyle name="Comma [0] 2 218" xfId="14218" hidden="1" xr:uid="{00000000-0005-0000-0000-00008D370000}"/>
    <cellStyle name="Comma [0] 2 218" xfId="14222" hidden="1" xr:uid="{00000000-0005-0000-0000-000091370000}"/>
    <cellStyle name="Comma [0] 2 218" xfId="14223" hidden="1" xr:uid="{00000000-0005-0000-0000-000092370000}"/>
    <cellStyle name="Comma [0] 2 218" xfId="14227" hidden="1" xr:uid="{00000000-0005-0000-0000-000096370000}"/>
    <cellStyle name="Comma [0] 2 218" xfId="14230" hidden="1" xr:uid="{00000000-0005-0000-0000-000099370000}"/>
    <cellStyle name="Comma [0] 2 218" xfId="14231" hidden="1" xr:uid="{00000000-0005-0000-0000-00009A370000}"/>
    <cellStyle name="Comma [0] 2 218" xfId="14234" hidden="1" xr:uid="{00000000-0005-0000-0000-00009D370000}"/>
    <cellStyle name="Comma [0] 2 218" xfId="14236" hidden="1" xr:uid="{00000000-0005-0000-0000-00009F370000}"/>
    <cellStyle name="Comma [0] 2 218" xfId="14240" hidden="1" xr:uid="{00000000-0005-0000-0000-0000A3370000}"/>
    <cellStyle name="Comma [0] 2 218" xfId="14242" hidden="1" xr:uid="{00000000-0005-0000-0000-0000A5370000}"/>
    <cellStyle name="Comma [0] 2 218" xfId="14246" hidden="1" xr:uid="{00000000-0005-0000-0000-0000A9370000}"/>
    <cellStyle name="Comma [0] 2 218" xfId="14248" hidden="1" xr:uid="{00000000-0005-0000-0000-0000AB370000}"/>
    <cellStyle name="Comma [0] 2 218" xfId="14250" hidden="1" xr:uid="{00000000-0005-0000-0000-0000AD370000}"/>
    <cellStyle name="Comma [0] 2 218" xfId="14253" hidden="1" xr:uid="{00000000-0005-0000-0000-0000B0370000}"/>
    <cellStyle name="Comma [0] 2 218" xfId="14255" hidden="1" xr:uid="{00000000-0005-0000-0000-0000B2370000}"/>
    <cellStyle name="Comma [0] 2 218" xfId="14257" hidden="1" xr:uid="{00000000-0005-0000-0000-0000B4370000}"/>
    <cellStyle name="Comma [0] 2 218" xfId="14260" hidden="1" xr:uid="{00000000-0005-0000-0000-0000B7370000}"/>
    <cellStyle name="Comma [0] 2 218" xfId="14262" hidden="1" xr:uid="{00000000-0005-0000-0000-0000B9370000}"/>
    <cellStyle name="Comma [0] 2 218" xfId="14266" hidden="1" xr:uid="{00000000-0005-0000-0000-0000BD370000}"/>
    <cellStyle name="Comma [0] 2 218" xfId="14267" hidden="1" xr:uid="{00000000-0005-0000-0000-0000BE370000}"/>
    <cellStyle name="Comma [0] 2 218" xfId="14269" hidden="1" xr:uid="{00000000-0005-0000-0000-0000C0370000}"/>
    <cellStyle name="Comma [0] 2 218" xfId="14273" hidden="1" xr:uid="{00000000-0005-0000-0000-0000C4370000}"/>
    <cellStyle name="Comma [0] 2 218" xfId="14275" hidden="1" xr:uid="{00000000-0005-0000-0000-0000C6370000}"/>
    <cellStyle name="Comma [0] 2 218" xfId="14277" hidden="1" xr:uid="{00000000-0005-0000-0000-0000C8370000}"/>
    <cellStyle name="Comma [0] 2 218" xfId="14280" hidden="1" xr:uid="{00000000-0005-0000-0000-0000CB370000}"/>
    <cellStyle name="Comma [0] 2 218" xfId="14282" hidden="1" xr:uid="{00000000-0005-0000-0000-0000CD370000}"/>
    <cellStyle name="Comma [0] 2 218" xfId="14287" hidden="1" xr:uid="{00000000-0005-0000-0000-0000D2370000}"/>
    <cellStyle name="Comma [0] 2 218" xfId="14289" hidden="1" xr:uid="{00000000-0005-0000-0000-0000D4370000}"/>
    <cellStyle name="Comma [0] 2 218" xfId="14293" hidden="1" xr:uid="{00000000-0005-0000-0000-0000D8370000}"/>
    <cellStyle name="Comma [0] 2 218" xfId="14295" hidden="1" xr:uid="{00000000-0005-0000-0000-0000DA370000}"/>
    <cellStyle name="Comma [0] 2 218" xfId="14298" hidden="1" xr:uid="{00000000-0005-0000-0000-0000DD370000}"/>
    <cellStyle name="Comma [0] 2 218" xfId="14301" hidden="1" xr:uid="{00000000-0005-0000-0000-0000E0370000}"/>
    <cellStyle name="Comma [0] 2 218" xfId="14303" hidden="1" xr:uid="{00000000-0005-0000-0000-0000E2370000}"/>
    <cellStyle name="Comma [0] 2 218" xfId="14306" hidden="1" xr:uid="{00000000-0005-0000-0000-0000E5370000}"/>
    <cellStyle name="Comma [0] 2 218" xfId="14308" hidden="1" xr:uid="{00000000-0005-0000-0000-0000E7370000}"/>
    <cellStyle name="Comma [0] 2 218" xfId="14311" hidden="1" xr:uid="{00000000-0005-0000-0000-0000EA370000}"/>
    <cellStyle name="Comma [0] 2 218" xfId="14314" hidden="1" xr:uid="{00000000-0005-0000-0000-0000ED370000}"/>
    <cellStyle name="Comma [0] 2 218" xfId="14316" hidden="1" xr:uid="{00000000-0005-0000-0000-0000EF370000}"/>
    <cellStyle name="Comma [0] 2 218" xfId="14319" hidden="1" xr:uid="{00000000-0005-0000-0000-0000F2370000}"/>
    <cellStyle name="Comma [0] 2 218" xfId="14320" hidden="1" xr:uid="{00000000-0005-0000-0000-0000F3370000}"/>
    <cellStyle name="Comma [0] 2 218" xfId="14325" hidden="1" xr:uid="{00000000-0005-0000-0000-0000F8370000}"/>
    <cellStyle name="Comma [0] 2 218" xfId="14327" hidden="1" xr:uid="{00000000-0005-0000-0000-0000FA370000}"/>
    <cellStyle name="Comma [0] 2 218" xfId="14330" hidden="1" xr:uid="{00000000-0005-0000-0000-0000FD370000}"/>
    <cellStyle name="Comma [0] 2 218" xfId="14333" hidden="1" xr:uid="{00000000-0005-0000-0000-000000380000}"/>
    <cellStyle name="Comma [0] 2 218" xfId="14335" hidden="1" xr:uid="{00000000-0005-0000-0000-000002380000}"/>
    <cellStyle name="Comma [0] 2 218" xfId="14338" hidden="1" xr:uid="{00000000-0005-0000-0000-000005380000}"/>
    <cellStyle name="Comma [0] 2 218" xfId="14340" hidden="1" xr:uid="{00000000-0005-0000-0000-000007380000}"/>
    <cellStyle name="Comma [0] 2 218" xfId="14342" hidden="1" xr:uid="{00000000-0005-0000-0000-000009380000}"/>
    <cellStyle name="Comma [0] 2 218" xfId="14345" hidden="1" xr:uid="{00000000-0005-0000-0000-00000C380000}"/>
    <cellStyle name="Comma [0] 2 218" xfId="14347" hidden="1" xr:uid="{00000000-0005-0000-0000-00000E380000}"/>
    <cellStyle name="Comma [0] 2 218" xfId="14351" hidden="1" xr:uid="{00000000-0005-0000-0000-000012380000}"/>
    <cellStyle name="Comma [0] 2 218" xfId="14352" hidden="1" xr:uid="{00000000-0005-0000-0000-000013380000}"/>
    <cellStyle name="Comma [0] 2 218" xfId="14354" hidden="1" xr:uid="{00000000-0005-0000-0000-000015380000}"/>
    <cellStyle name="Comma [0] 2 218" xfId="14358" hidden="1" xr:uid="{00000000-0005-0000-0000-000019380000}"/>
    <cellStyle name="Comma [0] 2 218" xfId="14360" hidden="1" xr:uid="{00000000-0005-0000-0000-00001B380000}"/>
    <cellStyle name="Comma [0] 2 218" xfId="14362" hidden="1" xr:uid="{00000000-0005-0000-0000-00001D380000}"/>
    <cellStyle name="Comma [0] 2 218" xfId="14365" hidden="1" xr:uid="{00000000-0005-0000-0000-000020380000}"/>
    <cellStyle name="Comma [0] 2 218" xfId="14367" hidden="1" xr:uid="{00000000-0005-0000-0000-000022380000}"/>
    <cellStyle name="Comma [0] 2 218" xfId="14372" hidden="1" xr:uid="{00000000-0005-0000-0000-000027380000}"/>
    <cellStyle name="Comma [0] 2 218" xfId="14373" hidden="1" xr:uid="{00000000-0005-0000-0000-000028380000}"/>
    <cellStyle name="Comma [0] 2 218" xfId="14377" hidden="1" xr:uid="{00000000-0005-0000-0000-00002C380000}"/>
    <cellStyle name="Comma [0] 2 218" xfId="14380" hidden="1" xr:uid="{00000000-0005-0000-0000-00002F380000}"/>
    <cellStyle name="Comma [0] 2 218" xfId="14382" hidden="1" xr:uid="{00000000-0005-0000-0000-000031380000}"/>
    <cellStyle name="Comma [0] 2 218" xfId="14385" hidden="1" xr:uid="{00000000-0005-0000-0000-000034380000}"/>
    <cellStyle name="Comma [0] 2 218" xfId="14386" hidden="1" xr:uid="{00000000-0005-0000-0000-000035380000}"/>
    <cellStyle name="Comma [0] 2 218" xfId="14390" hidden="1" xr:uid="{00000000-0005-0000-0000-000039380000}"/>
    <cellStyle name="Comma [0] 2 218" xfId="14391" hidden="1" xr:uid="{00000000-0005-0000-0000-00003A380000}"/>
    <cellStyle name="Comma [0] 2 218" xfId="14395" hidden="1" xr:uid="{00000000-0005-0000-0000-00003E380000}"/>
    <cellStyle name="Comma [0] 2 218" xfId="14398" hidden="1" xr:uid="{00000000-0005-0000-0000-000041380000}"/>
    <cellStyle name="Comma [0] 2 218" xfId="14399" hidden="1" xr:uid="{00000000-0005-0000-0000-000042380000}"/>
    <cellStyle name="Comma [0] 2 218" xfId="14403" hidden="1" xr:uid="{00000000-0005-0000-0000-000046380000}"/>
    <cellStyle name="Comma [0] 2 218" xfId="14404" hidden="1" xr:uid="{00000000-0005-0000-0000-000047380000}"/>
    <cellStyle name="Comma [0] 2 218" xfId="14409" hidden="1" xr:uid="{00000000-0005-0000-0000-00004C380000}"/>
    <cellStyle name="Comma [0] 2 218" xfId="14411" hidden="1" xr:uid="{00000000-0005-0000-0000-00004E380000}"/>
    <cellStyle name="Comma [0] 2 218" xfId="14412" hidden="1" xr:uid="{00000000-0005-0000-0000-00004F380000}"/>
    <cellStyle name="Comma [0] 2 218" xfId="14415" hidden="1" xr:uid="{00000000-0005-0000-0000-000052380000}"/>
    <cellStyle name="Comma [0] 2 218" xfId="14418" hidden="1" xr:uid="{00000000-0005-0000-0000-000055380000}"/>
    <cellStyle name="Comma [0] 2 218" xfId="14419" hidden="1" xr:uid="{00000000-0005-0000-0000-000056380000}"/>
    <cellStyle name="Comma [0] 2 218" xfId="14423" hidden="1" xr:uid="{00000000-0005-0000-0000-00005A380000}"/>
    <cellStyle name="Comma [0] 2 218" xfId="14425" hidden="1" xr:uid="{00000000-0005-0000-0000-00005C380000}"/>
    <cellStyle name="Comma [0] 2 218" xfId="14427" hidden="1" xr:uid="{00000000-0005-0000-0000-00005E380000}"/>
    <cellStyle name="Comma [0] 2 218" xfId="14430" hidden="1" xr:uid="{00000000-0005-0000-0000-000061380000}"/>
    <cellStyle name="Comma [0] 2 218" xfId="14432" hidden="1" xr:uid="{00000000-0005-0000-0000-000063380000}"/>
    <cellStyle name="Comma [0] 2 218" xfId="14436" hidden="1" xr:uid="{00000000-0005-0000-0000-000067380000}"/>
    <cellStyle name="Comma [0] 2 218" xfId="14437" hidden="1" xr:uid="{00000000-0005-0000-0000-000068380000}"/>
    <cellStyle name="Comma [0] 2 218" xfId="14439" hidden="1" xr:uid="{00000000-0005-0000-0000-00006A380000}"/>
    <cellStyle name="Comma [0] 2 218" xfId="14443" hidden="1" xr:uid="{00000000-0005-0000-0000-00006E380000}"/>
    <cellStyle name="Comma [0] 2 218" xfId="14445" hidden="1" xr:uid="{00000000-0005-0000-0000-000070380000}"/>
    <cellStyle name="Comma [0] 2 218" xfId="14447" hidden="1" xr:uid="{00000000-0005-0000-0000-000072380000}"/>
    <cellStyle name="Comma [0] 2 218" xfId="14450" hidden="1" xr:uid="{00000000-0005-0000-0000-000075380000}"/>
    <cellStyle name="Comma [0] 2 218" xfId="14452" hidden="1" xr:uid="{00000000-0005-0000-0000-000077380000}"/>
    <cellStyle name="Comma [0] 2 218" xfId="14457" hidden="1" xr:uid="{00000000-0005-0000-0000-00007C380000}"/>
    <cellStyle name="Comma [0] 2 218" xfId="14458" hidden="1" xr:uid="{00000000-0005-0000-0000-00007D380000}"/>
    <cellStyle name="Comma [0] 2 218" xfId="14462" hidden="1" xr:uid="{00000000-0005-0000-0000-000081380000}"/>
    <cellStyle name="Comma [0] 2 218" xfId="14465" hidden="1" xr:uid="{00000000-0005-0000-0000-000084380000}"/>
    <cellStyle name="Comma [0] 2 218" xfId="14467" hidden="1" xr:uid="{00000000-0005-0000-0000-000086380000}"/>
    <cellStyle name="Comma [0] 2 218" xfId="14470" hidden="1" xr:uid="{00000000-0005-0000-0000-000089380000}"/>
    <cellStyle name="Comma [0] 2 218" xfId="14471" hidden="1" xr:uid="{00000000-0005-0000-0000-00008A380000}"/>
    <cellStyle name="Comma [0] 2 218" xfId="14475" hidden="1" xr:uid="{00000000-0005-0000-0000-00008E380000}"/>
    <cellStyle name="Comma [0] 2 218" xfId="14478" hidden="1" xr:uid="{00000000-0005-0000-0000-000091380000}"/>
    <cellStyle name="Comma [0] 2 218" xfId="14481" hidden="1" xr:uid="{00000000-0005-0000-0000-000094380000}"/>
    <cellStyle name="Comma [0] 2 218" xfId="14483" hidden="1" xr:uid="{00000000-0005-0000-0000-000096380000}"/>
    <cellStyle name="Comma [0] 2 218" xfId="14486" hidden="1" xr:uid="{00000000-0005-0000-0000-000099380000}"/>
    <cellStyle name="Comma [0] 2 218" xfId="14488" hidden="1" xr:uid="{00000000-0005-0000-0000-00009B380000}"/>
    <cellStyle name="Comma [0] 2 218" xfId="14492" hidden="1" xr:uid="{00000000-0005-0000-0000-00009F380000}"/>
    <cellStyle name="Comma [0] 2 218" xfId="14494" hidden="1" xr:uid="{00000000-0005-0000-0000-0000A1380000}"/>
    <cellStyle name="Comma [0] 2 218" xfId="14497" hidden="1" xr:uid="{00000000-0005-0000-0000-0000A4380000}"/>
    <cellStyle name="Comma [0] 2 218" xfId="14499" hidden="1" xr:uid="{00000000-0005-0000-0000-0000A6380000}"/>
    <cellStyle name="Comma [0] 2 218" xfId="14502" hidden="1" xr:uid="{00000000-0005-0000-0000-0000A9380000}"/>
    <cellStyle name="Comma [0] 2 218" xfId="14505" hidden="1" xr:uid="{00000000-0005-0000-0000-0000AC380000}"/>
    <cellStyle name="Comma [0] 2 218" xfId="14507" hidden="1" xr:uid="{00000000-0005-0000-0000-0000AE380000}"/>
    <cellStyle name="Comma [0] 2 218" xfId="14509" hidden="1" xr:uid="{00000000-0005-0000-0000-0000B0380000}"/>
    <cellStyle name="Comma [0] 2 218" xfId="14512" hidden="1" xr:uid="{00000000-0005-0000-0000-0000B3380000}"/>
    <cellStyle name="Comma [0] 2 218" xfId="14514" hidden="1" xr:uid="{00000000-0005-0000-0000-0000B5380000}"/>
    <cellStyle name="Comma [0] 2 218" xfId="14517" hidden="1" xr:uid="{00000000-0005-0000-0000-0000B8380000}"/>
    <cellStyle name="Comma [0] 2 218" xfId="14519" hidden="1" xr:uid="{00000000-0005-0000-0000-0000BA380000}"/>
    <cellStyle name="Comma [0] 2 218" xfId="14521" hidden="1" xr:uid="{00000000-0005-0000-0000-0000BC380000}"/>
    <cellStyle name="Comma [0] 2 218" xfId="14524" hidden="1" xr:uid="{00000000-0005-0000-0000-0000BF380000}"/>
    <cellStyle name="Comma [0] 2 218" xfId="14527" hidden="1" xr:uid="{00000000-0005-0000-0000-0000C2380000}"/>
    <cellStyle name="Comma [0] 2 218" xfId="14529" hidden="1" xr:uid="{00000000-0005-0000-0000-0000C4380000}"/>
    <cellStyle name="Comma [0] 2 218" xfId="14532" hidden="1" xr:uid="{00000000-0005-0000-0000-0000C7380000}"/>
    <cellStyle name="Comma [0] 2 218" xfId="14534" hidden="1" xr:uid="{00000000-0005-0000-0000-0000C9380000}"/>
    <cellStyle name="Comma [0] 2 218" xfId="14538" hidden="1" xr:uid="{00000000-0005-0000-0000-0000CD380000}"/>
    <cellStyle name="Comma [0] 2 218" xfId="14540" hidden="1" xr:uid="{00000000-0005-0000-0000-0000CF380000}"/>
    <cellStyle name="Comma [0] 2 218" xfId="14543" hidden="1" xr:uid="{00000000-0005-0000-0000-0000D2380000}"/>
    <cellStyle name="Comma [0] 2 218" xfId="14546" hidden="1" xr:uid="{00000000-0005-0000-0000-0000D5380000}"/>
    <cellStyle name="Comma [0] 2 218" xfId="14549" hidden="1" xr:uid="{00000000-0005-0000-0000-0000D8380000}"/>
    <cellStyle name="Comma [0] 2 218" xfId="14552" hidden="1" xr:uid="{00000000-0005-0000-0000-0000DB380000}"/>
    <cellStyle name="Comma [0] 2 218" xfId="14554" hidden="1" xr:uid="{00000000-0005-0000-0000-0000DD380000}"/>
    <cellStyle name="Comma [0] 2 218" xfId="14557" hidden="1" xr:uid="{00000000-0005-0000-0000-0000E0380000}"/>
    <cellStyle name="Comma [0] 2 218" xfId="14559" hidden="1" xr:uid="{00000000-0005-0000-0000-0000E2380000}"/>
    <cellStyle name="Comma [0] 2 218" xfId="14561" hidden="1" xr:uid="{00000000-0005-0000-0000-0000E4380000}"/>
    <cellStyle name="Comma [0] 2 218" xfId="14564" hidden="1" xr:uid="{00000000-0005-0000-0000-0000E7380000}"/>
    <cellStyle name="Comma [0] 2 218" xfId="14566" hidden="1" xr:uid="{00000000-0005-0000-0000-0000E9380000}"/>
    <cellStyle name="Comma [0] 2 218" xfId="14570" hidden="1" xr:uid="{00000000-0005-0000-0000-0000ED380000}"/>
    <cellStyle name="Comma [0] 2 218" xfId="14572" hidden="1" xr:uid="{00000000-0005-0000-0000-0000EF380000}"/>
    <cellStyle name="Comma [0] 2 218" xfId="14575" hidden="1" xr:uid="{00000000-0005-0000-0000-0000F2380000}"/>
    <cellStyle name="Comma [0] 2 218" xfId="14577" hidden="1" xr:uid="{00000000-0005-0000-0000-0000F4380000}"/>
    <cellStyle name="Comma [0] 2 218" xfId="14580" hidden="1" xr:uid="{00000000-0005-0000-0000-0000F7380000}"/>
    <cellStyle name="Comma [0] 2 218" xfId="14583" hidden="1" xr:uid="{00000000-0005-0000-0000-0000FA380000}"/>
    <cellStyle name="Comma [0] 2 218" xfId="14585" hidden="1" xr:uid="{00000000-0005-0000-0000-0000FC380000}"/>
    <cellStyle name="Comma [0] 2 218" xfId="14588" hidden="1" xr:uid="{00000000-0005-0000-0000-0000FF380000}"/>
    <cellStyle name="Comma [0] 2 218" xfId="14591" hidden="1" xr:uid="{00000000-0005-0000-0000-000002390000}"/>
    <cellStyle name="Comma [0] 2 218" xfId="14593" hidden="1" xr:uid="{00000000-0005-0000-0000-000004390000}"/>
    <cellStyle name="Comma [0] 2 218" xfId="14596" hidden="1" xr:uid="{00000000-0005-0000-0000-000007390000}"/>
    <cellStyle name="Comma [0] 2 218" xfId="14598" hidden="1" xr:uid="{00000000-0005-0000-0000-000009390000}"/>
    <cellStyle name="Comma [0] 2 218" xfId="14601" hidden="1" xr:uid="{00000000-0005-0000-0000-00000C390000}"/>
    <cellStyle name="Comma [0] 2 218" xfId="14603" hidden="1" xr:uid="{00000000-0005-0000-0000-00000E390000}"/>
    <cellStyle name="Comma [0] 2 218" xfId="14606" hidden="1" xr:uid="{00000000-0005-0000-0000-000011390000}"/>
    <cellStyle name="Comma [0] 2 218" xfId="14609" hidden="1" xr:uid="{00000000-0005-0000-0000-000014390000}"/>
    <cellStyle name="Comma [0] 2 218" xfId="14611" hidden="1" xr:uid="{00000000-0005-0000-0000-000016390000}"/>
    <cellStyle name="Comma [0] 2 218" xfId="14614" hidden="1" xr:uid="{00000000-0005-0000-0000-000019390000}"/>
    <cellStyle name="Comma [0] 2 218" xfId="14616" hidden="1" xr:uid="{00000000-0005-0000-0000-00001B390000}"/>
    <cellStyle name="Comma [0] 2 218" xfId="14621" hidden="1" xr:uid="{00000000-0005-0000-0000-000020390000}"/>
    <cellStyle name="Comma [0] 2 218" xfId="14622" hidden="1" xr:uid="{00000000-0005-0000-0000-000021390000}"/>
    <cellStyle name="Comma [0] 2 218" xfId="14626" hidden="1" xr:uid="{00000000-0005-0000-0000-000025390000}"/>
    <cellStyle name="Comma [0] 2 218" xfId="14628" hidden="1" xr:uid="{00000000-0005-0000-0000-000027390000}"/>
    <cellStyle name="Comma [0] 2 218" xfId="14630" hidden="1" xr:uid="{00000000-0005-0000-0000-000029390000}"/>
    <cellStyle name="Comma [0] 2 218" xfId="14634" hidden="1" xr:uid="{00000000-0005-0000-0000-00002D390000}"/>
    <cellStyle name="Comma [0] 2 218" xfId="14636" hidden="1" xr:uid="{00000000-0005-0000-0000-00002F390000}"/>
    <cellStyle name="Comma [0] 2 218" xfId="15826" hidden="1" xr:uid="{00000000-0005-0000-0000-0000D53D0000}"/>
    <cellStyle name="Comma [0] 2 218" xfId="15827" hidden="1" xr:uid="{00000000-0005-0000-0000-0000D63D0000}"/>
    <cellStyle name="Comma [0] 2 218" xfId="15832" hidden="1" xr:uid="{00000000-0005-0000-0000-0000DB3D0000}"/>
    <cellStyle name="Comma [0] 2 218" xfId="15834" hidden="1" xr:uid="{00000000-0005-0000-0000-0000DD3D0000}"/>
    <cellStyle name="Comma [0] 2 218" xfId="15836" hidden="1" xr:uid="{00000000-0005-0000-0000-0000DF3D0000}"/>
    <cellStyle name="Comma [0] 2 218" xfId="15839" hidden="1" xr:uid="{00000000-0005-0000-0000-0000E23D0000}"/>
    <cellStyle name="Comma [0] 2 218" xfId="15842" hidden="1" xr:uid="{00000000-0005-0000-0000-0000E53D0000}"/>
    <cellStyle name="Comma [0] 2 218" xfId="15843" hidden="1" xr:uid="{00000000-0005-0000-0000-0000E63D0000}"/>
    <cellStyle name="Comma [0] 2 218" xfId="15847" hidden="1" xr:uid="{00000000-0005-0000-0000-0000EA3D0000}"/>
    <cellStyle name="Comma [0] 2 218" xfId="15848" hidden="1" xr:uid="{00000000-0005-0000-0000-0000EB3D0000}"/>
    <cellStyle name="Comma [0] 2 218" xfId="15852" hidden="1" xr:uid="{00000000-0005-0000-0000-0000EF3D0000}"/>
    <cellStyle name="Comma [0] 2 218" xfId="15854" hidden="1" xr:uid="{00000000-0005-0000-0000-0000F13D0000}"/>
    <cellStyle name="Comma [0] 2 218" xfId="15855" hidden="1" xr:uid="{00000000-0005-0000-0000-0000F23D0000}"/>
    <cellStyle name="Comma [0] 2 218" xfId="15859" hidden="1" xr:uid="{00000000-0005-0000-0000-0000F63D0000}"/>
    <cellStyle name="Comma [0] 2 218" xfId="15861" hidden="1" xr:uid="{00000000-0005-0000-0000-0000F83D0000}"/>
    <cellStyle name="Comma [0] 2 218" xfId="15862" hidden="1" xr:uid="{00000000-0005-0000-0000-0000F93D0000}"/>
    <cellStyle name="Comma [0] 2 218" xfId="15866" hidden="1" xr:uid="{00000000-0005-0000-0000-0000FD3D0000}"/>
    <cellStyle name="Comma [0] 2 218" xfId="15867" hidden="1" xr:uid="{00000000-0005-0000-0000-0000FE3D0000}"/>
    <cellStyle name="Comma [0] 2 218" xfId="15872" hidden="1" xr:uid="{00000000-0005-0000-0000-0000033E0000}"/>
    <cellStyle name="Comma [0] 2 218" xfId="15874" hidden="1" xr:uid="{00000000-0005-0000-0000-0000053E0000}"/>
    <cellStyle name="Comma [0] 2 218" xfId="15877" hidden="1" xr:uid="{00000000-0005-0000-0000-0000083E0000}"/>
    <cellStyle name="Comma [0] 2 218" xfId="15880" hidden="1" xr:uid="{00000000-0005-0000-0000-00000B3E0000}"/>
    <cellStyle name="Comma [0] 2 218" xfId="15882" hidden="1" xr:uid="{00000000-0005-0000-0000-00000D3E0000}"/>
    <cellStyle name="Comma [0] 2 218" xfId="15886" hidden="1" xr:uid="{00000000-0005-0000-0000-0000113E0000}"/>
    <cellStyle name="Comma [0] 2 218" xfId="15887" hidden="1" xr:uid="{00000000-0005-0000-0000-0000123E0000}"/>
    <cellStyle name="Comma [0] 2 218" xfId="15891" hidden="1" xr:uid="{00000000-0005-0000-0000-0000163E0000}"/>
    <cellStyle name="Comma [0] 2 218" xfId="15892" hidden="1" xr:uid="{00000000-0005-0000-0000-0000173E0000}"/>
    <cellStyle name="Comma [0] 2 218" xfId="15896" hidden="1" xr:uid="{00000000-0005-0000-0000-00001B3E0000}"/>
    <cellStyle name="Comma [0] 2 218" xfId="15899" hidden="1" xr:uid="{00000000-0005-0000-0000-00001E3E0000}"/>
    <cellStyle name="Comma [0] 2 218" xfId="15900" hidden="1" xr:uid="{00000000-0005-0000-0000-00001F3E0000}"/>
    <cellStyle name="Comma [0] 2 218" xfId="15904" hidden="1" xr:uid="{00000000-0005-0000-0000-0000233E0000}"/>
    <cellStyle name="Comma [0] 2 218" xfId="15905" hidden="1" xr:uid="{00000000-0005-0000-0000-0000243E0000}"/>
    <cellStyle name="Comma [0] 2 218" xfId="15910" hidden="1" xr:uid="{00000000-0005-0000-0000-0000293E0000}"/>
    <cellStyle name="Comma [0] 2 218" xfId="15911" hidden="1" xr:uid="{00000000-0005-0000-0000-00002A3E0000}"/>
    <cellStyle name="Comma [0] 2 218" xfId="15915" hidden="1" xr:uid="{00000000-0005-0000-0000-00002E3E0000}"/>
    <cellStyle name="Comma [0] 2 218" xfId="15918" hidden="1" xr:uid="{00000000-0005-0000-0000-0000313E0000}"/>
    <cellStyle name="Comma [0] 2 218" xfId="15919" hidden="1" xr:uid="{00000000-0005-0000-0000-0000323E0000}"/>
    <cellStyle name="Comma [0] 2 218" xfId="15923" hidden="1" xr:uid="{00000000-0005-0000-0000-0000363E0000}"/>
    <cellStyle name="Comma [0] 2 218" xfId="15925" hidden="1" xr:uid="{00000000-0005-0000-0000-0000383E0000}"/>
    <cellStyle name="Comma [0] 2 218" xfId="15926" hidden="1" xr:uid="{00000000-0005-0000-0000-0000393E0000}"/>
    <cellStyle name="Comma [0] 2 218" xfId="15930" hidden="1" xr:uid="{00000000-0005-0000-0000-00003D3E0000}"/>
    <cellStyle name="Comma [0] 2 218" xfId="15931" hidden="1" xr:uid="{00000000-0005-0000-0000-00003E3E0000}"/>
    <cellStyle name="Comma [0] 2 218" xfId="15935" hidden="1" xr:uid="{00000000-0005-0000-0000-0000423E0000}"/>
    <cellStyle name="Comma [0] 2 218" xfId="15937" hidden="1" xr:uid="{00000000-0005-0000-0000-0000443E0000}"/>
    <cellStyle name="Comma [0] 2 218" xfId="15938" hidden="1" xr:uid="{00000000-0005-0000-0000-0000453E0000}"/>
    <cellStyle name="Comma [0] 2 218" xfId="15942" hidden="1" xr:uid="{00000000-0005-0000-0000-0000493E0000}"/>
    <cellStyle name="Comma [0] 2 218" xfId="15945" hidden="1" xr:uid="{00000000-0005-0000-0000-00004C3E0000}"/>
    <cellStyle name="Comma [0] 2 218" xfId="15946" hidden="1" xr:uid="{00000000-0005-0000-0000-00004D3E0000}"/>
    <cellStyle name="Comma [0] 2 218" xfId="15950" hidden="1" xr:uid="{00000000-0005-0000-0000-0000513E0000}"/>
    <cellStyle name="Comma [0] 2 218" xfId="15951" hidden="1" xr:uid="{00000000-0005-0000-0000-0000523E0000}"/>
    <cellStyle name="Comma [0] 2 218" xfId="15957" hidden="1" xr:uid="{00000000-0005-0000-0000-0000583E0000}"/>
    <cellStyle name="Comma [0] 2 218" xfId="15958" hidden="1" xr:uid="{00000000-0005-0000-0000-0000593E0000}"/>
    <cellStyle name="Comma [0] 2 218" xfId="15961" hidden="1" xr:uid="{00000000-0005-0000-0000-00005C3E0000}"/>
    <cellStyle name="Comma [0] 2 218" xfId="15965" hidden="1" xr:uid="{00000000-0005-0000-0000-0000603E0000}"/>
    <cellStyle name="Comma [0] 2 218" xfId="15966" hidden="1" xr:uid="{00000000-0005-0000-0000-0000613E0000}"/>
    <cellStyle name="Comma [0] 2 218" xfId="15970" hidden="1" xr:uid="{00000000-0005-0000-0000-0000653E0000}"/>
    <cellStyle name="Comma [0] 2 218" xfId="15971" hidden="1" xr:uid="{00000000-0005-0000-0000-0000663E0000}"/>
    <cellStyle name="Comma [0] 2 218" xfId="15975" hidden="1" xr:uid="{00000000-0005-0000-0000-00006A3E0000}"/>
    <cellStyle name="Comma [0] 2 218" xfId="15976" hidden="1" xr:uid="{00000000-0005-0000-0000-00006B3E0000}"/>
    <cellStyle name="Comma [0] 2 218" xfId="15980" hidden="1" xr:uid="{00000000-0005-0000-0000-00006F3E0000}"/>
    <cellStyle name="Comma [0] 2 218" xfId="15983" hidden="1" xr:uid="{00000000-0005-0000-0000-0000723E0000}"/>
    <cellStyle name="Comma [0] 2 218" xfId="15984" hidden="1" xr:uid="{00000000-0005-0000-0000-0000733E0000}"/>
    <cellStyle name="Comma [0] 2 218" xfId="15987" hidden="1" xr:uid="{00000000-0005-0000-0000-0000763E0000}"/>
    <cellStyle name="Comma [0] 2 218" xfId="15989" hidden="1" xr:uid="{00000000-0005-0000-0000-0000783E0000}"/>
    <cellStyle name="Comma [0] 2 218" xfId="15993" hidden="1" xr:uid="{00000000-0005-0000-0000-00007C3E0000}"/>
    <cellStyle name="Comma [0] 2 218" xfId="15995" hidden="1" xr:uid="{00000000-0005-0000-0000-00007E3E0000}"/>
    <cellStyle name="Comma [0] 2 218" xfId="15999" hidden="1" xr:uid="{00000000-0005-0000-0000-0000823E0000}"/>
    <cellStyle name="Comma [0] 2 218" xfId="16001" hidden="1" xr:uid="{00000000-0005-0000-0000-0000843E0000}"/>
    <cellStyle name="Comma [0] 2 218" xfId="16003" hidden="1" xr:uid="{00000000-0005-0000-0000-0000863E0000}"/>
    <cellStyle name="Comma [0] 2 218" xfId="16006" hidden="1" xr:uid="{00000000-0005-0000-0000-0000893E0000}"/>
    <cellStyle name="Comma [0] 2 218" xfId="16008" hidden="1" xr:uid="{00000000-0005-0000-0000-00008B3E0000}"/>
    <cellStyle name="Comma [0] 2 218" xfId="16010" hidden="1" xr:uid="{00000000-0005-0000-0000-00008D3E0000}"/>
    <cellStyle name="Comma [0] 2 218" xfId="16013" hidden="1" xr:uid="{00000000-0005-0000-0000-0000903E0000}"/>
    <cellStyle name="Comma [0] 2 218" xfId="16015" hidden="1" xr:uid="{00000000-0005-0000-0000-0000923E0000}"/>
    <cellStyle name="Comma [0] 2 218" xfId="16019" hidden="1" xr:uid="{00000000-0005-0000-0000-0000963E0000}"/>
    <cellStyle name="Comma [0] 2 218" xfId="16020" hidden="1" xr:uid="{00000000-0005-0000-0000-0000973E0000}"/>
    <cellStyle name="Comma [0] 2 218" xfId="16022" hidden="1" xr:uid="{00000000-0005-0000-0000-0000993E0000}"/>
    <cellStyle name="Comma [0] 2 218" xfId="16026" hidden="1" xr:uid="{00000000-0005-0000-0000-00009D3E0000}"/>
    <cellStyle name="Comma [0] 2 218" xfId="16028" hidden="1" xr:uid="{00000000-0005-0000-0000-00009F3E0000}"/>
    <cellStyle name="Comma [0] 2 218" xfId="16030" hidden="1" xr:uid="{00000000-0005-0000-0000-0000A13E0000}"/>
    <cellStyle name="Comma [0] 2 218" xfId="16033" hidden="1" xr:uid="{00000000-0005-0000-0000-0000A43E0000}"/>
    <cellStyle name="Comma [0] 2 218" xfId="16035" hidden="1" xr:uid="{00000000-0005-0000-0000-0000A63E0000}"/>
    <cellStyle name="Comma [0] 2 218" xfId="16040" hidden="1" xr:uid="{00000000-0005-0000-0000-0000AB3E0000}"/>
    <cellStyle name="Comma [0] 2 218" xfId="16042" hidden="1" xr:uid="{00000000-0005-0000-0000-0000AD3E0000}"/>
    <cellStyle name="Comma [0] 2 218" xfId="16046" hidden="1" xr:uid="{00000000-0005-0000-0000-0000B13E0000}"/>
    <cellStyle name="Comma [0] 2 218" xfId="16048" hidden="1" xr:uid="{00000000-0005-0000-0000-0000B33E0000}"/>
    <cellStyle name="Comma [0] 2 218" xfId="16051" hidden="1" xr:uid="{00000000-0005-0000-0000-0000B63E0000}"/>
    <cellStyle name="Comma [0] 2 218" xfId="16054" hidden="1" xr:uid="{00000000-0005-0000-0000-0000B93E0000}"/>
    <cellStyle name="Comma [0] 2 218" xfId="16056" hidden="1" xr:uid="{00000000-0005-0000-0000-0000BB3E0000}"/>
    <cellStyle name="Comma [0] 2 218" xfId="16059" hidden="1" xr:uid="{00000000-0005-0000-0000-0000BE3E0000}"/>
    <cellStyle name="Comma [0] 2 218" xfId="16061" hidden="1" xr:uid="{00000000-0005-0000-0000-0000C03E0000}"/>
    <cellStyle name="Comma [0] 2 218" xfId="16064" hidden="1" xr:uid="{00000000-0005-0000-0000-0000C33E0000}"/>
    <cellStyle name="Comma [0] 2 218" xfId="16067" hidden="1" xr:uid="{00000000-0005-0000-0000-0000C63E0000}"/>
    <cellStyle name="Comma [0] 2 218" xfId="16069" hidden="1" xr:uid="{00000000-0005-0000-0000-0000C83E0000}"/>
    <cellStyle name="Comma [0] 2 218" xfId="16072" hidden="1" xr:uid="{00000000-0005-0000-0000-0000CB3E0000}"/>
    <cellStyle name="Comma [0] 2 218" xfId="16073" hidden="1" xr:uid="{00000000-0005-0000-0000-0000CC3E0000}"/>
    <cellStyle name="Comma [0] 2 218" xfId="16078" hidden="1" xr:uid="{00000000-0005-0000-0000-0000D13E0000}"/>
    <cellStyle name="Comma [0] 2 218" xfId="16080" hidden="1" xr:uid="{00000000-0005-0000-0000-0000D33E0000}"/>
    <cellStyle name="Comma [0] 2 218" xfId="16083" hidden="1" xr:uid="{00000000-0005-0000-0000-0000D63E0000}"/>
    <cellStyle name="Comma [0] 2 218" xfId="16086" hidden="1" xr:uid="{00000000-0005-0000-0000-0000D93E0000}"/>
    <cellStyle name="Comma [0] 2 218" xfId="16088" hidden="1" xr:uid="{00000000-0005-0000-0000-0000DB3E0000}"/>
    <cellStyle name="Comma [0] 2 218" xfId="16091" hidden="1" xr:uid="{00000000-0005-0000-0000-0000DE3E0000}"/>
    <cellStyle name="Comma [0] 2 218" xfId="16093" hidden="1" xr:uid="{00000000-0005-0000-0000-0000E03E0000}"/>
    <cellStyle name="Comma [0] 2 218" xfId="16095" hidden="1" xr:uid="{00000000-0005-0000-0000-0000E23E0000}"/>
    <cellStyle name="Comma [0] 2 218" xfId="16098" hidden="1" xr:uid="{00000000-0005-0000-0000-0000E53E0000}"/>
    <cellStyle name="Comma [0] 2 218" xfId="16100" hidden="1" xr:uid="{00000000-0005-0000-0000-0000E73E0000}"/>
    <cellStyle name="Comma [0] 2 218" xfId="16104" hidden="1" xr:uid="{00000000-0005-0000-0000-0000EB3E0000}"/>
    <cellStyle name="Comma [0] 2 218" xfId="16105" hidden="1" xr:uid="{00000000-0005-0000-0000-0000EC3E0000}"/>
    <cellStyle name="Comma [0] 2 218" xfId="16107" hidden="1" xr:uid="{00000000-0005-0000-0000-0000EE3E0000}"/>
    <cellStyle name="Comma [0] 2 218" xfId="16111" hidden="1" xr:uid="{00000000-0005-0000-0000-0000F23E0000}"/>
    <cellStyle name="Comma [0] 2 218" xfId="16113" hidden="1" xr:uid="{00000000-0005-0000-0000-0000F43E0000}"/>
    <cellStyle name="Comma [0] 2 218" xfId="16115" hidden="1" xr:uid="{00000000-0005-0000-0000-0000F63E0000}"/>
    <cellStyle name="Comma [0] 2 218" xfId="16118" hidden="1" xr:uid="{00000000-0005-0000-0000-0000F93E0000}"/>
    <cellStyle name="Comma [0] 2 218" xfId="16120" hidden="1" xr:uid="{00000000-0005-0000-0000-0000FB3E0000}"/>
    <cellStyle name="Comma [0] 2 218" xfId="16125" hidden="1" xr:uid="{00000000-0005-0000-0000-0000003F0000}"/>
    <cellStyle name="Comma [0] 2 218" xfId="16126" hidden="1" xr:uid="{00000000-0005-0000-0000-0000013F0000}"/>
    <cellStyle name="Comma [0] 2 218" xfId="16130" hidden="1" xr:uid="{00000000-0005-0000-0000-0000053F0000}"/>
    <cellStyle name="Comma [0] 2 218" xfId="16133" hidden="1" xr:uid="{00000000-0005-0000-0000-0000083F0000}"/>
    <cellStyle name="Comma [0] 2 218" xfId="16135" hidden="1" xr:uid="{00000000-0005-0000-0000-00000A3F0000}"/>
    <cellStyle name="Comma [0] 2 218" xfId="16138" hidden="1" xr:uid="{00000000-0005-0000-0000-00000D3F0000}"/>
    <cellStyle name="Comma [0] 2 218" xfId="16139" hidden="1" xr:uid="{00000000-0005-0000-0000-00000E3F0000}"/>
    <cellStyle name="Comma [0] 2 218" xfId="16143" hidden="1" xr:uid="{00000000-0005-0000-0000-0000123F0000}"/>
    <cellStyle name="Comma [0] 2 218" xfId="16144" hidden="1" xr:uid="{00000000-0005-0000-0000-0000133F0000}"/>
    <cellStyle name="Comma [0] 2 218" xfId="16148" hidden="1" xr:uid="{00000000-0005-0000-0000-0000173F0000}"/>
    <cellStyle name="Comma [0] 2 218" xfId="16151" hidden="1" xr:uid="{00000000-0005-0000-0000-00001A3F0000}"/>
    <cellStyle name="Comma [0] 2 218" xfId="16152" hidden="1" xr:uid="{00000000-0005-0000-0000-00001B3F0000}"/>
    <cellStyle name="Comma [0] 2 218" xfId="16156" hidden="1" xr:uid="{00000000-0005-0000-0000-00001F3F0000}"/>
    <cellStyle name="Comma [0] 2 218" xfId="16157" hidden="1" xr:uid="{00000000-0005-0000-0000-0000203F0000}"/>
    <cellStyle name="Comma [0] 2 218" xfId="16162" hidden="1" xr:uid="{00000000-0005-0000-0000-0000253F0000}"/>
    <cellStyle name="Comma [0] 2 218" xfId="16164" hidden="1" xr:uid="{00000000-0005-0000-0000-0000273F0000}"/>
    <cellStyle name="Comma [0] 2 218" xfId="16165" hidden="1" xr:uid="{00000000-0005-0000-0000-0000283F0000}"/>
    <cellStyle name="Comma [0] 2 218" xfId="16168" hidden="1" xr:uid="{00000000-0005-0000-0000-00002B3F0000}"/>
    <cellStyle name="Comma [0] 2 218" xfId="16171" hidden="1" xr:uid="{00000000-0005-0000-0000-00002E3F0000}"/>
    <cellStyle name="Comma [0] 2 218" xfId="16172" hidden="1" xr:uid="{00000000-0005-0000-0000-00002F3F0000}"/>
    <cellStyle name="Comma [0] 2 218" xfId="16176" hidden="1" xr:uid="{00000000-0005-0000-0000-0000333F0000}"/>
    <cellStyle name="Comma [0] 2 218" xfId="16178" hidden="1" xr:uid="{00000000-0005-0000-0000-0000353F0000}"/>
    <cellStyle name="Comma [0] 2 218" xfId="16180" hidden="1" xr:uid="{00000000-0005-0000-0000-0000373F0000}"/>
    <cellStyle name="Comma [0] 2 218" xfId="16183" hidden="1" xr:uid="{00000000-0005-0000-0000-00003A3F0000}"/>
    <cellStyle name="Comma [0] 2 218" xfId="16185" hidden="1" xr:uid="{00000000-0005-0000-0000-00003C3F0000}"/>
    <cellStyle name="Comma [0] 2 218" xfId="16189" hidden="1" xr:uid="{00000000-0005-0000-0000-0000403F0000}"/>
    <cellStyle name="Comma [0] 2 218" xfId="16190" hidden="1" xr:uid="{00000000-0005-0000-0000-0000413F0000}"/>
    <cellStyle name="Comma [0] 2 218" xfId="16192" hidden="1" xr:uid="{00000000-0005-0000-0000-0000433F0000}"/>
    <cellStyle name="Comma [0] 2 218" xfId="16196" hidden="1" xr:uid="{00000000-0005-0000-0000-0000473F0000}"/>
    <cellStyle name="Comma [0] 2 218" xfId="16198" hidden="1" xr:uid="{00000000-0005-0000-0000-0000493F0000}"/>
    <cellStyle name="Comma [0] 2 218" xfId="16200" hidden="1" xr:uid="{00000000-0005-0000-0000-00004B3F0000}"/>
    <cellStyle name="Comma [0] 2 218" xfId="16203" hidden="1" xr:uid="{00000000-0005-0000-0000-00004E3F0000}"/>
    <cellStyle name="Comma [0] 2 218" xfId="16205" hidden="1" xr:uid="{00000000-0005-0000-0000-0000503F0000}"/>
    <cellStyle name="Comma [0] 2 218" xfId="16210" hidden="1" xr:uid="{00000000-0005-0000-0000-0000553F0000}"/>
    <cellStyle name="Comma [0] 2 218" xfId="16211" hidden="1" xr:uid="{00000000-0005-0000-0000-0000563F0000}"/>
    <cellStyle name="Comma [0] 2 218" xfId="16215" hidden="1" xr:uid="{00000000-0005-0000-0000-00005A3F0000}"/>
    <cellStyle name="Comma [0] 2 218" xfId="16218" hidden="1" xr:uid="{00000000-0005-0000-0000-00005D3F0000}"/>
    <cellStyle name="Comma [0] 2 218" xfId="16220" hidden="1" xr:uid="{00000000-0005-0000-0000-00005F3F0000}"/>
    <cellStyle name="Comma [0] 2 218" xfId="16223" hidden="1" xr:uid="{00000000-0005-0000-0000-0000623F0000}"/>
    <cellStyle name="Comma [0] 2 218" xfId="16224" hidden="1" xr:uid="{00000000-0005-0000-0000-0000633F0000}"/>
    <cellStyle name="Comma [0] 2 218" xfId="16228" hidden="1" xr:uid="{00000000-0005-0000-0000-0000673F0000}"/>
    <cellStyle name="Comma [0] 2 218" xfId="16231" hidden="1" xr:uid="{00000000-0005-0000-0000-00006A3F0000}"/>
    <cellStyle name="Comma [0] 2 218" xfId="16234" hidden="1" xr:uid="{00000000-0005-0000-0000-00006D3F0000}"/>
    <cellStyle name="Comma [0] 2 218" xfId="16236" hidden="1" xr:uid="{00000000-0005-0000-0000-00006F3F0000}"/>
    <cellStyle name="Comma [0] 2 218" xfId="16239" hidden="1" xr:uid="{00000000-0005-0000-0000-0000723F0000}"/>
    <cellStyle name="Comma [0] 2 218" xfId="16241" hidden="1" xr:uid="{00000000-0005-0000-0000-0000743F0000}"/>
    <cellStyle name="Comma [0] 2 218" xfId="16245" hidden="1" xr:uid="{00000000-0005-0000-0000-0000783F0000}"/>
    <cellStyle name="Comma [0] 2 218" xfId="16247" hidden="1" xr:uid="{00000000-0005-0000-0000-00007A3F0000}"/>
    <cellStyle name="Comma [0] 2 218" xfId="16250" hidden="1" xr:uid="{00000000-0005-0000-0000-00007D3F0000}"/>
    <cellStyle name="Comma [0] 2 218" xfId="16252" hidden="1" xr:uid="{00000000-0005-0000-0000-00007F3F0000}"/>
    <cellStyle name="Comma [0] 2 218" xfId="16255" hidden="1" xr:uid="{00000000-0005-0000-0000-0000823F0000}"/>
    <cellStyle name="Comma [0] 2 218" xfId="16258" hidden="1" xr:uid="{00000000-0005-0000-0000-0000853F0000}"/>
    <cellStyle name="Comma [0] 2 218" xfId="16260" hidden="1" xr:uid="{00000000-0005-0000-0000-0000873F0000}"/>
    <cellStyle name="Comma [0] 2 218" xfId="16262" hidden="1" xr:uid="{00000000-0005-0000-0000-0000893F0000}"/>
    <cellStyle name="Comma [0] 2 218" xfId="16265" hidden="1" xr:uid="{00000000-0005-0000-0000-00008C3F0000}"/>
    <cellStyle name="Comma [0] 2 218" xfId="16267" hidden="1" xr:uid="{00000000-0005-0000-0000-00008E3F0000}"/>
    <cellStyle name="Comma [0] 2 218" xfId="16270" hidden="1" xr:uid="{00000000-0005-0000-0000-0000913F0000}"/>
    <cellStyle name="Comma [0] 2 218" xfId="16272" hidden="1" xr:uid="{00000000-0005-0000-0000-0000933F0000}"/>
    <cellStyle name="Comma [0] 2 218" xfId="16274" hidden="1" xr:uid="{00000000-0005-0000-0000-0000953F0000}"/>
    <cellStyle name="Comma [0] 2 218" xfId="16277" hidden="1" xr:uid="{00000000-0005-0000-0000-0000983F0000}"/>
    <cellStyle name="Comma [0] 2 218" xfId="16280" hidden="1" xr:uid="{00000000-0005-0000-0000-00009B3F0000}"/>
    <cellStyle name="Comma [0] 2 218" xfId="16282" hidden="1" xr:uid="{00000000-0005-0000-0000-00009D3F0000}"/>
    <cellStyle name="Comma [0] 2 218" xfId="16285" hidden="1" xr:uid="{00000000-0005-0000-0000-0000A03F0000}"/>
    <cellStyle name="Comma [0] 2 218" xfId="16287" hidden="1" xr:uid="{00000000-0005-0000-0000-0000A23F0000}"/>
    <cellStyle name="Comma [0] 2 218" xfId="16291" hidden="1" xr:uid="{00000000-0005-0000-0000-0000A63F0000}"/>
    <cellStyle name="Comma [0] 2 218" xfId="16293" hidden="1" xr:uid="{00000000-0005-0000-0000-0000A83F0000}"/>
    <cellStyle name="Comma [0] 2 218" xfId="16296" hidden="1" xr:uid="{00000000-0005-0000-0000-0000AB3F0000}"/>
    <cellStyle name="Comma [0] 2 218" xfId="16299" hidden="1" xr:uid="{00000000-0005-0000-0000-0000AE3F0000}"/>
    <cellStyle name="Comma [0] 2 218" xfId="16302" hidden="1" xr:uid="{00000000-0005-0000-0000-0000B13F0000}"/>
    <cellStyle name="Comma [0] 2 218" xfId="16305" hidden="1" xr:uid="{00000000-0005-0000-0000-0000B43F0000}"/>
    <cellStyle name="Comma [0] 2 218" xfId="16307" hidden="1" xr:uid="{00000000-0005-0000-0000-0000B63F0000}"/>
    <cellStyle name="Comma [0] 2 218" xfId="16310" hidden="1" xr:uid="{00000000-0005-0000-0000-0000B93F0000}"/>
    <cellStyle name="Comma [0] 2 218" xfId="16312" hidden="1" xr:uid="{00000000-0005-0000-0000-0000BB3F0000}"/>
    <cellStyle name="Comma [0] 2 218" xfId="16314" hidden="1" xr:uid="{00000000-0005-0000-0000-0000BD3F0000}"/>
    <cellStyle name="Comma [0] 2 218" xfId="16317" hidden="1" xr:uid="{00000000-0005-0000-0000-0000C03F0000}"/>
    <cellStyle name="Comma [0] 2 218" xfId="16319" hidden="1" xr:uid="{00000000-0005-0000-0000-0000C23F0000}"/>
    <cellStyle name="Comma [0] 2 218" xfId="16323" hidden="1" xr:uid="{00000000-0005-0000-0000-0000C63F0000}"/>
    <cellStyle name="Comma [0] 2 218" xfId="16325" hidden="1" xr:uid="{00000000-0005-0000-0000-0000C83F0000}"/>
    <cellStyle name="Comma [0] 2 218" xfId="16328" hidden="1" xr:uid="{00000000-0005-0000-0000-0000CB3F0000}"/>
    <cellStyle name="Comma [0] 2 218" xfId="16330" hidden="1" xr:uid="{00000000-0005-0000-0000-0000CD3F0000}"/>
    <cellStyle name="Comma [0] 2 218" xfId="16333" hidden="1" xr:uid="{00000000-0005-0000-0000-0000D03F0000}"/>
    <cellStyle name="Comma [0] 2 218" xfId="16336" hidden="1" xr:uid="{00000000-0005-0000-0000-0000D33F0000}"/>
    <cellStyle name="Comma [0] 2 218" xfId="16338" hidden="1" xr:uid="{00000000-0005-0000-0000-0000D53F0000}"/>
    <cellStyle name="Comma [0] 2 218" xfId="16341" hidden="1" xr:uid="{00000000-0005-0000-0000-0000D83F0000}"/>
    <cellStyle name="Comma [0] 2 218" xfId="16344" hidden="1" xr:uid="{00000000-0005-0000-0000-0000DB3F0000}"/>
    <cellStyle name="Comma [0] 2 218" xfId="16346" hidden="1" xr:uid="{00000000-0005-0000-0000-0000DD3F0000}"/>
    <cellStyle name="Comma [0] 2 218" xfId="16349" hidden="1" xr:uid="{00000000-0005-0000-0000-0000E03F0000}"/>
    <cellStyle name="Comma [0] 2 218" xfId="16351" hidden="1" xr:uid="{00000000-0005-0000-0000-0000E23F0000}"/>
    <cellStyle name="Comma [0] 2 218" xfId="16354" hidden="1" xr:uid="{00000000-0005-0000-0000-0000E53F0000}"/>
    <cellStyle name="Comma [0] 2 218" xfId="16356" hidden="1" xr:uid="{00000000-0005-0000-0000-0000E73F0000}"/>
    <cellStyle name="Comma [0] 2 218" xfId="16359" hidden="1" xr:uid="{00000000-0005-0000-0000-0000EA3F0000}"/>
    <cellStyle name="Comma [0] 2 218" xfId="16362" hidden="1" xr:uid="{00000000-0005-0000-0000-0000ED3F0000}"/>
    <cellStyle name="Comma [0] 2 218" xfId="16364" hidden="1" xr:uid="{00000000-0005-0000-0000-0000EF3F0000}"/>
    <cellStyle name="Comma [0] 2 218" xfId="16367" hidden="1" xr:uid="{00000000-0005-0000-0000-0000F23F0000}"/>
    <cellStyle name="Comma [0] 2 218" xfId="16369" hidden="1" xr:uid="{00000000-0005-0000-0000-0000F43F0000}"/>
    <cellStyle name="Comma [0] 2 218" xfId="16374" hidden="1" xr:uid="{00000000-0005-0000-0000-0000F93F0000}"/>
    <cellStyle name="Comma [0] 2 218" xfId="16375" hidden="1" xr:uid="{00000000-0005-0000-0000-0000FA3F0000}"/>
    <cellStyle name="Comma [0] 2 218" xfId="16379" hidden="1" xr:uid="{00000000-0005-0000-0000-0000FE3F0000}"/>
    <cellStyle name="Comma [0] 2 218" xfId="16381" hidden="1" xr:uid="{00000000-0005-0000-0000-000000400000}"/>
    <cellStyle name="Comma [0] 2 218" xfId="16383" hidden="1" xr:uid="{00000000-0005-0000-0000-000002400000}"/>
    <cellStyle name="Comma [0] 2 218" xfId="16387" hidden="1" xr:uid="{00000000-0005-0000-0000-000006400000}"/>
    <cellStyle name="Comma [0] 2 218" xfId="16389" hidden="1" xr:uid="{00000000-0005-0000-0000-000008400000}"/>
    <cellStyle name="Comma [0] 2 218" xfId="17576" hidden="1" xr:uid="{00000000-0005-0000-0000-0000AB440000}"/>
    <cellStyle name="Comma [0] 2 218" xfId="17577" hidden="1" xr:uid="{00000000-0005-0000-0000-0000AC440000}"/>
    <cellStyle name="Comma [0] 2 218" xfId="17582" hidden="1" xr:uid="{00000000-0005-0000-0000-0000B1440000}"/>
    <cellStyle name="Comma [0] 2 218" xfId="17584" hidden="1" xr:uid="{00000000-0005-0000-0000-0000B3440000}"/>
    <cellStyle name="Comma [0] 2 218" xfId="17586" hidden="1" xr:uid="{00000000-0005-0000-0000-0000B5440000}"/>
    <cellStyle name="Comma [0] 2 218" xfId="17589" hidden="1" xr:uid="{00000000-0005-0000-0000-0000B8440000}"/>
    <cellStyle name="Comma [0] 2 218" xfId="17592" hidden="1" xr:uid="{00000000-0005-0000-0000-0000BB440000}"/>
    <cellStyle name="Comma [0] 2 218" xfId="17593" hidden="1" xr:uid="{00000000-0005-0000-0000-0000BC440000}"/>
    <cellStyle name="Comma [0] 2 218" xfId="17597" hidden="1" xr:uid="{00000000-0005-0000-0000-0000C0440000}"/>
    <cellStyle name="Comma [0] 2 218" xfId="17598" hidden="1" xr:uid="{00000000-0005-0000-0000-0000C1440000}"/>
    <cellStyle name="Comma [0] 2 218" xfId="17602" hidden="1" xr:uid="{00000000-0005-0000-0000-0000C5440000}"/>
    <cellStyle name="Comma [0] 2 218" xfId="17604" hidden="1" xr:uid="{00000000-0005-0000-0000-0000C7440000}"/>
    <cellStyle name="Comma [0] 2 218" xfId="17605" hidden="1" xr:uid="{00000000-0005-0000-0000-0000C8440000}"/>
    <cellStyle name="Comma [0] 2 218" xfId="17609" hidden="1" xr:uid="{00000000-0005-0000-0000-0000CC440000}"/>
    <cellStyle name="Comma [0] 2 218" xfId="17611" hidden="1" xr:uid="{00000000-0005-0000-0000-0000CE440000}"/>
    <cellStyle name="Comma [0] 2 218" xfId="17612" hidden="1" xr:uid="{00000000-0005-0000-0000-0000CF440000}"/>
    <cellStyle name="Comma [0] 2 218" xfId="17616" hidden="1" xr:uid="{00000000-0005-0000-0000-0000D3440000}"/>
    <cellStyle name="Comma [0] 2 218" xfId="17617" hidden="1" xr:uid="{00000000-0005-0000-0000-0000D4440000}"/>
    <cellStyle name="Comma [0] 2 218" xfId="17622" hidden="1" xr:uid="{00000000-0005-0000-0000-0000D9440000}"/>
    <cellStyle name="Comma [0] 2 218" xfId="17624" hidden="1" xr:uid="{00000000-0005-0000-0000-0000DB440000}"/>
    <cellStyle name="Comma [0] 2 218" xfId="17627" hidden="1" xr:uid="{00000000-0005-0000-0000-0000DE440000}"/>
    <cellStyle name="Comma [0] 2 218" xfId="17630" hidden="1" xr:uid="{00000000-0005-0000-0000-0000E1440000}"/>
    <cellStyle name="Comma [0] 2 218" xfId="17632" hidden="1" xr:uid="{00000000-0005-0000-0000-0000E3440000}"/>
    <cellStyle name="Comma [0] 2 218" xfId="17636" hidden="1" xr:uid="{00000000-0005-0000-0000-0000E7440000}"/>
    <cellStyle name="Comma [0] 2 218" xfId="17637" hidden="1" xr:uid="{00000000-0005-0000-0000-0000E8440000}"/>
    <cellStyle name="Comma [0] 2 218" xfId="17641" hidden="1" xr:uid="{00000000-0005-0000-0000-0000EC440000}"/>
    <cellStyle name="Comma [0] 2 218" xfId="17642" hidden="1" xr:uid="{00000000-0005-0000-0000-0000ED440000}"/>
    <cellStyle name="Comma [0] 2 218" xfId="17646" hidden="1" xr:uid="{00000000-0005-0000-0000-0000F1440000}"/>
    <cellStyle name="Comma [0] 2 218" xfId="17649" hidden="1" xr:uid="{00000000-0005-0000-0000-0000F4440000}"/>
    <cellStyle name="Comma [0] 2 218" xfId="17650" hidden="1" xr:uid="{00000000-0005-0000-0000-0000F5440000}"/>
    <cellStyle name="Comma [0] 2 218" xfId="17654" hidden="1" xr:uid="{00000000-0005-0000-0000-0000F9440000}"/>
    <cellStyle name="Comma [0] 2 218" xfId="17655" hidden="1" xr:uid="{00000000-0005-0000-0000-0000FA440000}"/>
    <cellStyle name="Comma [0] 2 218" xfId="17660" hidden="1" xr:uid="{00000000-0005-0000-0000-0000FF440000}"/>
    <cellStyle name="Comma [0] 2 218" xfId="17661" hidden="1" xr:uid="{00000000-0005-0000-0000-000000450000}"/>
    <cellStyle name="Comma [0] 2 218" xfId="17665" hidden="1" xr:uid="{00000000-0005-0000-0000-000004450000}"/>
    <cellStyle name="Comma [0] 2 218" xfId="17668" hidden="1" xr:uid="{00000000-0005-0000-0000-000007450000}"/>
    <cellStyle name="Comma [0] 2 218" xfId="17669" hidden="1" xr:uid="{00000000-0005-0000-0000-000008450000}"/>
    <cellStyle name="Comma [0] 2 218" xfId="17673" hidden="1" xr:uid="{00000000-0005-0000-0000-00000C450000}"/>
    <cellStyle name="Comma [0] 2 218" xfId="17675" hidden="1" xr:uid="{00000000-0005-0000-0000-00000E450000}"/>
    <cellStyle name="Comma [0] 2 218" xfId="17676" hidden="1" xr:uid="{00000000-0005-0000-0000-00000F450000}"/>
    <cellStyle name="Comma [0] 2 218" xfId="17680" hidden="1" xr:uid="{00000000-0005-0000-0000-000013450000}"/>
    <cellStyle name="Comma [0] 2 218" xfId="17681" hidden="1" xr:uid="{00000000-0005-0000-0000-000014450000}"/>
    <cellStyle name="Comma [0] 2 218" xfId="17685" hidden="1" xr:uid="{00000000-0005-0000-0000-000018450000}"/>
    <cellStyle name="Comma [0] 2 218" xfId="17687" hidden="1" xr:uid="{00000000-0005-0000-0000-00001A450000}"/>
    <cellStyle name="Comma [0] 2 218" xfId="17688" hidden="1" xr:uid="{00000000-0005-0000-0000-00001B450000}"/>
    <cellStyle name="Comma [0] 2 218" xfId="17692" hidden="1" xr:uid="{00000000-0005-0000-0000-00001F450000}"/>
    <cellStyle name="Comma [0] 2 218" xfId="17695" hidden="1" xr:uid="{00000000-0005-0000-0000-000022450000}"/>
    <cellStyle name="Comma [0] 2 218" xfId="17696" hidden="1" xr:uid="{00000000-0005-0000-0000-000023450000}"/>
    <cellStyle name="Comma [0] 2 218" xfId="17700" hidden="1" xr:uid="{00000000-0005-0000-0000-000027450000}"/>
    <cellStyle name="Comma [0] 2 218" xfId="17701" hidden="1" xr:uid="{00000000-0005-0000-0000-000028450000}"/>
    <cellStyle name="Comma [0] 2 218" xfId="17707" hidden="1" xr:uid="{00000000-0005-0000-0000-00002E450000}"/>
    <cellStyle name="Comma [0] 2 218" xfId="17708" hidden="1" xr:uid="{00000000-0005-0000-0000-00002F450000}"/>
    <cellStyle name="Comma [0] 2 218" xfId="17711" hidden="1" xr:uid="{00000000-0005-0000-0000-000032450000}"/>
    <cellStyle name="Comma [0] 2 218" xfId="17715" hidden="1" xr:uid="{00000000-0005-0000-0000-000036450000}"/>
    <cellStyle name="Comma [0] 2 218" xfId="17716" hidden="1" xr:uid="{00000000-0005-0000-0000-000037450000}"/>
    <cellStyle name="Comma [0] 2 218" xfId="17720" hidden="1" xr:uid="{00000000-0005-0000-0000-00003B450000}"/>
    <cellStyle name="Comma [0] 2 218" xfId="17721" hidden="1" xr:uid="{00000000-0005-0000-0000-00003C450000}"/>
    <cellStyle name="Comma [0] 2 218" xfId="17725" hidden="1" xr:uid="{00000000-0005-0000-0000-000040450000}"/>
    <cellStyle name="Comma [0] 2 218" xfId="17726" hidden="1" xr:uid="{00000000-0005-0000-0000-000041450000}"/>
    <cellStyle name="Comma [0] 2 218" xfId="17730" hidden="1" xr:uid="{00000000-0005-0000-0000-000045450000}"/>
    <cellStyle name="Comma [0] 2 218" xfId="17733" hidden="1" xr:uid="{00000000-0005-0000-0000-000048450000}"/>
    <cellStyle name="Comma [0] 2 218" xfId="17734" hidden="1" xr:uid="{00000000-0005-0000-0000-000049450000}"/>
    <cellStyle name="Comma [0] 2 218" xfId="17737" hidden="1" xr:uid="{00000000-0005-0000-0000-00004C450000}"/>
    <cellStyle name="Comma [0] 2 218" xfId="17739" hidden="1" xr:uid="{00000000-0005-0000-0000-00004E450000}"/>
    <cellStyle name="Comma [0] 2 218" xfId="17743" hidden="1" xr:uid="{00000000-0005-0000-0000-000052450000}"/>
    <cellStyle name="Comma [0] 2 218" xfId="17745" hidden="1" xr:uid="{00000000-0005-0000-0000-000054450000}"/>
    <cellStyle name="Comma [0] 2 218" xfId="17749" hidden="1" xr:uid="{00000000-0005-0000-0000-000058450000}"/>
    <cellStyle name="Comma [0] 2 218" xfId="17751" hidden="1" xr:uid="{00000000-0005-0000-0000-00005A450000}"/>
    <cellStyle name="Comma [0] 2 218" xfId="17753" hidden="1" xr:uid="{00000000-0005-0000-0000-00005C450000}"/>
    <cellStyle name="Comma [0] 2 218" xfId="17756" hidden="1" xr:uid="{00000000-0005-0000-0000-00005F450000}"/>
    <cellStyle name="Comma [0] 2 218" xfId="17758" hidden="1" xr:uid="{00000000-0005-0000-0000-000061450000}"/>
    <cellStyle name="Comma [0] 2 218" xfId="17760" hidden="1" xr:uid="{00000000-0005-0000-0000-000063450000}"/>
    <cellStyle name="Comma [0] 2 218" xfId="17763" hidden="1" xr:uid="{00000000-0005-0000-0000-000066450000}"/>
    <cellStyle name="Comma [0] 2 218" xfId="17765" hidden="1" xr:uid="{00000000-0005-0000-0000-000068450000}"/>
    <cellStyle name="Comma [0] 2 218" xfId="17769" hidden="1" xr:uid="{00000000-0005-0000-0000-00006C450000}"/>
    <cellStyle name="Comma [0] 2 218" xfId="17770" hidden="1" xr:uid="{00000000-0005-0000-0000-00006D450000}"/>
    <cellStyle name="Comma [0] 2 218" xfId="17772" hidden="1" xr:uid="{00000000-0005-0000-0000-00006F450000}"/>
    <cellStyle name="Comma [0] 2 218" xfId="17776" hidden="1" xr:uid="{00000000-0005-0000-0000-000073450000}"/>
    <cellStyle name="Comma [0] 2 218" xfId="17778" hidden="1" xr:uid="{00000000-0005-0000-0000-000075450000}"/>
    <cellStyle name="Comma [0] 2 218" xfId="17780" hidden="1" xr:uid="{00000000-0005-0000-0000-000077450000}"/>
    <cellStyle name="Comma [0] 2 218" xfId="17783" hidden="1" xr:uid="{00000000-0005-0000-0000-00007A450000}"/>
    <cellStyle name="Comma [0] 2 218" xfId="17785" hidden="1" xr:uid="{00000000-0005-0000-0000-00007C450000}"/>
    <cellStyle name="Comma [0] 2 218" xfId="17790" hidden="1" xr:uid="{00000000-0005-0000-0000-000081450000}"/>
    <cellStyle name="Comma [0] 2 218" xfId="17792" hidden="1" xr:uid="{00000000-0005-0000-0000-000083450000}"/>
    <cellStyle name="Comma [0] 2 218" xfId="17796" hidden="1" xr:uid="{00000000-0005-0000-0000-000087450000}"/>
    <cellStyle name="Comma [0] 2 218" xfId="17798" hidden="1" xr:uid="{00000000-0005-0000-0000-000089450000}"/>
    <cellStyle name="Comma [0] 2 218" xfId="17801" hidden="1" xr:uid="{00000000-0005-0000-0000-00008C450000}"/>
    <cellStyle name="Comma [0] 2 218" xfId="17804" hidden="1" xr:uid="{00000000-0005-0000-0000-00008F450000}"/>
    <cellStyle name="Comma [0] 2 218" xfId="17806" hidden="1" xr:uid="{00000000-0005-0000-0000-000091450000}"/>
    <cellStyle name="Comma [0] 2 218" xfId="17809" hidden="1" xr:uid="{00000000-0005-0000-0000-000094450000}"/>
    <cellStyle name="Comma [0] 2 218" xfId="17811" hidden="1" xr:uid="{00000000-0005-0000-0000-000096450000}"/>
    <cellStyle name="Comma [0] 2 218" xfId="17814" hidden="1" xr:uid="{00000000-0005-0000-0000-000099450000}"/>
    <cellStyle name="Comma [0] 2 218" xfId="17817" hidden="1" xr:uid="{00000000-0005-0000-0000-00009C450000}"/>
    <cellStyle name="Comma [0] 2 218" xfId="17819" hidden="1" xr:uid="{00000000-0005-0000-0000-00009E450000}"/>
    <cellStyle name="Comma [0] 2 218" xfId="17822" hidden="1" xr:uid="{00000000-0005-0000-0000-0000A1450000}"/>
    <cellStyle name="Comma [0] 2 218" xfId="17823" hidden="1" xr:uid="{00000000-0005-0000-0000-0000A2450000}"/>
    <cellStyle name="Comma [0] 2 218" xfId="17828" hidden="1" xr:uid="{00000000-0005-0000-0000-0000A7450000}"/>
    <cellStyle name="Comma [0] 2 218" xfId="17830" hidden="1" xr:uid="{00000000-0005-0000-0000-0000A9450000}"/>
    <cellStyle name="Comma [0] 2 218" xfId="17833" hidden="1" xr:uid="{00000000-0005-0000-0000-0000AC450000}"/>
    <cellStyle name="Comma [0] 2 218" xfId="17836" hidden="1" xr:uid="{00000000-0005-0000-0000-0000AF450000}"/>
    <cellStyle name="Comma [0] 2 218" xfId="17838" hidden="1" xr:uid="{00000000-0005-0000-0000-0000B1450000}"/>
    <cellStyle name="Comma [0] 2 218" xfId="17841" hidden="1" xr:uid="{00000000-0005-0000-0000-0000B4450000}"/>
    <cellStyle name="Comma [0] 2 218" xfId="17843" hidden="1" xr:uid="{00000000-0005-0000-0000-0000B6450000}"/>
    <cellStyle name="Comma [0] 2 218" xfId="17845" hidden="1" xr:uid="{00000000-0005-0000-0000-0000B8450000}"/>
    <cellStyle name="Comma [0] 2 218" xfId="17848" hidden="1" xr:uid="{00000000-0005-0000-0000-0000BB450000}"/>
    <cellStyle name="Comma [0] 2 218" xfId="17850" hidden="1" xr:uid="{00000000-0005-0000-0000-0000BD450000}"/>
    <cellStyle name="Comma [0] 2 218" xfId="17854" hidden="1" xr:uid="{00000000-0005-0000-0000-0000C1450000}"/>
    <cellStyle name="Comma [0] 2 218" xfId="17855" hidden="1" xr:uid="{00000000-0005-0000-0000-0000C2450000}"/>
    <cellStyle name="Comma [0] 2 218" xfId="17857" hidden="1" xr:uid="{00000000-0005-0000-0000-0000C4450000}"/>
    <cellStyle name="Comma [0] 2 218" xfId="17861" hidden="1" xr:uid="{00000000-0005-0000-0000-0000C8450000}"/>
    <cellStyle name="Comma [0] 2 218" xfId="17863" hidden="1" xr:uid="{00000000-0005-0000-0000-0000CA450000}"/>
    <cellStyle name="Comma [0] 2 218" xfId="17865" hidden="1" xr:uid="{00000000-0005-0000-0000-0000CC450000}"/>
    <cellStyle name="Comma [0] 2 218" xfId="17868" hidden="1" xr:uid="{00000000-0005-0000-0000-0000CF450000}"/>
    <cellStyle name="Comma [0] 2 218" xfId="17870" hidden="1" xr:uid="{00000000-0005-0000-0000-0000D1450000}"/>
    <cellStyle name="Comma [0] 2 218" xfId="17875" hidden="1" xr:uid="{00000000-0005-0000-0000-0000D6450000}"/>
    <cellStyle name="Comma [0] 2 218" xfId="17876" hidden="1" xr:uid="{00000000-0005-0000-0000-0000D7450000}"/>
    <cellStyle name="Comma [0] 2 218" xfId="17880" hidden="1" xr:uid="{00000000-0005-0000-0000-0000DB450000}"/>
    <cellStyle name="Comma [0] 2 218" xfId="17883" hidden="1" xr:uid="{00000000-0005-0000-0000-0000DE450000}"/>
    <cellStyle name="Comma [0] 2 218" xfId="17885" hidden="1" xr:uid="{00000000-0005-0000-0000-0000E0450000}"/>
    <cellStyle name="Comma [0] 2 218" xfId="17888" hidden="1" xr:uid="{00000000-0005-0000-0000-0000E3450000}"/>
    <cellStyle name="Comma [0] 2 218" xfId="17889" hidden="1" xr:uid="{00000000-0005-0000-0000-0000E4450000}"/>
    <cellStyle name="Comma [0] 2 218" xfId="17893" hidden="1" xr:uid="{00000000-0005-0000-0000-0000E8450000}"/>
    <cellStyle name="Comma [0] 2 218" xfId="17894" hidden="1" xr:uid="{00000000-0005-0000-0000-0000E9450000}"/>
    <cellStyle name="Comma [0] 2 218" xfId="17898" hidden="1" xr:uid="{00000000-0005-0000-0000-0000ED450000}"/>
    <cellStyle name="Comma [0] 2 218" xfId="17901" hidden="1" xr:uid="{00000000-0005-0000-0000-0000F0450000}"/>
    <cellStyle name="Comma [0] 2 218" xfId="17902" hidden="1" xr:uid="{00000000-0005-0000-0000-0000F1450000}"/>
    <cellStyle name="Comma [0] 2 218" xfId="17906" hidden="1" xr:uid="{00000000-0005-0000-0000-0000F5450000}"/>
    <cellStyle name="Comma [0] 2 218" xfId="17907" hidden="1" xr:uid="{00000000-0005-0000-0000-0000F6450000}"/>
    <cellStyle name="Comma [0] 2 218" xfId="17912" hidden="1" xr:uid="{00000000-0005-0000-0000-0000FB450000}"/>
    <cellStyle name="Comma [0] 2 218" xfId="17914" hidden="1" xr:uid="{00000000-0005-0000-0000-0000FD450000}"/>
    <cellStyle name="Comma [0] 2 218" xfId="17915" hidden="1" xr:uid="{00000000-0005-0000-0000-0000FE450000}"/>
    <cellStyle name="Comma [0] 2 218" xfId="17918" hidden="1" xr:uid="{00000000-0005-0000-0000-000001460000}"/>
    <cellStyle name="Comma [0] 2 218" xfId="17921" hidden="1" xr:uid="{00000000-0005-0000-0000-000004460000}"/>
    <cellStyle name="Comma [0] 2 218" xfId="17922" hidden="1" xr:uid="{00000000-0005-0000-0000-000005460000}"/>
    <cellStyle name="Comma [0] 2 218" xfId="17926" hidden="1" xr:uid="{00000000-0005-0000-0000-000009460000}"/>
    <cellStyle name="Comma [0] 2 218" xfId="17928" hidden="1" xr:uid="{00000000-0005-0000-0000-00000B460000}"/>
    <cellStyle name="Comma [0] 2 218" xfId="17930" hidden="1" xr:uid="{00000000-0005-0000-0000-00000D460000}"/>
    <cellStyle name="Comma [0] 2 218" xfId="17933" hidden="1" xr:uid="{00000000-0005-0000-0000-000010460000}"/>
    <cellStyle name="Comma [0] 2 218" xfId="17935" hidden="1" xr:uid="{00000000-0005-0000-0000-000012460000}"/>
    <cellStyle name="Comma [0] 2 218" xfId="17939" hidden="1" xr:uid="{00000000-0005-0000-0000-000016460000}"/>
    <cellStyle name="Comma [0] 2 218" xfId="17940" hidden="1" xr:uid="{00000000-0005-0000-0000-000017460000}"/>
    <cellStyle name="Comma [0] 2 218" xfId="17942" hidden="1" xr:uid="{00000000-0005-0000-0000-000019460000}"/>
    <cellStyle name="Comma [0] 2 218" xfId="17946" hidden="1" xr:uid="{00000000-0005-0000-0000-00001D460000}"/>
    <cellStyle name="Comma [0] 2 218" xfId="17948" hidden="1" xr:uid="{00000000-0005-0000-0000-00001F460000}"/>
    <cellStyle name="Comma [0] 2 218" xfId="17950" hidden="1" xr:uid="{00000000-0005-0000-0000-000021460000}"/>
    <cellStyle name="Comma [0] 2 218" xfId="17953" hidden="1" xr:uid="{00000000-0005-0000-0000-000024460000}"/>
    <cellStyle name="Comma [0] 2 218" xfId="17955" hidden="1" xr:uid="{00000000-0005-0000-0000-000026460000}"/>
    <cellStyle name="Comma [0] 2 218" xfId="17960" hidden="1" xr:uid="{00000000-0005-0000-0000-00002B460000}"/>
    <cellStyle name="Comma [0] 2 218" xfId="17961" hidden="1" xr:uid="{00000000-0005-0000-0000-00002C460000}"/>
    <cellStyle name="Comma [0] 2 218" xfId="17965" hidden="1" xr:uid="{00000000-0005-0000-0000-000030460000}"/>
    <cellStyle name="Comma [0] 2 218" xfId="17968" hidden="1" xr:uid="{00000000-0005-0000-0000-000033460000}"/>
    <cellStyle name="Comma [0] 2 218" xfId="17970" hidden="1" xr:uid="{00000000-0005-0000-0000-000035460000}"/>
    <cellStyle name="Comma [0] 2 218" xfId="17973" hidden="1" xr:uid="{00000000-0005-0000-0000-000038460000}"/>
    <cellStyle name="Comma [0] 2 218" xfId="17974" hidden="1" xr:uid="{00000000-0005-0000-0000-000039460000}"/>
    <cellStyle name="Comma [0] 2 218" xfId="17978" hidden="1" xr:uid="{00000000-0005-0000-0000-00003D460000}"/>
    <cellStyle name="Comma [0] 2 218" xfId="17981" hidden="1" xr:uid="{00000000-0005-0000-0000-000040460000}"/>
    <cellStyle name="Comma [0] 2 218" xfId="17984" hidden="1" xr:uid="{00000000-0005-0000-0000-000043460000}"/>
    <cellStyle name="Comma [0] 2 218" xfId="17986" hidden="1" xr:uid="{00000000-0005-0000-0000-000045460000}"/>
    <cellStyle name="Comma [0] 2 218" xfId="17989" hidden="1" xr:uid="{00000000-0005-0000-0000-000048460000}"/>
    <cellStyle name="Comma [0] 2 218" xfId="17991" hidden="1" xr:uid="{00000000-0005-0000-0000-00004A460000}"/>
    <cellStyle name="Comma [0] 2 218" xfId="17995" hidden="1" xr:uid="{00000000-0005-0000-0000-00004E460000}"/>
    <cellStyle name="Comma [0] 2 218" xfId="17997" hidden="1" xr:uid="{00000000-0005-0000-0000-000050460000}"/>
    <cellStyle name="Comma [0] 2 218" xfId="18000" hidden="1" xr:uid="{00000000-0005-0000-0000-000053460000}"/>
    <cellStyle name="Comma [0] 2 218" xfId="18002" hidden="1" xr:uid="{00000000-0005-0000-0000-000055460000}"/>
    <cellStyle name="Comma [0] 2 218" xfId="18005" hidden="1" xr:uid="{00000000-0005-0000-0000-000058460000}"/>
    <cellStyle name="Comma [0] 2 218" xfId="18008" hidden="1" xr:uid="{00000000-0005-0000-0000-00005B460000}"/>
    <cellStyle name="Comma [0] 2 218" xfId="18010" hidden="1" xr:uid="{00000000-0005-0000-0000-00005D460000}"/>
    <cellStyle name="Comma [0] 2 218" xfId="18012" hidden="1" xr:uid="{00000000-0005-0000-0000-00005F460000}"/>
    <cellStyle name="Comma [0] 2 218" xfId="18015" hidden="1" xr:uid="{00000000-0005-0000-0000-000062460000}"/>
    <cellStyle name="Comma [0] 2 218" xfId="18017" hidden="1" xr:uid="{00000000-0005-0000-0000-000064460000}"/>
    <cellStyle name="Comma [0] 2 218" xfId="18020" hidden="1" xr:uid="{00000000-0005-0000-0000-000067460000}"/>
    <cellStyle name="Comma [0] 2 218" xfId="18022" hidden="1" xr:uid="{00000000-0005-0000-0000-000069460000}"/>
    <cellStyle name="Comma [0] 2 218" xfId="18024" hidden="1" xr:uid="{00000000-0005-0000-0000-00006B460000}"/>
    <cellStyle name="Comma [0] 2 218" xfId="18027" hidden="1" xr:uid="{00000000-0005-0000-0000-00006E460000}"/>
    <cellStyle name="Comma [0] 2 218" xfId="18030" hidden="1" xr:uid="{00000000-0005-0000-0000-000071460000}"/>
    <cellStyle name="Comma [0] 2 218" xfId="18032" hidden="1" xr:uid="{00000000-0005-0000-0000-000073460000}"/>
    <cellStyle name="Comma [0] 2 218" xfId="18035" hidden="1" xr:uid="{00000000-0005-0000-0000-000076460000}"/>
    <cellStyle name="Comma [0] 2 218" xfId="18037" hidden="1" xr:uid="{00000000-0005-0000-0000-000078460000}"/>
    <cellStyle name="Comma [0] 2 218" xfId="18041" hidden="1" xr:uid="{00000000-0005-0000-0000-00007C460000}"/>
    <cellStyle name="Comma [0] 2 218" xfId="18043" hidden="1" xr:uid="{00000000-0005-0000-0000-00007E460000}"/>
    <cellStyle name="Comma [0] 2 218" xfId="18046" hidden="1" xr:uid="{00000000-0005-0000-0000-000081460000}"/>
    <cellStyle name="Comma [0] 2 218" xfId="18049" hidden="1" xr:uid="{00000000-0005-0000-0000-000084460000}"/>
    <cellStyle name="Comma [0] 2 218" xfId="18052" hidden="1" xr:uid="{00000000-0005-0000-0000-000087460000}"/>
    <cellStyle name="Comma [0] 2 218" xfId="18055" hidden="1" xr:uid="{00000000-0005-0000-0000-00008A460000}"/>
    <cellStyle name="Comma [0] 2 218" xfId="18057" hidden="1" xr:uid="{00000000-0005-0000-0000-00008C460000}"/>
    <cellStyle name="Comma [0] 2 218" xfId="18060" hidden="1" xr:uid="{00000000-0005-0000-0000-00008F460000}"/>
    <cellStyle name="Comma [0] 2 218" xfId="18062" hidden="1" xr:uid="{00000000-0005-0000-0000-000091460000}"/>
    <cellStyle name="Comma [0] 2 218" xfId="18064" hidden="1" xr:uid="{00000000-0005-0000-0000-000093460000}"/>
    <cellStyle name="Comma [0] 2 218" xfId="18067" hidden="1" xr:uid="{00000000-0005-0000-0000-000096460000}"/>
    <cellStyle name="Comma [0] 2 218" xfId="18069" hidden="1" xr:uid="{00000000-0005-0000-0000-000098460000}"/>
    <cellStyle name="Comma [0] 2 218" xfId="18073" hidden="1" xr:uid="{00000000-0005-0000-0000-00009C460000}"/>
    <cellStyle name="Comma [0] 2 218" xfId="18075" hidden="1" xr:uid="{00000000-0005-0000-0000-00009E460000}"/>
    <cellStyle name="Comma [0] 2 218" xfId="18078" hidden="1" xr:uid="{00000000-0005-0000-0000-0000A1460000}"/>
    <cellStyle name="Comma [0] 2 218" xfId="18080" hidden="1" xr:uid="{00000000-0005-0000-0000-0000A3460000}"/>
    <cellStyle name="Comma [0] 2 218" xfId="18083" hidden="1" xr:uid="{00000000-0005-0000-0000-0000A6460000}"/>
    <cellStyle name="Comma [0] 2 218" xfId="18086" hidden="1" xr:uid="{00000000-0005-0000-0000-0000A9460000}"/>
    <cellStyle name="Comma [0] 2 218" xfId="18088" hidden="1" xr:uid="{00000000-0005-0000-0000-0000AB460000}"/>
    <cellStyle name="Comma [0] 2 218" xfId="18091" hidden="1" xr:uid="{00000000-0005-0000-0000-0000AE460000}"/>
    <cellStyle name="Comma [0] 2 218" xfId="18094" hidden="1" xr:uid="{00000000-0005-0000-0000-0000B1460000}"/>
    <cellStyle name="Comma [0] 2 218" xfId="18096" hidden="1" xr:uid="{00000000-0005-0000-0000-0000B3460000}"/>
    <cellStyle name="Comma [0] 2 218" xfId="18099" hidden="1" xr:uid="{00000000-0005-0000-0000-0000B6460000}"/>
    <cellStyle name="Comma [0] 2 218" xfId="18101" hidden="1" xr:uid="{00000000-0005-0000-0000-0000B8460000}"/>
    <cellStyle name="Comma [0] 2 218" xfId="18104" hidden="1" xr:uid="{00000000-0005-0000-0000-0000BB460000}"/>
    <cellStyle name="Comma [0] 2 218" xfId="18106" hidden="1" xr:uid="{00000000-0005-0000-0000-0000BD460000}"/>
    <cellStyle name="Comma [0] 2 218" xfId="18109" hidden="1" xr:uid="{00000000-0005-0000-0000-0000C0460000}"/>
    <cellStyle name="Comma [0] 2 218" xfId="18112" hidden="1" xr:uid="{00000000-0005-0000-0000-0000C3460000}"/>
    <cellStyle name="Comma [0] 2 218" xfId="18114" hidden="1" xr:uid="{00000000-0005-0000-0000-0000C5460000}"/>
    <cellStyle name="Comma [0] 2 218" xfId="18117" hidden="1" xr:uid="{00000000-0005-0000-0000-0000C8460000}"/>
    <cellStyle name="Comma [0] 2 218" xfId="18119" hidden="1" xr:uid="{00000000-0005-0000-0000-0000CA460000}"/>
    <cellStyle name="Comma [0] 2 218" xfId="18124" hidden="1" xr:uid="{00000000-0005-0000-0000-0000CF460000}"/>
    <cellStyle name="Comma [0] 2 218" xfId="18125" hidden="1" xr:uid="{00000000-0005-0000-0000-0000D0460000}"/>
    <cellStyle name="Comma [0] 2 218" xfId="18129" hidden="1" xr:uid="{00000000-0005-0000-0000-0000D4460000}"/>
    <cellStyle name="Comma [0] 2 218" xfId="18131" hidden="1" xr:uid="{00000000-0005-0000-0000-0000D6460000}"/>
    <cellStyle name="Comma [0] 2 218" xfId="18133" hidden="1" xr:uid="{00000000-0005-0000-0000-0000D8460000}"/>
    <cellStyle name="Comma [0] 2 218" xfId="18137" hidden="1" xr:uid="{00000000-0005-0000-0000-0000DC460000}"/>
    <cellStyle name="Comma [0] 2 218" xfId="18139" hidden="1" xr:uid="{00000000-0005-0000-0000-0000DE460000}"/>
    <cellStyle name="Comma [0] 2 218" xfId="19322" hidden="1" xr:uid="{00000000-0005-0000-0000-00007D4B0000}"/>
    <cellStyle name="Comma [0] 2 218" xfId="19323" hidden="1" xr:uid="{00000000-0005-0000-0000-00007E4B0000}"/>
    <cellStyle name="Comma [0] 2 218" xfId="19328" hidden="1" xr:uid="{00000000-0005-0000-0000-0000834B0000}"/>
    <cellStyle name="Comma [0] 2 218" xfId="19330" hidden="1" xr:uid="{00000000-0005-0000-0000-0000854B0000}"/>
    <cellStyle name="Comma [0] 2 218" xfId="19332" hidden="1" xr:uid="{00000000-0005-0000-0000-0000874B0000}"/>
    <cellStyle name="Comma [0] 2 218" xfId="19335" hidden="1" xr:uid="{00000000-0005-0000-0000-00008A4B0000}"/>
    <cellStyle name="Comma [0] 2 218" xfId="19338" hidden="1" xr:uid="{00000000-0005-0000-0000-00008D4B0000}"/>
    <cellStyle name="Comma [0] 2 218" xfId="19339" hidden="1" xr:uid="{00000000-0005-0000-0000-00008E4B0000}"/>
    <cellStyle name="Comma [0] 2 218" xfId="19343" hidden="1" xr:uid="{00000000-0005-0000-0000-0000924B0000}"/>
    <cellStyle name="Comma [0] 2 218" xfId="19344" hidden="1" xr:uid="{00000000-0005-0000-0000-0000934B0000}"/>
    <cellStyle name="Comma [0] 2 218" xfId="19348" hidden="1" xr:uid="{00000000-0005-0000-0000-0000974B0000}"/>
    <cellStyle name="Comma [0] 2 218" xfId="19349" hidden="1" xr:uid="{00000000-0005-0000-0000-0000984B0000}"/>
    <cellStyle name="Comma [0] 2 218" xfId="19350" hidden="1" xr:uid="{00000000-0005-0000-0000-0000994B0000}"/>
    <cellStyle name="Comma [0] 2 218" xfId="19354" hidden="1" xr:uid="{00000000-0005-0000-0000-00009D4B0000}"/>
    <cellStyle name="Comma [0] 2 218" xfId="19356" hidden="1" xr:uid="{00000000-0005-0000-0000-00009F4B0000}"/>
    <cellStyle name="Comma [0] 2 218" xfId="19357" hidden="1" xr:uid="{00000000-0005-0000-0000-0000A04B0000}"/>
    <cellStyle name="Comma [0] 2 218" xfId="19361" hidden="1" xr:uid="{00000000-0005-0000-0000-0000A44B0000}"/>
    <cellStyle name="Comma [0] 2 218" xfId="19362" hidden="1" xr:uid="{00000000-0005-0000-0000-0000A54B0000}"/>
    <cellStyle name="Comma [0] 2 218" xfId="19367" hidden="1" xr:uid="{00000000-0005-0000-0000-0000AA4B0000}"/>
    <cellStyle name="Comma [0] 2 218" xfId="19369" hidden="1" xr:uid="{00000000-0005-0000-0000-0000AC4B0000}"/>
    <cellStyle name="Comma [0] 2 218" xfId="19372" hidden="1" xr:uid="{00000000-0005-0000-0000-0000AF4B0000}"/>
    <cellStyle name="Comma [0] 2 218" xfId="19375" hidden="1" xr:uid="{00000000-0005-0000-0000-0000B24B0000}"/>
    <cellStyle name="Comma [0] 2 218" xfId="19377" hidden="1" xr:uid="{00000000-0005-0000-0000-0000B44B0000}"/>
    <cellStyle name="Comma [0] 2 218" xfId="19381" hidden="1" xr:uid="{00000000-0005-0000-0000-0000B84B0000}"/>
    <cellStyle name="Comma [0] 2 218" xfId="19382" hidden="1" xr:uid="{00000000-0005-0000-0000-0000B94B0000}"/>
    <cellStyle name="Comma [0] 2 218" xfId="19386" hidden="1" xr:uid="{00000000-0005-0000-0000-0000BD4B0000}"/>
    <cellStyle name="Comma [0] 2 218" xfId="19387" hidden="1" xr:uid="{00000000-0005-0000-0000-0000BE4B0000}"/>
    <cellStyle name="Comma [0] 2 218" xfId="19391" hidden="1" xr:uid="{00000000-0005-0000-0000-0000C24B0000}"/>
    <cellStyle name="Comma [0] 2 218" xfId="19394" hidden="1" xr:uid="{00000000-0005-0000-0000-0000C54B0000}"/>
    <cellStyle name="Comma [0] 2 218" xfId="19395" hidden="1" xr:uid="{00000000-0005-0000-0000-0000C64B0000}"/>
    <cellStyle name="Comma [0] 2 218" xfId="19399" hidden="1" xr:uid="{00000000-0005-0000-0000-0000CA4B0000}"/>
    <cellStyle name="Comma [0] 2 218" xfId="19400" hidden="1" xr:uid="{00000000-0005-0000-0000-0000CB4B0000}"/>
    <cellStyle name="Comma [0] 2 218" xfId="19405" hidden="1" xr:uid="{00000000-0005-0000-0000-0000D04B0000}"/>
    <cellStyle name="Comma [0] 2 218" xfId="19406" hidden="1" xr:uid="{00000000-0005-0000-0000-0000D14B0000}"/>
    <cellStyle name="Comma [0] 2 218" xfId="19410" hidden="1" xr:uid="{00000000-0005-0000-0000-0000D54B0000}"/>
    <cellStyle name="Comma [0] 2 218" xfId="19413" hidden="1" xr:uid="{00000000-0005-0000-0000-0000D84B0000}"/>
    <cellStyle name="Comma [0] 2 218" xfId="19414" hidden="1" xr:uid="{00000000-0005-0000-0000-0000D94B0000}"/>
    <cellStyle name="Comma [0] 2 218" xfId="19418" hidden="1" xr:uid="{00000000-0005-0000-0000-0000DD4B0000}"/>
    <cellStyle name="Comma [0] 2 218" xfId="19420" hidden="1" xr:uid="{00000000-0005-0000-0000-0000DF4B0000}"/>
    <cellStyle name="Comma [0] 2 218" xfId="19421" hidden="1" xr:uid="{00000000-0005-0000-0000-0000E04B0000}"/>
    <cellStyle name="Comma [0] 2 218" xfId="19425" hidden="1" xr:uid="{00000000-0005-0000-0000-0000E44B0000}"/>
    <cellStyle name="Comma [0] 2 218" xfId="19426" hidden="1" xr:uid="{00000000-0005-0000-0000-0000E54B0000}"/>
    <cellStyle name="Comma [0] 2 218" xfId="19430" hidden="1" xr:uid="{00000000-0005-0000-0000-0000E94B0000}"/>
    <cellStyle name="Comma [0] 2 218" xfId="19432" hidden="1" xr:uid="{00000000-0005-0000-0000-0000EB4B0000}"/>
    <cellStyle name="Comma [0] 2 218" xfId="19433" hidden="1" xr:uid="{00000000-0005-0000-0000-0000EC4B0000}"/>
    <cellStyle name="Comma [0] 2 218" xfId="19437" hidden="1" xr:uid="{00000000-0005-0000-0000-0000F04B0000}"/>
    <cellStyle name="Comma [0] 2 218" xfId="19440" hidden="1" xr:uid="{00000000-0005-0000-0000-0000F34B0000}"/>
    <cellStyle name="Comma [0] 2 218" xfId="19441" hidden="1" xr:uid="{00000000-0005-0000-0000-0000F44B0000}"/>
    <cellStyle name="Comma [0] 2 218" xfId="19445" hidden="1" xr:uid="{00000000-0005-0000-0000-0000F84B0000}"/>
    <cellStyle name="Comma [0] 2 218" xfId="19446" hidden="1" xr:uid="{00000000-0005-0000-0000-0000F94B0000}"/>
    <cellStyle name="Comma [0] 2 218" xfId="19452" hidden="1" xr:uid="{00000000-0005-0000-0000-0000FF4B0000}"/>
    <cellStyle name="Comma [0] 2 218" xfId="19453" hidden="1" xr:uid="{00000000-0005-0000-0000-0000004C0000}"/>
    <cellStyle name="Comma [0] 2 218" xfId="19456" hidden="1" xr:uid="{00000000-0005-0000-0000-0000034C0000}"/>
    <cellStyle name="Comma [0] 2 218" xfId="19460" hidden="1" xr:uid="{00000000-0005-0000-0000-0000074C0000}"/>
    <cellStyle name="Comma [0] 2 218" xfId="19461" hidden="1" xr:uid="{00000000-0005-0000-0000-0000084C0000}"/>
    <cellStyle name="Comma [0] 2 218" xfId="19465" hidden="1" xr:uid="{00000000-0005-0000-0000-00000C4C0000}"/>
    <cellStyle name="Comma [0] 2 218" xfId="19466" hidden="1" xr:uid="{00000000-0005-0000-0000-00000D4C0000}"/>
    <cellStyle name="Comma [0] 2 218" xfId="19470" hidden="1" xr:uid="{00000000-0005-0000-0000-0000114C0000}"/>
    <cellStyle name="Comma [0] 2 218" xfId="19471" hidden="1" xr:uid="{00000000-0005-0000-0000-0000124C0000}"/>
    <cellStyle name="Comma [0] 2 218" xfId="19475" hidden="1" xr:uid="{00000000-0005-0000-0000-0000164C0000}"/>
    <cellStyle name="Comma [0] 2 218" xfId="19478" hidden="1" xr:uid="{00000000-0005-0000-0000-0000194C0000}"/>
    <cellStyle name="Comma [0] 2 218" xfId="19479" hidden="1" xr:uid="{00000000-0005-0000-0000-00001A4C0000}"/>
    <cellStyle name="Comma [0] 2 218" xfId="19482" hidden="1" xr:uid="{00000000-0005-0000-0000-00001D4C0000}"/>
    <cellStyle name="Comma [0] 2 218" xfId="19484" hidden="1" xr:uid="{00000000-0005-0000-0000-00001F4C0000}"/>
    <cellStyle name="Comma [0] 2 218" xfId="19488" hidden="1" xr:uid="{00000000-0005-0000-0000-0000234C0000}"/>
    <cellStyle name="Comma [0] 2 218" xfId="19490" hidden="1" xr:uid="{00000000-0005-0000-0000-0000254C0000}"/>
    <cellStyle name="Comma [0] 2 218" xfId="19494" hidden="1" xr:uid="{00000000-0005-0000-0000-0000294C0000}"/>
    <cellStyle name="Comma [0] 2 218" xfId="19496" hidden="1" xr:uid="{00000000-0005-0000-0000-00002B4C0000}"/>
    <cellStyle name="Comma [0] 2 218" xfId="19498" hidden="1" xr:uid="{00000000-0005-0000-0000-00002D4C0000}"/>
    <cellStyle name="Comma [0] 2 218" xfId="19501" hidden="1" xr:uid="{00000000-0005-0000-0000-0000304C0000}"/>
    <cellStyle name="Comma [0] 2 218" xfId="19503" hidden="1" xr:uid="{00000000-0005-0000-0000-0000324C0000}"/>
    <cellStyle name="Comma [0] 2 218" xfId="19505" hidden="1" xr:uid="{00000000-0005-0000-0000-0000344C0000}"/>
    <cellStyle name="Comma [0] 2 218" xfId="19508" hidden="1" xr:uid="{00000000-0005-0000-0000-0000374C0000}"/>
    <cellStyle name="Comma [0] 2 218" xfId="19510" hidden="1" xr:uid="{00000000-0005-0000-0000-0000394C0000}"/>
    <cellStyle name="Comma [0] 2 218" xfId="19514" hidden="1" xr:uid="{00000000-0005-0000-0000-00003D4C0000}"/>
    <cellStyle name="Comma [0] 2 218" xfId="19515" hidden="1" xr:uid="{00000000-0005-0000-0000-00003E4C0000}"/>
    <cellStyle name="Comma [0] 2 218" xfId="19517" hidden="1" xr:uid="{00000000-0005-0000-0000-0000404C0000}"/>
    <cellStyle name="Comma [0] 2 218" xfId="19521" hidden="1" xr:uid="{00000000-0005-0000-0000-0000444C0000}"/>
    <cellStyle name="Comma [0] 2 218" xfId="19523" hidden="1" xr:uid="{00000000-0005-0000-0000-0000464C0000}"/>
    <cellStyle name="Comma [0] 2 218" xfId="19525" hidden="1" xr:uid="{00000000-0005-0000-0000-0000484C0000}"/>
    <cellStyle name="Comma [0] 2 218" xfId="19528" hidden="1" xr:uid="{00000000-0005-0000-0000-00004B4C0000}"/>
    <cellStyle name="Comma [0] 2 218" xfId="19530" hidden="1" xr:uid="{00000000-0005-0000-0000-00004D4C0000}"/>
    <cellStyle name="Comma [0] 2 218" xfId="19535" hidden="1" xr:uid="{00000000-0005-0000-0000-0000524C0000}"/>
    <cellStyle name="Comma [0] 2 218" xfId="19537" hidden="1" xr:uid="{00000000-0005-0000-0000-0000544C0000}"/>
    <cellStyle name="Comma [0] 2 218" xfId="19541" hidden="1" xr:uid="{00000000-0005-0000-0000-0000584C0000}"/>
    <cellStyle name="Comma [0] 2 218" xfId="19543" hidden="1" xr:uid="{00000000-0005-0000-0000-00005A4C0000}"/>
    <cellStyle name="Comma [0] 2 218" xfId="19546" hidden="1" xr:uid="{00000000-0005-0000-0000-00005D4C0000}"/>
    <cellStyle name="Comma [0] 2 218" xfId="19549" hidden="1" xr:uid="{00000000-0005-0000-0000-0000604C0000}"/>
    <cellStyle name="Comma [0] 2 218" xfId="19551" hidden="1" xr:uid="{00000000-0005-0000-0000-0000624C0000}"/>
    <cellStyle name="Comma [0] 2 218" xfId="19554" hidden="1" xr:uid="{00000000-0005-0000-0000-0000654C0000}"/>
    <cellStyle name="Comma [0] 2 218" xfId="19556" hidden="1" xr:uid="{00000000-0005-0000-0000-0000674C0000}"/>
    <cellStyle name="Comma [0] 2 218" xfId="19559" hidden="1" xr:uid="{00000000-0005-0000-0000-00006A4C0000}"/>
    <cellStyle name="Comma [0] 2 218" xfId="19562" hidden="1" xr:uid="{00000000-0005-0000-0000-00006D4C0000}"/>
    <cellStyle name="Comma [0] 2 218" xfId="19564" hidden="1" xr:uid="{00000000-0005-0000-0000-00006F4C0000}"/>
    <cellStyle name="Comma [0] 2 218" xfId="19567" hidden="1" xr:uid="{00000000-0005-0000-0000-0000724C0000}"/>
    <cellStyle name="Comma [0] 2 218" xfId="19568" hidden="1" xr:uid="{00000000-0005-0000-0000-0000734C0000}"/>
    <cellStyle name="Comma [0] 2 218" xfId="19573" hidden="1" xr:uid="{00000000-0005-0000-0000-0000784C0000}"/>
    <cellStyle name="Comma [0] 2 218" xfId="19575" hidden="1" xr:uid="{00000000-0005-0000-0000-00007A4C0000}"/>
    <cellStyle name="Comma [0] 2 218" xfId="19578" hidden="1" xr:uid="{00000000-0005-0000-0000-00007D4C0000}"/>
    <cellStyle name="Comma [0] 2 218" xfId="19581" hidden="1" xr:uid="{00000000-0005-0000-0000-0000804C0000}"/>
    <cellStyle name="Comma [0] 2 218" xfId="19583" hidden="1" xr:uid="{00000000-0005-0000-0000-0000824C0000}"/>
    <cellStyle name="Comma [0] 2 218" xfId="19586" hidden="1" xr:uid="{00000000-0005-0000-0000-0000854C0000}"/>
    <cellStyle name="Comma [0] 2 218" xfId="19588" hidden="1" xr:uid="{00000000-0005-0000-0000-0000874C0000}"/>
    <cellStyle name="Comma [0] 2 218" xfId="19590" hidden="1" xr:uid="{00000000-0005-0000-0000-0000894C0000}"/>
    <cellStyle name="Comma [0] 2 218" xfId="19593" hidden="1" xr:uid="{00000000-0005-0000-0000-00008C4C0000}"/>
    <cellStyle name="Comma [0] 2 218" xfId="19595" hidden="1" xr:uid="{00000000-0005-0000-0000-00008E4C0000}"/>
    <cellStyle name="Comma [0] 2 218" xfId="19599" hidden="1" xr:uid="{00000000-0005-0000-0000-0000924C0000}"/>
    <cellStyle name="Comma [0] 2 218" xfId="19600" hidden="1" xr:uid="{00000000-0005-0000-0000-0000934C0000}"/>
    <cellStyle name="Comma [0] 2 218" xfId="19602" hidden="1" xr:uid="{00000000-0005-0000-0000-0000954C0000}"/>
    <cellStyle name="Comma [0] 2 218" xfId="19606" hidden="1" xr:uid="{00000000-0005-0000-0000-0000994C0000}"/>
    <cellStyle name="Comma [0] 2 218" xfId="19608" hidden="1" xr:uid="{00000000-0005-0000-0000-00009B4C0000}"/>
    <cellStyle name="Comma [0] 2 218" xfId="19610" hidden="1" xr:uid="{00000000-0005-0000-0000-00009D4C0000}"/>
    <cellStyle name="Comma [0] 2 218" xfId="19613" hidden="1" xr:uid="{00000000-0005-0000-0000-0000A04C0000}"/>
    <cellStyle name="Comma [0] 2 218" xfId="19615" hidden="1" xr:uid="{00000000-0005-0000-0000-0000A24C0000}"/>
    <cellStyle name="Comma [0] 2 218" xfId="19620" hidden="1" xr:uid="{00000000-0005-0000-0000-0000A74C0000}"/>
    <cellStyle name="Comma [0] 2 218" xfId="19621" hidden="1" xr:uid="{00000000-0005-0000-0000-0000A84C0000}"/>
    <cellStyle name="Comma [0] 2 218" xfId="19625" hidden="1" xr:uid="{00000000-0005-0000-0000-0000AC4C0000}"/>
    <cellStyle name="Comma [0] 2 218" xfId="19628" hidden="1" xr:uid="{00000000-0005-0000-0000-0000AF4C0000}"/>
    <cellStyle name="Comma [0] 2 218" xfId="19630" hidden="1" xr:uid="{00000000-0005-0000-0000-0000B14C0000}"/>
    <cellStyle name="Comma [0] 2 218" xfId="19633" hidden="1" xr:uid="{00000000-0005-0000-0000-0000B44C0000}"/>
    <cellStyle name="Comma [0] 2 218" xfId="19634" hidden="1" xr:uid="{00000000-0005-0000-0000-0000B54C0000}"/>
    <cellStyle name="Comma [0] 2 218" xfId="19638" hidden="1" xr:uid="{00000000-0005-0000-0000-0000B94C0000}"/>
    <cellStyle name="Comma [0] 2 218" xfId="19639" hidden="1" xr:uid="{00000000-0005-0000-0000-0000BA4C0000}"/>
    <cellStyle name="Comma [0] 2 218" xfId="19642" hidden="1" xr:uid="{00000000-0005-0000-0000-0000BD4C0000}"/>
    <cellStyle name="Comma [0] 2 218" xfId="19645" hidden="1" xr:uid="{00000000-0005-0000-0000-0000C04C0000}"/>
    <cellStyle name="Comma [0] 2 218" xfId="19646" hidden="1" xr:uid="{00000000-0005-0000-0000-0000C14C0000}"/>
    <cellStyle name="Comma [0] 2 218" xfId="19650" hidden="1" xr:uid="{00000000-0005-0000-0000-0000C54C0000}"/>
    <cellStyle name="Comma [0] 2 218" xfId="19651" hidden="1" xr:uid="{00000000-0005-0000-0000-0000C64C0000}"/>
    <cellStyle name="Comma [0] 2 218" xfId="19656" hidden="1" xr:uid="{00000000-0005-0000-0000-0000CB4C0000}"/>
    <cellStyle name="Comma [0] 2 218" xfId="19658" hidden="1" xr:uid="{00000000-0005-0000-0000-0000CD4C0000}"/>
    <cellStyle name="Comma [0] 2 218" xfId="19659" hidden="1" xr:uid="{00000000-0005-0000-0000-0000CE4C0000}"/>
    <cellStyle name="Comma [0] 2 218" xfId="19662" hidden="1" xr:uid="{00000000-0005-0000-0000-0000D14C0000}"/>
    <cellStyle name="Comma [0] 2 218" xfId="19665" hidden="1" xr:uid="{00000000-0005-0000-0000-0000D44C0000}"/>
    <cellStyle name="Comma [0] 2 218" xfId="19666" hidden="1" xr:uid="{00000000-0005-0000-0000-0000D54C0000}"/>
    <cellStyle name="Comma [0] 2 218" xfId="19670" hidden="1" xr:uid="{00000000-0005-0000-0000-0000D94C0000}"/>
    <cellStyle name="Comma [0] 2 218" xfId="19672" hidden="1" xr:uid="{00000000-0005-0000-0000-0000DB4C0000}"/>
    <cellStyle name="Comma [0] 2 218" xfId="19674" hidden="1" xr:uid="{00000000-0005-0000-0000-0000DD4C0000}"/>
    <cellStyle name="Comma [0] 2 218" xfId="19677" hidden="1" xr:uid="{00000000-0005-0000-0000-0000E04C0000}"/>
    <cellStyle name="Comma [0] 2 218" xfId="19679" hidden="1" xr:uid="{00000000-0005-0000-0000-0000E24C0000}"/>
    <cellStyle name="Comma [0] 2 218" xfId="19683" hidden="1" xr:uid="{00000000-0005-0000-0000-0000E64C0000}"/>
    <cellStyle name="Comma [0] 2 218" xfId="19684" hidden="1" xr:uid="{00000000-0005-0000-0000-0000E74C0000}"/>
    <cellStyle name="Comma [0] 2 218" xfId="19686" hidden="1" xr:uid="{00000000-0005-0000-0000-0000E94C0000}"/>
    <cellStyle name="Comma [0] 2 218" xfId="19690" hidden="1" xr:uid="{00000000-0005-0000-0000-0000ED4C0000}"/>
    <cellStyle name="Comma [0] 2 218" xfId="19692" hidden="1" xr:uid="{00000000-0005-0000-0000-0000EF4C0000}"/>
    <cellStyle name="Comma [0] 2 218" xfId="19694" hidden="1" xr:uid="{00000000-0005-0000-0000-0000F14C0000}"/>
    <cellStyle name="Comma [0] 2 218" xfId="19697" hidden="1" xr:uid="{00000000-0005-0000-0000-0000F44C0000}"/>
    <cellStyle name="Comma [0] 2 218" xfId="19699" hidden="1" xr:uid="{00000000-0005-0000-0000-0000F64C0000}"/>
    <cellStyle name="Comma [0] 2 218" xfId="19704" hidden="1" xr:uid="{00000000-0005-0000-0000-0000FB4C0000}"/>
    <cellStyle name="Comma [0] 2 218" xfId="19705" hidden="1" xr:uid="{00000000-0005-0000-0000-0000FC4C0000}"/>
    <cellStyle name="Comma [0] 2 218" xfId="19709" hidden="1" xr:uid="{00000000-0005-0000-0000-0000004D0000}"/>
    <cellStyle name="Comma [0] 2 218" xfId="19712" hidden="1" xr:uid="{00000000-0005-0000-0000-0000034D0000}"/>
    <cellStyle name="Comma [0] 2 218" xfId="19714" hidden="1" xr:uid="{00000000-0005-0000-0000-0000054D0000}"/>
    <cellStyle name="Comma [0] 2 218" xfId="19717" hidden="1" xr:uid="{00000000-0005-0000-0000-0000084D0000}"/>
    <cellStyle name="Comma [0] 2 218" xfId="19718" hidden="1" xr:uid="{00000000-0005-0000-0000-0000094D0000}"/>
    <cellStyle name="Comma [0] 2 218" xfId="19722" hidden="1" xr:uid="{00000000-0005-0000-0000-00000D4D0000}"/>
    <cellStyle name="Comma [0] 2 218" xfId="19725" hidden="1" xr:uid="{00000000-0005-0000-0000-0000104D0000}"/>
    <cellStyle name="Comma [0] 2 218" xfId="19728" hidden="1" xr:uid="{00000000-0005-0000-0000-0000134D0000}"/>
    <cellStyle name="Comma [0] 2 218" xfId="19730" hidden="1" xr:uid="{00000000-0005-0000-0000-0000154D0000}"/>
    <cellStyle name="Comma [0] 2 218" xfId="19733" hidden="1" xr:uid="{00000000-0005-0000-0000-0000184D0000}"/>
    <cellStyle name="Comma [0] 2 218" xfId="19735" hidden="1" xr:uid="{00000000-0005-0000-0000-00001A4D0000}"/>
    <cellStyle name="Comma [0] 2 218" xfId="19739" hidden="1" xr:uid="{00000000-0005-0000-0000-00001E4D0000}"/>
    <cellStyle name="Comma [0] 2 218" xfId="19741" hidden="1" xr:uid="{00000000-0005-0000-0000-0000204D0000}"/>
    <cellStyle name="Comma [0] 2 218" xfId="19744" hidden="1" xr:uid="{00000000-0005-0000-0000-0000234D0000}"/>
    <cellStyle name="Comma [0] 2 218" xfId="19746" hidden="1" xr:uid="{00000000-0005-0000-0000-0000254D0000}"/>
    <cellStyle name="Comma [0] 2 218" xfId="19749" hidden="1" xr:uid="{00000000-0005-0000-0000-0000284D0000}"/>
    <cellStyle name="Comma [0] 2 218" xfId="19752" hidden="1" xr:uid="{00000000-0005-0000-0000-00002B4D0000}"/>
    <cellStyle name="Comma [0] 2 218" xfId="19754" hidden="1" xr:uid="{00000000-0005-0000-0000-00002D4D0000}"/>
    <cellStyle name="Comma [0] 2 218" xfId="19756" hidden="1" xr:uid="{00000000-0005-0000-0000-00002F4D0000}"/>
    <cellStyle name="Comma [0] 2 218" xfId="19759" hidden="1" xr:uid="{00000000-0005-0000-0000-0000324D0000}"/>
    <cellStyle name="Comma [0] 2 218" xfId="19761" hidden="1" xr:uid="{00000000-0005-0000-0000-0000344D0000}"/>
    <cellStyle name="Comma [0] 2 218" xfId="19764" hidden="1" xr:uid="{00000000-0005-0000-0000-0000374D0000}"/>
    <cellStyle name="Comma [0] 2 218" xfId="19766" hidden="1" xr:uid="{00000000-0005-0000-0000-0000394D0000}"/>
    <cellStyle name="Comma [0] 2 218" xfId="19768" hidden="1" xr:uid="{00000000-0005-0000-0000-00003B4D0000}"/>
    <cellStyle name="Comma [0] 2 218" xfId="19771" hidden="1" xr:uid="{00000000-0005-0000-0000-00003E4D0000}"/>
    <cellStyle name="Comma [0] 2 218" xfId="19774" hidden="1" xr:uid="{00000000-0005-0000-0000-0000414D0000}"/>
    <cellStyle name="Comma [0] 2 218" xfId="19776" hidden="1" xr:uid="{00000000-0005-0000-0000-0000434D0000}"/>
    <cellStyle name="Comma [0] 2 218" xfId="19779" hidden="1" xr:uid="{00000000-0005-0000-0000-0000464D0000}"/>
    <cellStyle name="Comma [0] 2 218" xfId="19781" hidden="1" xr:uid="{00000000-0005-0000-0000-0000484D0000}"/>
    <cellStyle name="Comma [0] 2 218" xfId="19785" hidden="1" xr:uid="{00000000-0005-0000-0000-00004C4D0000}"/>
    <cellStyle name="Comma [0] 2 218" xfId="19787" hidden="1" xr:uid="{00000000-0005-0000-0000-00004E4D0000}"/>
    <cellStyle name="Comma [0] 2 218" xfId="19790" hidden="1" xr:uid="{00000000-0005-0000-0000-0000514D0000}"/>
    <cellStyle name="Comma [0] 2 218" xfId="19793" hidden="1" xr:uid="{00000000-0005-0000-0000-0000544D0000}"/>
    <cellStyle name="Comma [0] 2 218" xfId="19796" hidden="1" xr:uid="{00000000-0005-0000-0000-0000574D0000}"/>
    <cellStyle name="Comma [0] 2 218" xfId="19799" hidden="1" xr:uid="{00000000-0005-0000-0000-00005A4D0000}"/>
    <cellStyle name="Comma [0] 2 218" xfId="19801" hidden="1" xr:uid="{00000000-0005-0000-0000-00005C4D0000}"/>
    <cellStyle name="Comma [0] 2 218" xfId="19804" hidden="1" xr:uid="{00000000-0005-0000-0000-00005F4D0000}"/>
    <cellStyle name="Comma [0] 2 218" xfId="19806" hidden="1" xr:uid="{00000000-0005-0000-0000-0000614D0000}"/>
    <cellStyle name="Comma [0] 2 218" xfId="19808" hidden="1" xr:uid="{00000000-0005-0000-0000-0000634D0000}"/>
    <cellStyle name="Comma [0] 2 218" xfId="19811" hidden="1" xr:uid="{00000000-0005-0000-0000-0000664D0000}"/>
    <cellStyle name="Comma [0] 2 218" xfId="19813" hidden="1" xr:uid="{00000000-0005-0000-0000-0000684D0000}"/>
    <cellStyle name="Comma [0] 2 218" xfId="19817" hidden="1" xr:uid="{00000000-0005-0000-0000-00006C4D0000}"/>
    <cellStyle name="Comma [0] 2 218" xfId="19819" hidden="1" xr:uid="{00000000-0005-0000-0000-00006E4D0000}"/>
    <cellStyle name="Comma [0] 2 218" xfId="19822" hidden="1" xr:uid="{00000000-0005-0000-0000-0000714D0000}"/>
    <cellStyle name="Comma [0] 2 218" xfId="19824" hidden="1" xr:uid="{00000000-0005-0000-0000-0000734D0000}"/>
    <cellStyle name="Comma [0] 2 218" xfId="19827" hidden="1" xr:uid="{00000000-0005-0000-0000-0000764D0000}"/>
    <cellStyle name="Comma [0] 2 218" xfId="19830" hidden="1" xr:uid="{00000000-0005-0000-0000-0000794D0000}"/>
    <cellStyle name="Comma [0] 2 218" xfId="19832" hidden="1" xr:uid="{00000000-0005-0000-0000-00007B4D0000}"/>
    <cellStyle name="Comma [0] 2 218" xfId="19835" hidden="1" xr:uid="{00000000-0005-0000-0000-00007E4D0000}"/>
    <cellStyle name="Comma [0] 2 218" xfId="19838" hidden="1" xr:uid="{00000000-0005-0000-0000-0000814D0000}"/>
    <cellStyle name="Comma [0] 2 218" xfId="19840" hidden="1" xr:uid="{00000000-0005-0000-0000-0000834D0000}"/>
    <cellStyle name="Comma [0] 2 218" xfId="19843" hidden="1" xr:uid="{00000000-0005-0000-0000-0000864D0000}"/>
    <cellStyle name="Comma [0] 2 218" xfId="19845" hidden="1" xr:uid="{00000000-0005-0000-0000-0000884D0000}"/>
    <cellStyle name="Comma [0] 2 218" xfId="19848" hidden="1" xr:uid="{00000000-0005-0000-0000-00008B4D0000}"/>
    <cellStyle name="Comma [0] 2 218" xfId="19850" hidden="1" xr:uid="{00000000-0005-0000-0000-00008D4D0000}"/>
    <cellStyle name="Comma [0] 2 218" xfId="19853" hidden="1" xr:uid="{00000000-0005-0000-0000-0000904D0000}"/>
    <cellStyle name="Comma [0] 2 218" xfId="19856" hidden="1" xr:uid="{00000000-0005-0000-0000-0000934D0000}"/>
    <cellStyle name="Comma [0] 2 218" xfId="19858" hidden="1" xr:uid="{00000000-0005-0000-0000-0000954D0000}"/>
    <cellStyle name="Comma [0] 2 218" xfId="19861" hidden="1" xr:uid="{00000000-0005-0000-0000-0000984D0000}"/>
    <cellStyle name="Comma [0] 2 218" xfId="19863" hidden="1" xr:uid="{00000000-0005-0000-0000-00009A4D0000}"/>
    <cellStyle name="Comma [0] 2 218" xfId="19868" hidden="1" xr:uid="{00000000-0005-0000-0000-00009F4D0000}"/>
    <cellStyle name="Comma [0] 2 218" xfId="19869" hidden="1" xr:uid="{00000000-0005-0000-0000-0000A04D0000}"/>
    <cellStyle name="Comma [0] 2 218" xfId="19873" hidden="1" xr:uid="{00000000-0005-0000-0000-0000A44D0000}"/>
    <cellStyle name="Comma [0] 2 218" xfId="19875" hidden="1" xr:uid="{00000000-0005-0000-0000-0000A64D0000}"/>
    <cellStyle name="Comma [0] 2 218" xfId="19877" hidden="1" xr:uid="{00000000-0005-0000-0000-0000A84D0000}"/>
    <cellStyle name="Comma [0] 2 218" xfId="19881" hidden="1" xr:uid="{00000000-0005-0000-0000-0000AC4D0000}"/>
    <cellStyle name="Comma [0] 2 218" xfId="19883" hidden="1" xr:uid="{00000000-0005-0000-0000-0000AE4D0000}"/>
    <cellStyle name="Comma [0] 2 218" xfId="21060" hidden="1" xr:uid="{00000000-0005-0000-0000-000047520000}"/>
    <cellStyle name="Comma [0] 2 218" xfId="21061" hidden="1" xr:uid="{00000000-0005-0000-0000-000048520000}"/>
    <cellStyle name="Comma [0] 2 218" xfId="21066" hidden="1" xr:uid="{00000000-0005-0000-0000-00004D520000}"/>
    <cellStyle name="Comma [0] 2 218" xfId="21068" hidden="1" xr:uid="{00000000-0005-0000-0000-00004F520000}"/>
    <cellStyle name="Comma [0] 2 218" xfId="21070" hidden="1" xr:uid="{00000000-0005-0000-0000-000051520000}"/>
    <cellStyle name="Comma [0] 2 218" xfId="21073" hidden="1" xr:uid="{00000000-0005-0000-0000-000054520000}"/>
    <cellStyle name="Comma [0] 2 218" xfId="21076" hidden="1" xr:uid="{00000000-0005-0000-0000-000057520000}"/>
    <cellStyle name="Comma [0] 2 218" xfId="21077" hidden="1" xr:uid="{00000000-0005-0000-0000-000058520000}"/>
    <cellStyle name="Comma [0] 2 218" xfId="21081" hidden="1" xr:uid="{00000000-0005-0000-0000-00005C520000}"/>
    <cellStyle name="Comma [0] 2 218" xfId="21082" hidden="1" xr:uid="{00000000-0005-0000-0000-00005D520000}"/>
    <cellStyle name="Comma [0] 2 218" xfId="21086" hidden="1" xr:uid="{00000000-0005-0000-0000-000061520000}"/>
    <cellStyle name="Comma [0] 2 218" xfId="21087" hidden="1" xr:uid="{00000000-0005-0000-0000-000062520000}"/>
    <cellStyle name="Comma [0] 2 218" xfId="21088" hidden="1" xr:uid="{00000000-0005-0000-0000-000063520000}"/>
    <cellStyle name="Comma [0] 2 218" xfId="21092" hidden="1" xr:uid="{00000000-0005-0000-0000-000067520000}"/>
    <cellStyle name="Comma [0] 2 218" xfId="21094" hidden="1" xr:uid="{00000000-0005-0000-0000-000069520000}"/>
    <cellStyle name="Comma [0] 2 218" xfId="21095" hidden="1" xr:uid="{00000000-0005-0000-0000-00006A520000}"/>
    <cellStyle name="Comma [0] 2 218" xfId="21099" hidden="1" xr:uid="{00000000-0005-0000-0000-00006E520000}"/>
    <cellStyle name="Comma [0] 2 218" xfId="21100" hidden="1" xr:uid="{00000000-0005-0000-0000-00006F520000}"/>
    <cellStyle name="Comma [0] 2 218" xfId="21105" hidden="1" xr:uid="{00000000-0005-0000-0000-000074520000}"/>
    <cellStyle name="Comma [0] 2 218" xfId="21107" hidden="1" xr:uid="{00000000-0005-0000-0000-000076520000}"/>
    <cellStyle name="Comma [0] 2 218" xfId="21110" hidden="1" xr:uid="{00000000-0005-0000-0000-000079520000}"/>
    <cellStyle name="Comma [0] 2 218" xfId="21113" hidden="1" xr:uid="{00000000-0005-0000-0000-00007C520000}"/>
    <cellStyle name="Comma [0] 2 218" xfId="21115" hidden="1" xr:uid="{00000000-0005-0000-0000-00007E520000}"/>
    <cellStyle name="Comma [0] 2 218" xfId="21119" hidden="1" xr:uid="{00000000-0005-0000-0000-000082520000}"/>
    <cellStyle name="Comma [0] 2 218" xfId="21120" hidden="1" xr:uid="{00000000-0005-0000-0000-000083520000}"/>
    <cellStyle name="Comma [0] 2 218" xfId="21124" hidden="1" xr:uid="{00000000-0005-0000-0000-000087520000}"/>
    <cellStyle name="Comma [0] 2 218" xfId="21125" hidden="1" xr:uid="{00000000-0005-0000-0000-000088520000}"/>
    <cellStyle name="Comma [0] 2 218" xfId="21129" hidden="1" xr:uid="{00000000-0005-0000-0000-00008C520000}"/>
    <cellStyle name="Comma [0] 2 218" xfId="21132" hidden="1" xr:uid="{00000000-0005-0000-0000-00008F520000}"/>
    <cellStyle name="Comma [0] 2 218" xfId="21133" hidden="1" xr:uid="{00000000-0005-0000-0000-000090520000}"/>
    <cellStyle name="Comma [0] 2 218" xfId="21137" hidden="1" xr:uid="{00000000-0005-0000-0000-000094520000}"/>
    <cellStyle name="Comma [0] 2 218" xfId="21138" hidden="1" xr:uid="{00000000-0005-0000-0000-000095520000}"/>
    <cellStyle name="Comma [0] 2 218" xfId="21143" hidden="1" xr:uid="{00000000-0005-0000-0000-00009A520000}"/>
    <cellStyle name="Comma [0] 2 218" xfId="21144" hidden="1" xr:uid="{00000000-0005-0000-0000-00009B520000}"/>
    <cellStyle name="Comma [0] 2 218" xfId="21148" hidden="1" xr:uid="{00000000-0005-0000-0000-00009F520000}"/>
    <cellStyle name="Comma [0] 2 218" xfId="21151" hidden="1" xr:uid="{00000000-0005-0000-0000-0000A2520000}"/>
    <cellStyle name="Comma [0] 2 218" xfId="21152" hidden="1" xr:uid="{00000000-0005-0000-0000-0000A3520000}"/>
    <cellStyle name="Comma [0] 2 218" xfId="21156" hidden="1" xr:uid="{00000000-0005-0000-0000-0000A7520000}"/>
    <cellStyle name="Comma [0] 2 218" xfId="21158" hidden="1" xr:uid="{00000000-0005-0000-0000-0000A9520000}"/>
    <cellStyle name="Comma [0] 2 218" xfId="21159" hidden="1" xr:uid="{00000000-0005-0000-0000-0000AA520000}"/>
    <cellStyle name="Comma [0] 2 218" xfId="21163" hidden="1" xr:uid="{00000000-0005-0000-0000-0000AE520000}"/>
    <cellStyle name="Comma [0] 2 218" xfId="21164" hidden="1" xr:uid="{00000000-0005-0000-0000-0000AF520000}"/>
    <cellStyle name="Comma [0] 2 218" xfId="21168" hidden="1" xr:uid="{00000000-0005-0000-0000-0000B3520000}"/>
    <cellStyle name="Comma [0] 2 218" xfId="21170" hidden="1" xr:uid="{00000000-0005-0000-0000-0000B5520000}"/>
    <cellStyle name="Comma [0] 2 218" xfId="21171" hidden="1" xr:uid="{00000000-0005-0000-0000-0000B6520000}"/>
    <cellStyle name="Comma [0] 2 218" xfId="21175" hidden="1" xr:uid="{00000000-0005-0000-0000-0000BA520000}"/>
    <cellStyle name="Comma [0] 2 218" xfId="21178" hidden="1" xr:uid="{00000000-0005-0000-0000-0000BD520000}"/>
    <cellStyle name="Comma [0] 2 218" xfId="21179" hidden="1" xr:uid="{00000000-0005-0000-0000-0000BE520000}"/>
    <cellStyle name="Comma [0] 2 218" xfId="21183" hidden="1" xr:uid="{00000000-0005-0000-0000-0000C2520000}"/>
    <cellStyle name="Comma [0] 2 218" xfId="21184" hidden="1" xr:uid="{00000000-0005-0000-0000-0000C3520000}"/>
    <cellStyle name="Comma [0] 2 218" xfId="21190" hidden="1" xr:uid="{00000000-0005-0000-0000-0000C9520000}"/>
    <cellStyle name="Comma [0] 2 218" xfId="21191" hidden="1" xr:uid="{00000000-0005-0000-0000-0000CA520000}"/>
    <cellStyle name="Comma [0] 2 218" xfId="21194" hidden="1" xr:uid="{00000000-0005-0000-0000-0000CD520000}"/>
    <cellStyle name="Comma [0] 2 218" xfId="21198" hidden="1" xr:uid="{00000000-0005-0000-0000-0000D1520000}"/>
    <cellStyle name="Comma [0] 2 218" xfId="21199" hidden="1" xr:uid="{00000000-0005-0000-0000-0000D2520000}"/>
    <cellStyle name="Comma [0] 2 218" xfId="21203" hidden="1" xr:uid="{00000000-0005-0000-0000-0000D6520000}"/>
    <cellStyle name="Comma [0] 2 218" xfId="21204" hidden="1" xr:uid="{00000000-0005-0000-0000-0000D7520000}"/>
    <cellStyle name="Comma [0] 2 218" xfId="21208" hidden="1" xr:uid="{00000000-0005-0000-0000-0000DB520000}"/>
    <cellStyle name="Comma [0] 2 218" xfId="21209" hidden="1" xr:uid="{00000000-0005-0000-0000-0000DC520000}"/>
    <cellStyle name="Comma [0] 2 218" xfId="21213" hidden="1" xr:uid="{00000000-0005-0000-0000-0000E0520000}"/>
    <cellStyle name="Comma [0] 2 218" xfId="21216" hidden="1" xr:uid="{00000000-0005-0000-0000-0000E3520000}"/>
    <cellStyle name="Comma [0] 2 218" xfId="21217" hidden="1" xr:uid="{00000000-0005-0000-0000-0000E4520000}"/>
    <cellStyle name="Comma [0] 2 218" xfId="21220" hidden="1" xr:uid="{00000000-0005-0000-0000-0000E7520000}"/>
    <cellStyle name="Comma [0] 2 218" xfId="21222" hidden="1" xr:uid="{00000000-0005-0000-0000-0000E9520000}"/>
    <cellStyle name="Comma [0] 2 218" xfId="21226" hidden="1" xr:uid="{00000000-0005-0000-0000-0000ED520000}"/>
    <cellStyle name="Comma [0] 2 218" xfId="21228" hidden="1" xr:uid="{00000000-0005-0000-0000-0000EF520000}"/>
    <cellStyle name="Comma [0] 2 218" xfId="21232" hidden="1" xr:uid="{00000000-0005-0000-0000-0000F3520000}"/>
    <cellStyle name="Comma [0] 2 218" xfId="21234" hidden="1" xr:uid="{00000000-0005-0000-0000-0000F5520000}"/>
    <cellStyle name="Comma [0] 2 218" xfId="21236" hidden="1" xr:uid="{00000000-0005-0000-0000-0000F7520000}"/>
    <cellStyle name="Comma [0] 2 218" xfId="21239" hidden="1" xr:uid="{00000000-0005-0000-0000-0000FA520000}"/>
    <cellStyle name="Comma [0] 2 218" xfId="21241" hidden="1" xr:uid="{00000000-0005-0000-0000-0000FC520000}"/>
    <cellStyle name="Comma [0] 2 218" xfId="21243" hidden="1" xr:uid="{00000000-0005-0000-0000-0000FE520000}"/>
    <cellStyle name="Comma [0] 2 218" xfId="21246" hidden="1" xr:uid="{00000000-0005-0000-0000-000001530000}"/>
    <cellStyle name="Comma [0] 2 218" xfId="21248" hidden="1" xr:uid="{00000000-0005-0000-0000-000003530000}"/>
    <cellStyle name="Comma [0] 2 218" xfId="21252" hidden="1" xr:uid="{00000000-0005-0000-0000-000007530000}"/>
    <cellStyle name="Comma [0] 2 218" xfId="21253" hidden="1" xr:uid="{00000000-0005-0000-0000-000008530000}"/>
    <cellStyle name="Comma [0] 2 218" xfId="21255" hidden="1" xr:uid="{00000000-0005-0000-0000-00000A530000}"/>
    <cellStyle name="Comma [0] 2 218" xfId="21259" hidden="1" xr:uid="{00000000-0005-0000-0000-00000E530000}"/>
    <cellStyle name="Comma [0] 2 218" xfId="21261" hidden="1" xr:uid="{00000000-0005-0000-0000-000010530000}"/>
    <cellStyle name="Comma [0] 2 218" xfId="21263" hidden="1" xr:uid="{00000000-0005-0000-0000-000012530000}"/>
    <cellStyle name="Comma [0] 2 218" xfId="21266" hidden="1" xr:uid="{00000000-0005-0000-0000-000015530000}"/>
    <cellStyle name="Comma [0] 2 218" xfId="21268" hidden="1" xr:uid="{00000000-0005-0000-0000-000017530000}"/>
    <cellStyle name="Comma [0] 2 218" xfId="21273" hidden="1" xr:uid="{00000000-0005-0000-0000-00001C530000}"/>
    <cellStyle name="Comma [0] 2 218" xfId="21275" hidden="1" xr:uid="{00000000-0005-0000-0000-00001E530000}"/>
    <cellStyle name="Comma [0] 2 218" xfId="21279" hidden="1" xr:uid="{00000000-0005-0000-0000-000022530000}"/>
    <cellStyle name="Comma [0] 2 218" xfId="21281" hidden="1" xr:uid="{00000000-0005-0000-0000-000024530000}"/>
    <cellStyle name="Comma [0] 2 218" xfId="21284" hidden="1" xr:uid="{00000000-0005-0000-0000-000027530000}"/>
    <cellStyle name="Comma [0] 2 218" xfId="21287" hidden="1" xr:uid="{00000000-0005-0000-0000-00002A530000}"/>
    <cellStyle name="Comma [0] 2 218" xfId="21289" hidden="1" xr:uid="{00000000-0005-0000-0000-00002C530000}"/>
    <cellStyle name="Comma [0] 2 218" xfId="21292" hidden="1" xr:uid="{00000000-0005-0000-0000-00002F530000}"/>
    <cellStyle name="Comma [0] 2 218" xfId="21294" hidden="1" xr:uid="{00000000-0005-0000-0000-000031530000}"/>
    <cellStyle name="Comma [0] 2 218" xfId="21297" hidden="1" xr:uid="{00000000-0005-0000-0000-000034530000}"/>
    <cellStyle name="Comma [0] 2 218" xfId="21300" hidden="1" xr:uid="{00000000-0005-0000-0000-000037530000}"/>
    <cellStyle name="Comma [0] 2 218" xfId="21302" hidden="1" xr:uid="{00000000-0005-0000-0000-000039530000}"/>
    <cellStyle name="Comma [0] 2 218" xfId="21305" hidden="1" xr:uid="{00000000-0005-0000-0000-00003C530000}"/>
    <cellStyle name="Comma [0] 2 218" xfId="21306" hidden="1" xr:uid="{00000000-0005-0000-0000-00003D530000}"/>
    <cellStyle name="Comma [0] 2 218" xfId="21311" hidden="1" xr:uid="{00000000-0005-0000-0000-000042530000}"/>
    <cellStyle name="Comma [0] 2 218" xfId="21313" hidden="1" xr:uid="{00000000-0005-0000-0000-000044530000}"/>
    <cellStyle name="Comma [0] 2 218" xfId="21316" hidden="1" xr:uid="{00000000-0005-0000-0000-000047530000}"/>
    <cellStyle name="Comma [0] 2 218" xfId="21319" hidden="1" xr:uid="{00000000-0005-0000-0000-00004A530000}"/>
    <cellStyle name="Comma [0] 2 218" xfId="21321" hidden="1" xr:uid="{00000000-0005-0000-0000-00004C530000}"/>
    <cellStyle name="Comma [0] 2 218" xfId="21324" hidden="1" xr:uid="{00000000-0005-0000-0000-00004F530000}"/>
    <cellStyle name="Comma [0] 2 218" xfId="21326" hidden="1" xr:uid="{00000000-0005-0000-0000-000051530000}"/>
    <cellStyle name="Comma [0] 2 218" xfId="21328" hidden="1" xr:uid="{00000000-0005-0000-0000-000053530000}"/>
    <cellStyle name="Comma [0] 2 218" xfId="21331" hidden="1" xr:uid="{00000000-0005-0000-0000-000056530000}"/>
    <cellStyle name="Comma [0] 2 218" xfId="21333" hidden="1" xr:uid="{00000000-0005-0000-0000-000058530000}"/>
    <cellStyle name="Comma [0] 2 218" xfId="21337" hidden="1" xr:uid="{00000000-0005-0000-0000-00005C530000}"/>
    <cellStyle name="Comma [0] 2 218" xfId="21338" hidden="1" xr:uid="{00000000-0005-0000-0000-00005D530000}"/>
    <cellStyle name="Comma [0] 2 218" xfId="21340" hidden="1" xr:uid="{00000000-0005-0000-0000-00005F530000}"/>
    <cellStyle name="Comma [0] 2 218" xfId="21344" hidden="1" xr:uid="{00000000-0005-0000-0000-000063530000}"/>
    <cellStyle name="Comma [0] 2 218" xfId="21346" hidden="1" xr:uid="{00000000-0005-0000-0000-000065530000}"/>
    <cellStyle name="Comma [0] 2 218" xfId="21348" hidden="1" xr:uid="{00000000-0005-0000-0000-000067530000}"/>
    <cellStyle name="Comma [0] 2 218" xfId="21351" hidden="1" xr:uid="{00000000-0005-0000-0000-00006A530000}"/>
    <cellStyle name="Comma [0] 2 218" xfId="21353" hidden="1" xr:uid="{00000000-0005-0000-0000-00006C530000}"/>
    <cellStyle name="Comma [0] 2 218" xfId="21358" hidden="1" xr:uid="{00000000-0005-0000-0000-000071530000}"/>
    <cellStyle name="Comma [0] 2 218" xfId="21359" hidden="1" xr:uid="{00000000-0005-0000-0000-000072530000}"/>
    <cellStyle name="Comma [0] 2 218" xfId="21363" hidden="1" xr:uid="{00000000-0005-0000-0000-000076530000}"/>
    <cellStyle name="Comma [0] 2 218" xfId="21366" hidden="1" xr:uid="{00000000-0005-0000-0000-000079530000}"/>
    <cellStyle name="Comma [0] 2 218" xfId="21368" hidden="1" xr:uid="{00000000-0005-0000-0000-00007B530000}"/>
    <cellStyle name="Comma [0] 2 218" xfId="21371" hidden="1" xr:uid="{00000000-0005-0000-0000-00007E530000}"/>
    <cellStyle name="Comma [0] 2 218" xfId="21372" hidden="1" xr:uid="{00000000-0005-0000-0000-00007F530000}"/>
    <cellStyle name="Comma [0] 2 218" xfId="21375" hidden="1" xr:uid="{00000000-0005-0000-0000-000082530000}"/>
    <cellStyle name="Comma [0] 2 218" xfId="21376" hidden="1" xr:uid="{00000000-0005-0000-0000-000083530000}"/>
    <cellStyle name="Comma [0] 2 218" xfId="21379" hidden="1" xr:uid="{00000000-0005-0000-0000-000086530000}"/>
    <cellStyle name="Comma [0] 2 218" xfId="21382" hidden="1" xr:uid="{00000000-0005-0000-0000-000089530000}"/>
    <cellStyle name="Comma [0] 2 218" xfId="21383" hidden="1" xr:uid="{00000000-0005-0000-0000-00008A530000}"/>
    <cellStyle name="Comma [0] 2 218" xfId="21387" hidden="1" xr:uid="{00000000-0005-0000-0000-00008E530000}"/>
    <cellStyle name="Comma [0] 2 218" xfId="21388" hidden="1" xr:uid="{00000000-0005-0000-0000-00008F530000}"/>
    <cellStyle name="Comma [0] 2 218" xfId="21392" hidden="1" xr:uid="{00000000-0005-0000-0000-000093530000}"/>
    <cellStyle name="Comma [0] 2 218" xfId="21394" hidden="1" xr:uid="{00000000-0005-0000-0000-000095530000}"/>
    <cellStyle name="Comma [0] 2 218" xfId="21395" hidden="1" xr:uid="{00000000-0005-0000-0000-000096530000}"/>
    <cellStyle name="Comma [0] 2 218" xfId="21398" hidden="1" xr:uid="{00000000-0005-0000-0000-000099530000}"/>
    <cellStyle name="Comma [0] 2 218" xfId="21401" hidden="1" xr:uid="{00000000-0005-0000-0000-00009C530000}"/>
    <cellStyle name="Comma [0] 2 218" xfId="21402" hidden="1" xr:uid="{00000000-0005-0000-0000-00009D530000}"/>
    <cellStyle name="Comma [0] 2 218" xfId="21406" hidden="1" xr:uid="{00000000-0005-0000-0000-0000A1530000}"/>
    <cellStyle name="Comma [0] 2 218" xfId="21408" hidden="1" xr:uid="{00000000-0005-0000-0000-0000A3530000}"/>
    <cellStyle name="Comma [0] 2 218" xfId="21410" hidden="1" xr:uid="{00000000-0005-0000-0000-0000A5530000}"/>
    <cellStyle name="Comma [0] 2 218" xfId="21413" hidden="1" xr:uid="{00000000-0005-0000-0000-0000A8530000}"/>
    <cellStyle name="Comma [0] 2 218" xfId="21415" hidden="1" xr:uid="{00000000-0005-0000-0000-0000AA530000}"/>
    <cellStyle name="Comma [0] 2 218" xfId="21419" hidden="1" xr:uid="{00000000-0005-0000-0000-0000AE530000}"/>
    <cellStyle name="Comma [0] 2 218" xfId="21420" hidden="1" xr:uid="{00000000-0005-0000-0000-0000AF530000}"/>
    <cellStyle name="Comma [0] 2 218" xfId="21422" hidden="1" xr:uid="{00000000-0005-0000-0000-0000B1530000}"/>
    <cellStyle name="Comma [0] 2 218" xfId="21426" hidden="1" xr:uid="{00000000-0005-0000-0000-0000B5530000}"/>
    <cellStyle name="Comma [0] 2 218" xfId="21428" hidden="1" xr:uid="{00000000-0005-0000-0000-0000B7530000}"/>
    <cellStyle name="Comma [0] 2 218" xfId="21430" hidden="1" xr:uid="{00000000-0005-0000-0000-0000B9530000}"/>
    <cellStyle name="Comma [0] 2 218" xfId="21433" hidden="1" xr:uid="{00000000-0005-0000-0000-0000BC530000}"/>
    <cellStyle name="Comma [0] 2 218" xfId="21435" hidden="1" xr:uid="{00000000-0005-0000-0000-0000BE530000}"/>
    <cellStyle name="Comma [0] 2 218" xfId="21440" hidden="1" xr:uid="{00000000-0005-0000-0000-0000C3530000}"/>
    <cellStyle name="Comma [0] 2 218" xfId="21441" hidden="1" xr:uid="{00000000-0005-0000-0000-0000C4530000}"/>
    <cellStyle name="Comma [0] 2 218" xfId="21445" hidden="1" xr:uid="{00000000-0005-0000-0000-0000C8530000}"/>
    <cellStyle name="Comma [0] 2 218" xfId="21448" hidden="1" xr:uid="{00000000-0005-0000-0000-0000CB530000}"/>
    <cellStyle name="Comma [0] 2 218" xfId="21450" hidden="1" xr:uid="{00000000-0005-0000-0000-0000CD530000}"/>
    <cellStyle name="Comma [0] 2 218" xfId="21453" hidden="1" xr:uid="{00000000-0005-0000-0000-0000D0530000}"/>
    <cellStyle name="Comma [0] 2 218" xfId="21454" hidden="1" xr:uid="{00000000-0005-0000-0000-0000D1530000}"/>
    <cellStyle name="Comma [0] 2 218" xfId="21458" hidden="1" xr:uid="{00000000-0005-0000-0000-0000D5530000}"/>
    <cellStyle name="Comma [0] 2 218" xfId="21461" hidden="1" xr:uid="{00000000-0005-0000-0000-0000D8530000}"/>
    <cellStyle name="Comma [0] 2 218" xfId="21464" hidden="1" xr:uid="{00000000-0005-0000-0000-0000DB530000}"/>
    <cellStyle name="Comma [0] 2 218" xfId="21466" hidden="1" xr:uid="{00000000-0005-0000-0000-0000DD530000}"/>
    <cellStyle name="Comma [0] 2 218" xfId="21469" hidden="1" xr:uid="{00000000-0005-0000-0000-0000E0530000}"/>
    <cellStyle name="Comma [0] 2 218" xfId="21471" hidden="1" xr:uid="{00000000-0005-0000-0000-0000E2530000}"/>
    <cellStyle name="Comma [0] 2 218" xfId="21475" hidden="1" xr:uid="{00000000-0005-0000-0000-0000E6530000}"/>
    <cellStyle name="Comma [0] 2 218" xfId="21477" hidden="1" xr:uid="{00000000-0005-0000-0000-0000E8530000}"/>
    <cellStyle name="Comma [0] 2 218" xfId="21480" hidden="1" xr:uid="{00000000-0005-0000-0000-0000EB530000}"/>
    <cellStyle name="Comma [0] 2 218" xfId="21482" hidden="1" xr:uid="{00000000-0005-0000-0000-0000ED530000}"/>
    <cellStyle name="Comma [0] 2 218" xfId="21485" hidden="1" xr:uid="{00000000-0005-0000-0000-0000F0530000}"/>
    <cellStyle name="Comma [0] 2 218" xfId="21487" hidden="1" xr:uid="{00000000-0005-0000-0000-0000F2530000}"/>
    <cellStyle name="Comma [0] 2 218" xfId="21489" hidden="1" xr:uid="{00000000-0005-0000-0000-0000F4530000}"/>
    <cellStyle name="Comma [0] 2 218" xfId="21491" hidden="1" xr:uid="{00000000-0005-0000-0000-0000F6530000}"/>
    <cellStyle name="Comma [0] 2 218" xfId="21494" hidden="1" xr:uid="{00000000-0005-0000-0000-0000F9530000}"/>
    <cellStyle name="Comma [0] 2 218" xfId="21496" hidden="1" xr:uid="{00000000-0005-0000-0000-0000FB530000}"/>
    <cellStyle name="Comma [0] 2 218" xfId="21499" hidden="1" xr:uid="{00000000-0005-0000-0000-0000FE530000}"/>
    <cellStyle name="Comma [0] 2 218" xfId="21501" hidden="1" xr:uid="{00000000-0005-0000-0000-000000540000}"/>
    <cellStyle name="Comma [0] 2 218" xfId="21503" hidden="1" xr:uid="{00000000-0005-0000-0000-000002540000}"/>
    <cellStyle name="Comma [0] 2 218" xfId="21506" hidden="1" xr:uid="{00000000-0005-0000-0000-000005540000}"/>
    <cellStyle name="Comma [0] 2 218" xfId="21509" hidden="1" xr:uid="{00000000-0005-0000-0000-000008540000}"/>
    <cellStyle name="Comma [0] 2 218" xfId="21510" hidden="1" xr:uid="{00000000-0005-0000-0000-000009540000}"/>
    <cellStyle name="Comma [0] 2 218" xfId="21513" hidden="1" xr:uid="{00000000-0005-0000-0000-00000C540000}"/>
    <cellStyle name="Comma [0] 2 218" xfId="21515" hidden="1" xr:uid="{00000000-0005-0000-0000-00000E540000}"/>
    <cellStyle name="Comma [0] 2 218" xfId="21519" hidden="1" xr:uid="{00000000-0005-0000-0000-000012540000}"/>
    <cellStyle name="Comma [0] 2 218" xfId="21521" hidden="1" xr:uid="{00000000-0005-0000-0000-000014540000}"/>
    <cellStyle name="Comma [0] 2 218" xfId="21524" hidden="1" xr:uid="{00000000-0005-0000-0000-000017540000}"/>
    <cellStyle name="Comma [0] 2 218" xfId="21527" hidden="1" xr:uid="{00000000-0005-0000-0000-00001A540000}"/>
    <cellStyle name="Comma [0] 2 218" xfId="21530" hidden="1" xr:uid="{00000000-0005-0000-0000-00001D540000}"/>
    <cellStyle name="Comma [0] 2 218" xfId="21533" hidden="1" xr:uid="{00000000-0005-0000-0000-000020540000}"/>
    <cellStyle name="Comma [0] 2 218" xfId="21535" hidden="1" xr:uid="{00000000-0005-0000-0000-000022540000}"/>
    <cellStyle name="Comma [0] 2 218" xfId="21538" hidden="1" xr:uid="{00000000-0005-0000-0000-000025540000}"/>
    <cellStyle name="Comma [0] 2 218" xfId="21540" hidden="1" xr:uid="{00000000-0005-0000-0000-000027540000}"/>
    <cellStyle name="Comma [0] 2 218" xfId="21542" hidden="1" xr:uid="{00000000-0005-0000-0000-000029540000}"/>
    <cellStyle name="Comma [0] 2 218" xfId="21545" hidden="1" xr:uid="{00000000-0005-0000-0000-00002C540000}"/>
    <cellStyle name="Comma [0] 2 218" xfId="21547" hidden="1" xr:uid="{00000000-0005-0000-0000-00002E540000}"/>
    <cellStyle name="Comma [0] 2 218" xfId="21551" hidden="1" xr:uid="{00000000-0005-0000-0000-000032540000}"/>
    <cellStyle name="Comma [0] 2 218" xfId="21553" hidden="1" xr:uid="{00000000-0005-0000-0000-000034540000}"/>
    <cellStyle name="Comma [0] 2 218" xfId="21556" hidden="1" xr:uid="{00000000-0005-0000-0000-000037540000}"/>
    <cellStyle name="Comma [0] 2 218" xfId="21558" hidden="1" xr:uid="{00000000-0005-0000-0000-000039540000}"/>
    <cellStyle name="Comma [0] 2 218" xfId="21561" hidden="1" xr:uid="{00000000-0005-0000-0000-00003C540000}"/>
    <cellStyle name="Comma [0] 2 218" xfId="21564" hidden="1" xr:uid="{00000000-0005-0000-0000-00003F540000}"/>
    <cellStyle name="Comma [0] 2 218" xfId="21566" hidden="1" xr:uid="{00000000-0005-0000-0000-000041540000}"/>
    <cellStyle name="Comma [0] 2 218" xfId="21569" hidden="1" xr:uid="{00000000-0005-0000-0000-000044540000}"/>
    <cellStyle name="Comma [0] 2 218" xfId="21572" hidden="1" xr:uid="{00000000-0005-0000-0000-000047540000}"/>
    <cellStyle name="Comma [0] 2 218" xfId="21574" hidden="1" xr:uid="{00000000-0005-0000-0000-000049540000}"/>
    <cellStyle name="Comma [0] 2 218" xfId="21577" hidden="1" xr:uid="{00000000-0005-0000-0000-00004C540000}"/>
    <cellStyle name="Comma [0] 2 218" xfId="21579" hidden="1" xr:uid="{00000000-0005-0000-0000-00004E540000}"/>
    <cellStyle name="Comma [0] 2 218" xfId="21582" hidden="1" xr:uid="{00000000-0005-0000-0000-000051540000}"/>
    <cellStyle name="Comma [0] 2 218" xfId="21584" hidden="1" xr:uid="{00000000-0005-0000-0000-000053540000}"/>
    <cellStyle name="Comma [0] 2 218" xfId="21587" hidden="1" xr:uid="{00000000-0005-0000-0000-000056540000}"/>
    <cellStyle name="Comma [0] 2 218" xfId="21590" hidden="1" xr:uid="{00000000-0005-0000-0000-000059540000}"/>
    <cellStyle name="Comma [0] 2 218" xfId="21592" hidden="1" xr:uid="{00000000-0005-0000-0000-00005B540000}"/>
    <cellStyle name="Comma [0] 2 218" xfId="21595" hidden="1" xr:uid="{00000000-0005-0000-0000-00005E540000}"/>
    <cellStyle name="Comma [0] 2 218" xfId="21597" hidden="1" xr:uid="{00000000-0005-0000-0000-000060540000}"/>
    <cellStyle name="Comma [0] 2 218" xfId="21602" hidden="1" xr:uid="{00000000-0005-0000-0000-000065540000}"/>
    <cellStyle name="Comma [0] 2 218" xfId="21603" hidden="1" xr:uid="{00000000-0005-0000-0000-000066540000}"/>
    <cellStyle name="Comma [0] 2 218" xfId="21607" hidden="1" xr:uid="{00000000-0005-0000-0000-00006A540000}"/>
    <cellStyle name="Comma [0] 2 218" xfId="21609" hidden="1" xr:uid="{00000000-0005-0000-0000-00006C540000}"/>
    <cellStyle name="Comma [0] 2 218" xfId="21611" hidden="1" xr:uid="{00000000-0005-0000-0000-00006E540000}"/>
    <cellStyle name="Comma [0] 2 218" xfId="21615" hidden="1" xr:uid="{00000000-0005-0000-0000-000072540000}"/>
    <cellStyle name="Comma [0] 2 218" xfId="21617" hidden="1" xr:uid="{00000000-0005-0000-0000-000074540000}"/>
    <cellStyle name="Comma [0] 2 218" xfId="22788" hidden="1" xr:uid="{00000000-0005-0000-0000-000007590000}"/>
    <cellStyle name="Comma [0] 2 218" xfId="22789" hidden="1" xr:uid="{00000000-0005-0000-0000-000008590000}"/>
    <cellStyle name="Comma [0] 2 218" xfId="22794" hidden="1" xr:uid="{00000000-0005-0000-0000-00000D590000}"/>
    <cellStyle name="Comma [0] 2 218" xfId="22796" hidden="1" xr:uid="{00000000-0005-0000-0000-00000F590000}"/>
    <cellStyle name="Comma [0] 2 218" xfId="22798" hidden="1" xr:uid="{00000000-0005-0000-0000-000011590000}"/>
    <cellStyle name="Comma [0] 2 218" xfId="22801" hidden="1" xr:uid="{00000000-0005-0000-0000-000014590000}"/>
    <cellStyle name="Comma [0] 2 218" xfId="22804" hidden="1" xr:uid="{00000000-0005-0000-0000-000017590000}"/>
    <cellStyle name="Comma [0] 2 218" xfId="22805" hidden="1" xr:uid="{00000000-0005-0000-0000-000018590000}"/>
    <cellStyle name="Comma [0] 2 218" xfId="22809" hidden="1" xr:uid="{00000000-0005-0000-0000-00001C590000}"/>
    <cellStyle name="Comma [0] 2 218" xfId="22810" hidden="1" xr:uid="{00000000-0005-0000-0000-00001D590000}"/>
    <cellStyle name="Comma [0] 2 218" xfId="22814" hidden="1" xr:uid="{00000000-0005-0000-0000-000021590000}"/>
    <cellStyle name="Comma [0] 2 218" xfId="22815" hidden="1" xr:uid="{00000000-0005-0000-0000-000022590000}"/>
    <cellStyle name="Comma [0] 2 218" xfId="22816" hidden="1" xr:uid="{00000000-0005-0000-0000-000023590000}"/>
    <cellStyle name="Comma [0] 2 218" xfId="22820" hidden="1" xr:uid="{00000000-0005-0000-0000-000027590000}"/>
    <cellStyle name="Comma [0] 2 218" xfId="22822" hidden="1" xr:uid="{00000000-0005-0000-0000-000029590000}"/>
    <cellStyle name="Comma [0] 2 218" xfId="22823" hidden="1" xr:uid="{00000000-0005-0000-0000-00002A590000}"/>
    <cellStyle name="Comma [0] 2 218" xfId="22827" hidden="1" xr:uid="{00000000-0005-0000-0000-00002E590000}"/>
    <cellStyle name="Comma [0] 2 218" xfId="22828" hidden="1" xr:uid="{00000000-0005-0000-0000-00002F590000}"/>
    <cellStyle name="Comma [0] 2 218" xfId="22833" hidden="1" xr:uid="{00000000-0005-0000-0000-000034590000}"/>
    <cellStyle name="Comma [0] 2 218" xfId="22835" hidden="1" xr:uid="{00000000-0005-0000-0000-000036590000}"/>
    <cellStyle name="Comma [0] 2 218" xfId="22838" hidden="1" xr:uid="{00000000-0005-0000-0000-000039590000}"/>
    <cellStyle name="Comma [0] 2 218" xfId="22841" hidden="1" xr:uid="{00000000-0005-0000-0000-00003C590000}"/>
    <cellStyle name="Comma [0] 2 218" xfId="22843" hidden="1" xr:uid="{00000000-0005-0000-0000-00003E590000}"/>
    <cellStyle name="Comma [0] 2 218" xfId="22847" hidden="1" xr:uid="{00000000-0005-0000-0000-000042590000}"/>
    <cellStyle name="Comma [0] 2 218" xfId="22848" hidden="1" xr:uid="{00000000-0005-0000-0000-000043590000}"/>
    <cellStyle name="Comma [0] 2 218" xfId="22852" hidden="1" xr:uid="{00000000-0005-0000-0000-000047590000}"/>
    <cellStyle name="Comma [0] 2 218" xfId="22853" hidden="1" xr:uid="{00000000-0005-0000-0000-000048590000}"/>
    <cellStyle name="Comma [0] 2 218" xfId="22857" hidden="1" xr:uid="{00000000-0005-0000-0000-00004C590000}"/>
    <cellStyle name="Comma [0] 2 218" xfId="22860" hidden="1" xr:uid="{00000000-0005-0000-0000-00004F590000}"/>
    <cellStyle name="Comma [0] 2 218" xfId="22861" hidden="1" xr:uid="{00000000-0005-0000-0000-000050590000}"/>
    <cellStyle name="Comma [0] 2 218" xfId="22865" hidden="1" xr:uid="{00000000-0005-0000-0000-000054590000}"/>
    <cellStyle name="Comma [0] 2 218" xfId="22866" hidden="1" xr:uid="{00000000-0005-0000-0000-000055590000}"/>
    <cellStyle name="Comma [0] 2 218" xfId="22871" hidden="1" xr:uid="{00000000-0005-0000-0000-00005A590000}"/>
    <cellStyle name="Comma [0] 2 218" xfId="22872" hidden="1" xr:uid="{00000000-0005-0000-0000-00005B590000}"/>
    <cellStyle name="Comma [0] 2 218" xfId="22876" hidden="1" xr:uid="{00000000-0005-0000-0000-00005F590000}"/>
    <cellStyle name="Comma [0] 2 218" xfId="22879" hidden="1" xr:uid="{00000000-0005-0000-0000-000062590000}"/>
    <cellStyle name="Comma [0] 2 218" xfId="22880" hidden="1" xr:uid="{00000000-0005-0000-0000-000063590000}"/>
    <cellStyle name="Comma [0] 2 218" xfId="22884" hidden="1" xr:uid="{00000000-0005-0000-0000-000067590000}"/>
    <cellStyle name="Comma [0] 2 218" xfId="22886" hidden="1" xr:uid="{00000000-0005-0000-0000-000069590000}"/>
    <cellStyle name="Comma [0] 2 218" xfId="22887" hidden="1" xr:uid="{00000000-0005-0000-0000-00006A590000}"/>
    <cellStyle name="Comma [0] 2 218" xfId="22891" hidden="1" xr:uid="{00000000-0005-0000-0000-00006E590000}"/>
    <cellStyle name="Comma [0] 2 218" xfId="22892" hidden="1" xr:uid="{00000000-0005-0000-0000-00006F590000}"/>
    <cellStyle name="Comma [0] 2 218" xfId="22896" hidden="1" xr:uid="{00000000-0005-0000-0000-000073590000}"/>
    <cellStyle name="Comma [0] 2 218" xfId="22898" hidden="1" xr:uid="{00000000-0005-0000-0000-000075590000}"/>
    <cellStyle name="Comma [0] 2 218" xfId="22899" hidden="1" xr:uid="{00000000-0005-0000-0000-000076590000}"/>
    <cellStyle name="Comma [0] 2 218" xfId="22903" hidden="1" xr:uid="{00000000-0005-0000-0000-00007A590000}"/>
    <cellStyle name="Comma [0] 2 218" xfId="22906" hidden="1" xr:uid="{00000000-0005-0000-0000-00007D590000}"/>
    <cellStyle name="Comma [0] 2 218" xfId="22907" hidden="1" xr:uid="{00000000-0005-0000-0000-00007E590000}"/>
    <cellStyle name="Comma [0] 2 218" xfId="22911" hidden="1" xr:uid="{00000000-0005-0000-0000-000082590000}"/>
    <cellStyle name="Comma [0] 2 218" xfId="22912" hidden="1" xr:uid="{00000000-0005-0000-0000-000083590000}"/>
    <cellStyle name="Comma [0] 2 218" xfId="22918" hidden="1" xr:uid="{00000000-0005-0000-0000-000089590000}"/>
    <cellStyle name="Comma [0] 2 218" xfId="22919" hidden="1" xr:uid="{00000000-0005-0000-0000-00008A590000}"/>
    <cellStyle name="Comma [0] 2 218" xfId="22922" hidden="1" xr:uid="{00000000-0005-0000-0000-00008D590000}"/>
    <cellStyle name="Comma [0] 2 218" xfId="22926" hidden="1" xr:uid="{00000000-0005-0000-0000-000091590000}"/>
    <cellStyle name="Comma [0] 2 218" xfId="22927" hidden="1" xr:uid="{00000000-0005-0000-0000-000092590000}"/>
    <cellStyle name="Comma [0] 2 218" xfId="22931" hidden="1" xr:uid="{00000000-0005-0000-0000-000096590000}"/>
    <cellStyle name="Comma [0] 2 218" xfId="22932" hidden="1" xr:uid="{00000000-0005-0000-0000-000097590000}"/>
    <cellStyle name="Comma [0] 2 218" xfId="22936" hidden="1" xr:uid="{00000000-0005-0000-0000-00009B590000}"/>
    <cellStyle name="Comma [0] 2 218" xfId="22937" hidden="1" xr:uid="{00000000-0005-0000-0000-00009C590000}"/>
    <cellStyle name="Comma [0] 2 218" xfId="22941" hidden="1" xr:uid="{00000000-0005-0000-0000-0000A0590000}"/>
    <cellStyle name="Comma [0] 2 218" xfId="22944" hidden="1" xr:uid="{00000000-0005-0000-0000-0000A3590000}"/>
    <cellStyle name="Comma [0] 2 218" xfId="22945" hidden="1" xr:uid="{00000000-0005-0000-0000-0000A4590000}"/>
    <cellStyle name="Comma [0] 2 218" xfId="22948" hidden="1" xr:uid="{00000000-0005-0000-0000-0000A7590000}"/>
    <cellStyle name="Comma [0] 2 218" xfId="22950" hidden="1" xr:uid="{00000000-0005-0000-0000-0000A9590000}"/>
    <cellStyle name="Comma [0] 2 218" xfId="22954" hidden="1" xr:uid="{00000000-0005-0000-0000-0000AD590000}"/>
    <cellStyle name="Comma [0] 2 218" xfId="22956" hidden="1" xr:uid="{00000000-0005-0000-0000-0000AF590000}"/>
    <cellStyle name="Comma [0] 2 218" xfId="22960" hidden="1" xr:uid="{00000000-0005-0000-0000-0000B3590000}"/>
    <cellStyle name="Comma [0] 2 218" xfId="22962" hidden="1" xr:uid="{00000000-0005-0000-0000-0000B5590000}"/>
    <cellStyle name="Comma [0] 2 218" xfId="22964" hidden="1" xr:uid="{00000000-0005-0000-0000-0000B7590000}"/>
    <cellStyle name="Comma [0] 2 218" xfId="22967" hidden="1" xr:uid="{00000000-0005-0000-0000-0000BA590000}"/>
    <cellStyle name="Comma [0] 2 218" xfId="22969" hidden="1" xr:uid="{00000000-0005-0000-0000-0000BC590000}"/>
    <cellStyle name="Comma [0] 2 218" xfId="22971" hidden="1" xr:uid="{00000000-0005-0000-0000-0000BE590000}"/>
    <cellStyle name="Comma [0] 2 218" xfId="22974" hidden="1" xr:uid="{00000000-0005-0000-0000-0000C1590000}"/>
    <cellStyle name="Comma [0] 2 218" xfId="22976" hidden="1" xr:uid="{00000000-0005-0000-0000-0000C3590000}"/>
    <cellStyle name="Comma [0] 2 218" xfId="22980" hidden="1" xr:uid="{00000000-0005-0000-0000-0000C7590000}"/>
    <cellStyle name="Comma [0] 2 218" xfId="22981" hidden="1" xr:uid="{00000000-0005-0000-0000-0000C8590000}"/>
    <cellStyle name="Comma [0] 2 218" xfId="22983" hidden="1" xr:uid="{00000000-0005-0000-0000-0000CA590000}"/>
    <cellStyle name="Comma [0] 2 218" xfId="22987" hidden="1" xr:uid="{00000000-0005-0000-0000-0000CE590000}"/>
    <cellStyle name="Comma [0] 2 218" xfId="22989" hidden="1" xr:uid="{00000000-0005-0000-0000-0000D0590000}"/>
    <cellStyle name="Comma [0] 2 218" xfId="22991" hidden="1" xr:uid="{00000000-0005-0000-0000-0000D2590000}"/>
    <cellStyle name="Comma [0] 2 218" xfId="22994" hidden="1" xr:uid="{00000000-0005-0000-0000-0000D5590000}"/>
    <cellStyle name="Comma [0] 2 218" xfId="22996" hidden="1" xr:uid="{00000000-0005-0000-0000-0000D7590000}"/>
    <cellStyle name="Comma [0] 2 218" xfId="23001" hidden="1" xr:uid="{00000000-0005-0000-0000-0000DC590000}"/>
    <cellStyle name="Comma [0] 2 218" xfId="23003" hidden="1" xr:uid="{00000000-0005-0000-0000-0000DE590000}"/>
    <cellStyle name="Comma [0] 2 218" xfId="23007" hidden="1" xr:uid="{00000000-0005-0000-0000-0000E2590000}"/>
    <cellStyle name="Comma [0] 2 218" xfId="23009" hidden="1" xr:uid="{00000000-0005-0000-0000-0000E4590000}"/>
    <cellStyle name="Comma [0] 2 218" xfId="23012" hidden="1" xr:uid="{00000000-0005-0000-0000-0000E7590000}"/>
    <cellStyle name="Comma [0] 2 218" xfId="23015" hidden="1" xr:uid="{00000000-0005-0000-0000-0000EA590000}"/>
    <cellStyle name="Comma [0] 2 218" xfId="23017" hidden="1" xr:uid="{00000000-0005-0000-0000-0000EC590000}"/>
    <cellStyle name="Comma [0] 2 218" xfId="23020" hidden="1" xr:uid="{00000000-0005-0000-0000-0000EF590000}"/>
    <cellStyle name="Comma [0] 2 218" xfId="23022" hidden="1" xr:uid="{00000000-0005-0000-0000-0000F1590000}"/>
    <cellStyle name="Comma [0] 2 218" xfId="23025" hidden="1" xr:uid="{00000000-0005-0000-0000-0000F4590000}"/>
    <cellStyle name="Comma [0] 2 218" xfId="23028" hidden="1" xr:uid="{00000000-0005-0000-0000-0000F7590000}"/>
    <cellStyle name="Comma [0] 2 218" xfId="23030" hidden="1" xr:uid="{00000000-0005-0000-0000-0000F9590000}"/>
    <cellStyle name="Comma [0] 2 218" xfId="23033" hidden="1" xr:uid="{00000000-0005-0000-0000-0000FC590000}"/>
    <cellStyle name="Comma [0] 2 218" xfId="23034" hidden="1" xr:uid="{00000000-0005-0000-0000-0000FD590000}"/>
    <cellStyle name="Comma [0] 2 218" xfId="23039" hidden="1" xr:uid="{00000000-0005-0000-0000-0000025A0000}"/>
    <cellStyle name="Comma [0] 2 218" xfId="23041" hidden="1" xr:uid="{00000000-0005-0000-0000-0000045A0000}"/>
    <cellStyle name="Comma [0] 2 218" xfId="23044" hidden="1" xr:uid="{00000000-0005-0000-0000-0000075A0000}"/>
    <cellStyle name="Comma [0] 2 218" xfId="23047" hidden="1" xr:uid="{00000000-0005-0000-0000-00000A5A0000}"/>
    <cellStyle name="Comma [0] 2 218" xfId="23049" hidden="1" xr:uid="{00000000-0005-0000-0000-00000C5A0000}"/>
    <cellStyle name="Comma [0] 2 218" xfId="23052" hidden="1" xr:uid="{00000000-0005-0000-0000-00000F5A0000}"/>
    <cellStyle name="Comma [0] 2 218" xfId="23054" hidden="1" xr:uid="{00000000-0005-0000-0000-0000115A0000}"/>
    <cellStyle name="Comma [0] 2 218" xfId="23056" hidden="1" xr:uid="{00000000-0005-0000-0000-0000135A0000}"/>
    <cellStyle name="Comma [0] 2 218" xfId="23059" hidden="1" xr:uid="{00000000-0005-0000-0000-0000165A0000}"/>
    <cellStyle name="Comma [0] 2 218" xfId="23061" hidden="1" xr:uid="{00000000-0005-0000-0000-0000185A0000}"/>
    <cellStyle name="Comma [0] 2 218" xfId="23065" hidden="1" xr:uid="{00000000-0005-0000-0000-00001C5A0000}"/>
    <cellStyle name="Comma [0] 2 218" xfId="23066" hidden="1" xr:uid="{00000000-0005-0000-0000-00001D5A0000}"/>
    <cellStyle name="Comma [0] 2 218" xfId="23068" hidden="1" xr:uid="{00000000-0005-0000-0000-00001F5A0000}"/>
    <cellStyle name="Comma [0] 2 218" xfId="23072" hidden="1" xr:uid="{00000000-0005-0000-0000-0000235A0000}"/>
    <cellStyle name="Comma [0] 2 218" xfId="23074" hidden="1" xr:uid="{00000000-0005-0000-0000-0000255A0000}"/>
    <cellStyle name="Comma [0] 2 218" xfId="23076" hidden="1" xr:uid="{00000000-0005-0000-0000-0000275A0000}"/>
    <cellStyle name="Comma [0] 2 218" xfId="23079" hidden="1" xr:uid="{00000000-0005-0000-0000-00002A5A0000}"/>
    <cellStyle name="Comma [0] 2 218" xfId="23081" hidden="1" xr:uid="{00000000-0005-0000-0000-00002C5A0000}"/>
    <cellStyle name="Comma [0] 2 218" xfId="23086" hidden="1" xr:uid="{00000000-0005-0000-0000-0000315A0000}"/>
    <cellStyle name="Comma [0] 2 218" xfId="23087" hidden="1" xr:uid="{00000000-0005-0000-0000-0000325A0000}"/>
    <cellStyle name="Comma [0] 2 218" xfId="23091" hidden="1" xr:uid="{00000000-0005-0000-0000-0000365A0000}"/>
    <cellStyle name="Comma [0] 2 218" xfId="23094" hidden="1" xr:uid="{00000000-0005-0000-0000-0000395A0000}"/>
    <cellStyle name="Comma [0] 2 218" xfId="23096" hidden="1" xr:uid="{00000000-0005-0000-0000-00003B5A0000}"/>
    <cellStyle name="Comma [0] 2 218" xfId="23099" hidden="1" xr:uid="{00000000-0005-0000-0000-00003E5A0000}"/>
    <cellStyle name="Comma [0] 2 218" xfId="23100" hidden="1" xr:uid="{00000000-0005-0000-0000-00003F5A0000}"/>
    <cellStyle name="Comma [0] 2 218" xfId="23103" hidden="1" xr:uid="{00000000-0005-0000-0000-0000425A0000}"/>
    <cellStyle name="Comma [0] 2 218" xfId="23104" hidden="1" xr:uid="{00000000-0005-0000-0000-0000435A0000}"/>
    <cellStyle name="Comma [0] 2 218" xfId="23107" hidden="1" xr:uid="{00000000-0005-0000-0000-0000465A0000}"/>
    <cellStyle name="Comma [0] 2 218" xfId="23110" hidden="1" xr:uid="{00000000-0005-0000-0000-0000495A0000}"/>
    <cellStyle name="Comma [0] 2 218" xfId="23111" hidden="1" xr:uid="{00000000-0005-0000-0000-00004A5A0000}"/>
    <cellStyle name="Comma [0] 2 218" xfId="23115" hidden="1" xr:uid="{00000000-0005-0000-0000-00004E5A0000}"/>
    <cellStyle name="Comma [0] 2 218" xfId="23116" hidden="1" xr:uid="{00000000-0005-0000-0000-00004F5A0000}"/>
    <cellStyle name="Comma [0] 2 218" xfId="23120" hidden="1" xr:uid="{00000000-0005-0000-0000-0000535A0000}"/>
    <cellStyle name="Comma [0] 2 218" xfId="23122" hidden="1" xr:uid="{00000000-0005-0000-0000-0000555A0000}"/>
    <cellStyle name="Comma [0] 2 218" xfId="23123" hidden="1" xr:uid="{00000000-0005-0000-0000-0000565A0000}"/>
    <cellStyle name="Comma [0] 2 218" xfId="23126" hidden="1" xr:uid="{00000000-0005-0000-0000-0000595A0000}"/>
    <cellStyle name="Comma [0] 2 218" xfId="23128" hidden="1" xr:uid="{00000000-0005-0000-0000-00005B5A0000}"/>
    <cellStyle name="Comma [0] 2 218" xfId="23129" hidden="1" xr:uid="{00000000-0005-0000-0000-00005C5A0000}"/>
    <cellStyle name="Comma [0] 2 218" xfId="23133" hidden="1" xr:uid="{00000000-0005-0000-0000-0000605A0000}"/>
    <cellStyle name="Comma [0] 2 218" xfId="23135" hidden="1" xr:uid="{00000000-0005-0000-0000-0000625A0000}"/>
    <cellStyle name="Comma [0] 2 218" xfId="23137" hidden="1" xr:uid="{00000000-0005-0000-0000-0000645A0000}"/>
    <cellStyle name="Comma [0] 2 218" xfId="23140" hidden="1" xr:uid="{00000000-0005-0000-0000-0000675A0000}"/>
    <cellStyle name="Comma [0] 2 218" xfId="23142" hidden="1" xr:uid="{00000000-0005-0000-0000-0000695A0000}"/>
    <cellStyle name="Comma [0] 2 218" xfId="23146" hidden="1" xr:uid="{00000000-0005-0000-0000-00006D5A0000}"/>
    <cellStyle name="Comma [0] 2 218" xfId="23147" hidden="1" xr:uid="{00000000-0005-0000-0000-00006E5A0000}"/>
    <cellStyle name="Comma [0] 2 218" xfId="23149" hidden="1" xr:uid="{00000000-0005-0000-0000-0000705A0000}"/>
    <cellStyle name="Comma [0] 2 218" xfId="23153" hidden="1" xr:uid="{00000000-0005-0000-0000-0000745A0000}"/>
    <cellStyle name="Comma [0] 2 218" xfId="23155" hidden="1" xr:uid="{00000000-0005-0000-0000-0000765A0000}"/>
    <cellStyle name="Comma [0] 2 218" xfId="23157" hidden="1" xr:uid="{00000000-0005-0000-0000-0000785A0000}"/>
    <cellStyle name="Comma [0] 2 218" xfId="23160" hidden="1" xr:uid="{00000000-0005-0000-0000-00007B5A0000}"/>
    <cellStyle name="Comma [0] 2 218" xfId="23162" hidden="1" xr:uid="{00000000-0005-0000-0000-00007D5A0000}"/>
    <cellStyle name="Comma [0] 2 218" xfId="23167" hidden="1" xr:uid="{00000000-0005-0000-0000-0000825A0000}"/>
    <cellStyle name="Comma [0] 2 218" xfId="23168" hidden="1" xr:uid="{00000000-0005-0000-0000-0000835A0000}"/>
    <cellStyle name="Comma [0] 2 218" xfId="23172" hidden="1" xr:uid="{00000000-0005-0000-0000-0000875A0000}"/>
    <cellStyle name="Comma [0] 2 218" xfId="23175" hidden="1" xr:uid="{00000000-0005-0000-0000-00008A5A0000}"/>
    <cellStyle name="Comma [0] 2 218" xfId="23177" hidden="1" xr:uid="{00000000-0005-0000-0000-00008C5A0000}"/>
    <cellStyle name="Comma [0] 2 218" xfId="23180" hidden="1" xr:uid="{00000000-0005-0000-0000-00008F5A0000}"/>
    <cellStyle name="Comma [0] 2 218" xfId="23181" hidden="1" xr:uid="{00000000-0005-0000-0000-0000905A0000}"/>
    <cellStyle name="Comma [0] 2 218" xfId="23185" hidden="1" xr:uid="{00000000-0005-0000-0000-0000945A0000}"/>
    <cellStyle name="Comma [0] 2 218" xfId="23188" hidden="1" xr:uid="{00000000-0005-0000-0000-0000975A0000}"/>
    <cellStyle name="Comma [0] 2 218" xfId="23190" hidden="1" xr:uid="{00000000-0005-0000-0000-0000995A0000}"/>
    <cellStyle name="Comma [0] 2 218" xfId="23192" hidden="1" xr:uid="{00000000-0005-0000-0000-00009B5A0000}"/>
    <cellStyle name="Comma [0] 2 218" xfId="23195" hidden="1" xr:uid="{00000000-0005-0000-0000-00009E5A0000}"/>
    <cellStyle name="Comma [0] 2 218" xfId="23197" hidden="1" xr:uid="{00000000-0005-0000-0000-0000A05A0000}"/>
    <cellStyle name="Comma [0] 2 218" xfId="23201" hidden="1" xr:uid="{00000000-0005-0000-0000-0000A45A0000}"/>
    <cellStyle name="Comma [0] 2 218" xfId="23203" hidden="1" xr:uid="{00000000-0005-0000-0000-0000A65A0000}"/>
    <cellStyle name="Comma [0] 2 218" xfId="23206" hidden="1" xr:uid="{00000000-0005-0000-0000-0000A95A0000}"/>
    <cellStyle name="Comma [0] 2 218" xfId="23208" hidden="1" xr:uid="{00000000-0005-0000-0000-0000AB5A0000}"/>
    <cellStyle name="Comma [0] 2 218" xfId="23211" hidden="1" xr:uid="{00000000-0005-0000-0000-0000AE5A0000}"/>
    <cellStyle name="Comma [0] 2 218" xfId="23213" hidden="1" xr:uid="{00000000-0005-0000-0000-0000B05A0000}"/>
    <cellStyle name="Comma [0] 2 218" xfId="23215" hidden="1" xr:uid="{00000000-0005-0000-0000-0000B25A0000}"/>
    <cellStyle name="Comma [0] 2 218" xfId="23217" hidden="1" xr:uid="{00000000-0005-0000-0000-0000B45A0000}"/>
    <cellStyle name="Comma [0] 2 218" xfId="23220" hidden="1" xr:uid="{00000000-0005-0000-0000-0000B75A0000}"/>
    <cellStyle name="Comma [0] 2 218" xfId="23222" hidden="1" xr:uid="{00000000-0005-0000-0000-0000B95A0000}"/>
    <cellStyle name="Comma [0] 2 218" xfId="23225" hidden="1" xr:uid="{00000000-0005-0000-0000-0000BC5A0000}"/>
    <cellStyle name="Comma [0] 2 218" xfId="23227" hidden="1" xr:uid="{00000000-0005-0000-0000-0000BE5A0000}"/>
    <cellStyle name="Comma [0] 2 218" xfId="23229" hidden="1" xr:uid="{00000000-0005-0000-0000-0000C05A0000}"/>
    <cellStyle name="Comma [0] 2 218" xfId="23232" hidden="1" xr:uid="{00000000-0005-0000-0000-0000C35A0000}"/>
    <cellStyle name="Comma [0] 2 218" xfId="23235" hidden="1" xr:uid="{00000000-0005-0000-0000-0000C65A0000}"/>
    <cellStyle name="Comma [0] 2 218" xfId="23236" hidden="1" xr:uid="{00000000-0005-0000-0000-0000C75A0000}"/>
    <cellStyle name="Comma [0] 2 218" xfId="23239" hidden="1" xr:uid="{00000000-0005-0000-0000-0000CA5A0000}"/>
    <cellStyle name="Comma [0] 2 218" xfId="23241" hidden="1" xr:uid="{00000000-0005-0000-0000-0000CC5A0000}"/>
    <cellStyle name="Comma [0] 2 218" xfId="23245" hidden="1" xr:uid="{00000000-0005-0000-0000-0000D05A0000}"/>
    <cellStyle name="Comma [0] 2 218" xfId="23247" hidden="1" xr:uid="{00000000-0005-0000-0000-0000D25A0000}"/>
    <cellStyle name="Comma [0] 2 218" xfId="23250" hidden="1" xr:uid="{00000000-0005-0000-0000-0000D55A0000}"/>
    <cellStyle name="Comma [0] 2 218" xfId="23253" hidden="1" xr:uid="{00000000-0005-0000-0000-0000D85A0000}"/>
    <cellStyle name="Comma [0] 2 218" xfId="23256" hidden="1" xr:uid="{00000000-0005-0000-0000-0000DB5A0000}"/>
    <cellStyle name="Comma [0] 2 218" xfId="23259" hidden="1" xr:uid="{00000000-0005-0000-0000-0000DE5A0000}"/>
    <cellStyle name="Comma [0] 2 218" xfId="23261" hidden="1" xr:uid="{00000000-0005-0000-0000-0000E05A0000}"/>
    <cellStyle name="Comma [0] 2 218" xfId="23264" hidden="1" xr:uid="{00000000-0005-0000-0000-0000E35A0000}"/>
    <cellStyle name="Comma [0] 2 218" xfId="23266" hidden="1" xr:uid="{00000000-0005-0000-0000-0000E55A0000}"/>
    <cellStyle name="Comma [0] 2 218" xfId="23268" hidden="1" xr:uid="{00000000-0005-0000-0000-0000E75A0000}"/>
    <cellStyle name="Comma [0] 2 218" xfId="23271" hidden="1" xr:uid="{00000000-0005-0000-0000-0000EA5A0000}"/>
    <cellStyle name="Comma [0] 2 218" xfId="23273" hidden="1" xr:uid="{00000000-0005-0000-0000-0000EC5A0000}"/>
    <cellStyle name="Comma [0] 2 218" xfId="23277" hidden="1" xr:uid="{00000000-0005-0000-0000-0000F05A0000}"/>
    <cellStyle name="Comma [0] 2 218" xfId="23279" hidden="1" xr:uid="{00000000-0005-0000-0000-0000F25A0000}"/>
    <cellStyle name="Comma [0] 2 218" xfId="23282" hidden="1" xr:uid="{00000000-0005-0000-0000-0000F55A0000}"/>
    <cellStyle name="Comma [0] 2 218" xfId="23284" hidden="1" xr:uid="{00000000-0005-0000-0000-0000F75A0000}"/>
    <cellStyle name="Comma [0] 2 218" xfId="23287" hidden="1" xr:uid="{00000000-0005-0000-0000-0000FA5A0000}"/>
    <cellStyle name="Comma [0] 2 218" xfId="23290" hidden="1" xr:uid="{00000000-0005-0000-0000-0000FD5A0000}"/>
    <cellStyle name="Comma [0] 2 218" xfId="23292" hidden="1" xr:uid="{00000000-0005-0000-0000-0000FF5A0000}"/>
    <cellStyle name="Comma [0] 2 218" xfId="23295" hidden="1" xr:uid="{00000000-0005-0000-0000-0000025B0000}"/>
    <cellStyle name="Comma [0] 2 218" xfId="23298" hidden="1" xr:uid="{00000000-0005-0000-0000-0000055B0000}"/>
    <cellStyle name="Comma [0] 2 218" xfId="23300" hidden="1" xr:uid="{00000000-0005-0000-0000-0000075B0000}"/>
    <cellStyle name="Comma [0] 2 218" xfId="23303" hidden="1" xr:uid="{00000000-0005-0000-0000-00000A5B0000}"/>
    <cellStyle name="Comma [0] 2 218" xfId="23305" hidden="1" xr:uid="{00000000-0005-0000-0000-00000C5B0000}"/>
    <cellStyle name="Comma [0] 2 218" xfId="23308" hidden="1" xr:uid="{00000000-0005-0000-0000-00000F5B0000}"/>
    <cellStyle name="Comma [0] 2 218" xfId="23310" hidden="1" xr:uid="{00000000-0005-0000-0000-0000115B0000}"/>
    <cellStyle name="Comma [0] 2 218" xfId="23313" hidden="1" xr:uid="{00000000-0005-0000-0000-0000145B0000}"/>
    <cellStyle name="Comma [0] 2 218" xfId="23316" hidden="1" xr:uid="{00000000-0005-0000-0000-0000175B0000}"/>
    <cellStyle name="Comma [0] 2 218" xfId="23318" hidden="1" xr:uid="{00000000-0005-0000-0000-0000195B0000}"/>
    <cellStyle name="Comma [0] 2 218" xfId="23321" hidden="1" xr:uid="{00000000-0005-0000-0000-00001C5B0000}"/>
    <cellStyle name="Comma [0] 2 218" xfId="23323" hidden="1" xr:uid="{00000000-0005-0000-0000-00001E5B0000}"/>
    <cellStyle name="Comma [0] 2 218" xfId="23327" hidden="1" xr:uid="{00000000-0005-0000-0000-0000225B0000}"/>
    <cellStyle name="Comma [0] 2 218" xfId="23328" hidden="1" xr:uid="{00000000-0005-0000-0000-0000235B0000}"/>
    <cellStyle name="Comma [0] 2 218" xfId="23332" hidden="1" xr:uid="{00000000-0005-0000-0000-0000275B0000}"/>
    <cellStyle name="Comma [0] 2 218" xfId="23334" hidden="1" xr:uid="{00000000-0005-0000-0000-0000295B0000}"/>
    <cellStyle name="Comma [0] 2 218" xfId="23336" hidden="1" xr:uid="{00000000-0005-0000-0000-00002B5B0000}"/>
    <cellStyle name="Comma [0] 2 218" xfId="23340" hidden="1" xr:uid="{00000000-0005-0000-0000-00002F5B0000}"/>
    <cellStyle name="Comma [0] 2 218" xfId="23342" hidden="1" xr:uid="{00000000-0005-0000-0000-0000315B0000}"/>
    <cellStyle name="Comma [0] 2 218" xfId="24503" hidden="1" xr:uid="{00000000-0005-0000-0000-0000BA5F0000}"/>
    <cellStyle name="Comma [0] 2 218" xfId="24504" hidden="1" xr:uid="{00000000-0005-0000-0000-0000BB5F0000}"/>
    <cellStyle name="Comma [0] 2 218" xfId="24509" hidden="1" xr:uid="{00000000-0005-0000-0000-0000C05F0000}"/>
    <cellStyle name="Comma [0] 2 218" xfId="24511" hidden="1" xr:uid="{00000000-0005-0000-0000-0000C25F0000}"/>
    <cellStyle name="Comma [0] 2 218" xfId="24512" hidden="1" xr:uid="{00000000-0005-0000-0000-0000C35F0000}"/>
    <cellStyle name="Comma [0] 2 218" xfId="24515" hidden="1" xr:uid="{00000000-0005-0000-0000-0000C65F0000}"/>
    <cellStyle name="Comma [0] 2 218" xfId="24518" hidden="1" xr:uid="{00000000-0005-0000-0000-0000C95F0000}"/>
    <cellStyle name="Comma [0] 2 218" xfId="24519" hidden="1" xr:uid="{00000000-0005-0000-0000-0000CA5F0000}"/>
    <cellStyle name="Comma [0] 2 218" xfId="24522" hidden="1" xr:uid="{00000000-0005-0000-0000-0000CD5F0000}"/>
    <cellStyle name="Comma [0] 2 218" xfId="24523" hidden="1" xr:uid="{00000000-0005-0000-0000-0000CE5F0000}"/>
    <cellStyle name="Comma [0] 2 218" xfId="24527" hidden="1" xr:uid="{00000000-0005-0000-0000-0000D25F0000}"/>
    <cellStyle name="Comma [0] 2 218" xfId="24528" hidden="1" xr:uid="{00000000-0005-0000-0000-0000D35F0000}"/>
    <cellStyle name="Comma [0] 2 218" xfId="24529" hidden="1" xr:uid="{00000000-0005-0000-0000-0000D45F0000}"/>
    <cellStyle name="Comma [0] 2 218" xfId="24533" hidden="1" xr:uid="{00000000-0005-0000-0000-0000D85F0000}"/>
    <cellStyle name="Comma [0] 2 218" xfId="24535" hidden="1" xr:uid="{00000000-0005-0000-0000-0000DA5F0000}"/>
    <cellStyle name="Comma [0] 2 218" xfId="24536" hidden="1" xr:uid="{00000000-0005-0000-0000-0000DB5F0000}"/>
    <cellStyle name="Comma [0] 2 218" xfId="24540" hidden="1" xr:uid="{00000000-0005-0000-0000-0000DF5F0000}"/>
    <cellStyle name="Comma [0] 2 218" xfId="24541" hidden="1" xr:uid="{00000000-0005-0000-0000-0000E05F0000}"/>
    <cellStyle name="Comma [0] 2 218" xfId="24546" hidden="1" xr:uid="{00000000-0005-0000-0000-0000E55F0000}"/>
    <cellStyle name="Comma [0] 2 218" xfId="24548" hidden="1" xr:uid="{00000000-0005-0000-0000-0000E75F0000}"/>
    <cellStyle name="Comma [0] 2 218" xfId="24551" hidden="1" xr:uid="{00000000-0005-0000-0000-0000EA5F0000}"/>
    <cellStyle name="Comma [0] 2 218" xfId="24554" hidden="1" xr:uid="{00000000-0005-0000-0000-0000ED5F0000}"/>
    <cellStyle name="Comma [0] 2 218" xfId="24556" hidden="1" xr:uid="{00000000-0005-0000-0000-0000EF5F0000}"/>
    <cellStyle name="Comma [0] 2 218" xfId="24560" hidden="1" xr:uid="{00000000-0005-0000-0000-0000F35F0000}"/>
    <cellStyle name="Comma [0] 2 218" xfId="24561" hidden="1" xr:uid="{00000000-0005-0000-0000-0000F45F0000}"/>
    <cellStyle name="Comma [0] 2 218" xfId="24565" hidden="1" xr:uid="{00000000-0005-0000-0000-0000F85F0000}"/>
    <cellStyle name="Comma [0] 2 218" xfId="24566" hidden="1" xr:uid="{00000000-0005-0000-0000-0000F95F0000}"/>
    <cellStyle name="Comma [0] 2 218" xfId="24570" hidden="1" xr:uid="{00000000-0005-0000-0000-0000FD5F0000}"/>
    <cellStyle name="Comma [0] 2 218" xfId="24573" hidden="1" xr:uid="{00000000-0005-0000-0000-000000600000}"/>
    <cellStyle name="Comma [0] 2 218" xfId="24574" hidden="1" xr:uid="{00000000-0005-0000-0000-000001600000}"/>
    <cellStyle name="Comma [0] 2 218" xfId="24578" hidden="1" xr:uid="{00000000-0005-0000-0000-000005600000}"/>
    <cellStyle name="Comma [0] 2 218" xfId="24579" hidden="1" xr:uid="{00000000-0005-0000-0000-000006600000}"/>
    <cellStyle name="Comma [0] 2 218" xfId="24584" hidden="1" xr:uid="{00000000-0005-0000-0000-00000B600000}"/>
    <cellStyle name="Comma [0] 2 218" xfId="24585" hidden="1" xr:uid="{00000000-0005-0000-0000-00000C600000}"/>
    <cellStyle name="Comma [0] 2 218" xfId="24589" hidden="1" xr:uid="{00000000-0005-0000-0000-000010600000}"/>
    <cellStyle name="Comma [0] 2 218" xfId="24592" hidden="1" xr:uid="{00000000-0005-0000-0000-000013600000}"/>
    <cellStyle name="Comma [0] 2 218" xfId="24593" hidden="1" xr:uid="{00000000-0005-0000-0000-000014600000}"/>
    <cellStyle name="Comma [0] 2 218" xfId="24597" hidden="1" xr:uid="{00000000-0005-0000-0000-000018600000}"/>
    <cellStyle name="Comma [0] 2 218" xfId="24599" hidden="1" xr:uid="{00000000-0005-0000-0000-00001A600000}"/>
    <cellStyle name="Comma [0] 2 218" xfId="24600" hidden="1" xr:uid="{00000000-0005-0000-0000-00001B600000}"/>
    <cellStyle name="Comma [0] 2 218" xfId="24604" hidden="1" xr:uid="{00000000-0005-0000-0000-00001F600000}"/>
    <cellStyle name="Comma [0] 2 218" xfId="24605" hidden="1" xr:uid="{00000000-0005-0000-0000-000020600000}"/>
    <cellStyle name="Comma [0] 2 218" xfId="24609" hidden="1" xr:uid="{00000000-0005-0000-0000-000024600000}"/>
    <cellStyle name="Comma [0] 2 218" xfId="24611" hidden="1" xr:uid="{00000000-0005-0000-0000-000026600000}"/>
    <cellStyle name="Comma [0] 2 218" xfId="24612" hidden="1" xr:uid="{00000000-0005-0000-0000-000027600000}"/>
    <cellStyle name="Comma [0] 2 218" xfId="24616" hidden="1" xr:uid="{00000000-0005-0000-0000-00002B600000}"/>
    <cellStyle name="Comma [0] 2 218" xfId="24619" hidden="1" xr:uid="{00000000-0005-0000-0000-00002E600000}"/>
    <cellStyle name="Comma [0] 2 218" xfId="24620" hidden="1" xr:uid="{00000000-0005-0000-0000-00002F600000}"/>
    <cellStyle name="Comma [0] 2 218" xfId="24624" hidden="1" xr:uid="{00000000-0005-0000-0000-000033600000}"/>
    <cellStyle name="Comma [0] 2 218" xfId="24625" hidden="1" xr:uid="{00000000-0005-0000-0000-000034600000}"/>
    <cellStyle name="Comma [0] 2 218" xfId="24631" hidden="1" xr:uid="{00000000-0005-0000-0000-00003A600000}"/>
    <cellStyle name="Comma [0] 2 218" xfId="24632" hidden="1" xr:uid="{00000000-0005-0000-0000-00003B600000}"/>
    <cellStyle name="Comma [0] 2 218" xfId="24635" hidden="1" xr:uid="{00000000-0005-0000-0000-00003E600000}"/>
    <cellStyle name="Comma [0] 2 218" xfId="24639" hidden="1" xr:uid="{00000000-0005-0000-0000-000042600000}"/>
    <cellStyle name="Comma [0] 2 218" xfId="24640" hidden="1" xr:uid="{00000000-0005-0000-0000-000043600000}"/>
    <cellStyle name="Comma [0] 2 218" xfId="24644" hidden="1" xr:uid="{00000000-0005-0000-0000-000047600000}"/>
    <cellStyle name="Comma [0] 2 218" xfId="24645" hidden="1" xr:uid="{00000000-0005-0000-0000-000048600000}"/>
    <cellStyle name="Comma [0] 2 218" xfId="24649" hidden="1" xr:uid="{00000000-0005-0000-0000-00004C600000}"/>
    <cellStyle name="Comma [0] 2 218" xfId="24650" hidden="1" xr:uid="{00000000-0005-0000-0000-00004D600000}"/>
    <cellStyle name="Comma [0] 2 218" xfId="24654" hidden="1" xr:uid="{00000000-0005-0000-0000-000051600000}"/>
    <cellStyle name="Comma [0] 2 218" xfId="24657" hidden="1" xr:uid="{00000000-0005-0000-0000-000054600000}"/>
    <cellStyle name="Comma [0] 2 218" xfId="24658" hidden="1" xr:uid="{00000000-0005-0000-0000-000055600000}"/>
    <cellStyle name="Comma [0] 2 218" xfId="24661" hidden="1" xr:uid="{00000000-0005-0000-0000-000058600000}"/>
    <cellStyle name="Comma [0] 2 218" xfId="24663" hidden="1" xr:uid="{00000000-0005-0000-0000-00005A600000}"/>
    <cellStyle name="Comma [0] 2 218" xfId="24667" hidden="1" xr:uid="{00000000-0005-0000-0000-00005E600000}"/>
    <cellStyle name="Comma [0] 2 218" xfId="24669" hidden="1" xr:uid="{00000000-0005-0000-0000-000060600000}"/>
    <cellStyle name="Comma [0] 2 218" xfId="24673" hidden="1" xr:uid="{00000000-0005-0000-0000-000064600000}"/>
    <cellStyle name="Comma [0] 2 218" xfId="24675" hidden="1" xr:uid="{00000000-0005-0000-0000-000066600000}"/>
    <cellStyle name="Comma [0] 2 218" xfId="24677" hidden="1" xr:uid="{00000000-0005-0000-0000-000068600000}"/>
    <cellStyle name="Comma [0] 2 218" xfId="24680" hidden="1" xr:uid="{00000000-0005-0000-0000-00006B600000}"/>
    <cellStyle name="Comma [0] 2 218" xfId="24682" hidden="1" xr:uid="{00000000-0005-0000-0000-00006D600000}"/>
    <cellStyle name="Comma [0] 2 218" xfId="24684" hidden="1" xr:uid="{00000000-0005-0000-0000-00006F600000}"/>
    <cellStyle name="Comma [0] 2 218" xfId="24687" hidden="1" xr:uid="{00000000-0005-0000-0000-000072600000}"/>
    <cellStyle name="Comma [0] 2 218" xfId="24689" hidden="1" xr:uid="{00000000-0005-0000-0000-000074600000}"/>
    <cellStyle name="Comma [0] 2 218" xfId="24693" hidden="1" xr:uid="{00000000-0005-0000-0000-000078600000}"/>
    <cellStyle name="Comma [0] 2 218" xfId="24694" hidden="1" xr:uid="{00000000-0005-0000-0000-000079600000}"/>
    <cellStyle name="Comma [0] 2 218" xfId="24696" hidden="1" xr:uid="{00000000-0005-0000-0000-00007B600000}"/>
    <cellStyle name="Comma [0] 2 218" xfId="24700" hidden="1" xr:uid="{00000000-0005-0000-0000-00007F600000}"/>
    <cellStyle name="Comma [0] 2 218" xfId="24702" hidden="1" xr:uid="{00000000-0005-0000-0000-000081600000}"/>
    <cellStyle name="Comma [0] 2 218" xfId="24704" hidden="1" xr:uid="{00000000-0005-0000-0000-000083600000}"/>
    <cellStyle name="Comma [0] 2 218" xfId="24707" hidden="1" xr:uid="{00000000-0005-0000-0000-000086600000}"/>
    <cellStyle name="Comma [0] 2 218" xfId="24709" hidden="1" xr:uid="{00000000-0005-0000-0000-000088600000}"/>
    <cellStyle name="Comma [0] 2 218" xfId="24714" hidden="1" xr:uid="{00000000-0005-0000-0000-00008D600000}"/>
    <cellStyle name="Comma [0] 2 218" xfId="24716" hidden="1" xr:uid="{00000000-0005-0000-0000-00008F600000}"/>
    <cellStyle name="Comma [0] 2 218" xfId="24720" hidden="1" xr:uid="{00000000-0005-0000-0000-000093600000}"/>
    <cellStyle name="Comma [0] 2 218" xfId="24722" hidden="1" xr:uid="{00000000-0005-0000-0000-000095600000}"/>
    <cellStyle name="Comma [0] 2 218" xfId="24725" hidden="1" xr:uid="{00000000-0005-0000-0000-000098600000}"/>
    <cellStyle name="Comma [0] 2 218" xfId="24728" hidden="1" xr:uid="{00000000-0005-0000-0000-00009B600000}"/>
    <cellStyle name="Comma [0] 2 218" xfId="24730" hidden="1" xr:uid="{00000000-0005-0000-0000-00009D600000}"/>
    <cellStyle name="Comma [0] 2 218" xfId="24733" hidden="1" xr:uid="{00000000-0005-0000-0000-0000A0600000}"/>
    <cellStyle name="Comma [0] 2 218" xfId="24735" hidden="1" xr:uid="{00000000-0005-0000-0000-0000A2600000}"/>
    <cellStyle name="Comma [0] 2 218" xfId="24738" hidden="1" xr:uid="{00000000-0005-0000-0000-0000A5600000}"/>
    <cellStyle name="Comma [0] 2 218" xfId="24741" hidden="1" xr:uid="{00000000-0005-0000-0000-0000A8600000}"/>
    <cellStyle name="Comma [0] 2 218" xfId="24743" hidden="1" xr:uid="{00000000-0005-0000-0000-0000AA600000}"/>
    <cellStyle name="Comma [0] 2 218" xfId="24746" hidden="1" xr:uid="{00000000-0005-0000-0000-0000AD600000}"/>
    <cellStyle name="Comma [0] 2 218" xfId="24747" hidden="1" xr:uid="{00000000-0005-0000-0000-0000AE600000}"/>
    <cellStyle name="Comma [0] 2 218" xfId="24752" hidden="1" xr:uid="{00000000-0005-0000-0000-0000B3600000}"/>
    <cellStyle name="Comma [0] 2 218" xfId="24754" hidden="1" xr:uid="{00000000-0005-0000-0000-0000B5600000}"/>
    <cellStyle name="Comma [0] 2 218" xfId="24757" hidden="1" xr:uid="{00000000-0005-0000-0000-0000B8600000}"/>
    <cellStyle name="Comma [0] 2 218" xfId="24760" hidden="1" xr:uid="{00000000-0005-0000-0000-0000BB600000}"/>
    <cellStyle name="Comma [0] 2 218" xfId="24762" hidden="1" xr:uid="{00000000-0005-0000-0000-0000BD600000}"/>
    <cellStyle name="Comma [0] 2 218" xfId="24765" hidden="1" xr:uid="{00000000-0005-0000-0000-0000C0600000}"/>
    <cellStyle name="Comma [0] 2 218" xfId="24767" hidden="1" xr:uid="{00000000-0005-0000-0000-0000C2600000}"/>
    <cellStyle name="Comma [0] 2 218" xfId="24769" hidden="1" xr:uid="{00000000-0005-0000-0000-0000C4600000}"/>
    <cellStyle name="Comma [0] 2 218" xfId="24772" hidden="1" xr:uid="{00000000-0005-0000-0000-0000C7600000}"/>
    <cellStyle name="Comma [0] 2 218" xfId="24774" hidden="1" xr:uid="{00000000-0005-0000-0000-0000C9600000}"/>
    <cellStyle name="Comma [0] 2 218" xfId="24778" hidden="1" xr:uid="{00000000-0005-0000-0000-0000CD600000}"/>
    <cellStyle name="Comma [0] 2 218" xfId="24779" hidden="1" xr:uid="{00000000-0005-0000-0000-0000CE600000}"/>
    <cellStyle name="Comma [0] 2 218" xfId="24781" hidden="1" xr:uid="{00000000-0005-0000-0000-0000D0600000}"/>
    <cellStyle name="Comma [0] 2 218" xfId="24785" hidden="1" xr:uid="{00000000-0005-0000-0000-0000D4600000}"/>
    <cellStyle name="Comma [0] 2 218" xfId="24787" hidden="1" xr:uid="{00000000-0005-0000-0000-0000D6600000}"/>
    <cellStyle name="Comma [0] 2 218" xfId="24789" hidden="1" xr:uid="{00000000-0005-0000-0000-0000D8600000}"/>
    <cellStyle name="Comma [0] 2 218" xfId="24792" hidden="1" xr:uid="{00000000-0005-0000-0000-0000DB600000}"/>
    <cellStyle name="Comma [0] 2 218" xfId="24794" hidden="1" xr:uid="{00000000-0005-0000-0000-0000DD600000}"/>
    <cellStyle name="Comma [0] 2 218" xfId="24799" hidden="1" xr:uid="{00000000-0005-0000-0000-0000E2600000}"/>
    <cellStyle name="Comma [0] 2 218" xfId="24800" hidden="1" xr:uid="{00000000-0005-0000-0000-0000E3600000}"/>
    <cellStyle name="Comma [0] 2 218" xfId="24804" hidden="1" xr:uid="{00000000-0005-0000-0000-0000E7600000}"/>
    <cellStyle name="Comma [0] 2 218" xfId="24807" hidden="1" xr:uid="{00000000-0005-0000-0000-0000EA600000}"/>
    <cellStyle name="Comma [0] 2 218" xfId="24809" hidden="1" xr:uid="{00000000-0005-0000-0000-0000EC600000}"/>
    <cellStyle name="Comma [0] 2 218" xfId="24812" hidden="1" xr:uid="{00000000-0005-0000-0000-0000EF600000}"/>
    <cellStyle name="Comma [0] 2 218" xfId="24813" hidden="1" xr:uid="{00000000-0005-0000-0000-0000F0600000}"/>
    <cellStyle name="Comma [0] 2 218" xfId="24816" hidden="1" xr:uid="{00000000-0005-0000-0000-0000F3600000}"/>
    <cellStyle name="Comma [0] 2 218" xfId="24817" hidden="1" xr:uid="{00000000-0005-0000-0000-0000F4600000}"/>
    <cellStyle name="Comma [0] 2 218" xfId="24820" hidden="1" xr:uid="{00000000-0005-0000-0000-0000F7600000}"/>
    <cellStyle name="Comma [0] 2 218" xfId="24823" hidden="1" xr:uid="{00000000-0005-0000-0000-0000FA600000}"/>
    <cellStyle name="Comma [0] 2 218" xfId="24824" hidden="1" xr:uid="{00000000-0005-0000-0000-0000FB600000}"/>
    <cellStyle name="Comma [0] 2 218" xfId="24828" hidden="1" xr:uid="{00000000-0005-0000-0000-0000FF600000}"/>
    <cellStyle name="Comma [0] 2 218" xfId="24829" hidden="1" xr:uid="{00000000-0005-0000-0000-000000610000}"/>
    <cellStyle name="Comma [0] 2 218" xfId="24833" hidden="1" xr:uid="{00000000-0005-0000-0000-000004610000}"/>
    <cellStyle name="Comma [0] 2 218" xfId="24835" hidden="1" xr:uid="{00000000-0005-0000-0000-000006610000}"/>
    <cellStyle name="Comma [0] 2 218" xfId="24836" hidden="1" xr:uid="{00000000-0005-0000-0000-000007610000}"/>
    <cellStyle name="Comma [0] 2 218" xfId="24839" hidden="1" xr:uid="{00000000-0005-0000-0000-00000A610000}"/>
    <cellStyle name="Comma [0] 2 218" xfId="24841" hidden="1" xr:uid="{00000000-0005-0000-0000-00000C610000}"/>
    <cellStyle name="Comma [0] 2 218" xfId="24842" hidden="1" xr:uid="{00000000-0005-0000-0000-00000D610000}"/>
    <cellStyle name="Comma [0] 2 218" xfId="24845" hidden="1" xr:uid="{00000000-0005-0000-0000-000010610000}"/>
    <cellStyle name="Comma [0] 2 218" xfId="24847" hidden="1" xr:uid="{00000000-0005-0000-0000-000012610000}"/>
    <cellStyle name="Comma [0] 2 218" xfId="24849" hidden="1" xr:uid="{00000000-0005-0000-0000-000014610000}"/>
    <cellStyle name="Comma [0] 2 218" xfId="24852" hidden="1" xr:uid="{00000000-0005-0000-0000-000017610000}"/>
    <cellStyle name="Comma [0] 2 218" xfId="24853" hidden="1" xr:uid="{00000000-0005-0000-0000-000018610000}"/>
    <cellStyle name="Comma [0] 2 218" xfId="24857" hidden="1" xr:uid="{00000000-0005-0000-0000-00001C610000}"/>
    <cellStyle name="Comma [0] 2 218" xfId="24858" hidden="1" xr:uid="{00000000-0005-0000-0000-00001D610000}"/>
    <cellStyle name="Comma [0] 2 218" xfId="24860" hidden="1" xr:uid="{00000000-0005-0000-0000-00001F610000}"/>
    <cellStyle name="Comma [0] 2 218" xfId="24863" hidden="1" xr:uid="{00000000-0005-0000-0000-000022610000}"/>
    <cellStyle name="Comma [0] 2 218" xfId="24865" hidden="1" xr:uid="{00000000-0005-0000-0000-000024610000}"/>
    <cellStyle name="Comma [0] 2 218" xfId="24867" hidden="1" xr:uid="{00000000-0005-0000-0000-000026610000}"/>
    <cellStyle name="Comma [0] 2 218" xfId="24870" hidden="1" xr:uid="{00000000-0005-0000-0000-000029610000}"/>
    <cellStyle name="Comma [0] 2 218" xfId="24872" hidden="1" xr:uid="{00000000-0005-0000-0000-00002B610000}"/>
    <cellStyle name="Comma [0] 2 218" xfId="24877" hidden="1" xr:uid="{00000000-0005-0000-0000-000030610000}"/>
    <cellStyle name="Comma [0] 2 218" xfId="24878" hidden="1" xr:uid="{00000000-0005-0000-0000-000031610000}"/>
    <cellStyle name="Comma [0] 2 218" xfId="24882" hidden="1" xr:uid="{00000000-0005-0000-0000-000035610000}"/>
    <cellStyle name="Comma [0] 2 218" xfId="24885" hidden="1" xr:uid="{00000000-0005-0000-0000-000038610000}"/>
    <cellStyle name="Comma [0] 2 218" xfId="24887" hidden="1" xr:uid="{00000000-0005-0000-0000-00003A610000}"/>
    <cellStyle name="Comma [0] 2 218" xfId="24890" hidden="1" xr:uid="{00000000-0005-0000-0000-00003D610000}"/>
    <cellStyle name="Comma [0] 2 218" xfId="24891" hidden="1" xr:uid="{00000000-0005-0000-0000-00003E610000}"/>
    <cellStyle name="Comma [0] 2 218" xfId="24895" hidden="1" xr:uid="{00000000-0005-0000-0000-000042610000}"/>
    <cellStyle name="Comma [0] 2 218" xfId="24898" hidden="1" xr:uid="{00000000-0005-0000-0000-000045610000}"/>
    <cellStyle name="Comma [0] 2 218" xfId="24900" hidden="1" xr:uid="{00000000-0005-0000-0000-000047610000}"/>
    <cellStyle name="Comma [0] 2 218" xfId="24902" hidden="1" xr:uid="{00000000-0005-0000-0000-000049610000}"/>
    <cellStyle name="Comma [0] 2 218" xfId="24905" hidden="1" xr:uid="{00000000-0005-0000-0000-00004C610000}"/>
    <cellStyle name="Comma [0] 2 218" xfId="24907" hidden="1" xr:uid="{00000000-0005-0000-0000-00004E610000}"/>
    <cellStyle name="Comma [0] 2 218" xfId="24911" hidden="1" xr:uid="{00000000-0005-0000-0000-000052610000}"/>
    <cellStyle name="Comma [0] 2 218" xfId="24913" hidden="1" xr:uid="{00000000-0005-0000-0000-000054610000}"/>
    <cellStyle name="Comma [0] 2 218" xfId="24916" hidden="1" xr:uid="{00000000-0005-0000-0000-000057610000}"/>
    <cellStyle name="Comma [0] 2 218" xfId="24918" hidden="1" xr:uid="{00000000-0005-0000-0000-000059610000}"/>
    <cellStyle name="Comma [0] 2 218" xfId="24921" hidden="1" xr:uid="{00000000-0005-0000-0000-00005C610000}"/>
    <cellStyle name="Comma [0] 2 218" xfId="24923" hidden="1" xr:uid="{00000000-0005-0000-0000-00005E610000}"/>
    <cellStyle name="Comma [0] 2 218" xfId="24925" hidden="1" xr:uid="{00000000-0005-0000-0000-000060610000}"/>
    <cellStyle name="Comma [0] 2 218" xfId="24927" hidden="1" xr:uid="{00000000-0005-0000-0000-000062610000}"/>
    <cellStyle name="Comma [0] 2 218" xfId="24930" hidden="1" xr:uid="{00000000-0005-0000-0000-000065610000}"/>
    <cellStyle name="Comma [0] 2 218" xfId="24931" hidden="1" xr:uid="{00000000-0005-0000-0000-000066610000}"/>
    <cellStyle name="Comma [0] 2 218" xfId="24934" hidden="1" xr:uid="{00000000-0005-0000-0000-000069610000}"/>
    <cellStyle name="Comma [0] 2 218" xfId="24936" hidden="1" xr:uid="{00000000-0005-0000-0000-00006B610000}"/>
    <cellStyle name="Comma [0] 2 218" xfId="24938" hidden="1" xr:uid="{00000000-0005-0000-0000-00006D610000}"/>
    <cellStyle name="Comma [0] 2 218" xfId="24941" hidden="1" xr:uid="{00000000-0005-0000-0000-000070610000}"/>
    <cellStyle name="Comma [0] 2 218" xfId="24944" hidden="1" xr:uid="{00000000-0005-0000-0000-000073610000}"/>
    <cellStyle name="Comma [0] 2 218" xfId="24945" hidden="1" xr:uid="{00000000-0005-0000-0000-000074610000}"/>
    <cellStyle name="Comma [0] 2 218" xfId="24948" hidden="1" xr:uid="{00000000-0005-0000-0000-000077610000}"/>
    <cellStyle name="Comma [0] 2 218" xfId="24950" hidden="1" xr:uid="{00000000-0005-0000-0000-000079610000}"/>
    <cellStyle name="Comma [0] 2 218" xfId="24954" hidden="1" xr:uid="{00000000-0005-0000-0000-00007D610000}"/>
    <cellStyle name="Comma [0] 2 218" xfId="24956" hidden="1" xr:uid="{00000000-0005-0000-0000-00007F610000}"/>
    <cellStyle name="Comma [0] 2 218" xfId="24959" hidden="1" xr:uid="{00000000-0005-0000-0000-000082610000}"/>
    <cellStyle name="Comma [0] 2 218" xfId="24962" hidden="1" xr:uid="{00000000-0005-0000-0000-000085610000}"/>
    <cellStyle name="Comma [0] 2 218" xfId="24965" hidden="1" xr:uid="{00000000-0005-0000-0000-000088610000}"/>
    <cellStyle name="Comma [0] 2 218" xfId="24968" hidden="1" xr:uid="{00000000-0005-0000-0000-00008B610000}"/>
    <cellStyle name="Comma [0] 2 218" xfId="24970" hidden="1" xr:uid="{00000000-0005-0000-0000-00008D610000}"/>
    <cellStyle name="Comma [0] 2 218" xfId="24972" hidden="1" xr:uid="{00000000-0005-0000-0000-00008F610000}"/>
    <cellStyle name="Comma [0] 2 218" xfId="24974" hidden="1" xr:uid="{00000000-0005-0000-0000-000091610000}"/>
    <cellStyle name="Comma [0] 2 218" xfId="24976" hidden="1" xr:uid="{00000000-0005-0000-0000-000093610000}"/>
    <cellStyle name="Comma [0] 2 218" xfId="24979" hidden="1" xr:uid="{00000000-0005-0000-0000-000096610000}"/>
    <cellStyle name="Comma [0] 2 218" xfId="24981" hidden="1" xr:uid="{00000000-0005-0000-0000-000098610000}"/>
    <cellStyle name="Comma [0] 2 218" xfId="24985" hidden="1" xr:uid="{00000000-0005-0000-0000-00009C610000}"/>
    <cellStyle name="Comma [0] 2 218" xfId="24987" hidden="1" xr:uid="{00000000-0005-0000-0000-00009E610000}"/>
    <cellStyle name="Comma [0] 2 218" xfId="24990" hidden="1" xr:uid="{00000000-0005-0000-0000-0000A1610000}"/>
    <cellStyle name="Comma [0] 2 218" xfId="24992" hidden="1" xr:uid="{00000000-0005-0000-0000-0000A3610000}"/>
    <cellStyle name="Comma [0] 2 218" xfId="24995" hidden="1" xr:uid="{00000000-0005-0000-0000-0000A6610000}"/>
    <cellStyle name="Comma [0] 2 218" xfId="24998" hidden="1" xr:uid="{00000000-0005-0000-0000-0000A9610000}"/>
    <cellStyle name="Comma [0] 2 218" xfId="25000" hidden="1" xr:uid="{00000000-0005-0000-0000-0000AB610000}"/>
    <cellStyle name="Comma [0] 2 218" xfId="25003" hidden="1" xr:uid="{00000000-0005-0000-0000-0000AE610000}"/>
    <cellStyle name="Comma [0] 2 218" xfId="25006" hidden="1" xr:uid="{00000000-0005-0000-0000-0000B1610000}"/>
    <cellStyle name="Comma [0] 2 218" xfId="25008" hidden="1" xr:uid="{00000000-0005-0000-0000-0000B3610000}"/>
    <cellStyle name="Comma [0] 2 218" xfId="25011" hidden="1" xr:uid="{00000000-0005-0000-0000-0000B6610000}"/>
    <cellStyle name="Comma [0] 2 218" xfId="25013" hidden="1" xr:uid="{00000000-0005-0000-0000-0000B8610000}"/>
    <cellStyle name="Comma [0] 2 218" xfId="25016" hidden="1" xr:uid="{00000000-0005-0000-0000-0000BB610000}"/>
    <cellStyle name="Comma [0] 2 218" xfId="25018" hidden="1" xr:uid="{00000000-0005-0000-0000-0000BD610000}"/>
    <cellStyle name="Comma [0] 2 218" xfId="25021" hidden="1" xr:uid="{00000000-0005-0000-0000-0000C0610000}"/>
    <cellStyle name="Comma [0] 2 218" xfId="25024" hidden="1" xr:uid="{00000000-0005-0000-0000-0000C3610000}"/>
    <cellStyle name="Comma [0] 2 218" xfId="25026" hidden="1" xr:uid="{00000000-0005-0000-0000-0000C5610000}"/>
    <cellStyle name="Comma [0] 2 218" xfId="25029" hidden="1" xr:uid="{00000000-0005-0000-0000-0000C8610000}"/>
    <cellStyle name="Comma [0] 2 218" xfId="25031" hidden="1" xr:uid="{00000000-0005-0000-0000-0000CA610000}"/>
    <cellStyle name="Comma [0] 2 218" xfId="25035" hidden="1" xr:uid="{00000000-0005-0000-0000-0000CE610000}"/>
    <cellStyle name="Comma [0] 2 218" xfId="25036" hidden="1" xr:uid="{00000000-0005-0000-0000-0000CF610000}"/>
    <cellStyle name="Comma [0] 2 218" xfId="25040" hidden="1" xr:uid="{00000000-0005-0000-0000-0000D3610000}"/>
    <cellStyle name="Comma [0] 2 218" xfId="25042" hidden="1" xr:uid="{00000000-0005-0000-0000-0000D5610000}"/>
    <cellStyle name="Comma [0] 2 218" xfId="25044" hidden="1" xr:uid="{00000000-0005-0000-0000-0000D7610000}"/>
    <cellStyle name="Comma [0] 2 218" xfId="25048" hidden="1" xr:uid="{00000000-0005-0000-0000-0000DB610000}"/>
    <cellStyle name="Comma [0] 2 218" xfId="25050" hidden="1" xr:uid="{00000000-0005-0000-0000-0000DD610000}"/>
    <cellStyle name="Comma [0] 2 218" xfId="26200" hidden="1" xr:uid="{00000000-0005-0000-0000-00005B660000}"/>
    <cellStyle name="Comma [0] 2 218" xfId="26201" hidden="1" xr:uid="{00000000-0005-0000-0000-00005C660000}"/>
    <cellStyle name="Comma [0] 2 218" xfId="26206" hidden="1" xr:uid="{00000000-0005-0000-0000-000061660000}"/>
    <cellStyle name="Comma [0] 2 218" xfId="26208" hidden="1" xr:uid="{00000000-0005-0000-0000-000063660000}"/>
    <cellStyle name="Comma [0] 2 218" xfId="26209" hidden="1" xr:uid="{00000000-0005-0000-0000-000064660000}"/>
    <cellStyle name="Comma [0] 2 218" xfId="26212" hidden="1" xr:uid="{00000000-0005-0000-0000-000067660000}"/>
    <cellStyle name="Comma [0] 2 218" xfId="26215" hidden="1" xr:uid="{00000000-0005-0000-0000-00006A660000}"/>
    <cellStyle name="Comma [0] 2 218" xfId="26216" hidden="1" xr:uid="{00000000-0005-0000-0000-00006B660000}"/>
    <cellStyle name="Comma [0] 2 218" xfId="26219" hidden="1" xr:uid="{00000000-0005-0000-0000-00006E660000}"/>
    <cellStyle name="Comma [0] 2 218" xfId="26220" hidden="1" xr:uid="{00000000-0005-0000-0000-00006F660000}"/>
    <cellStyle name="Comma [0] 2 218" xfId="26224" hidden="1" xr:uid="{00000000-0005-0000-0000-000073660000}"/>
    <cellStyle name="Comma [0] 2 218" xfId="26225" hidden="1" xr:uid="{00000000-0005-0000-0000-000074660000}"/>
    <cellStyle name="Comma [0] 2 218" xfId="26226" hidden="1" xr:uid="{00000000-0005-0000-0000-000075660000}"/>
    <cellStyle name="Comma [0] 2 218" xfId="26230" hidden="1" xr:uid="{00000000-0005-0000-0000-000079660000}"/>
    <cellStyle name="Comma [0] 2 218" xfId="26232" hidden="1" xr:uid="{00000000-0005-0000-0000-00007B660000}"/>
    <cellStyle name="Comma [0] 2 218" xfId="26233" hidden="1" xr:uid="{00000000-0005-0000-0000-00007C660000}"/>
    <cellStyle name="Comma [0] 2 218" xfId="26237" hidden="1" xr:uid="{00000000-0005-0000-0000-000080660000}"/>
    <cellStyle name="Comma [0] 2 218" xfId="26238" hidden="1" xr:uid="{00000000-0005-0000-0000-000081660000}"/>
    <cellStyle name="Comma [0] 2 218" xfId="26243" hidden="1" xr:uid="{00000000-0005-0000-0000-000086660000}"/>
    <cellStyle name="Comma [0] 2 218" xfId="26245" hidden="1" xr:uid="{00000000-0005-0000-0000-000088660000}"/>
    <cellStyle name="Comma [0] 2 218" xfId="26248" hidden="1" xr:uid="{00000000-0005-0000-0000-00008B660000}"/>
    <cellStyle name="Comma [0] 2 218" xfId="26251" hidden="1" xr:uid="{00000000-0005-0000-0000-00008E660000}"/>
    <cellStyle name="Comma [0] 2 218" xfId="26253" hidden="1" xr:uid="{00000000-0005-0000-0000-000090660000}"/>
    <cellStyle name="Comma [0] 2 218" xfId="26257" hidden="1" xr:uid="{00000000-0005-0000-0000-000094660000}"/>
    <cellStyle name="Comma [0] 2 218" xfId="26258" hidden="1" xr:uid="{00000000-0005-0000-0000-000095660000}"/>
    <cellStyle name="Comma [0] 2 218" xfId="26262" hidden="1" xr:uid="{00000000-0005-0000-0000-000099660000}"/>
    <cellStyle name="Comma [0] 2 218" xfId="26263" hidden="1" xr:uid="{00000000-0005-0000-0000-00009A660000}"/>
    <cellStyle name="Comma [0] 2 218" xfId="26267" hidden="1" xr:uid="{00000000-0005-0000-0000-00009E660000}"/>
    <cellStyle name="Comma [0] 2 218" xfId="26270" hidden="1" xr:uid="{00000000-0005-0000-0000-0000A1660000}"/>
    <cellStyle name="Comma [0] 2 218" xfId="26271" hidden="1" xr:uid="{00000000-0005-0000-0000-0000A2660000}"/>
    <cellStyle name="Comma [0] 2 218" xfId="26275" hidden="1" xr:uid="{00000000-0005-0000-0000-0000A6660000}"/>
    <cellStyle name="Comma [0] 2 218" xfId="26276" hidden="1" xr:uid="{00000000-0005-0000-0000-0000A7660000}"/>
    <cellStyle name="Comma [0] 2 218" xfId="26281" hidden="1" xr:uid="{00000000-0005-0000-0000-0000AC660000}"/>
    <cellStyle name="Comma [0] 2 218" xfId="26282" hidden="1" xr:uid="{00000000-0005-0000-0000-0000AD660000}"/>
    <cellStyle name="Comma [0] 2 218" xfId="26286" hidden="1" xr:uid="{00000000-0005-0000-0000-0000B1660000}"/>
    <cellStyle name="Comma [0] 2 218" xfId="26289" hidden="1" xr:uid="{00000000-0005-0000-0000-0000B4660000}"/>
    <cellStyle name="Comma [0] 2 218" xfId="26290" hidden="1" xr:uid="{00000000-0005-0000-0000-0000B5660000}"/>
    <cellStyle name="Comma [0] 2 218" xfId="26294" hidden="1" xr:uid="{00000000-0005-0000-0000-0000B9660000}"/>
    <cellStyle name="Comma [0] 2 218" xfId="26296" hidden="1" xr:uid="{00000000-0005-0000-0000-0000BB660000}"/>
    <cellStyle name="Comma [0] 2 218" xfId="26297" hidden="1" xr:uid="{00000000-0005-0000-0000-0000BC660000}"/>
    <cellStyle name="Comma [0] 2 218" xfId="26301" hidden="1" xr:uid="{00000000-0005-0000-0000-0000C0660000}"/>
    <cellStyle name="Comma [0] 2 218" xfId="26302" hidden="1" xr:uid="{00000000-0005-0000-0000-0000C1660000}"/>
    <cellStyle name="Comma [0] 2 218" xfId="26306" hidden="1" xr:uid="{00000000-0005-0000-0000-0000C5660000}"/>
    <cellStyle name="Comma [0] 2 218" xfId="26308" hidden="1" xr:uid="{00000000-0005-0000-0000-0000C7660000}"/>
    <cellStyle name="Comma [0] 2 218" xfId="26309" hidden="1" xr:uid="{00000000-0005-0000-0000-0000C8660000}"/>
    <cellStyle name="Comma [0] 2 218" xfId="26313" hidden="1" xr:uid="{00000000-0005-0000-0000-0000CC660000}"/>
    <cellStyle name="Comma [0] 2 218" xfId="26316" hidden="1" xr:uid="{00000000-0005-0000-0000-0000CF660000}"/>
    <cellStyle name="Comma [0] 2 218" xfId="26317" hidden="1" xr:uid="{00000000-0005-0000-0000-0000D0660000}"/>
    <cellStyle name="Comma [0] 2 218" xfId="26321" hidden="1" xr:uid="{00000000-0005-0000-0000-0000D4660000}"/>
    <cellStyle name="Comma [0] 2 218" xfId="26322" hidden="1" xr:uid="{00000000-0005-0000-0000-0000D5660000}"/>
    <cellStyle name="Comma [0] 2 218" xfId="26328" hidden="1" xr:uid="{00000000-0005-0000-0000-0000DB660000}"/>
    <cellStyle name="Comma [0] 2 218" xfId="26329" hidden="1" xr:uid="{00000000-0005-0000-0000-0000DC660000}"/>
    <cellStyle name="Comma [0] 2 218" xfId="26332" hidden="1" xr:uid="{00000000-0005-0000-0000-0000DF660000}"/>
    <cellStyle name="Comma [0] 2 218" xfId="26336" hidden="1" xr:uid="{00000000-0005-0000-0000-0000E3660000}"/>
    <cellStyle name="Comma [0] 2 218" xfId="26337" hidden="1" xr:uid="{00000000-0005-0000-0000-0000E4660000}"/>
    <cellStyle name="Comma [0] 2 218" xfId="26341" hidden="1" xr:uid="{00000000-0005-0000-0000-0000E8660000}"/>
    <cellStyle name="Comma [0] 2 218" xfId="26342" hidden="1" xr:uid="{00000000-0005-0000-0000-0000E9660000}"/>
    <cellStyle name="Comma [0] 2 218" xfId="26346" hidden="1" xr:uid="{00000000-0005-0000-0000-0000ED660000}"/>
    <cellStyle name="Comma [0] 2 218" xfId="26347" hidden="1" xr:uid="{00000000-0005-0000-0000-0000EE660000}"/>
    <cellStyle name="Comma [0] 2 218" xfId="26351" hidden="1" xr:uid="{00000000-0005-0000-0000-0000F2660000}"/>
    <cellStyle name="Comma [0] 2 218" xfId="26354" hidden="1" xr:uid="{00000000-0005-0000-0000-0000F5660000}"/>
    <cellStyle name="Comma [0] 2 218" xfId="26355" hidden="1" xr:uid="{00000000-0005-0000-0000-0000F6660000}"/>
    <cellStyle name="Comma [0] 2 218" xfId="26358" hidden="1" xr:uid="{00000000-0005-0000-0000-0000F9660000}"/>
    <cellStyle name="Comma [0] 2 218" xfId="26360" hidden="1" xr:uid="{00000000-0005-0000-0000-0000FB660000}"/>
    <cellStyle name="Comma [0] 2 218" xfId="26364" hidden="1" xr:uid="{00000000-0005-0000-0000-0000FF660000}"/>
    <cellStyle name="Comma [0] 2 218" xfId="26366" hidden="1" xr:uid="{00000000-0005-0000-0000-000001670000}"/>
    <cellStyle name="Comma [0] 2 218" xfId="26370" hidden="1" xr:uid="{00000000-0005-0000-0000-000005670000}"/>
    <cellStyle name="Comma [0] 2 218" xfId="26372" hidden="1" xr:uid="{00000000-0005-0000-0000-000007670000}"/>
    <cellStyle name="Comma [0] 2 218" xfId="26374" hidden="1" xr:uid="{00000000-0005-0000-0000-000009670000}"/>
    <cellStyle name="Comma [0] 2 218" xfId="26377" hidden="1" xr:uid="{00000000-0005-0000-0000-00000C670000}"/>
    <cellStyle name="Comma [0] 2 218" xfId="26379" hidden="1" xr:uid="{00000000-0005-0000-0000-00000E670000}"/>
    <cellStyle name="Comma [0] 2 218" xfId="26381" hidden="1" xr:uid="{00000000-0005-0000-0000-000010670000}"/>
    <cellStyle name="Comma [0] 2 218" xfId="26384" hidden="1" xr:uid="{00000000-0005-0000-0000-000013670000}"/>
    <cellStyle name="Comma [0] 2 218" xfId="26386" hidden="1" xr:uid="{00000000-0005-0000-0000-000015670000}"/>
    <cellStyle name="Comma [0] 2 218" xfId="26390" hidden="1" xr:uid="{00000000-0005-0000-0000-000019670000}"/>
    <cellStyle name="Comma [0] 2 218" xfId="26391" hidden="1" xr:uid="{00000000-0005-0000-0000-00001A670000}"/>
    <cellStyle name="Comma [0] 2 218" xfId="26393" hidden="1" xr:uid="{00000000-0005-0000-0000-00001C670000}"/>
    <cellStyle name="Comma [0] 2 218" xfId="26397" hidden="1" xr:uid="{00000000-0005-0000-0000-000020670000}"/>
    <cellStyle name="Comma [0] 2 218" xfId="26399" hidden="1" xr:uid="{00000000-0005-0000-0000-000022670000}"/>
    <cellStyle name="Comma [0] 2 218" xfId="26401" hidden="1" xr:uid="{00000000-0005-0000-0000-000024670000}"/>
    <cellStyle name="Comma [0] 2 218" xfId="26404" hidden="1" xr:uid="{00000000-0005-0000-0000-000027670000}"/>
    <cellStyle name="Comma [0] 2 218" xfId="26406" hidden="1" xr:uid="{00000000-0005-0000-0000-000029670000}"/>
    <cellStyle name="Comma [0] 2 218" xfId="26411" hidden="1" xr:uid="{00000000-0005-0000-0000-00002E670000}"/>
    <cellStyle name="Comma [0] 2 218" xfId="26413" hidden="1" xr:uid="{00000000-0005-0000-0000-000030670000}"/>
    <cellStyle name="Comma [0] 2 218" xfId="26417" hidden="1" xr:uid="{00000000-0005-0000-0000-000034670000}"/>
    <cellStyle name="Comma [0] 2 218" xfId="26419" hidden="1" xr:uid="{00000000-0005-0000-0000-000036670000}"/>
    <cellStyle name="Comma [0] 2 218" xfId="26422" hidden="1" xr:uid="{00000000-0005-0000-0000-000039670000}"/>
    <cellStyle name="Comma [0] 2 218" xfId="26425" hidden="1" xr:uid="{00000000-0005-0000-0000-00003C670000}"/>
    <cellStyle name="Comma [0] 2 218" xfId="26427" hidden="1" xr:uid="{00000000-0005-0000-0000-00003E670000}"/>
    <cellStyle name="Comma [0] 2 218" xfId="26430" hidden="1" xr:uid="{00000000-0005-0000-0000-000041670000}"/>
    <cellStyle name="Comma [0] 2 218" xfId="26432" hidden="1" xr:uid="{00000000-0005-0000-0000-000043670000}"/>
    <cellStyle name="Comma [0] 2 218" xfId="26435" hidden="1" xr:uid="{00000000-0005-0000-0000-000046670000}"/>
    <cellStyle name="Comma [0] 2 218" xfId="26438" hidden="1" xr:uid="{00000000-0005-0000-0000-000049670000}"/>
    <cellStyle name="Comma [0] 2 218" xfId="26440" hidden="1" xr:uid="{00000000-0005-0000-0000-00004B670000}"/>
    <cellStyle name="Comma [0] 2 218" xfId="26443" hidden="1" xr:uid="{00000000-0005-0000-0000-00004E670000}"/>
    <cellStyle name="Comma [0] 2 218" xfId="26444" hidden="1" xr:uid="{00000000-0005-0000-0000-00004F670000}"/>
    <cellStyle name="Comma [0] 2 218" xfId="26449" hidden="1" xr:uid="{00000000-0005-0000-0000-000054670000}"/>
    <cellStyle name="Comma [0] 2 218" xfId="26451" hidden="1" xr:uid="{00000000-0005-0000-0000-000056670000}"/>
    <cellStyle name="Comma [0] 2 218" xfId="26454" hidden="1" xr:uid="{00000000-0005-0000-0000-000059670000}"/>
    <cellStyle name="Comma [0] 2 218" xfId="26457" hidden="1" xr:uid="{00000000-0005-0000-0000-00005C670000}"/>
    <cellStyle name="Comma [0] 2 218" xfId="26459" hidden="1" xr:uid="{00000000-0005-0000-0000-00005E670000}"/>
    <cellStyle name="Comma [0] 2 218" xfId="26462" hidden="1" xr:uid="{00000000-0005-0000-0000-000061670000}"/>
    <cellStyle name="Comma [0] 2 218" xfId="26464" hidden="1" xr:uid="{00000000-0005-0000-0000-000063670000}"/>
    <cellStyle name="Comma [0] 2 218" xfId="26466" hidden="1" xr:uid="{00000000-0005-0000-0000-000065670000}"/>
    <cellStyle name="Comma [0] 2 218" xfId="26469" hidden="1" xr:uid="{00000000-0005-0000-0000-000068670000}"/>
    <cellStyle name="Comma [0] 2 218" xfId="26471" hidden="1" xr:uid="{00000000-0005-0000-0000-00006A670000}"/>
    <cellStyle name="Comma [0] 2 218" xfId="26475" hidden="1" xr:uid="{00000000-0005-0000-0000-00006E670000}"/>
    <cellStyle name="Comma [0] 2 218" xfId="26476" hidden="1" xr:uid="{00000000-0005-0000-0000-00006F670000}"/>
    <cellStyle name="Comma [0] 2 218" xfId="26478" hidden="1" xr:uid="{00000000-0005-0000-0000-000071670000}"/>
    <cellStyle name="Comma [0] 2 218" xfId="26482" hidden="1" xr:uid="{00000000-0005-0000-0000-000075670000}"/>
    <cellStyle name="Comma [0] 2 218" xfId="26484" hidden="1" xr:uid="{00000000-0005-0000-0000-000077670000}"/>
    <cellStyle name="Comma [0] 2 218" xfId="26486" hidden="1" xr:uid="{00000000-0005-0000-0000-000079670000}"/>
    <cellStyle name="Comma [0] 2 218" xfId="26489" hidden="1" xr:uid="{00000000-0005-0000-0000-00007C670000}"/>
    <cellStyle name="Comma [0] 2 218" xfId="26491" hidden="1" xr:uid="{00000000-0005-0000-0000-00007E670000}"/>
    <cellStyle name="Comma [0] 2 218" xfId="26496" hidden="1" xr:uid="{00000000-0005-0000-0000-000083670000}"/>
    <cellStyle name="Comma [0] 2 218" xfId="26497" hidden="1" xr:uid="{00000000-0005-0000-0000-000084670000}"/>
    <cellStyle name="Comma [0] 2 218" xfId="26501" hidden="1" xr:uid="{00000000-0005-0000-0000-000088670000}"/>
    <cellStyle name="Comma [0] 2 218" xfId="26504" hidden="1" xr:uid="{00000000-0005-0000-0000-00008B670000}"/>
    <cellStyle name="Comma [0] 2 218" xfId="26506" hidden="1" xr:uid="{00000000-0005-0000-0000-00008D670000}"/>
    <cellStyle name="Comma [0] 2 218" xfId="26509" hidden="1" xr:uid="{00000000-0005-0000-0000-000090670000}"/>
    <cellStyle name="Comma [0] 2 218" xfId="26510" hidden="1" xr:uid="{00000000-0005-0000-0000-000091670000}"/>
    <cellStyle name="Comma [0] 2 218" xfId="26513" hidden="1" xr:uid="{00000000-0005-0000-0000-000094670000}"/>
    <cellStyle name="Comma [0] 2 218" xfId="26514" hidden="1" xr:uid="{00000000-0005-0000-0000-000095670000}"/>
    <cellStyle name="Comma [0] 2 218" xfId="26517" hidden="1" xr:uid="{00000000-0005-0000-0000-000098670000}"/>
    <cellStyle name="Comma [0] 2 218" xfId="26520" hidden="1" xr:uid="{00000000-0005-0000-0000-00009B670000}"/>
    <cellStyle name="Comma [0] 2 218" xfId="26521" hidden="1" xr:uid="{00000000-0005-0000-0000-00009C670000}"/>
    <cellStyle name="Comma [0] 2 218" xfId="26525" hidden="1" xr:uid="{00000000-0005-0000-0000-0000A0670000}"/>
    <cellStyle name="Comma [0] 2 218" xfId="26526" hidden="1" xr:uid="{00000000-0005-0000-0000-0000A1670000}"/>
    <cellStyle name="Comma [0] 2 218" xfId="26530" hidden="1" xr:uid="{00000000-0005-0000-0000-0000A5670000}"/>
    <cellStyle name="Comma [0] 2 218" xfId="26532" hidden="1" xr:uid="{00000000-0005-0000-0000-0000A7670000}"/>
    <cellStyle name="Comma [0] 2 218" xfId="26533" hidden="1" xr:uid="{00000000-0005-0000-0000-0000A8670000}"/>
    <cellStyle name="Comma [0] 2 218" xfId="26535" hidden="1" xr:uid="{00000000-0005-0000-0000-0000AA670000}"/>
    <cellStyle name="Comma [0] 2 218" xfId="26537" hidden="1" xr:uid="{00000000-0005-0000-0000-0000AC670000}"/>
    <cellStyle name="Comma [0] 2 218" xfId="26538" hidden="1" xr:uid="{00000000-0005-0000-0000-0000AD670000}"/>
    <cellStyle name="Comma [0] 2 218" xfId="26541" hidden="1" xr:uid="{00000000-0005-0000-0000-0000B0670000}"/>
    <cellStyle name="Comma [0] 2 218" xfId="26543" hidden="1" xr:uid="{00000000-0005-0000-0000-0000B2670000}"/>
    <cellStyle name="Comma [0] 2 218" xfId="26545" hidden="1" xr:uid="{00000000-0005-0000-0000-0000B4670000}"/>
    <cellStyle name="Comma [0] 2 218" xfId="26548" hidden="1" xr:uid="{00000000-0005-0000-0000-0000B7670000}"/>
    <cellStyle name="Comma [0] 2 218" xfId="26549" hidden="1" xr:uid="{00000000-0005-0000-0000-0000B8670000}"/>
    <cellStyle name="Comma [0] 2 218" xfId="26553" hidden="1" xr:uid="{00000000-0005-0000-0000-0000BC670000}"/>
    <cellStyle name="Comma [0] 2 218" xfId="26554" hidden="1" xr:uid="{00000000-0005-0000-0000-0000BD670000}"/>
    <cellStyle name="Comma [0] 2 218" xfId="26556" hidden="1" xr:uid="{00000000-0005-0000-0000-0000BF670000}"/>
    <cellStyle name="Comma [0] 2 218" xfId="26559" hidden="1" xr:uid="{00000000-0005-0000-0000-0000C2670000}"/>
    <cellStyle name="Comma [0] 2 218" xfId="26561" hidden="1" xr:uid="{00000000-0005-0000-0000-0000C4670000}"/>
    <cellStyle name="Comma [0] 2 218" xfId="26563" hidden="1" xr:uid="{00000000-0005-0000-0000-0000C6670000}"/>
    <cellStyle name="Comma [0] 2 218" xfId="26566" hidden="1" xr:uid="{00000000-0005-0000-0000-0000C9670000}"/>
    <cellStyle name="Comma [0] 2 218" xfId="26568" hidden="1" xr:uid="{00000000-0005-0000-0000-0000CB670000}"/>
    <cellStyle name="Comma [0] 2 218" xfId="26573" hidden="1" xr:uid="{00000000-0005-0000-0000-0000D0670000}"/>
    <cellStyle name="Comma [0] 2 218" xfId="26574" hidden="1" xr:uid="{00000000-0005-0000-0000-0000D1670000}"/>
    <cellStyle name="Comma [0] 2 218" xfId="26578" hidden="1" xr:uid="{00000000-0005-0000-0000-0000D5670000}"/>
    <cellStyle name="Comma [0] 2 218" xfId="26581" hidden="1" xr:uid="{00000000-0005-0000-0000-0000D8670000}"/>
    <cellStyle name="Comma [0] 2 218" xfId="26583" hidden="1" xr:uid="{00000000-0005-0000-0000-0000DA670000}"/>
    <cellStyle name="Comma [0] 2 218" xfId="26586" hidden="1" xr:uid="{00000000-0005-0000-0000-0000DD670000}"/>
    <cellStyle name="Comma [0] 2 218" xfId="26587" hidden="1" xr:uid="{00000000-0005-0000-0000-0000DE670000}"/>
    <cellStyle name="Comma [0] 2 218" xfId="26591" hidden="1" xr:uid="{00000000-0005-0000-0000-0000E2670000}"/>
    <cellStyle name="Comma [0] 2 218" xfId="26594" hidden="1" xr:uid="{00000000-0005-0000-0000-0000E5670000}"/>
    <cellStyle name="Comma [0] 2 218" xfId="26596" hidden="1" xr:uid="{00000000-0005-0000-0000-0000E7670000}"/>
    <cellStyle name="Comma [0] 2 218" xfId="26598" hidden="1" xr:uid="{00000000-0005-0000-0000-0000E9670000}"/>
    <cellStyle name="Comma [0] 2 218" xfId="26601" hidden="1" xr:uid="{00000000-0005-0000-0000-0000EC670000}"/>
    <cellStyle name="Comma [0] 2 218" xfId="26603" hidden="1" xr:uid="{00000000-0005-0000-0000-0000EE670000}"/>
    <cellStyle name="Comma [0] 2 218" xfId="26607" hidden="1" xr:uid="{00000000-0005-0000-0000-0000F2670000}"/>
    <cellStyle name="Comma [0] 2 218" xfId="26609" hidden="1" xr:uid="{00000000-0005-0000-0000-0000F4670000}"/>
    <cellStyle name="Comma [0] 2 218" xfId="26612" hidden="1" xr:uid="{00000000-0005-0000-0000-0000F7670000}"/>
    <cellStyle name="Comma [0] 2 218" xfId="26614" hidden="1" xr:uid="{00000000-0005-0000-0000-0000F9670000}"/>
    <cellStyle name="Comma [0] 2 218" xfId="26617" hidden="1" xr:uid="{00000000-0005-0000-0000-0000FC670000}"/>
    <cellStyle name="Comma [0] 2 218" xfId="26619" hidden="1" xr:uid="{00000000-0005-0000-0000-0000FE670000}"/>
    <cellStyle name="Comma [0] 2 218" xfId="26621" hidden="1" xr:uid="{00000000-0005-0000-0000-000000680000}"/>
    <cellStyle name="Comma [0] 2 218" xfId="26623" hidden="1" xr:uid="{00000000-0005-0000-0000-000002680000}"/>
    <cellStyle name="Comma [0] 2 218" xfId="26626" hidden="1" xr:uid="{00000000-0005-0000-0000-000005680000}"/>
    <cellStyle name="Comma [0] 2 218" xfId="26627" hidden="1" xr:uid="{00000000-0005-0000-0000-000006680000}"/>
    <cellStyle name="Comma [0] 2 218" xfId="26630" hidden="1" xr:uid="{00000000-0005-0000-0000-000009680000}"/>
    <cellStyle name="Comma [0] 2 218" xfId="26632" hidden="1" xr:uid="{00000000-0005-0000-0000-00000B680000}"/>
    <cellStyle name="Comma [0] 2 218" xfId="26634" hidden="1" xr:uid="{00000000-0005-0000-0000-00000D680000}"/>
    <cellStyle name="Comma [0] 2 218" xfId="26637" hidden="1" xr:uid="{00000000-0005-0000-0000-000010680000}"/>
    <cellStyle name="Comma [0] 2 218" xfId="26640" hidden="1" xr:uid="{00000000-0005-0000-0000-000013680000}"/>
    <cellStyle name="Comma [0] 2 218" xfId="26641" hidden="1" xr:uid="{00000000-0005-0000-0000-000014680000}"/>
    <cellStyle name="Comma [0] 2 218" xfId="26644" hidden="1" xr:uid="{00000000-0005-0000-0000-000017680000}"/>
    <cellStyle name="Comma [0] 2 218" xfId="26646" hidden="1" xr:uid="{00000000-0005-0000-0000-000019680000}"/>
    <cellStyle name="Comma [0] 2 218" xfId="26650" hidden="1" xr:uid="{00000000-0005-0000-0000-00001D680000}"/>
    <cellStyle name="Comma [0] 2 218" xfId="26651" hidden="1" xr:uid="{00000000-0005-0000-0000-00001E680000}"/>
    <cellStyle name="Comma [0] 2 218" xfId="26654" hidden="1" xr:uid="{00000000-0005-0000-0000-000021680000}"/>
    <cellStyle name="Comma [0] 2 218" xfId="26657" hidden="1" xr:uid="{00000000-0005-0000-0000-000024680000}"/>
    <cellStyle name="Comma [0] 2 218" xfId="26660" hidden="1" xr:uid="{00000000-0005-0000-0000-000027680000}"/>
    <cellStyle name="Comma [0] 2 218" xfId="26663" hidden="1" xr:uid="{00000000-0005-0000-0000-00002A680000}"/>
    <cellStyle name="Comma [0] 2 218" xfId="26665" hidden="1" xr:uid="{00000000-0005-0000-0000-00002C680000}"/>
    <cellStyle name="Comma [0] 2 218" xfId="26667" hidden="1" xr:uid="{00000000-0005-0000-0000-00002E680000}"/>
    <cellStyle name="Comma [0] 2 218" xfId="26669" hidden="1" xr:uid="{00000000-0005-0000-0000-000030680000}"/>
    <cellStyle name="Comma [0] 2 218" xfId="26671" hidden="1" xr:uid="{00000000-0005-0000-0000-000032680000}"/>
    <cellStyle name="Comma [0] 2 218" xfId="26674" hidden="1" xr:uid="{00000000-0005-0000-0000-000035680000}"/>
    <cellStyle name="Comma [0] 2 218" xfId="26676" hidden="1" xr:uid="{00000000-0005-0000-0000-000037680000}"/>
    <cellStyle name="Comma [0] 2 218" xfId="26680" hidden="1" xr:uid="{00000000-0005-0000-0000-00003B680000}"/>
    <cellStyle name="Comma [0] 2 218" xfId="26682" hidden="1" xr:uid="{00000000-0005-0000-0000-00003D680000}"/>
    <cellStyle name="Comma [0] 2 218" xfId="26685" hidden="1" xr:uid="{00000000-0005-0000-0000-000040680000}"/>
    <cellStyle name="Comma [0] 2 218" xfId="26687" hidden="1" xr:uid="{00000000-0005-0000-0000-000042680000}"/>
    <cellStyle name="Comma [0] 2 218" xfId="26690" hidden="1" xr:uid="{00000000-0005-0000-0000-000045680000}"/>
    <cellStyle name="Comma [0] 2 218" xfId="26693" hidden="1" xr:uid="{00000000-0005-0000-0000-000048680000}"/>
    <cellStyle name="Comma [0] 2 218" xfId="26695" hidden="1" xr:uid="{00000000-0005-0000-0000-00004A680000}"/>
    <cellStyle name="Comma [0] 2 218" xfId="26698" hidden="1" xr:uid="{00000000-0005-0000-0000-00004D680000}"/>
    <cellStyle name="Comma [0] 2 218" xfId="26701" hidden="1" xr:uid="{00000000-0005-0000-0000-000050680000}"/>
    <cellStyle name="Comma [0] 2 218" xfId="26703" hidden="1" xr:uid="{00000000-0005-0000-0000-000052680000}"/>
    <cellStyle name="Comma [0] 2 218" xfId="26706" hidden="1" xr:uid="{00000000-0005-0000-0000-000055680000}"/>
    <cellStyle name="Comma [0] 2 218" xfId="26708" hidden="1" xr:uid="{00000000-0005-0000-0000-000057680000}"/>
    <cellStyle name="Comma [0] 2 218" xfId="26711" hidden="1" xr:uid="{00000000-0005-0000-0000-00005A680000}"/>
    <cellStyle name="Comma [0] 2 218" xfId="26713" hidden="1" xr:uid="{00000000-0005-0000-0000-00005C680000}"/>
    <cellStyle name="Comma [0] 2 218" xfId="26716" hidden="1" xr:uid="{00000000-0005-0000-0000-00005F680000}"/>
    <cellStyle name="Comma [0] 2 218" xfId="26719" hidden="1" xr:uid="{00000000-0005-0000-0000-000062680000}"/>
    <cellStyle name="Comma [0] 2 218" xfId="26721" hidden="1" xr:uid="{00000000-0005-0000-0000-000064680000}"/>
    <cellStyle name="Comma [0] 2 218" xfId="26724" hidden="1" xr:uid="{00000000-0005-0000-0000-000067680000}"/>
    <cellStyle name="Comma [0] 2 218" xfId="26726" hidden="1" xr:uid="{00000000-0005-0000-0000-000069680000}"/>
    <cellStyle name="Comma [0] 2 218" xfId="26729" hidden="1" xr:uid="{00000000-0005-0000-0000-00006C680000}"/>
    <cellStyle name="Comma [0] 2 218" xfId="26730" hidden="1" xr:uid="{00000000-0005-0000-0000-00006D680000}"/>
    <cellStyle name="Comma [0] 2 218" xfId="26734" hidden="1" xr:uid="{00000000-0005-0000-0000-000071680000}"/>
    <cellStyle name="Comma [0] 2 218" xfId="26736" hidden="1" xr:uid="{00000000-0005-0000-0000-000073680000}"/>
    <cellStyle name="Comma [0] 2 218" xfId="26738" hidden="1" xr:uid="{00000000-0005-0000-0000-000075680000}"/>
    <cellStyle name="Comma [0] 2 218" xfId="26742" hidden="1" xr:uid="{00000000-0005-0000-0000-000079680000}"/>
    <cellStyle name="Comma [0] 2 218" xfId="26744" hidden="1" xr:uid="{00000000-0005-0000-0000-00007B680000}"/>
    <cellStyle name="Comma [0] 2 218" xfId="27879" hidden="1" xr:uid="{00000000-0005-0000-0000-0000EA6C0000}"/>
    <cellStyle name="Comma [0] 2 218" xfId="27880" hidden="1" xr:uid="{00000000-0005-0000-0000-0000EB6C0000}"/>
    <cellStyle name="Comma [0] 2 218" xfId="27885" hidden="1" xr:uid="{00000000-0005-0000-0000-0000F06C0000}"/>
    <cellStyle name="Comma [0] 2 218" xfId="27887" hidden="1" xr:uid="{00000000-0005-0000-0000-0000F26C0000}"/>
    <cellStyle name="Comma [0] 2 218" xfId="27888" hidden="1" xr:uid="{00000000-0005-0000-0000-0000F36C0000}"/>
    <cellStyle name="Comma [0] 2 218" xfId="27891" hidden="1" xr:uid="{00000000-0005-0000-0000-0000F66C0000}"/>
    <cellStyle name="Comma [0] 2 218" xfId="27894" hidden="1" xr:uid="{00000000-0005-0000-0000-0000F96C0000}"/>
    <cellStyle name="Comma [0] 2 218" xfId="27895" hidden="1" xr:uid="{00000000-0005-0000-0000-0000FA6C0000}"/>
    <cellStyle name="Comma [0] 2 218" xfId="27898" hidden="1" xr:uid="{00000000-0005-0000-0000-0000FD6C0000}"/>
    <cellStyle name="Comma [0] 2 218" xfId="27899" hidden="1" xr:uid="{00000000-0005-0000-0000-0000FE6C0000}"/>
    <cellStyle name="Comma [0] 2 218" xfId="27901" hidden="1" xr:uid="{00000000-0005-0000-0000-0000006D0000}"/>
    <cellStyle name="Comma [0] 2 218" xfId="27902" hidden="1" xr:uid="{00000000-0005-0000-0000-0000016D0000}"/>
    <cellStyle name="Comma [0] 2 218" xfId="27903" hidden="1" xr:uid="{00000000-0005-0000-0000-0000026D0000}"/>
    <cellStyle name="Comma [0] 2 218" xfId="27907" hidden="1" xr:uid="{00000000-0005-0000-0000-0000066D0000}"/>
    <cellStyle name="Comma [0] 2 218" xfId="27909" hidden="1" xr:uid="{00000000-0005-0000-0000-0000086D0000}"/>
    <cellStyle name="Comma [0] 2 218" xfId="27910" hidden="1" xr:uid="{00000000-0005-0000-0000-0000096D0000}"/>
    <cellStyle name="Comma [0] 2 218" xfId="27913" hidden="1" xr:uid="{00000000-0005-0000-0000-00000C6D0000}"/>
    <cellStyle name="Comma [0] 2 218" xfId="27914" hidden="1" xr:uid="{00000000-0005-0000-0000-00000D6D0000}"/>
    <cellStyle name="Comma [0] 2 218" xfId="27918" hidden="1" xr:uid="{00000000-0005-0000-0000-0000116D0000}"/>
    <cellStyle name="Comma [0] 2 218" xfId="27920" hidden="1" xr:uid="{00000000-0005-0000-0000-0000136D0000}"/>
    <cellStyle name="Comma [0] 2 218" xfId="27923" hidden="1" xr:uid="{00000000-0005-0000-0000-0000166D0000}"/>
    <cellStyle name="Comma [0] 2 218" xfId="27926" hidden="1" xr:uid="{00000000-0005-0000-0000-0000196D0000}"/>
    <cellStyle name="Comma [0] 2 218" xfId="27928" hidden="1" xr:uid="{00000000-0005-0000-0000-00001B6D0000}"/>
    <cellStyle name="Comma [0] 2 218" xfId="27932" hidden="1" xr:uid="{00000000-0005-0000-0000-00001F6D0000}"/>
    <cellStyle name="Comma [0] 2 218" xfId="27933" hidden="1" xr:uid="{00000000-0005-0000-0000-0000206D0000}"/>
    <cellStyle name="Comma [0] 2 218" xfId="27937" hidden="1" xr:uid="{00000000-0005-0000-0000-0000246D0000}"/>
    <cellStyle name="Comma [0] 2 218" xfId="27938" hidden="1" xr:uid="{00000000-0005-0000-0000-0000256D0000}"/>
    <cellStyle name="Comma [0] 2 218" xfId="27942" hidden="1" xr:uid="{00000000-0005-0000-0000-0000296D0000}"/>
    <cellStyle name="Comma [0] 2 218" xfId="27945" hidden="1" xr:uid="{00000000-0005-0000-0000-00002C6D0000}"/>
    <cellStyle name="Comma [0] 2 218" xfId="27946" hidden="1" xr:uid="{00000000-0005-0000-0000-00002D6D0000}"/>
    <cellStyle name="Comma [0] 2 218" xfId="27950" hidden="1" xr:uid="{00000000-0005-0000-0000-0000316D0000}"/>
    <cellStyle name="Comma [0] 2 218" xfId="27951" hidden="1" xr:uid="{00000000-0005-0000-0000-0000326D0000}"/>
    <cellStyle name="Comma [0] 2 218" xfId="27956" hidden="1" xr:uid="{00000000-0005-0000-0000-0000376D0000}"/>
    <cellStyle name="Comma [0] 2 218" xfId="27957" hidden="1" xr:uid="{00000000-0005-0000-0000-0000386D0000}"/>
    <cellStyle name="Comma [0] 2 218" xfId="27961" hidden="1" xr:uid="{00000000-0005-0000-0000-00003C6D0000}"/>
    <cellStyle name="Comma [0] 2 218" xfId="27964" hidden="1" xr:uid="{00000000-0005-0000-0000-00003F6D0000}"/>
    <cellStyle name="Comma [0] 2 218" xfId="27965" hidden="1" xr:uid="{00000000-0005-0000-0000-0000406D0000}"/>
    <cellStyle name="Comma [0] 2 218" xfId="27969" hidden="1" xr:uid="{00000000-0005-0000-0000-0000446D0000}"/>
    <cellStyle name="Comma [0] 2 218" xfId="27971" hidden="1" xr:uid="{00000000-0005-0000-0000-0000466D0000}"/>
    <cellStyle name="Comma [0] 2 218" xfId="27972" hidden="1" xr:uid="{00000000-0005-0000-0000-0000476D0000}"/>
    <cellStyle name="Comma [0] 2 218" xfId="27976" hidden="1" xr:uid="{00000000-0005-0000-0000-00004B6D0000}"/>
    <cellStyle name="Comma [0] 2 218" xfId="27977" hidden="1" xr:uid="{00000000-0005-0000-0000-00004C6D0000}"/>
    <cellStyle name="Comma [0] 2 218" xfId="27981" hidden="1" xr:uid="{00000000-0005-0000-0000-0000506D0000}"/>
    <cellStyle name="Comma [0] 2 218" xfId="27983" hidden="1" xr:uid="{00000000-0005-0000-0000-0000526D0000}"/>
    <cellStyle name="Comma [0] 2 218" xfId="27984" hidden="1" xr:uid="{00000000-0005-0000-0000-0000536D0000}"/>
    <cellStyle name="Comma [0] 2 218" xfId="27988" hidden="1" xr:uid="{00000000-0005-0000-0000-0000576D0000}"/>
    <cellStyle name="Comma [0] 2 218" xfId="27991" hidden="1" xr:uid="{00000000-0005-0000-0000-00005A6D0000}"/>
    <cellStyle name="Comma [0] 2 218" xfId="27992" hidden="1" xr:uid="{00000000-0005-0000-0000-00005B6D0000}"/>
    <cellStyle name="Comma [0] 2 218" xfId="27996" hidden="1" xr:uid="{00000000-0005-0000-0000-00005F6D0000}"/>
    <cellStyle name="Comma [0] 2 218" xfId="27997" hidden="1" xr:uid="{00000000-0005-0000-0000-0000606D0000}"/>
    <cellStyle name="Comma [0] 2 218" xfId="28003" hidden="1" xr:uid="{00000000-0005-0000-0000-0000666D0000}"/>
    <cellStyle name="Comma [0] 2 218" xfId="28004" hidden="1" xr:uid="{00000000-0005-0000-0000-0000676D0000}"/>
    <cellStyle name="Comma [0] 2 218" xfId="28007" hidden="1" xr:uid="{00000000-0005-0000-0000-00006A6D0000}"/>
    <cellStyle name="Comma [0] 2 218" xfId="28011" hidden="1" xr:uid="{00000000-0005-0000-0000-00006E6D0000}"/>
    <cellStyle name="Comma [0] 2 218" xfId="28012" hidden="1" xr:uid="{00000000-0005-0000-0000-00006F6D0000}"/>
    <cellStyle name="Comma [0] 2 218" xfId="28016" hidden="1" xr:uid="{00000000-0005-0000-0000-0000736D0000}"/>
    <cellStyle name="Comma [0] 2 218" xfId="28017" hidden="1" xr:uid="{00000000-0005-0000-0000-0000746D0000}"/>
    <cellStyle name="Comma [0] 2 218" xfId="28021" hidden="1" xr:uid="{00000000-0005-0000-0000-0000786D0000}"/>
    <cellStyle name="Comma [0] 2 218" xfId="28022" hidden="1" xr:uid="{00000000-0005-0000-0000-0000796D0000}"/>
    <cellStyle name="Comma [0] 2 218" xfId="28026" hidden="1" xr:uid="{00000000-0005-0000-0000-00007D6D0000}"/>
    <cellStyle name="Comma [0] 2 218" xfId="28029" hidden="1" xr:uid="{00000000-0005-0000-0000-0000806D0000}"/>
    <cellStyle name="Comma [0] 2 218" xfId="28030" hidden="1" xr:uid="{00000000-0005-0000-0000-0000816D0000}"/>
    <cellStyle name="Comma [0] 2 218" xfId="28033" hidden="1" xr:uid="{00000000-0005-0000-0000-0000846D0000}"/>
    <cellStyle name="Comma [0] 2 218" xfId="28035" hidden="1" xr:uid="{00000000-0005-0000-0000-0000866D0000}"/>
    <cellStyle name="Comma [0] 2 218" xfId="28039" hidden="1" xr:uid="{00000000-0005-0000-0000-00008A6D0000}"/>
    <cellStyle name="Comma [0] 2 218" xfId="28041" hidden="1" xr:uid="{00000000-0005-0000-0000-00008C6D0000}"/>
    <cellStyle name="Comma [0] 2 218" xfId="28045" hidden="1" xr:uid="{00000000-0005-0000-0000-0000906D0000}"/>
    <cellStyle name="Comma [0] 2 218" xfId="28047" hidden="1" xr:uid="{00000000-0005-0000-0000-0000926D0000}"/>
    <cellStyle name="Comma [0] 2 218" xfId="28049" hidden="1" xr:uid="{00000000-0005-0000-0000-0000946D0000}"/>
    <cellStyle name="Comma [0] 2 218" xfId="28052" hidden="1" xr:uid="{00000000-0005-0000-0000-0000976D0000}"/>
    <cellStyle name="Comma [0] 2 218" xfId="28054" hidden="1" xr:uid="{00000000-0005-0000-0000-0000996D0000}"/>
    <cellStyle name="Comma [0] 2 218" xfId="28056" hidden="1" xr:uid="{00000000-0005-0000-0000-00009B6D0000}"/>
    <cellStyle name="Comma [0] 2 218" xfId="28059" hidden="1" xr:uid="{00000000-0005-0000-0000-00009E6D0000}"/>
    <cellStyle name="Comma [0] 2 218" xfId="28061" hidden="1" xr:uid="{00000000-0005-0000-0000-0000A06D0000}"/>
    <cellStyle name="Comma [0] 2 218" xfId="28065" hidden="1" xr:uid="{00000000-0005-0000-0000-0000A46D0000}"/>
    <cellStyle name="Comma [0] 2 218" xfId="28066" hidden="1" xr:uid="{00000000-0005-0000-0000-0000A56D0000}"/>
    <cellStyle name="Comma [0] 2 218" xfId="28068" hidden="1" xr:uid="{00000000-0005-0000-0000-0000A76D0000}"/>
    <cellStyle name="Comma [0] 2 218" xfId="28072" hidden="1" xr:uid="{00000000-0005-0000-0000-0000AB6D0000}"/>
    <cellStyle name="Comma [0] 2 218" xfId="28074" hidden="1" xr:uid="{00000000-0005-0000-0000-0000AD6D0000}"/>
    <cellStyle name="Comma [0] 2 218" xfId="28076" hidden="1" xr:uid="{00000000-0005-0000-0000-0000AF6D0000}"/>
    <cellStyle name="Comma [0] 2 218" xfId="28079" hidden="1" xr:uid="{00000000-0005-0000-0000-0000B26D0000}"/>
    <cellStyle name="Comma [0] 2 218" xfId="28081" hidden="1" xr:uid="{00000000-0005-0000-0000-0000B46D0000}"/>
    <cellStyle name="Comma [0] 2 218" xfId="28086" hidden="1" xr:uid="{00000000-0005-0000-0000-0000B96D0000}"/>
    <cellStyle name="Comma [0] 2 218" xfId="28088" hidden="1" xr:uid="{00000000-0005-0000-0000-0000BB6D0000}"/>
    <cellStyle name="Comma [0] 2 218" xfId="28092" hidden="1" xr:uid="{00000000-0005-0000-0000-0000BF6D0000}"/>
    <cellStyle name="Comma [0] 2 218" xfId="28094" hidden="1" xr:uid="{00000000-0005-0000-0000-0000C16D0000}"/>
    <cellStyle name="Comma [0] 2 218" xfId="28097" hidden="1" xr:uid="{00000000-0005-0000-0000-0000C46D0000}"/>
    <cellStyle name="Comma [0] 2 218" xfId="28100" hidden="1" xr:uid="{00000000-0005-0000-0000-0000C76D0000}"/>
    <cellStyle name="Comma [0] 2 218" xfId="28102" hidden="1" xr:uid="{00000000-0005-0000-0000-0000C96D0000}"/>
    <cellStyle name="Comma [0] 2 218" xfId="28105" hidden="1" xr:uid="{00000000-0005-0000-0000-0000CC6D0000}"/>
    <cellStyle name="Comma [0] 2 218" xfId="28107" hidden="1" xr:uid="{00000000-0005-0000-0000-0000CE6D0000}"/>
    <cellStyle name="Comma [0] 2 218" xfId="28110" hidden="1" xr:uid="{00000000-0005-0000-0000-0000D16D0000}"/>
    <cellStyle name="Comma [0] 2 218" xfId="28113" hidden="1" xr:uid="{00000000-0005-0000-0000-0000D46D0000}"/>
    <cellStyle name="Comma [0] 2 218" xfId="28115" hidden="1" xr:uid="{00000000-0005-0000-0000-0000D66D0000}"/>
    <cellStyle name="Comma [0] 2 218" xfId="28118" hidden="1" xr:uid="{00000000-0005-0000-0000-0000D96D0000}"/>
    <cellStyle name="Comma [0] 2 218" xfId="28119" hidden="1" xr:uid="{00000000-0005-0000-0000-0000DA6D0000}"/>
    <cellStyle name="Comma [0] 2 218" xfId="28124" hidden="1" xr:uid="{00000000-0005-0000-0000-0000DF6D0000}"/>
    <cellStyle name="Comma [0] 2 218" xfId="28126" hidden="1" xr:uid="{00000000-0005-0000-0000-0000E16D0000}"/>
    <cellStyle name="Comma [0] 2 218" xfId="28129" hidden="1" xr:uid="{00000000-0005-0000-0000-0000E46D0000}"/>
    <cellStyle name="Comma [0] 2 218" xfId="28132" hidden="1" xr:uid="{00000000-0005-0000-0000-0000E76D0000}"/>
    <cellStyle name="Comma [0] 2 218" xfId="28134" hidden="1" xr:uid="{00000000-0005-0000-0000-0000E96D0000}"/>
    <cellStyle name="Comma [0] 2 218" xfId="28137" hidden="1" xr:uid="{00000000-0005-0000-0000-0000EC6D0000}"/>
    <cellStyle name="Comma [0] 2 218" xfId="28139" hidden="1" xr:uid="{00000000-0005-0000-0000-0000EE6D0000}"/>
    <cellStyle name="Comma [0] 2 218" xfId="28141" hidden="1" xr:uid="{00000000-0005-0000-0000-0000F06D0000}"/>
    <cellStyle name="Comma [0] 2 218" xfId="28144" hidden="1" xr:uid="{00000000-0005-0000-0000-0000F36D0000}"/>
    <cellStyle name="Comma [0] 2 218" xfId="28146" hidden="1" xr:uid="{00000000-0005-0000-0000-0000F56D0000}"/>
    <cellStyle name="Comma [0] 2 218" xfId="28150" hidden="1" xr:uid="{00000000-0005-0000-0000-0000F96D0000}"/>
    <cellStyle name="Comma [0] 2 218" xfId="28151" hidden="1" xr:uid="{00000000-0005-0000-0000-0000FA6D0000}"/>
    <cellStyle name="Comma [0] 2 218" xfId="28153" hidden="1" xr:uid="{00000000-0005-0000-0000-0000FC6D0000}"/>
    <cellStyle name="Comma [0] 2 218" xfId="28157" hidden="1" xr:uid="{00000000-0005-0000-0000-0000006E0000}"/>
    <cellStyle name="Comma [0] 2 218" xfId="28159" hidden="1" xr:uid="{00000000-0005-0000-0000-0000026E0000}"/>
    <cellStyle name="Comma [0] 2 218" xfId="28161" hidden="1" xr:uid="{00000000-0005-0000-0000-0000046E0000}"/>
    <cellStyle name="Comma [0] 2 218" xfId="28164" hidden="1" xr:uid="{00000000-0005-0000-0000-0000076E0000}"/>
    <cellStyle name="Comma [0] 2 218" xfId="28166" hidden="1" xr:uid="{00000000-0005-0000-0000-0000096E0000}"/>
    <cellStyle name="Comma [0] 2 218" xfId="28171" hidden="1" xr:uid="{00000000-0005-0000-0000-00000E6E0000}"/>
    <cellStyle name="Comma [0] 2 218" xfId="28172" hidden="1" xr:uid="{00000000-0005-0000-0000-00000F6E0000}"/>
    <cellStyle name="Comma [0] 2 218" xfId="28176" hidden="1" xr:uid="{00000000-0005-0000-0000-0000136E0000}"/>
    <cellStyle name="Comma [0] 2 218" xfId="28179" hidden="1" xr:uid="{00000000-0005-0000-0000-0000166E0000}"/>
    <cellStyle name="Comma [0] 2 218" xfId="28180" hidden="1" xr:uid="{00000000-0005-0000-0000-0000176E0000}"/>
    <cellStyle name="Comma [0] 2 218" xfId="28183" hidden="1" xr:uid="{00000000-0005-0000-0000-00001A6E0000}"/>
    <cellStyle name="Comma [0] 2 218" xfId="28184" hidden="1" xr:uid="{00000000-0005-0000-0000-00001B6E0000}"/>
    <cellStyle name="Comma [0] 2 218" xfId="28186" hidden="1" xr:uid="{00000000-0005-0000-0000-00001D6E0000}"/>
    <cellStyle name="Comma [0] 2 218" xfId="28187" hidden="1" xr:uid="{00000000-0005-0000-0000-00001E6E0000}"/>
    <cellStyle name="Comma [0] 2 218" xfId="28190" hidden="1" xr:uid="{00000000-0005-0000-0000-0000216E0000}"/>
    <cellStyle name="Comma [0] 2 218" xfId="28193" hidden="1" xr:uid="{00000000-0005-0000-0000-0000246E0000}"/>
    <cellStyle name="Comma [0] 2 218" xfId="28194" hidden="1" xr:uid="{00000000-0005-0000-0000-0000256E0000}"/>
    <cellStyle name="Comma [0] 2 218" xfId="28198" hidden="1" xr:uid="{00000000-0005-0000-0000-0000296E0000}"/>
    <cellStyle name="Comma [0] 2 218" xfId="28199" hidden="1" xr:uid="{00000000-0005-0000-0000-00002A6E0000}"/>
    <cellStyle name="Comma [0] 2 218" xfId="28203" hidden="1" xr:uid="{00000000-0005-0000-0000-00002E6E0000}"/>
    <cellStyle name="Comma [0] 2 218" xfId="28205" hidden="1" xr:uid="{00000000-0005-0000-0000-0000306E0000}"/>
    <cellStyle name="Comma [0] 2 218" xfId="28206" hidden="1" xr:uid="{00000000-0005-0000-0000-0000316E0000}"/>
    <cellStyle name="Comma [0] 2 218" xfId="28208" hidden="1" xr:uid="{00000000-0005-0000-0000-0000336E0000}"/>
    <cellStyle name="Comma [0] 2 218" xfId="28210" hidden="1" xr:uid="{00000000-0005-0000-0000-0000356E0000}"/>
    <cellStyle name="Comma [0] 2 218" xfId="28211" hidden="1" xr:uid="{00000000-0005-0000-0000-0000366E0000}"/>
    <cellStyle name="Comma [0] 2 218" xfId="28214" hidden="1" xr:uid="{00000000-0005-0000-0000-0000396E0000}"/>
    <cellStyle name="Comma [0] 2 218" xfId="28216" hidden="1" xr:uid="{00000000-0005-0000-0000-00003B6E0000}"/>
    <cellStyle name="Comma [0] 2 218" xfId="28218" hidden="1" xr:uid="{00000000-0005-0000-0000-00003D6E0000}"/>
    <cellStyle name="Comma [0] 2 218" xfId="28220" hidden="1" xr:uid="{00000000-0005-0000-0000-00003F6E0000}"/>
    <cellStyle name="Comma [0] 2 218" xfId="28221" hidden="1" xr:uid="{00000000-0005-0000-0000-0000406E0000}"/>
    <cellStyle name="Comma [0] 2 218" xfId="28225" hidden="1" xr:uid="{00000000-0005-0000-0000-0000446E0000}"/>
    <cellStyle name="Comma [0] 2 218" xfId="28226" hidden="1" xr:uid="{00000000-0005-0000-0000-0000456E0000}"/>
    <cellStyle name="Comma [0] 2 218" xfId="28228" hidden="1" xr:uid="{00000000-0005-0000-0000-0000476E0000}"/>
    <cellStyle name="Comma [0] 2 218" xfId="28230" hidden="1" xr:uid="{00000000-0005-0000-0000-0000496E0000}"/>
    <cellStyle name="Comma [0] 2 218" xfId="28232" hidden="1" xr:uid="{00000000-0005-0000-0000-00004B6E0000}"/>
    <cellStyle name="Comma [0] 2 218" xfId="28234" hidden="1" xr:uid="{00000000-0005-0000-0000-00004D6E0000}"/>
    <cellStyle name="Comma [0] 2 218" xfId="28237" hidden="1" xr:uid="{00000000-0005-0000-0000-0000506E0000}"/>
    <cellStyle name="Comma [0] 2 218" xfId="28238" hidden="1" xr:uid="{00000000-0005-0000-0000-0000516E0000}"/>
    <cellStyle name="Comma [0] 2 218" xfId="28243" hidden="1" xr:uid="{00000000-0005-0000-0000-0000566E0000}"/>
    <cellStyle name="Comma [0] 2 218" xfId="28244" hidden="1" xr:uid="{00000000-0005-0000-0000-0000576E0000}"/>
    <cellStyle name="Comma [0] 2 218" xfId="28247" hidden="1" xr:uid="{00000000-0005-0000-0000-00005A6E0000}"/>
    <cellStyle name="Comma [0] 2 218" xfId="28250" hidden="1" xr:uid="{00000000-0005-0000-0000-00005D6E0000}"/>
    <cellStyle name="Comma [0] 2 218" xfId="28252" hidden="1" xr:uid="{00000000-0005-0000-0000-00005F6E0000}"/>
    <cellStyle name="Comma [0] 2 218" xfId="28255" hidden="1" xr:uid="{00000000-0005-0000-0000-0000626E0000}"/>
    <cellStyle name="Comma [0] 2 218" xfId="28256" hidden="1" xr:uid="{00000000-0005-0000-0000-0000636E0000}"/>
    <cellStyle name="Comma [0] 2 218" xfId="28259" hidden="1" xr:uid="{00000000-0005-0000-0000-0000666E0000}"/>
    <cellStyle name="Comma [0] 2 218" xfId="28262" hidden="1" xr:uid="{00000000-0005-0000-0000-0000696E0000}"/>
    <cellStyle name="Comma [0] 2 218" xfId="28264" hidden="1" xr:uid="{00000000-0005-0000-0000-00006B6E0000}"/>
    <cellStyle name="Comma [0] 2 218" xfId="28266" hidden="1" xr:uid="{00000000-0005-0000-0000-00006D6E0000}"/>
    <cellStyle name="Comma [0] 2 218" xfId="28269" hidden="1" xr:uid="{00000000-0005-0000-0000-0000706E0000}"/>
    <cellStyle name="Comma [0] 2 218" xfId="28271" hidden="1" xr:uid="{00000000-0005-0000-0000-0000726E0000}"/>
    <cellStyle name="Comma [0] 2 218" xfId="28275" hidden="1" xr:uid="{00000000-0005-0000-0000-0000766E0000}"/>
    <cellStyle name="Comma [0] 2 218" xfId="28277" hidden="1" xr:uid="{00000000-0005-0000-0000-0000786E0000}"/>
    <cellStyle name="Comma [0] 2 218" xfId="28280" hidden="1" xr:uid="{00000000-0005-0000-0000-00007B6E0000}"/>
    <cellStyle name="Comma [0] 2 218" xfId="28282" hidden="1" xr:uid="{00000000-0005-0000-0000-00007D6E0000}"/>
    <cellStyle name="Comma [0] 2 218" xfId="28285" hidden="1" xr:uid="{00000000-0005-0000-0000-0000806E0000}"/>
    <cellStyle name="Comma [0] 2 218" xfId="28287" hidden="1" xr:uid="{00000000-0005-0000-0000-0000826E0000}"/>
    <cellStyle name="Comma [0] 2 218" xfId="28289" hidden="1" xr:uid="{00000000-0005-0000-0000-0000846E0000}"/>
    <cellStyle name="Comma [0] 2 218" xfId="28291" hidden="1" xr:uid="{00000000-0005-0000-0000-0000866E0000}"/>
    <cellStyle name="Comma [0] 2 218" xfId="28293" hidden="1" xr:uid="{00000000-0005-0000-0000-0000886E0000}"/>
    <cellStyle name="Comma [0] 2 218" xfId="28294" hidden="1" xr:uid="{00000000-0005-0000-0000-0000896E0000}"/>
    <cellStyle name="Comma [0] 2 218" xfId="28297" hidden="1" xr:uid="{00000000-0005-0000-0000-00008C6E0000}"/>
    <cellStyle name="Comma [0] 2 218" xfId="28299" hidden="1" xr:uid="{00000000-0005-0000-0000-00008E6E0000}"/>
    <cellStyle name="Comma [0] 2 218" xfId="28301" hidden="1" xr:uid="{00000000-0005-0000-0000-0000906E0000}"/>
    <cellStyle name="Comma [0] 2 218" xfId="28304" hidden="1" xr:uid="{00000000-0005-0000-0000-0000936E0000}"/>
    <cellStyle name="Comma [0] 2 218" xfId="28307" hidden="1" xr:uid="{00000000-0005-0000-0000-0000966E0000}"/>
    <cellStyle name="Comma [0] 2 218" xfId="28308" hidden="1" xr:uid="{00000000-0005-0000-0000-0000976E0000}"/>
    <cellStyle name="Comma [0] 2 218" xfId="28311" hidden="1" xr:uid="{00000000-0005-0000-0000-00009A6E0000}"/>
    <cellStyle name="Comma [0] 2 218" xfId="28313" hidden="1" xr:uid="{00000000-0005-0000-0000-00009C6E0000}"/>
    <cellStyle name="Comma [0] 2 218" xfId="28317" hidden="1" xr:uid="{00000000-0005-0000-0000-0000A06E0000}"/>
    <cellStyle name="Comma [0] 2 218" xfId="28318" hidden="1" xr:uid="{00000000-0005-0000-0000-0000A16E0000}"/>
    <cellStyle name="Comma [0] 2 218" xfId="28321" hidden="1" xr:uid="{00000000-0005-0000-0000-0000A46E0000}"/>
    <cellStyle name="Comma [0] 2 218" xfId="28324" hidden="1" xr:uid="{00000000-0005-0000-0000-0000A76E0000}"/>
    <cellStyle name="Comma [0] 2 218" xfId="28326" hidden="1" xr:uid="{00000000-0005-0000-0000-0000A96E0000}"/>
    <cellStyle name="Comma [0] 2 218" xfId="28328" hidden="1" xr:uid="{00000000-0005-0000-0000-0000AB6E0000}"/>
    <cellStyle name="Comma [0] 2 218" xfId="28330" hidden="1" xr:uid="{00000000-0005-0000-0000-0000AD6E0000}"/>
    <cellStyle name="Comma [0] 2 218" xfId="28332" hidden="1" xr:uid="{00000000-0005-0000-0000-0000AF6E0000}"/>
    <cellStyle name="Comma [0] 2 218" xfId="28334" hidden="1" xr:uid="{00000000-0005-0000-0000-0000B16E0000}"/>
    <cellStyle name="Comma [0] 2 218" xfId="28336" hidden="1" xr:uid="{00000000-0005-0000-0000-0000B36E0000}"/>
    <cellStyle name="Comma [0] 2 218" xfId="28339" hidden="1" xr:uid="{00000000-0005-0000-0000-0000B66E0000}"/>
    <cellStyle name="Comma [0] 2 218" xfId="28341" hidden="1" xr:uid="{00000000-0005-0000-0000-0000B86E0000}"/>
    <cellStyle name="Comma [0] 2 218" xfId="28344" hidden="1" xr:uid="{00000000-0005-0000-0000-0000BB6E0000}"/>
    <cellStyle name="Comma [0] 2 218" xfId="28346" hidden="1" xr:uid="{00000000-0005-0000-0000-0000BD6E0000}"/>
    <cellStyle name="Comma [0] 2 218" xfId="28349" hidden="1" xr:uid="{00000000-0005-0000-0000-0000C06E0000}"/>
    <cellStyle name="Comma [0] 2 218" xfId="28351" hidden="1" xr:uid="{00000000-0005-0000-0000-0000C26E0000}"/>
    <cellStyle name="Comma [0] 2 218" xfId="28354" hidden="1" xr:uid="{00000000-0005-0000-0000-0000C56E0000}"/>
    <cellStyle name="Comma [0] 2 218" xfId="28357" hidden="1" xr:uid="{00000000-0005-0000-0000-0000C86E0000}"/>
    <cellStyle name="Comma [0] 2 218" xfId="28359" hidden="1" xr:uid="{00000000-0005-0000-0000-0000CA6E0000}"/>
    <cellStyle name="Comma [0] 2 218" xfId="28362" hidden="1" xr:uid="{00000000-0005-0000-0000-0000CD6E0000}"/>
    <cellStyle name="Comma [0] 2 218" xfId="28365" hidden="1" xr:uid="{00000000-0005-0000-0000-0000D06E0000}"/>
    <cellStyle name="Comma [0] 2 218" xfId="28367" hidden="1" xr:uid="{00000000-0005-0000-0000-0000D26E0000}"/>
    <cellStyle name="Comma [0] 2 218" xfId="28370" hidden="1" xr:uid="{00000000-0005-0000-0000-0000D56E0000}"/>
    <cellStyle name="Comma [0] 2 218" xfId="28372" hidden="1" xr:uid="{00000000-0005-0000-0000-0000D76E0000}"/>
    <cellStyle name="Comma [0] 2 218" xfId="28375" hidden="1" xr:uid="{00000000-0005-0000-0000-0000DA6E0000}"/>
    <cellStyle name="Comma [0] 2 218" xfId="28377" hidden="1" xr:uid="{00000000-0005-0000-0000-0000DC6E0000}"/>
    <cellStyle name="Comma [0] 2 218" xfId="28380" hidden="1" xr:uid="{00000000-0005-0000-0000-0000DF6E0000}"/>
    <cellStyle name="Comma [0] 2 218" xfId="28383" hidden="1" xr:uid="{00000000-0005-0000-0000-0000E26E0000}"/>
    <cellStyle name="Comma [0] 2 218" xfId="28385" hidden="1" xr:uid="{00000000-0005-0000-0000-0000E46E0000}"/>
    <cellStyle name="Comma [0] 2 218" xfId="28388" hidden="1" xr:uid="{00000000-0005-0000-0000-0000E76E0000}"/>
    <cellStyle name="Comma [0] 2 218" xfId="28390" hidden="1" xr:uid="{00000000-0005-0000-0000-0000E96E0000}"/>
    <cellStyle name="Comma [0] 2 218" xfId="28393" hidden="1" xr:uid="{00000000-0005-0000-0000-0000EC6E0000}"/>
    <cellStyle name="Comma [0] 2 218" xfId="28394" hidden="1" xr:uid="{00000000-0005-0000-0000-0000ED6E0000}"/>
    <cellStyle name="Comma [0] 2 218" xfId="28398" hidden="1" xr:uid="{00000000-0005-0000-0000-0000F16E0000}"/>
    <cellStyle name="Comma [0] 2 218" xfId="28400" hidden="1" xr:uid="{00000000-0005-0000-0000-0000F36E0000}"/>
    <cellStyle name="Comma [0] 2 218" xfId="28402" hidden="1" xr:uid="{00000000-0005-0000-0000-0000F56E0000}"/>
    <cellStyle name="Comma [0] 2 218" xfId="28405" hidden="1" xr:uid="{00000000-0005-0000-0000-0000F86E0000}"/>
    <cellStyle name="Comma [0] 2 218" xfId="28407" hidden="1" xr:uid="{00000000-0005-0000-0000-0000FA6E0000}"/>
    <cellStyle name="Comma [0] 2 218" xfId="29526" hidden="1" xr:uid="{00000000-0005-0000-0000-000059730000}"/>
    <cellStyle name="Comma [0] 2 218" xfId="29527" hidden="1" xr:uid="{00000000-0005-0000-0000-00005A730000}"/>
    <cellStyle name="Comma [0] 2 218" xfId="29532" hidden="1" xr:uid="{00000000-0005-0000-0000-00005F730000}"/>
    <cellStyle name="Comma [0] 2 218" xfId="29534" hidden="1" xr:uid="{00000000-0005-0000-0000-000061730000}"/>
    <cellStyle name="Comma [0] 2 218" xfId="29535" hidden="1" xr:uid="{00000000-0005-0000-0000-000062730000}"/>
    <cellStyle name="Comma [0] 2 218" xfId="29538" hidden="1" xr:uid="{00000000-0005-0000-0000-000065730000}"/>
    <cellStyle name="Comma [0] 2 218" xfId="29541" hidden="1" xr:uid="{00000000-0005-0000-0000-000068730000}"/>
    <cellStyle name="Comma [0] 2 218" xfId="29542" hidden="1" xr:uid="{00000000-0005-0000-0000-000069730000}"/>
    <cellStyle name="Comma [0] 2 218" xfId="29545" hidden="1" xr:uid="{00000000-0005-0000-0000-00006C730000}"/>
    <cellStyle name="Comma [0] 2 218" xfId="29546" hidden="1" xr:uid="{00000000-0005-0000-0000-00006D730000}"/>
    <cellStyle name="Comma [0] 2 218" xfId="29548" hidden="1" xr:uid="{00000000-0005-0000-0000-00006F730000}"/>
    <cellStyle name="Comma [0] 2 218" xfId="29549" hidden="1" xr:uid="{00000000-0005-0000-0000-000070730000}"/>
    <cellStyle name="Comma [0] 2 218" xfId="29550" hidden="1" xr:uid="{00000000-0005-0000-0000-000071730000}"/>
    <cellStyle name="Comma [0] 2 218" xfId="29554" hidden="1" xr:uid="{00000000-0005-0000-0000-000075730000}"/>
    <cellStyle name="Comma [0] 2 218" xfId="29556" hidden="1" xr:uid="{00000000-0005-0000-0000-000077730000}"/>
    <cellStyle name="Comma [0] 2 218" xfId="29557" hidden="1" xr:uid="{00000000-0005-0000-0000-000078730000}"/>
    <cellStyle name="Comma [0] 2 218" xfId="29560" hidden="1" xr:uid="{00000000-0005-0000-0000-00007B730000}"/>
    <cellStyle name="Comma [0] 2 218" xfId="29561" hidden="1" xr:uid="{00000000-0005-0000-0000-00007C730000}"/>
    <cellStyle name="Comma [0] 2 218" xfId="29565" hidden="1" xr:uid="{00000000-0005-0000-0000-000080730000}"/>
    <cellStyle name="Comma [0] 2 218" xfId="29566" hidden="1" xr:uid="{00000000-0005-0000-0000-000081730000}"/>
    <cellStyle name="Comma [0] 2 218" xfId="29569" hidden="1" xr:uid="{00000000-0005-0000-0000-000084730000}"/>
    <cellStyle name="Comma [0] 2 218" xfId="29572" hidden="1" xr:uid="{00000000-0005-0000-0000-000087730000}"/>
    <cellStyle name="Comma [0] 2 218" xfId="29574" hidden="1" xr:uid="{00000000-0005-0000-0000-000089730000}"/>
    <cellStyle name="Comma [0] 2 218" xfId="29578" hidden="1" xr:uid="{00000000-0005-0000-0000-00008D730000}"/>
    <cellStyle name="Comma [0] 2 218" xfId="29579" hidden="1" xr:uid="{00000000-0005-0000-0000-00008E730000}"/>
    <cellStyle name="Comma [0] 2 218" xfId="29583" hidden="1" xr:uid="{00000000-0005-0000-0000-000092730000}"/>
    <cellStyle name="Comma [0] 2 218" xfId="29584" hidden="1" xr:uid="{00000000-0005-0000-0000-000093730000}"/>
    <cellStyle name="Comma [0] 2 218" xfId="29588" hidden="1" xr:uid="{00000000-0005-0000-0000-000097730000}"/>
    <cellStyle name="Comma [0] 2 218" xfId="29591" hidden="1" xr:uid="{00000000-0005-0000-0000-00009A730000}"/>
    <cellStyle name="Comma [0] 2 218" xfId="29592" hidden="1" xr:uid="{00000000-0005-0000-0000-00009B730000}"/>
    <cellStyle name="Comma [0] 2 218" xfId="29596" hidden="1" xr:uid="{00000000-0005-0000-0000-00009F730000}"/>
    <cellStyle name="Comma [0] 2 218" xfId="29597" hidden="1" xr:uid="{00000000-0005-0000-0000-0000A0730000}"/>
    <cellStyle name="Comma [0] 2 218" xfId="29602" hidden="1" xr:uid="{00000000-0005-0000-0000-0000A5730000}"/>
    <cellStyle name="Comma [0] 2 218" xfId="29603" hidden="1" xr:uid="{00000000-0005-0000-0000-0000A6730000}"/>
    <cellStyle name="Comma [0] 2 218" xfId="29607" hidden="1" xr:uid="{00000000-0005-0000-0000-0000AA730000}"/>
    <cellStyle name="Comma [0] 2 218" xfId="29610" hidden="1" xr:uid="{00000000-0005-0000-0000-0000AD730000}"/>
    <cellStyle name="Comma [0] 2 218" xfId="29611" hidden="1" xr:uid="{00000000-0005-0000-0000-0000AE730000}"/>
    <cellStyle name="Comma [0] 2 218" xfId="29615" hidden="1" xr:uid="{00000000-0005-0000-0000-0000B2730000}"/>
    <cellStyle name="Comma [0] 2 218" xfId="29617" hidden="1" xr:uid="{00000000-0005-0000-0000-0000B4730000}"/>
    <cellStyle name="Comma [0] 2 218" xfId="29618" hidden="1" xr:uid="{00000000-0005-0000-0000-0000B5730000}"/>
    <cellStyle name="Comma [0] 2 218" xfId="29622" hidden="1" xr:uid="{00000000-0005-0000-0000-0000B9730000}"/>
    <cellStyle name="Comma [0] 2 218" xfId="29623" hidden="1" xr:uid="{00000000-0005-0000-0000-0000BA730000}"/>
    <cellStyle name="Comma [0] 2 218" xfId="29627" hidden="1" xr:uid="{00000000-0005-0000-0000-0000BE730000}"/>
    <cellStyle name="Comma [0] 2 218" xfId="29629" hidden="1" xr:uid="{00000000-0005-0000-0000-0000C0730000}"/>
    <cellStyle name="Comma [0] 2 218" xfId="29630" hidden="1" xr:uid="{00000000-0005-0000-0000-0000C1730000}"/>
    <cellStyle name="Comma [0] 2 218" xfId="29634" hidden="1" xr:uid="{00000000-0005-0000-0000-0000C5730000}"/>
    <cellStyle name="Comma [0] 2 218" xfId="29637" hidden="1" xr:uid="{00000000-0005-0000-0000-0000C8730000}"/>
    <cellStyle name="Comma [0] 2 218" xfId="29638" hidden="1" xr:uid="{00000000-0005-0000-0000-0000C9730000}"/>
    <cellStyle name="Comma [0] 2 218" xfId="29642" hidden="1" xr:uid="{00000000-0005-0000-0000-0000CD730000}"/>
    <cellStyle name="Comma [0] 2 218" xfId="29643" hidden="1" xr:uid="{00000000-0005-0000-0000-0000CE730000}"/>
    <cellStyle name="Comma [0] 2 218" xfId="29649" hidden="1" xr:uid="{00000000-0005-0000-0000-0000D4730000}"/>
    <cellStyle name="Comma [0] 2 218" xfId="29650" hidden="1" xr:uid="{00000000-0005-0000-0000-0000D5730000}"/>
    <cellStyle name="Comma [0] 2 218" xfId="29653" hidden="1" xr:uid="{00000000-0005-0000-0000-0000D8730000}"/>
    <cellStyle name="Comma [0] 2 218" xfId="29657" hidden="1" xr:uid="{00000000-0005-0000-0000-0000DC730000}"/>
    <cellStyle name="Comma [0] 2 218" xfId="29658" hidden="1" xr:uid="{00000000-0005-0000-0000-0000DD730000}"/>
    <cellStyle name="Comma [0] 2 218" xfId="29662" hidden="1" xr:uid="{00000000-0005-0000-0000-0000E1730000}"/>
    <cellStyle name="Comma [0] 2 218" xfId="29663" hidden="1" xr:uid="{00000000-0005-0000-0000-0000E2730000}"/>
    <cellStyle name="Comma [0] 2 218" xfId="29667" hidden="1" xr:uid="{00000000-0005-0000-0000-0000E6730000}"/>
    <cellStyle name="Comma [0] 2 218" xfId="29668" hidden="1" xr:uid="{00000000-0005-0000-0000-0000E7730000}"/>
    <cellStyle name="Comma [0] 2 218" xfId="29672" hidden="1" xr:uid="{00000000-0005-0000-0000-0000EB730000}"/>
    <cellStyle name="Comma [0] 2 218" xfId="29675" hidden="1" xr:uid="{00000000-0005-0000-0000-0000EE730000}"/>
    <cellStyle name="Comma [0] 2 218" xfId="29676" hidden="1" xr:uid="{00000000-0005-0000-0000-0000EF730000}"/>
    <cellStyle name="Comma [0] 2 218" xfId="29679" hidden="1" xr:uid="{00000000-0005-0000-0000-0000F2730000}"/>
    <cellStyle name="Comma [0] 2 218" xfId="29681" hidden="1" xr:uid="{00000000-0005-0000-0000-0000F4730000}"/>
    <cellStyle name="Comma [0] 2 218" xfId="29685" hidden="1" xr:uid="{00000000-0005-0000-0000-0000F8730000}"/>
    <cellStyle name="Comma [0] 2 218" xfId="29687" hidden="1" xr:uid="{00000000-0005-0000-0000-0000FA730000}"/>
    <cellStyle name="Comma [0] 2 218" xfId="29691" hidden="1" xr:uid="{00000000-0005-0000-0000-0000FE730000}"/>
    <cellStyle name="Comma [0] 2 218" xfId="29693" hidden="1" xr:uid="{00000000-0005-0000-0000-000000740000}"/>
    <cellStyle name="Comma [0] 2 218" xfId="29695" hidden="1" xr:uid="{00000000-0005-0000-0000-000002740000}"/>
    <cellStyle name="Comma [0] 2 218" xfId="29698" hidden="1" xr:uid="{00000000-0005-0000-0000-000005740000}"/>
    <cellStyle name="Comma [0] 2 218" xfId="29700" hidden="1" xr:uid="{00000000-0005-0000-0000-000007740000}"/>
    <cellStyle name="Comma [0] 2 218" xfId="29702" hidden="1" xr:uid="{00000000-0005-0000-0000-000009740000}"/>
    <cellStyle name="Comma [0] 2 218" xfId="29705" hidden="1" xr:uid="{00000000-0005-0000-0000-00000C740000}"/>
    <cellStyle name="Comma [0] 2 218" xfId="29707" hidden="1" xr:uid="{00000000-0005-0000-0000-00000E740000}"/>
    <cellStyle name="Comma [0] 2 218" xfId="29711" hidden="1" xr:uid="{00000000-0005-0000-0000-000012740000}"/>
    <cellStyle name="Comma [0] 2 218" xfId="29712" hidden="1" xr:uid="{00000000-0005-0000-0000-000013740000}"/>
    <cellStyle name="Comma [0] 2 218" xfId="29714" hidden="1" xr:uid="{00000000-0005-0000-0000-000015740000}"/>
    <cellStyle name="Comma [0] 2 218" xfId="29718" hidden="1" xr:uid="{00000000-0005-0000-0000-000019740000}"/>
    <cellStyle name="Comma [0] 2 218" xfId="29720" hidden="1" xr:uid="{00000000-0005-0000-0000-00001B740000}"/>
    <cellStyle name="Comma [0] 2 218" xfId="29722" hidden="1" xr:uid="{00000000-0005-0000-0000-00001D740000}"/>
    <cellStyle name="Comma [0] 2 218" xfId="29725" hidden="1" xr:uid="{00000000-0005-0000-0000-000020740000}"/>
    <cellStyle name="Comma [0] 2 218" xfId="29727" hidden="1" xr:uid="{00000000-0005-0000-0000-000022740000}"/>
    <cellStyle name="Comma [0] 2 218" xfId="29732" hidden="1" xr:uid="{00000000-0005-0000-0000-000027740000}"/>
    <cellStyle name="Comma [0] 2 218" xfId="29734" hidden="1" xr:uid="{00000000-0005-0000-0000-000029740000}"/>
    <cellStyle name="Comma [0] 2 218" xfId="29738" hidden="1" xr:uid="{00000000-0005-0000-0000-00002D740000}"/>
    <cellStyle name="Comma [0] 2 218" xfId="29740" hidden="1" xr:uid="{00000000-0005-0000-0000-00002F740000}"/>
    <cellStyle name="Comma [0] 2 218" xfId="29743" hidden="1" xr:uid="{00000000-0005-0000-0000-000032740000}"/>
    <cellStyle name="Comma [0] 2 218" xfId="29746" hidden="1" xr:uid="{00000000-0005-0000-0000-000035740000}"/>
    <cellStyle name="Comma [0] 2 218" xfId="29748" hidden="1" xr:uid="{00000000-0005-0000-0000-000037740000}"/>
    <cellStyle name="Comma [0] 2 218" xfId="29751" hidden="1" xr:uid="{00000000-0005-0000-0000-00003A740000}"/>
    <cellStyle name="Comma [0] 2 218" xfId="29753" hidden="1" xr:uid="{00000000-0005-0000-0000-00003C740000}"/>
    <cellStyle name="Comma [0] 2 218" xfId="29756" hidden="1" xr:uid="{00000000-0005-0000-0000-00003F740000}"/>
    <cellStyle name="Comma [0] 2 218" xfId="29759" hidden="1" xr:uid="{00000000-0005-0000-0000-000042740000}"/>
    <cellStyle name="Comma [0] 2 218" xfId="29761" hidden="1" xr:uid="{00000000-0005-0000-0000-000044740000}"/>
    <cellStyle name="Comma [0] 2 218" xfId="29764" hidden="1" xr:uid="{00000000-0005-0000-0000-000047740000}"/>
    <cellStyle name="Comma [0] 2 218" xfId="29765" hidden="1" xr:uid="{00000000-0005-0000-0000-000048740000}"/>
    <cellStyle name="Comma [0] 2 218" xfId="29770" hidden="1" xr:uid="{00000000-0005-0000-0000-00004D740000}"/>
    <cellStyle name="Comma [0] 2 218" xfId="29772" hidden="1" xr:uid="{00000000-0005-0000-0000-00004F740000}"/>
    <cellStyle name="Comma [0] 2 218" xfId="29775" hidden="1" xr:uid="{00000000-0005-0000-0000-000052740000}"/>
    <cellStyle name="Comma [0] 2 218" xfId="29778" hidden="1" xr:uid="{00000000-0005-0000-0000-000055740000}"/>
    <cellStyle name="Comma [0] 2 218" xfId="29780" hidden="1" xr:uid="{00000000-0005-0000-0000-000057740000}"/>
    <cellStyle name="Comma [0] 2 218" xfId="29783" hidden="1" xr:uid="{00000000-0005-0000-0000-00005A740000}"/>
    <cellStyle name="Comma [0] 2 218" xfId="29785" hidden="1" xr:uid="{00000000-0005-0000-0000-00005C740000}"/>
    <cellStyle name="Comma [0] 2 218" xfId="29787" hidden="1" xr:uid="{00000000-0005-0000-0000-00005E740000}"/>
    <cellStyle name="Comma [0] 2 218" xfId="29790" hidden="1" xr:uid="{00000000-0005-0000-0000-000061740000}"/>
    <cellStyle name="Comma [0] 2 218" xfId="29792" hidden="1" xr:uid="{00000000-0005-0000-0000-000063740000}"/>
    <cellStyle name="Comma [0] 2 218" xfId="29796" hidden="1" xr:uid="{00000000-0005-0000-0000-000067740000}"/>
    <cellStyle name="Comma [0] 2 218" xfId="29797" hidden="1" xr:uid="{00000000-0005-0000-0000-000068740000}"/>
    <cellStyle name="Comma [0] 2 218" xfId="29799" hidden="1" xr:uid="{00000000-0005-0000-0000-00006A740000}"/>
    <cellStyle name="Comma [0] 2 218" xfId="29803" hidden="1" xr:uid="{00000000-0005-0000-0000-00006E740000}"/>
    <cellStyle name="Comma [0] 2 218" xfId="29805" hidden="1" xr:uid="{00000000-0005-0000-0000-000070740000}"/>
    <cellStyle name="Comma [0] 2 218" xfId="29807" hidden="1" xr:uid="{00000000-0005-0000-0000-000072740000}"/>
    <cellStyle name="Comma [0] 2 218" xfId="29810" hidden="1" xr:uid="{00000000-0005-0000-0000-000075740000}"/>
    <cellStyle name="Comma [0] 2 218" xfId="29812" hidden="1" xr:uid="{00000000-0005-0000-0000-000077740000}"/>
    <cellStyle name="Comma [0] 2 218" xfId="29817" hidden="1" xr:uid="{00000000-0005-0000-0000-00007C740000}"/>
    <cellStyle name="Comma [0] 2 218" xfId="29818" hidden="1" xr:uid="{00000000-0005-0000-0000-00007D740000}"/>
    <cellStyle name="Comma [0] 2 218" xfId="29822" hidden="1" xr:uid="{00000000-0005-0000-0000-000081740000}"/>
    <cellStyle name="Comma [0] 2 218" xfId="29825" hidden="1" xr:uid="{00000000-0005-0000-0000-000084740000}"/>
    <cellStyle name="Comma [0] 2 218" xfId="29826" hidden="1" xr:uid="{00000000-0005-0000-0000-000085740000}"/>
    <cellStyle name="Comma [0] 2 218" xfId="29828" hidden="1" xr:uid="{00000000-0005-0000-0000-000087740000}"/>
    <cellStyle name="Comma [0] 2 218" xfId="29829" hidden="1" xr:uid="{00000000-0005-0000-0000-000088740000}"/>
    <cellStyle name="Comma [0] 2 218" xfId="29831" hidden="1" xr:uid="{00000000-0005-0000-0000-00008A740000}"/>
    <cellStyle name="Comma [0] 2 218" xfId="29832" hidden="1" xr:uid="{00000000-0005-0000-0000-00008B740000}"/>
    <cellStyle name="Comma [0] 2 218" xfId="29834" hidden="1" xr:uid="{00000000-0005-0000-0000-00008D740000}"/>
    <cellStyle name="Comma [0] 2 218" xfId="29836" hidden="1" xr:uid="{00000000-0005-0000-0000-00008F740000}"/>
    <cellStyle name="Comma [0] 2 218" xfId="29837" hidden="1" xr:uid="{00000000-0005-0000-0000-000090740000}"/>
    <cellStyle name="Comma [0] 2 218" xfId="29840" hidden="1" xr:uid="{00000000-0005-0000-0000-000093740000}"/>
    <cellStyle name="Comma [0] 2 218" xfId="29841" hidden="1" xr:uid="{00000000-0005-0000-0000-000094740000}"/>
    <cellStyle name="Comma [0] 2 218" xfId="29845" hidden="1" xr:uid="{00000000-0005-0000-0000-000098740000}"/>
    <cellStyle name="Comma [0] 2 218" xfId="29847" hidden="1" xr:uid="{00000000-0005-0000-0000-00009A740000}"/>
    <cellStyle name="Comma [0] 2 218" xfId="29848" hidden="1" xr:uid="{00000000-0005-0000-0000-00009B740000}"/>
    <cellStyle name="Comma [0] 2 218" xfId="29850" hidden="1" xr:uid="{00000000-0005-0000-0000-00009D740000}"/>
    <cellStyle name="Comma [0] 2 218" xfId="29852" hidden="1" xr:uid="{00000000-0005-0000-0000-00009F740000}"/>
    <cellStyle name="Comma [0] 2 218" xfId="29853" hidden="1" xr:uid="{00000000-0005-0000-0000-0000A0740000}"/>
    <cellStyle name="Comma [0] 2 218" xfId="29855" hidden="1" xr:uid="{00000000-0005-0000-0000-0000A2740000}"/>
    <cellStyle name="Comma [0] 2 218" xfId="29857" hidden="1" xr:uid="{00000000-0005-0000-0000-0000A4740000}"/>
    <cellStyle name="Comma [0] 2 218" xfId="29858" hidden="1" xr:uid="{00000000-0005-0000-0000-0000A5740000}"/>
    <cellStyle name="Comma [0] 2 218" xfId="29860" hidden="1" xr:uid="{00000000-0005-0000-0000-0000A7740000}"/>
    <cellStyle name="Comma [0] 2 218" xfId="29861" hidden="1" xr:uid="{00000000-0005-0000-0000-0000A8740000}"/>
    <cellStyle name="Comma [0] 2 218" xfId="29864" hidden="1" xr:uid="{00000000-0005-0000-0000-0000AB740000}"/>
    <cellStyle name="Comma [0] 2 218" xfId="29865" hidden="1" xr:uid="{00000000-0005-0000-0000-0000AC740000}"/>
    <cellStyle name="Comma [0] 2 218" xfId="29867" hidden="1" xr:uid="{00000000-0005-0000-0000-0000AE740000}"/>
    <cellStyle name="Comma [0] 2 218" xfId="29869" hidden="1" xr:uid="{00000000-0005-0000-0000-0000B0740000}"/>
    <cellStyle name="Comma [0] 2 218" xfId="29871" hidden="1" xr:uid="{00000000-0005-0000-0000-0000B2740000}"/>
    <cellStyle name="Comma [0] 2 218" xfId="29873" hidden="1" xr:uid="{00000000-0005-0000-0000-0000B4740000}"/>
    <cellStyle name="Comma [0] 2 218" xfId="29875" hidden="1" xr:uid="{00000000-0005-0000-0000-0000B6740000}"/>
    <cellStyle name="Comma [0] 2 218" xfId="29876" hidden="1" xr:uid="{00000000-0005-0000-0000-0000B7740000}"/>
    <cellStyle name="Comma [0] 2 218" xfId="29881" hidden="1" xr:uid="{00000000-0005-0000-0000-0000BC740000}"/>
    <cellStyle name="Comma [0] 2 218" xfId="29882" hidden="1" xr:uid="{00000000-0005-0000-0000-0000BD740000}"/>
    <cellStyle name="Comma [0] 2 218" xfId="29885" hidden="1" xr:uid="{00000000-0005-0000-0000-0000C0740000}"/>
    <cellStyle name="Comma [0] 2 218" xfId="29888" hidden="1" xr:uid="{00000000-0005-0000-0000-0000C3740000}"/>
    <cellStyle name="Comma [0] 2 218" xfId="29890" hidden="1" xr:uid="{00000000-0005-0000-0000-0000C5740000}"/>
    <cellStyle name="Comma [0] 2 218" xfId="29893" hidden="1" xr:uid="{00000000-0005-0000-0000-0000C8740000}"/>
    <cellStyle name="Comma [0] 2 218" xfId="29894" hidden="1" xr:uid="{00000000-0005-0000-0000-0000C9740000}"/>
    <cellStyle name="Comma [0] 2 218" xfId="29897" hidden="1" xr:uid="{00000000-0005-0000-0000-0000CC740000}"/>
    <cellStyle name="Comma [0] 2 218" xfId="29900" hidden="1" xr:uid="{00000000-0005-0000-0000-0000CF740000}"/>
    <cellStyle name="Comma [0] 2 218" xfId="29902" hidden="1" xr:uid="{00000000-0005-0000-0000-0000D1740000}"/>
    <cellStyle name="Comma [0] 2 218" xfId="29904" hidden="1" xr:uid="{00000000-0005-0000-0000-0000D3740000}"/>
    <cellStyle name="Comma [0] 2 218" xfId="29907" hidden="1" xr:uid="{00000000-0005-0000-0000-0000D6740000}"/>
    <cellStyle name="Comma [0] 2 218" xfId="29909" hidden="1" xr:uid="{00000000-0005-0000-0000-0000D8740000}"/>
    <cellStyle name="Comma [0] 2 218" xfId="29913" hidden="1" xr:uid="{00000000-0005-0000-0000-0000DC740000}"/>
    <cellStyle name="Comma [0] 2 218" xfId="29914" hidden="1" xr:uid="{00000000-0005-0000-0000-0000DD740000}"/>
    <cellStyle name="Comma [0] 2 218" xfId="29917" hidden="1" xr:uid="{00000000-0005-0000-0000-0000E0740000}"/>
    <cellStyle name="Comma [0] 2 218" xfId="29919" hidden="1" xr:uid="{00000000-0005-0000-0000-0000E2740000}"/>
    <cellStyle name="Comma [0] 2 218" xfId="29922" hidden="1" xr:uid="{00000000-0005-0000-0000-0000E5740000}"/>
    <cellStyle name="Comma [0] 2 218" xfId="29924" hidden="1" xr:uid="{00000000-0005-0000-0000-0000E7740000}"/>
    <cellStyle name="Comma [0] 2 218" xfId="29926" hidden="1" xr:uid="{00000000-0005-0000-0000-0000E9740000}"/>
    <cellStyle name="Comma [0] 2 218" xfId="29928" hidden="1" xr:uid="{00000000-0005-0000-0000-0000EB740000}"/>
    <cellStyle name="Comma [0] 2 218" xfId="29930" hidden="1" xr:uid="{00000000-0005-0000-0000-0000ED740000}"/>
    <cellStyle name="Comma [0] 2 218" xfId="29931" hidden="1" xr:uid="{00000000-0005-0000-0000-0000EE740000}"/>
    <cellStyle name="Comma [0] 2 218" xfId="29933" hidden="1" xr:uid="{00000000-0005-0000-0000-0000F0740000}"/>
    <cellStyle name="Comma [0] 2 218" xfId="29935" hidden="1" xr:uid="{00000000-0005-0000-0000-0000F2740000}"/>
    <cellStyle name="Comma [0] 2 218" xfId="29937" hidden="1" xr:uid="{00000000-0005-0000-0000-0000F4740000}"/>
    <cellStyle name="Comma [0] 2 218" xfId="29940" hidden="1" xr:uid="{00000000-0005-0000-0000-0000F7740000}"/>
    <cellStyle name="Comma [0] 2 218" xfId="29943" hidden="1" xr:uid="{00000000-0005-0000-0000-0000FA740000}"/>
    <cellStyle name="Comma [0] 2 218" xfId="29944" hidden="1" xr:uid="{00000000-0005-0000-0000-0000FB740000}"/>
    <cellStyle name="Comma [0] 2 218" xfId="29947" hidden="1" xr:uid="{00000000-0005-0000-0000-0000FE740000}"/>
    <cellStyle name="Comma [0] 2 218" xfId="29949" hidden="1" xr:uid="{00000000-0005-0000-0000-000000750000}"/>
    <cellStyle name="Comma [0] 2 218" xfId="29953" hidden="1" xr:uid="{00000000-0005-0000-0000-000004750000}"/>
    <cellStyle name="Comma [0] 2 218" xfId="29954" hidden="1" xr:uid="{00000000-0005-0000-0000-000005750000}"/>
    <cellStyle name="Comma [0] 2 218" xfId="29957" hidden="1" xr:uid="{00000000-0005-0000-0000-000008750000}"/>
    <cellStyle name="Comma [0] 2 218" xfId="29960" hidden="1" xr:uid="{00000000-0005-0000-0000-00000B750000}"/>
    <cellStyle name="Comma [0] 2 218" xfId="29962" hidden="1" xr:uid="{00000000-0005-0000-0000-00000D750000}"/>
    <cellStyle name="Comma [0] 2 218" xfId="29964" hidden="1" xr:uid="{00000000-0005-0000-0000-00000F750000}"/>
    <cellStyle name="Comma [0] 2 218" xfId="29966" hidden="1" xr:uid="{00000000-0005-0000-0000-000011750000}"/>
    <cellStyle name="Comma [0] 2 218" xfId="29968" hidden="1" xr:uid="{00000000-0005-0000-0000-000013750000}"/>
    <cellStyle name="Comma [0] 2 218" xfId="29970" hidden="1" xr:uid="{00000000-0005-0000-0000-000015750000}"/>
    <cellStyle name="Comma [0] 2 218" xfId="29972" hidden="1" xr:uid="{00000000-0005-0000-0000-000017750000}"/>
    <cellStyle name="Comma [0] 2 218" xfId="29975" hidden="1" xr:uid="{00000000-0005-0000-0000-00001A750000}"/>
    <cellStyle name="Comma [0] 2 218" xfId="29977" hidden="1" xr:uid="{00000000-0005-0000-0000-00001C750000}"/>
    <cellStyle name="Comma [0] 2 218" xfId="29980" hidden="1" xr:uid="{00000000-0005-0000-0000-00001F750000}"/>
    <cellStyle name="Comma [0] 2 218" xfId="29982" hidden="1" xr:uid="{00000000-0005-0000-0000-000021750000}"/>
    <cellStyle name="Comma [0] 2 218" xfId="29985" hidden="1" xr:uid="{00000000-0005-0000-0000-000024750000}"/>
    <cellStyle name="Comma [0] 2 218" xfId="29987" hidden="1" xr:uid="{00000000-0005-0000-0000-000026750000}"/>
    <cellStyle name="Comma [0] 2 218" xfId="29990" hidden="1" xr:uid="{00000000-0005-0000-0000-000029750000}"/>
    <cellStyle name="Comma [0] 2 218" xfId="29993" hidden="1" xr:uid="{00000000-0005-0000-0000-00002C750000}"/>
    <cellStyle name="Comma [0] 2 218" xfId="29994" hidden="1" xr:uid="{00000000-0005-0000-0000-00002D750000}"/>
    <cellStyle name="Comma [0] 2 218" xfId="29997" hidden="1" xr:uid="{00000000-0005-0000-0000-000030750000}"/>
    <cellStyle name="Comma [0] 2 218" xfId="30000" hidden="1" xr:uid="{00000000-0005-0000-0000-000033750000}"/>
    <cellStyle name="Comma [0] 2 218" xfId="30002" hidden="1" xr:uid="{00000000-0005-0000-0000-000035750000}"/>
    <cellStyle name="Comma [0] 2 218" xfId="30005" hidden="1" xr:uid="{00000000-0005-0000-0000-000038750000}"/>
    <cellStyle name="Comma [0] 2 218" xfId="30007" hidden="1" xr:uid="{00000000-0005-0000-0000-00003A750000}"/>
    <cellStyle name="Comma [0] 2 218" xfId="30010" hidden="1" xr:uid="{00000000-0005-0000-0000-00003D750000}"/>
    <cellStyle name="Comma [0] 2 218" xfId="30012" hidden="1" xr:uid="{00000000-0005-0000-0000-00003F750000}"/>
    <cellStyle name="Comma [0] 2 218" xfId="30015" hidden="1" xr:uid="{00000000-0005-0000-0000-000042750000}"/>
    <cellStyle name="Comma [0] 2 218" xfId="30018" hidden="1" xr:uid="{00000000-0005-0000-0000-000045750000}"/>
    <cellStyle name="Comma [0] 2 218" xfId="30020" hidden="1" xr:uid="{00000000-0005-0000-0000-000047750000}"/>
    <cellStyle name="Comma [0] 2 218" xfId="30023" hidden="1" xr:uid="{00000000-0005-0000-0000-00004A750000}"/>
    <cellStyle name="Comma [0] 2 218" xfId="30025" hidden="1" xr:uid="{00000000-0005-0000-0000-00004C750000}"/>
    <cellStyle name="Comma [0] 2 218" xfId="30028" hidden="1" xr:uid="{00000000-0005-0000-0000-00004F750000}"/>
    <cellStyle name="Comma [0] 2 218" xfId="30029" hidden="1" xr:uid="{00000000-0005-0000-0000-000050750000}"/>
    <cellStyle name="Comma [0] 2 218" xfId="30033" hidden="1" xr:uid="{00000000-0005-0000-0000-000054750000}"/>
    <cellStyle name="Comma [0] 2 218" xfId="30035" hidden="1" xr:uid="{00000000-0005-0000-0000-000056750000}"/>
    <cellStyle name="Comma [0] 2 218" xfId="30037" hidden="1" xr:uid="{00000000-0005-0000-0000-000058750000}"/>
    <cellStyle name="Comma [0] 2 218" xfId="30040" hidden="1" xr:uid="{00000000-0005-0000-0000-00005B750000}"/>
    <cellStyle name="Comma [0] 2 218" xfId="30042" hidden="1" xr:uid="{00000000-0005-0000-0000-00005D750000}"/>
    <cellStyle name="Comma [0] 2 218" xfId="31118" hidden="1" xr:uid="{00000000-0005-0000-0000-000091790000}"/>
    <cellStyle name="Comma [0] 2 218" xfId="31119" hidden="1" xr:uid="{00000000-0005-0000-0000-000092790000}"/>
    <cellStyle name="Comma [0] 2 218" xfId="31122" hidden="1" xr:uid="{00000000-0005-0000-0000-000095790000}"/>
    <cellStyle name="Comma [0] 2 218" xfId="31124" hidden="1" xr:uid="{00000000-0005-0000-0000-000097790000}"/>
    <cellStyle name="Comma [0] 2 218" xfId="31125" hidden="1" xr:uid="{00000000-0005-0000-0000-000098790000}"/>
    <cellStyle name="Comma [0] 2 218" xfId="31127" hidden="1" xr:uid="{00000000-0005-0000-0000-00009A790000}"/>
    <cellStyle name="Comma [0] 2 218" xfId="31129" hidden="1" xr:uid="{00000000-0005-0000-0000-00009C790000}"/>
    <cellStyle name="Comma [0] 2 218" xfId="31130" hidden="1" xr:uid="{00000000-0005-0000-0000-00009D790000}"/>
    <cellStyle name="Comma [0] 2 218" xfId="31132" hidden="1" xr:uid="{00000000-0005-0000-0000-00009F790000}"/>
    <cellStyle name="Comma [0] 2 218" xfId="31133" hidden="1" xr:uid="{00000000-0005-0000-0000-0000A0790000}"/>
    <cellStyle name="Comma [0] 2 218" xfId="31135" hidden="1" xr:uid="{00000000-0005-0000-0000-0000A2790000}"/>
    <cellStyle name="Comma [0] 2 218" xfId="31136" hidden="1" xr:uid="{00000000-0005-0000-0000-0000A3790000}"/>
    <cellStyle name="Comma [0] 2 218" xfId="31137" hidden="1" xr:uid="{00000000-0005-0000-0000-0000A4790000}"/>
    <cellStyle name="Comma [0] 2 218" xfId="31139" hidden="1" xr:uid="{00000000-0005-0000-0000-0000A6790000}"/>
    <cellStyle name="Comma [0] 2 218" xfId="31141" hidden="1" xr:uid="{00000000-0005-0000-0000-0000A8790000}"/>
    <cellStyle name="Comma [0] 2 218" xfId="31142" hidden="1" xr:uid="{00000000-0005-0000-0000-0000A9790000}"/>
    <cellStyle name="Comma [0] 2 218" xfId="31144" hidden="1" xr:uid="{00000000-0005-0000-0000-0000AB790000}"/>
    <cellStyle name="Comma [0] 2 218" xfId="31145" hidden="1" xr:uid="{00000000-0005-0000-0000-0000AC790000}"/>
    <cellStyle name="Comma [0] 2 218" xfId="31148" hidden="1" xr:uid="{00000000-0005-0000-0000-0000AF790000}"/>
    <cellStyle name="Comma [0] 2 218" xfId="31149" hidden="1" xr:uid="{00000000-0005-0000-0000-0000B0790000}"/>
    <cellStyle name="Comma [0] 2 218" xfId="31152" hidden="1" xr:uid="{00000000-0005-0000-0000-0000B3790000}"/>
    <cellStyle name="Comma [0] 2 218" xfId="31155" hidden="1" xr:uid="{00000000-0005-0000-0000-0000B6790000}"/>
    <cellStyle name="Comma [0] 2 218" xfId="31156" hidden="1" xr:uid="{00000000-0005-0000-0000-0000B7790000}"/>
    <cellStyle name="Comma [0] 2 218" xfId="31160" hidden="1" xr:uid="{00000000-0005-0000-0000-0000BB790000}"/>
    <cellStyle name="Comma [0] 2 218" xfId="31161" hidden="1" xr:uid="{00000000-0005-0000-0000-0000BC790000}"/>
    <cellStyle name="Comma [0] 2 218" xfId="31165" hidden="1" xr:uid="{00000000-0005-0000-0000-0000C0790000}"/>
    <cellStyle name="Comma [0] 2 218" xfId="31166" hidden="1" xr:uid="{00000000-0005-0000-0000-0000C1790000}"/>
    <cellStyle name="Comma [0] 2 218" xfId="31170" hidden="1" xr:uid="{00000000-0005-0000-0000-0000C5790000}"/>
    <cellStyle name="Comma [0] 2 218" xfId="31173" hidden="1" xr:uid="{00000000-0005-0000-0000-0000C8790000}"/>
    <cellStyle name="Comma [0] 2 218" xfId="31174" hidden="1" xr:uid="{00000000-0005-0000-0000-0000C9790000}"/>
    <cellStyle name="Comma [0] 2 218" xfId="31178" hidden="1" xr:uid="{00000000-0005-0000-0000-0000CD790000}"/>
    <cellStyle name="Comma [0] 2 218" xfId="31179" hidden="1" xr:uid="{00000000-0005-0000-0000-0000CE790000}"/>
    <cellStyle name="Comma [0] 2 218" xfId="31184" hidden="1" xr:uid="{00000000-0005-0000-0000-0000D3790000}"/>
    <cellStyle name="Comma [0] 2 218" xfId="31185" hidden="1" xr:uid="{00000000-0005-0000-0000-0000D4790000}"/>
    <cellStyle name="Comma [0] 2 218" xfId="31189" hidden="1" xr:uid="{00000000-0005-0000-0000-0000D8790000}"/>
    <cellStyle name="Comma [0] 2 218" xfId="31192" hidden="1" xr:uid="{00000000-0005-0000-0000-0000DB790000}"/>
    <cellStyle name="Comma [0] 2 218" xfId="31193" hidden="1" xr:uid="{00000000-0005-0000-0000-0000DC790000}"/>
    <cellStyle name="Comma [0] 2 218" xfId="31197" hidden="1" xr:uid="{00000000-0005-0000-0000-0000E0790000}"/>
    <cellStyle name="Comma [0] 2 218" xfId="31199" hidden="1" xr:uid="{00000000-0005-0000-0000-0000E2790000}"/>
    <cellStyle name="Comma [0] 2 218" xfId="31200" hidden="1" xr:uid="{00000000-0005-0000-0000-0000E3790000}"/>
    <cellStyle name="Comma [0] 2 218" xfId="31204" hidden="1" xr:uid="{00000000-0005-0000-0000-0000E7790000}"/>
    <cellStyle name="Comma [0] 2 218" xfId="31205" hidden="1" xr:uid="{00000000-0005-0000-0000-0000E8790000}"/>
    <cellStyle name="Comma [0] 2 218" xfId="31207" hidden="1" xr:uid="{00000000-0005-0000-0000-0000EA790000}"/>
    <cellStyle name="Comma [0] 2 218" xfId="31208" hidden="1" xr:uid="{00000000-0005-0000-0000-0000EB790000}"/>
    <cellStyle name="Comma [0] 2 218" xfId="31209" hidden="1" xr:uid="{00000000-0005-0000-0000-0000EC790000}"/>
    <cellStyle name="Comma [0] 2 218" xfId="31212" hidden="1" xr:uid="{00000000-0005-0000-0000-0000EF790000}"/>
    <cellStyle name="Comma [0] 2 218" xfId="31214" hidden="1" xr:uid="{00000000-0005-0000-0000-0000F1790000}"/>
    <cellStyle name="Comma [0] 2 218" xfId="31215" hidden="1" xr:uid="{00000000-0005-0000-0000-0000F2790000}"/>
    <cellStyle name="Comma [0] 2 218" xfId="31219" hidden="1" xr:uid="{00000000-0005-0000-0000-0000F6790000}"/>
    <cellStyle name="Comma [0] 2 218" xfId="31220" hidden="1" xr:uid="{00000000-0005-0000-0000-0000F7790000}"/>
    <cellStyle name="Comma [0] 2 218" xfId="31226" hidden="1" xr:uid="{00000000-0005-0000-0000-0000FD790000}"/>
    <cellStyle name="Comma [0] 2 218" xfId="31227" hidden="1" xr:uid="{00000000-0005-0000-0000-0000FE790000}"/>
    <cellStyle name="Comma [0] 2 218" xfId="31230" hidden="1" xr:uid="{00000000-0005-0000-0000-0000017A0000}"/>
    <cellStyle name="Comma [0] 2 218" xfId="31234" hidden="1" xr:uid="{00000000-0005-0000-0000-0000057A0000}"/>
    <cellStyle name="Comma [0] 2 218" xfId="31235" hidden="1" xr:uid="{00000000-0005-0000-0000-0000067A0000}"/>
    <cellStyle name="Comma [0] 2 218" xfId="31239" hidden="1" xr:uid="{00000000-0005-0000-0000-00000A7A0000}"/>
    <cellStyle name="Comma [0] 2 218" xfId="31240" hidden="1" xr:uid="{00000000-0005-0000-0000-00000B7A0000}"/>
    <cellStyle name="Comma [0] 2 218" xfId="31244" hidden="1" xr:uid="{00000000-0005-0000-0000-00000F7A0000}"/>
    <cellStyle name="Comma [0] 2 218" xfId="31245" hidden="1" xr:uid="{00000000-0005-0000-0000-0000107A0000}"/>
    <cellStyle name="Comma [0] 2 218" xfId="31249" hidden="1" xr:uid="{00000000-0005-0000-0000-0000147A0000}"/>
    <cellStyle name="Comma [0] 2 218" xfId="31252" hidden="1" xr:uid="{00000000-0005-0000-0000-0000177A0000}"/>
    <cellStyle name="Comma [0] 2 218" xfId="31253" hidden="1" xr:uid="{00000000-0005-0000-0000-0000187A0000}"/>
    <cellStyle name="Comma [0] 2 218" xfId="31256" hidden="1" xr:uid="{00000000-0005-0000-0000-00001B7A0000}"/>
    <cellStyle name="Comma [0] 2 218" xfId="31258" hidden="1" xr:uid="{00000000-0005-0000-0000-00001D7A0000}"/>
    <cellStyle name="Comma [0] 2 218" xfId="31262" hidden="1" xr:uid="{00000000-0005-0000-0000-0000217A0000}"/>
    <cellStyle name="Comma [0] 2 218" xfId="31264" hidden="1" xr:uid="{00000000-0005-0000-0000-0000237A0000}"/>
    <cellStyle name="Comma [0] 2 218" xfId="31268" hidden="1" xr:uid="{00000000-0005-0000-0000-0000277A0000}"/>
    <cellStyle name="Comma [0] 2 218" xfId="31270" hidden="1" xr:uid="{00000000-0005-0000-0000-0000297A0000}"/>
    <cellStyle name="Comma [0] 2 218" xfId="31272" hidden="1" xr:uid="{00000000-0005-0000-0000-00002B7A0000}"/>
    <cellStyle name="Comma [0] 2 218" xfId="31275" hidden="1" xr:uid="{00000000-0005-0000-0000-00002E7A0000}"/>
    <cellStyle name="Comma [0] 2 218" xfId="31277" hidden="1" xr:uid="{00000000-0005-0000-0000-0000307A0000}"/>
    <cellStyle name="Comma [0] 2 218" xfId="31279" hidden="1" xr:uid="{00000000-0005-0000-0000-0000327A0000}"/>
    <cellStyle name="Comma [0] 2 218" xfId="31282" hidden="1" xr:uid="{00000000-0005-0000-0000-0000357A0000}"/>
    <cellStyle name="Comma [0] 2 218" xfId="31284" hidden="1" xr:uid="{00000000-0005-0000-0000-0000377A0000}"/>
    <cellStyle name="Comma [0] 2 218" xfId="31288" hidden="1" xr:uid="{00000000-0005-0000-0000-00003B7A0000}"/>
    <cellStyle name="Comma [0] 2 218" xfId="31289" hidden="1" xr:uid="{00000000-0005-0000-0000-00003C7A0000}"/>
    <cellStyle name="Comma [0] 2 218" xfId="31290" hidden="1" xr:uid="{00000000-0005-0000-0000-00003D7A0000}"/>
    <cellStyle name="Comma [0] 2 218" xfId="31293" hidden="1" xr:uid="{00000000-0005-0000-0000-0000407A0000}"/>
    <cellStyle name="Comma [0] 2 218" xfId="31295" hidden="1" xr:uid="{00000000-0005-0000-0000-0000427A0000}"/>
    <cellStyle name="Comma [0] 2 218" xfId="31296" hidden="1" xr:uid="{00000000-0005-0000-0000-0000437A0000}"/>
    <cellStyle name="Comma [0] 2 218" xfId="31298" hidden="1" xr:uid="{00000000-0005-0000-0000-0000457A0000}"/>
    <cellStyle name="Comma [0] 2 218" xfId="31299" hidden="1" xr:uid="{00000000-0005-0000-0000-0000467A0000}"/>
    <cellStyle name="Comma [0] 2 218" xfId="31304" hidden="1" xr:uid="{00000000-0005-0000-0000-00004B7A0000}"/>
    <cellStyle name="Comma [0] 2 218" xfId="31306" hidden="1" xr:uid="{00000000-0005-0000-0000-00004D7A0000}"/>
    <cellStyle name="Comma [0] 2 218" xfId="31308" hidden="1" xr:uid="{00000000-0005-0000-0000-00004F7A0000}"/>
    <cellStyle name="Comma [0] 2 218" xfId="31310" hidden="1" xr:uid="{00000000-0005-0000-0000-0000517A0000}"/>
    <cellStyle name="Comma [0] 2 218" xfId="31313" hidden="1" xr:uid="{00000000-0005-0000-0000-0000547A0000}"/>
    <cellStyle name="Comma [0] 2 218" xfId="31316" hidden="1" xr:uid="{00000000-0005-0000-0000-0000577A0000}"/>
    <cellStyle name="Comma [0] 2 218" xfId="31318" hidden="1" xr:uid="{00000000-0005-0000-0000-0000597A0000}"/>
    <cellStyle name="Comma [0] 2 218" xfId="31321" hidden="1" xr:uid="{00000000-0005-0000-0000-00005C7A0000}"/>
    <cellStyle name="Comma [0] 2 218" xfId="31323" hidden="1" xr:uid="{00000000-0005-0000-0000-00005E7A0000}"/>
    <cellStyle name="Comma [0] 2 218" xfId="31326" hidden="1" xr:uid="{00000000-0005-0000-0000-0000617A0000}"/>
    <cellStyle name="Comma [0] 2 218" xfId="31329" hidden="1" xr:uid="{00000000-0005-0000-0000-0000647A0000}"/>
    <cellStyle name="Comma [0] 2 218" xfId="31331" hidden="1" xr:uid="{00000000-0005-0000-0000-0000667A0000}"/>
    <cellStyle name="Comma [0] 2 218" xfId="31334" hidden="1" xr:uid="{00000000-0005-0000-0000-0000697A0000}"/>
    <cellStyle name="Comma [0] 2 218" xfId="31335" hidden="1" xr:uid="{00000000-0005-0000-0000-00006A7A0000}"/>
    <cellStyle name="Comma [0] 2 218" xfId="31340" hidden="1" xr:uid="{00000000-0005-0000-0000-00006F7A0000}"/>
    <cellStyle name="Comma [0] 2 218" xfId="31342" hidden="1" xr:uid="{00000000-0005-0000-0000-0000717A0000}"/>
    <cellStyle name="Comma [0] 2 218" xfId="31345" hidden="1" xr:uid="{00000000-0005-0000-0000-0000747A0000}"/>
    <cellStyle name="Comma [0] 2 218" xfId="31348" hidden="1" xr:uid="{00000000-0005-0000-0000-0000777A0000}"/>
    <cellStyle name="Comma [0] 2 218" xfId="31350" hidden="1" xr:uid="{00000000-0005-0000-0000-0000797A0000}"/>
    <cellStyle name="Comma [0] 2 218" xfId="31353" hidden="1" xr:uid="{00000000-0005-0000-0000-00007C7A0000}"/>
    <cellStyle name="Comma [0] 2 218" xfId="31355" hidden="1" xr:uid="{00000000-0005-0000-0000-00007E7A0000}"/>
    <cellStyle name="Comma [0] 2 218" xfId="31357" hidden="1" xr:uid="{00000000-0005-0000-0000-0000807A0000}"/>
    <cellStyle name="Comma [0] 2 218" xfId="31360" hidden="1" xr:uid="{00000000-0005-0000-0000-0000837A0000}"/>
    <cellStyle name="Comma [0] 2 218" xfId="31362" hidden="1" xr:uid="{00000000-0005-0000-0000-0000857A0000}"/>
    <cellStyle name="Comma [0] 2 218" xfId="31366" hidden="1" xr:uid="{00000000-0005-0000-0000-0000897A0000}"/>
    <cellStyle name="Comma [0] 2 218" xfId="31367" hidden="1" xr:uid="{00000000-0005-0000-0000-00008A7A0000}"/>
    <cellStyle name="Comma [0] 2 218" xfId="31369" hidden="1" xr:uid="{00000000-0005-0000-0000-00008C7A0000}"/>
    <cellStyle name="Comma [0] 2 218" xfId="31373" hidden="1" xr:uid="{00000000-0005-0000-0000-0000907A0000}"/>
    <cellStyle name="Comma [0] 2 218" xfId="31375" hidden="1" xr:uid="{00000000-0005-0000-0000-0000927A0000}"/>
    <cellStyle name="Comma [0] 2 218" xfId="31377" hidden="1" xr:uid="{00000000-0005-0000-0000-0000947A0000}"/>
    <cellStyle name="Comma [0] 2 218" xfId="31380" hidden="1" xr:uid="{00000000-0005-0000-0000-0000977A0000}"/>
    <cellStyle name="Comma [0] 2 218" xfId="31382" hidden="1" xr:uid="{00000000-0005-0000-0000-0000997A0000}"/>
    <cellStyle name="Comma [0] 2 218" xfId="31387" hidden="1" xr:uid="{00000000-0005-0000-0000-00009E7A0000}"/>
    <cellStyle name="Comma [0] 2 218" xfId="31388" hidden="1" xr:uid="{00000000-0005-0000-0000-00009F7A0000}"/>
    <cellStyle name="Comma [0] 2 218" xfId="31392" hidden="1" xr:uid="{00000000-0005-0000-0000-0000A37A0000}"/>
    <cellStyle name="Comma [0] 2 218" xfId="31395" hidden="1" xr:uid="{00000000-0005-0000-0000-0000A67A0000}"/>
    <cellStyle name="Comma [0] 2 218" xfId="31396" hidden="1" xr:uid="{00000000-0005-0000-0000-0000A77A0000}"/>
    <cellStyle name="Comma [0] 2 218" xfId="31398" hidden="1" xr:uid="{00000000-0005-0000-0000-0000A97A0000}"/>
    <cellStyle name="Comma [0] 2 218" xfId="31399" hidden="1" xr:uid="{00000000-0005-0000-0000-0000AA7A0000}"/>
    <cellStyle name="Comma [0] 2 218" xfId="31401" hidden="1" xr:uid="{00000000-0005-0000-0000-0000AC7A0000}"/>
    <cellStyle name="Comma [0] 2 218" xfId="31402" hidden="1" xr:uid="{00000000-0005-0000-0000-0000AD7A0000}"/>
    <cellStyle name="Comma [0] 2 218" xfId="31404" hidden="1" xr:uid="{00000000-0005-0000-0000-0000AF7A0000}"/>
    <cellStyle name="Comma [0] 2 218" xfId="31406" hidden="1" xr:uid="{00000000-0005-0000-0000-0000B17A0000}"/>
    <cellStyle name="Comma [0] 2 218" xfId="31407" hidden="1" xr:uid="{00000000-0005-0000-0000-0000B27A0000}"/>
    <cellStyle name="Comma [0] 2 218" xfId="31409" hidden="1" xr:uid="{00000000-0005-0000-0000-0000B47A0000}"/>
    <cellStyle name="Comma [0] 2 218" xfId="31410" hidden="1" xr:uid="{00000000-0005-0000-0000-0000B57A0000}"/>
    <cellStyle name="Comma [0] 2 218" xfId="31413" hidden="1" xr:uid="{00000000-0005-0000-0000-0000B87A0000}"/>
    <cellStyle name="Comma [0] 2 218" xfId="31414" hidden="1" xr:uid="{00000000-0005-0000-0000-0000B97A0000}"/>
    <cellStyle name="Comma [0] 2 218" xfId="31415" hidden="1" xr:uid="{00000000-0005-0000-0000-0000BA7A0000}"/>
    <cellStyle name="Comma [0] 2 218" xfId="31417" hidden="1" xr:uid="{00000000-0005-0000-0000-0000BC7A0000}"/>
    <cellStyle name="Comma [0] 2 218" xfId="31419" hidden="1" xr:uid="{00000000-0005-0000-0000-0000BE7A0000}"/>
    <cellStyle name="Comma [0] 2 218" xfId="31420" hidden="1" xr:uid="{00000000-0005-0000-0000-0000BF7A0000}"/>
    <cellStyle name="Comma [0] 2 218" xfId="31422" hidden="1" xr:uid="{00000000-0005-0000-0000-0000C17A0000}"/>
    <cellStyle name="Comma [0] 2 218" xfId="31424" hidden="1" xr:uid="{00000000-0005-0000-0000-0000C37A0000}"/>
    <cellStyle name="Comma [0] 2 218" xfId="31425" hidden="1" xr:uid="{00000000-0005-0000-0000-0000C47A0000}"/>
    <cellStyle name="Comma [0] 2 218" xfId="31427" hidden="1" xr:uid="{00000000-0005-0000-0000-0000C67A0000}"/>
    <cellStyle name="Comma [0] 2 218" xfId="31428" hidden="1" xr:uid="{00000000-0005-0000-0000-0000C77A0000}"/>
    <cellStyle name="Comma [0] 2 218" xfId="31430" hidden="1" xr:uid="{00000000-0005-0000-0000-0000C97A0000}"/>
    <cellStyle name="Comma [0] 2 218" xfId="31431" hidden="1" xr:uid="{00000000-0005-0000-0000-0000CA7A0000}"/>
    <cellStyle name="Comma [0] 2 218" xfId="31432" hidden="1" xr:uid="{00000000-0005-0000-0000-0000CB7A0000}"/>
    <cellStyle name="Comma [0] 2 218" xfId="31434" hidden="1" xr:uid="{00000000-0005-0000-0000-0000CD7A0000}"/>
    <cellStyle name="Comma [0] 2 218" xfId="31436" hidden="1" xr:uid="{00000000-0005-0000-0000-0000CF7A0000}"/>
    <cellStyle name="Comma [0] 2 218" xfId="31437" hidden="1" xr:uid="{00000000-0005-0000-0000-0000D07A0000}"/>
    <cellStyle name="Comma [0] 2 218" xfId="31439" hidden="1" xr:uid="{00000000-0005-0000-0000-0000D27A0000}"/>
    <cellStyle name="Comma [0] 2 218" xfId="31440" hidden="1" xr:uid="{00000000-0005-0000-0000-0000D37A0000}"/>
    <cellStyle name="Comma [0] 2 218" xfId="31443" hidden="1" xr:uid="{00000000-0005-0000-0000-0000D67A0000}"/>
    <cellStyle name="Comma [0] 2 218" xfId="31444" hidden="1" xr:uid="{00000000-0005-0000-0000-0000D77A0000}"/>
    <cellStyle name="Comma [0] 2 218" xfId="31446" hidden="1" xr:uid="{00000000-0005-0000-0000-0000D97A0000}"/>
    <cellStyle name="Comma [0] 2 218" xfId="31448" hidden="1" xr:uid="{00000000-0005-0000-0000-0000DB7A0000}"/>
    <cellStyle name="Comma [0] 2 218" xfId="31449" hidden="1" xr:uid="{00000000-0005-0000-0000-0000DC7A0000}"/>
    <cellStyle name="Comma [0] 2 218" xfId="31451" hidden="1" xr:uid="{00000000-0005-0000-0000-0000DE7A0000}"/>
    <cellStyle name="Comma [0] 2 218" xfId="31452" hidden="1" xr:uid="{00000000-0005-0000-0000-0000DF7A0000}"/>
    <cellStyle name="Comma [0] 2 218" xfId="31454" hidden="1" xr:uid="{00000000-0005-0000-0000-0000E17A0000}"/>
    <cellStyle name="Comma [0] 2 218" xfId="31456" hidden="1" xr:uid="{00000000-0005-0000-0000-0000E37A0000}"/>
    <cellStyle name="Comma [0] 2 218" xfId="31458" hidden="1" xr:uid="{00000000-0005-0000-0000-0000E57A0000}"/>
    <cellStyle name="Comma [0] 2 218" xfId="31459" hidden="1" xr:uid="{00000000-0005-0000-0000-0000E67A0000}"/>
    <cellStyle name="Comma [0] 2 218" xfId="31461" hidden="1" xr:uid="{00000000-0005-0000-0000-0000E87A0000}"/>
    <cellStyle name="Comma [0] 2 218" xfId="31462" hidden="1" xr:uid="{00000000-0005-0000-0000-0000E97A0000}"/>
    <cellStyle name="Comma [0] 2 218" xfId="31465" hidden="1" xr:uid="{00000000-0005-0000-0000-0000EC7A0000}"/>
    <cellStyle name="Comma [0] 2 218" xfId="31466" hidden="1" xr:uid="{00000000-0005-0000-0000-0000ED7A0000}"/>
    <cellStyle name="Comma [0] 2 218" xfId="31468" hidden="1" xr:uid="{00000000-0005-0000-0000-0000EF7A0000}"/>
    <cellStyle name="Comma [0] 2 218" xfId="31470" hidden="1" xr:uid="{00000000-0005-0000-0000-0000F17A0000}"/>
    <cellStyle name="Comma [0] 2 218" xfId="31471" hidden="1" xr:uid="{00000000-0005-0000-0000-0000F27A0000}"/>
    <cellStyle name="Comma [0] 2 218" xfId="31473" hidden="1" xr:uid="{00000000-0005-0000-0000-0000F47A0000}"/>
    <cellStyle name="Comma [0] 2 218" xfId="31475" hidden="1" xr:uid="{00000000-0005-0000-0000-0000F67A0000}"/>
    <cellStyle name="Comma [0] 2 218" xfId="31476" hidden="1" xr:uid="{00000000-0005-0000-0000-0000F77A0000}"/>
    <cellStyle name="Comma [0] 2 218" xfId="31478" hidden="1" xr:uid="{00000000-0005-0000-0000-0000F97A0000}"/>
    <cellStyle name="Comma [0] 2 218" xfId="31479" hidden="1" xr:uid="{00000000-0005-0000-0000-0000FA7A0000}"/>
    <cellStyle name="Comma [0] 2 218" xfId="31481" hidden="1" xr:uid="{00000000-0005-0000-0000-0000FC7A0000}"/>
    <cellStyle name="Comma [0] 2 218" xfId="31482" hidden="1" xr:uid="{00000000-0005-0000-0000-0000FD7A0000}"/>
    <cellStyle name="Comma [0] 2 218" xfId="31483" hidden="1" xr:uid="{00000000-0005-0000-0000-0000FE7A0000}"/>
    <cellStyle name="Comma [0] 2 218" xfId="31485" hidden="1" xr:uid="{00000000-0005-0000-0000-0000007B0000}"/>
    <cellStyle name="Comma [0] 2 218" xfId="31487" hidden="1" xr:uid="{00000000-0005-0000-0000-0000027B0000}"/>
    <cellStyle name="Comma [0] 2 218" xfId="31488" hidden="1" xr:uid="{00000000-0005-0000-0000-0000037B0000}"/>
    <cellStyle name="Comma [0] 2 218" xfId="31490" hidden="1" xr:uid="{00000000-0005-0000-0000-0000057B0000}"/>
    <cellStyle name="Comma [0] 2 218" xfId="31491" hidden="1" xr:uid="{00000000-0005-0000-0000-0000067B0000}"/>
    <cellStyle name="Comma [0] 2 218" xfId="31494" hidden="1" xr:uid="{00000000-0005-0000-0000-0000097B0000}"/>
    <cellStyle name="Comma [0] 2 218" xfId="31495" hidden="1" xr:uid="{00000000-0005-0000-0000-00000A7B0000}"/>
    <cellStyle name="Comma [0] 2 218" xfId="31497" hidden="1" xr:uid="{00000000-0005-0000-0000-00000C7B0000}"/>
    <cellStyle name="Comma [0] 2 218" xfId="31499" hidden="1" xr:uid="{00000000-0005-0000-0000-00000E7B0000}"/>
    <cellStyle name="Comma [0] 2 218" xfId="31500" hidden="1" xr:uid="{00000000-0005-0000-0000-00000F7B0000}"/>
    <cellStyle name="Comma [0] 2 218" xfId="31502" hidden="1" xr:uid="{00000000-0005-0000-0000-0000117B0000}"/>
    <cellStyle name="Comma [0] 2 218" xfId="31503" hidden="1" xr:uid="{00000000-0005-0000-0000-0000127B0000}"/>
    <cellStyle name="Comma [0] 2 218" xfId="31505" hidden="1" xr:uid="{00000000-0005-0000-0000-0000147B0000}"/>
    <cellStyle name="Comma [0] 2 218" xfId="31506" hidden="1" xr:uid="{00000000-0005-0000-0000-0000157B0000}"/>
    <cellStyle name="Comma [0] 2 218" xfId="31508" hidden="1" xr:uid="{00000000-0005-0000-0000-0000177B0000}"/>
    <cellStyle name="Comma [0] 2 218" xfId="31510" hidden="1" xr:uid="{00000000-0005-0000-0000-0000197B0000}"/>
    <cellStyle name="Comma [0] 2 218" xfId="31511" hidden="1" xr:uid="{00000000-0005-0000-0000-00001A7B0000}"/>
    <cellStyle name="Comma [0] 2 218" xfId="31513" hidden="1" xr:uid="{00000000-0005-0000-0000-00001C7B0000}"/>
    <cellStyle name="Comma [0] 2 218" xfId="31514" hidden="1" xr:uid="{00000000-0005-0000-0000-00001D7B0000}"/>
    <cellStyle name="Comma [0] 2 218" xfId="31517" hidden="1" xr:uid="{00000000-0005-0000-0000-0000207B0000}"/>
    <cellStyle name="Comma [0] 2 218" xfId="31518" hidden="1" xr:uid="{00000000-0005-0000-0000-0000217B0000}"/>
    <cellStyle name="Comma [0] 2 218" xfId="31520" hidden="1" xr:uid="{00000000-0005-0000-0000-0000237B0000}"/>
    <cellStyle name="Comma [0] 2 218" xfId="31522" hidden="1" xr:uid="{00000000-0005-0000-0000-0000257B0000}"/>
    <cellStyle name="Comma [0] 2 218" xfId="31523" hidden="1" xr:uid="{00000000-0005-0000-0000-0000267B0000}"/>
    <cellStyle name="Comma [0] 2 218" xfId="31525" hidden="1" xr:uid="{00000000-0005-0000-0000-0000287B0000}"/>
    <cellStyle name="Comma [0] 2 218" xfId="31527" hidden="1" xr:uid="{00000000-0005-0000-0000-00002A7B0000}"/>
    <cellStyle name="Comma [0] 2 218" xfId="31529" hidden="1" xr:uid="{00000000-0005-0000-0000-00002C7B0000}"/>
    <cellStyle name="Comma [0] 2 218" xfId="31532" hidden="1" xr:uid="{00000000-0005-0000-0000-00002F7B0000}"/>
    <cellStyle name="Comma [0] 2 218" xfId="31534" hidden="1" xr:uid="{00000000-0005-0000-0000-0000317B0000}"/>
    <cellStyle name="Comma [0] 2 218" xfId="31537" hidden="1" xr:uid="{00000000-0005-0000-0000-0000347B0000}"/>
    <cellStyle name="Comma [0] 2 218" xfId="31539" hidden="1" xr:uid="{00000000-0005-0000-0000-0000367B0000}"/>
    <cellStyle name="Comma [0] 2 218" xfId="31542" hidden="1" xr:uid="{00000000-0005-0000-0000-0000397B0000}"/>
    <cellStyle name="Comma [0] 2 218" xfId="31545" hidden="1" xr:uid="{00000000-0005-0000-0000-00003C7B0000}"/>
    <cellStyle name="Comma [0] 2 218" xfId="31547" hidden="1" xr:uid="{00000000-0005-0000-0000-00003E7B0000}"/>
    <cellStyle name="Comma [0] 2 218" xfId="31549" hidden="1" xr:uid="{00000000-0005-0000-0000-0000407B0000}"/>
    <cellStyle name="Comma [0] 2 218" xfId="31551" hidden="1" xr:uid="{00000000-0005-0000-0000-0000427B0000}"/>
    <cellStyle name="Comma [0] 2 218" xfId="31554" hidden="1" xr:uid="{00000000-0005-0000-0000-0000457B0000}"/>
    <cellStyle name="Comma [0] 2 218" xfId="31555" hidden="1" xr:uid="{00000000-0005-0000-0000-0000467B0000}"/>
    <cellStyle name="Comma [0] 2 218" xfId="31557" hidden="1" xr:uid="{00000000-0005-0000-0000-0000487B0000}"/>
    <cellStyle name="Comma [0] 2 218" xfId="31559" hidden="1" xr:uid="{00000000-0005-0000-0000-00004A7B0000}"/>
    <cellStyle name="Comma [0] 2 218" xfId="31560" hidden="1" xr:uid="{00000000-0005-0000-0000-00004B7B0000}"/>
    <cellStyle name="Comma [0] 2 218" xfId="31563" hidden="1" xr:uid="{00000000-0005-0000-0000-00004E7B0000}"/>
    <cellStyle name="Comma [0] 2 218" xfId="31564" hidden="1" xr:uid="{00000000-0005-0000-0000-00004F7B0000}"/>
    <cellStyle name="Comma [0] 2 218" xfId="33073" hidden="1" xr:uid="{3D07381D-C270-430B-B0DA-0633D24F793F}"/>
    <cellStyle name="Comma [0] 2 218" xfId="33074" hidden="1" xr:uid="{80CF4916-7468-4C2B-985C-F8F5526E36AE}"/>
    <cellStyle name="Comma [0] 2 218" xfId="33079" hidden="1" xr:uid="{4526F136-D582-4090-BABD-696E481F2BCB}"/>
    <cellStyle name="Comma [0] 2 218" xfId="33081" hidden="1" xr:uid="{D48B2F03-A1E4-4F02-BD3A-9CD12D4B1A2B}"/>
    <cellStyle name="Comma [0] 2 218" xfId="33083" hidden="1" xr:uid="{417918EA-946C-49D4-B28E-1ECB27639D49}"/>
    <cellStyle name="Comma [0] 2 218" xfId="33086" hidden="1" xr:uid="{9597C7B6-E278-4CB7-A70C-356D1C5F906F}"/>
    <cellStyle name="Comma [0] 2 218" xfId="33089" hidden="1" xr:uid="{E2A5FD71-40DE-4475-BD2A-EC8242D06446}"/>
    <cellStyle name="Comma [0] 2 218" xfId="33090" hidden="1" xr:uid="{412DA860-A90F-49D8-89D0-8E763D71F9B2}"/>
    <cellStyle name="Comma [0] 2 218" xfId="33094" hidden="1" xr:uid="{29A42FD2-246D-493B-B78E-B2ABE7537196}"/>
    <cellStyle name="Comma [0] 2 218" xfId="33095" hidden="1" xr:uid="{6C215084-E732-4E10-A15F-80FD9DFC064D}"/>
    <cellStyle name="Comma [0] 2 218" xfId="33099" hidden="1" xr:uid="{789B51E3-6E8C-4B20-B194-EF1C9900423D}"/>
    <cellStyle name="Comma [0] 2 218" xfId="33101" hidden="1" xr:uid="{BF681437-4467-4731-9D25-67DD0DAB2A6F}"/>
    <cellStyle name="Comma [0] 2 218" xfId="33102" hidden="1" xr:uid="{FFB6A411-64FA-4F0B-A429-7C56985F4CA5}"/>
    <cellStyle name="Comma [0] 2 218" xfId="33106" hidden="1" xr:uid="{A4871637-C1E6-43D9-BEB1-A5DAD2D67589}"/>
    <cellStyle name="Comma [0] 2 218" xfId="33108" hidden="1" xr:uid="{050E4814-2B3D-4A48-A736-0B847219AFBA}"/>
    <cellStyle name="Comma [0] 2 218" xfId="33109" hidden="1" xr:uid="{537BB5EA-8EFF-4BAC-A18F-4C26DD51F442}"/>
    <cellStyle name="Comma [0] 2 218" xfId="33113" hidden="1" xr:uid="{A1D9665A-000C-499B-B928-E27BE3823700}"/>
    <cellStyle name="Comma [0] 2 218" xfId="33114" hidden="1" xr:uid="{8ED11136-5DE9-4F97-8D9B-29203FE274DD}"/>
    <cellStyle name="Comma [0] 2 218" xfId="33119" hidden="1" xr:uid="{373C9637-BCA5-4705-9C87-C566EF8F287A}"/>
    <cellStyle name="Comma [0] 2 218" xfId="33121" hidden="1" xr:uid="{05100CCF-6FF7-46D2-83B0-2B219C10CC79}"/>
    <cellStyle name="Comma [0] 2 218" xfId="33124" hidden="1" xr:uid="{70987434-72FC-42E3-A89F-B0933A46DB06}"/>
    <cellStyle name="Comma [0] 2 218" xfId="33127" hidden="1" xr:uid="{A3D75B16-EBB6-42AA-8DEE-CC3A3086D67D}"/>
    <cellStyle name="Comma [0] 2 218" xfId="33129" hidden="1" xr:uid="{7F0572C9-BB9B-4573-A16F-596CB792A800}"/>
    <cellStyle name="Comma [0] 2 218" xfId="33133" hidden="1" xr:uid="{AC275E30-694D-4D06-9C03-57795469FF97}"/>
    <cellStyle name="Comma [0] 2 218" xfId="33134" hidden="1" xr:uid="{70BF2C2D-4E30-4F6B-8098-C37304970940}"/>
    <cellStyle name="Comma [0] 2 218" xfId="33138" hidden="1" xr:uid="{7B7B57B7-BC1D-470B-BA15-F49CB5AFC682}"/>
    <cellStyle name="Comma [0] 2 218" xfId="33139" hidden="1" xr:uid="{A6577221-D014-43D9-A5AF-52D7676058A9}"/>
    <cellStyle name="Comma [0] 2 218" xfId="33143" hidden="1" xr:uid="{27F30826-971C-4827-BDD8-E5123E2E6069}"/>
    <cellStyle name="Comma [0] 2 218" xfId="33146" hidden="1" xr:uid="{D24B1839-BA97-47ED-BF36-FA8A2DAE2278}"/>
    <cellStyle name="Comma [0] 2 218" xfId="33147" hidden="1" xr:uid="{685EA95E-9150-4ABD-A92A-FEFFB6441634}"/>
    <cellStyle name="Comma [0] 2 218" xfId="33151" hidden="1" xr:uid="{CE2A1E70-A8BB-46DC-B14A-3A2E0C12BFA2}"/>
    <cellStyle name="Comma [0] 2 218" xfId="33152" hidden="1" xr:uid="{7C66370B-C2DB-497E-80D3-31CC51D63109}"/>
    <cellStyle name="Comma [0] 2 218" xfId="33157" hidden="1" xr:uid="{2B166BB0-55C4-4F1B-ACEB-9ABEF3143990}"/>
    <cellStyle name="Comma [0] 2 218" xfId="33158" hidden="1" xr:uid="{D8278643-F17A-4CE8-9015-2D9D243A1285}"/>
    <cellStyle name="Comma [0] 2 218" xfId="33162" hidden="1" xr:uid="{84C6FD41-8948-4C3F-B508-9E33F66ED6A0}"/>
    <cellStyle name="Comma [0] 2 218" xfId="33165" hidden="1" xr:uid="{327C805A-31E9-499E-8961-E06E49514F96}"/>
    <cellStyle name="Comma [0] 2 218" xfId="33166" hidden="1" xr:uid="{303C03AC-0714-497C-B12E-8C9F05D917E4}"/>
    <cellStyle name="Comma [0] 2 218" xfId="33170" hidden="1" xr:uid="{89E36945-302A-46BA-B284-DF4356297A1E}"/>
    <cellStyle name="Comma [0] 2 218" xfId="33172" hidden="1" xr:uid="{39C2A3AF-6DBD-4C73-9830-BFD7A08AB025}"/>
    <cellStyle name="Comma [0] 2 218" xfId="33173" hidden="1" xr:uid="{F4D1A0D1-4E7D-4884-86F8-C682606C6E29}"/>
    <cellStyle name="Comma [0] 2 218" xfId="33177" hidden="1" xr:uid="{788A0851-9581-42DC-90B3-321BFD3773FC}"/>
    <cellStyle name="Comma [0] 2 218" xfId="33178" hidden="1" xr:uid="{8A967A49-434C-4962-8AEA-E873B213EEFB}"/>
    <cellStyle name="Comma [0] 2 218" xfId="33180" hidden="1" xr:uid="{FB2AEC4A-4BAE-4AD9-9A31-23188EED7F47}"/>
    <cellStyle name="Comma [0] 2 218" xfId="33181" hidden="1" xr:uid="{2702B578-B86D-4E2C-8DE6-B5711F6D988E}"/>
    <cellStyle name="Comma [0] 2 218" xfId="33182" hidden="1" xr:uid="{B7E19FA0-0D99-440E-B2E7-4EEC629E5B52}"/>
    <cellStyle name="Comma [0] 2 218" xfId="33186" hidden="1" xr:uid="{10217E56-454C-492A-8F12-6A4BCC0B17A2}"/>
    <cellStyle name="Comma [0] 2 218" xfId="33188" hidden="1" xr:uid="{8211B648-8C1B-45E4-AFB2-F941D772C685}"/>
    <cellStyle name="Comma [0] 2 218" xfId="33189" hidden="1" xr:uid="{C410E9F3-ADDE-4F6D-AB00-B98C89098B73}"/>
    <cellStyle name="Comma [0] 2 218" xfId="33193" hidden="1" xr:uid="{55A70DFE-B93A-4061-83C7-CF050923B08B}"/>
    <cellStyle name="Comma [0] 2 218" xfId="33194" hidden="1" xr:uid="{EAFD0D53-64F8-40C5-BC4F-AB55F78279EB}"/>
    <cellStyle name="Comma [0] 2 218" xfId="33200" hidden="1" xr:uid="{627CDF9A-B95A-49FF-848F-179684CA35F5}"/>
    <cellStyle name="Comma [0] 2 218" xfId="33201" hidden="1" xr:uid="{C4B177D4-008E-4BC4-ADE1-0B3C17DC3EC6}"/>
    <cellStyle name="Comma [0] 2 218" xfId="33204" hidden="1" xr:uid="{04CF3D0D-8F60-4D1C-BF68-4056ED3D4C47}"/>
    <cellStyle name="Comma [0] 2 218" xfId="33208" hidden="1" xr:uid="{B69EC016-05E4-4182-BD1B-7F83C611EA0F}"/>
    <cellStyle name="Comma [0] 2 218" xfId="33209" hidden="1" xr:uid="{41611755-B1F6-4FF8-B043-95AB762F4E68}"/>
    <cellStyle name="Comma [0] 2 218" xfId="33213" hidden="1" xr:uid="{B03B75AA-67A2-47A4-B1AB-8D605A99550C}"/>
    <cellStyle name="Comma [0] 2 218" xfId="33214" hidden="1" xr:uid="{36B0896E-D007-4148-B6DA-4AF70F7FA58E}"/>
    <cellStyle name="Comma [0] 2 218" xfId="33218" hidden="1" xr:uid="{3FEC71F8-4AE7-4FB7-918C-BD0BDC806232}"/>
    <cellStyle name="Comma [0] 2 218" xfId="33219" hidden="1" xr:uid="{97AFD444-A4FB-442F-9FCD-D30C187457D2}"/>
    <cellStyle name="Comma [0] 2 218" xfId="33223" hidden="1" xr:uid="{9C842B32-3EA5-4E85-B32B-83C4C8B53D03}"/>
    <cellStyle name="Comma [0] 2 218" xfId="33226" hidden="1" xr:uid="{BE162B49-0637-481D-BB97-D39D299B261C}"/>
    <cellStyle name="Comma [0] 2 218" xfId="33227" hidden="1" xr:uid="{043F671B-F057-4169-AA2B-A03CC82399E0}"/>
    <cellStyle name="Comma [0] 2 218" xfId="33230" hidden="1" xr:uid="{D8AFD1D4-E5A7-44D3-B345-358A4A0F9FB5}"/>
    <cellStyle name="Comma [0] 2 218" xfId="33232" hidden="1" xr:uid="{6AE57729-F85F-49D2-B668-DFC84B6F7E5E}"/>
    <cellStyle name="Comma [0] 2 218" xfId="33236" hidden="1" xr:uid="{F2EE506E-2EB4-4D90-A124-61E3FD0B8F83}"/>
    <cellStyle name="Comma [0] 2 218" xfId="33238" hidden="1" xr:uid="{05107621-CC68-48FA-9975-EBC7116EDA44}"/>
    <cellStyle name="Comma [0] 2 218" xfId="33242" hidden="1" xr:uid="{759EEBA7-B05F-40C2-8B5B-0B598F3ABB3C}"/>
    <cellStyle name="Comma [0] 2 218" xfId="33244" hidden="1" xr:uid="{046357BF-8D97-4511-9B8F-2715AB290680}"/>
    <cellStyle name="Comma [0] 2 218" xfId="33246" hidden="1" xr:uid="{1E3E2A8A-7D88-44FE-A141-94A7B183B429}"/>
    <cellStyle name="Comma [0] 2 218" xfId="33249" hidden="1" xr:uid="{A4AC2BE8-4ADF-47D0-A6E8-E9BFADBDADFB}"/>
    <cellStyle name="Comma [0] 2 218" xfId="33251" hidden="1" xr:uid="{08BC071D-98B7-47C9-BC57-EF7E877EFAC8}"/>
    <cellStyle name="Comma [0] 2 218" xfId="33253" hidden="1" xr:uid="{803C0CAF-8E8F-48D6-AAA4-65B30F125092}"/>
    <cellStyle name="Comma [0] 2 218" xfId="33256" hidden="1" xr:uid="{475974A1-B3B1-4D6E-9AD9-40CEF47C2F28}"/>
    <cellStyle name="Comma [0] 2 218" xfId="33258" hidden="1" xr:uid="{847281D9-D2DD-429C-8AF7-629D3A1995BB}"/>
    <cellStyle name="Comma [0] 2 218" xfId="33262" hidden="1" xr:uid="{27FEBA14-C74E-4CDB-956A-BE822B64E40C}"/>
    <cellStyle name="Comma [0] 2 218" xfId="33263" hidden="1" xr:uid="{1D339AA6-0C76-4007-A715-6DA0136CDBD9}"/>
    <cellStyle name="Comma [0] 2 218" xfId="33265" hidden="1" xr:uid="{1BCCF10B-5067-4D8E-A013-DFF61C0D7D92}"/>
    <cellStyle name="Comma [0] 2 218" xfId="33269" hidden="1" xr:uid="{C0EEB93A-B8FA-42FC-B46E-08567F5548E6}"/>
    <cellStyle name="Comma [0] 2 218" xfId="33271" hidden="1" xr:uid="{E7025EC8-2F0E-4925-A929-61DC02004509}"/>
    <cellStyle name="Comma [0] 2 218" xfId="33272" hidden="1" xr:uid="{183EFE29-A10B-41DD-B8BC-0C1E50B13C1E}"/>
    <cellStyle name="Comma [0] 2 218" xfId="33274" hidden="1" xr:uid="{27253D10-938D-458D-9124-F06E0B805BE2}"/>
    <cellStyle name="Comma [0] 2 218" xfId="33276" hidden="1" xr:uid="{38BD41CB-5D45-4340-B416-1E3E99F685F5}"/>
    <cellStyle name="Comma [0] 2 218" xfId="33281" hidden="1" xr:uid="{8127413A-295B-4F4B-8538-CED5B0F2ACE8}"/>
    <cellStyle name="Comma [0] 2 218" xfId="33283" hidden="1" xr:uid="{4A9CB984-322A-4E4A-B4F0-99FCFA539AF3}"/>
    <cellStyle name="Comma [0] 2 218" xfId="33286" hidden="1" xr:uid="{DF3B6AE4-7AB0-4D13-9FDA-024EE62807D8}"/>
    <cellStyle name="Comma [0] 2 218" xfId="33288" hidden="1" xr:uid="{6CDE5120-7CAF-4497-9D18-2275CC373527}"/>
    <cellStyle name="Comma [0] 2 218" xfId="33291" hidden="1" xr:uid="{D7300472-D50F-49F2-86A4-DABCE17097EF}"/>
    <cellStyle name="Comma [0] 2 218" xfId="33294" hidden="1" xr:uid="{899A911E-7ED6-414E-A6F8-455D76A27463}"/>
    <cellStyle name="Comma [0] 2 218" xfId="33296" hidden="1" xr:uid="{01A26FFE-0E97-4784-AD57-D7E4C0684A2A}"/>
    <cellStyle name="Comma [0] 2 218" xfId="33299" hidden="1" xr:uid="{AFC533E8-F592-4450-B501-B1156044A27A}"/>
    <cellStyle name="Comma [0] 2 218" xfId="33301" hidden="1" xr:uid="{E165FA69-B461-4322-9C06-5064831C0D1B}"/>
    <cellStyle name="Comma [0] 2 218" xfId="33304" hidden="1" xr:uid="{C8AF0FBE-F154-4876-BE09-227B52972F31}"/>
    <cellStyle name="Comma [0] 2 218" xfId="33307" hidden="1" xr:uid="{609E4BA4-B7FA-4257-84EA-64323B48AC62}"/>
    <cellStyle name="Comma [0] 2 218" xfId="33309" hidden="1" xr:uid="{CEF86C5C-1DCE-413B-ADAC-8B0E688C878D}"/>
    <cellStyle name="Comma [0] 2 218" xfId="33312" hidden="1" xr:uid="{52DFE750-7917-4263-BBC0-F8E741C1959E}"/>
    <cellStyle name="Comma [0] 2 218" xfId="33313" hidden="1" xr:uid="{54D64200-6BB3-47B2-A82B-D75A9A791D70}"/>
    <cellStyle name="Comma [0] 2 218" xfId="33318" hidden="1" xr:uid="{6A1A53AB-E3D0-4CAD-B3BA-47AEAF7B45D2}"/>
    <cellStyle name="Comma [0] 2 218" xfId="33320" hidden="1" xr:uid="{173930D5-B733-470C-B9C1-A62F7063DE15}"/>
    <cellStyle name="Comma [0] 2 218" xfId="33323" hidden="1" xr:uid="{D12FE5F9-FF9F-4F45-A41E-867B6B249B56}"/>
    <cellStyle name="Comma [0] 2 218" xfId="33326" hidden="1" xr:uid="{614FCFB6-E775-4D83-8054-501FC1D592F9}"/>
    <cellStyle name="Comma [0] 2 218" xfId="33328" hidden="1" xr:uid="{22BBA0F0-E3FC-410C-983D-FB44886ADB38}"/>
    <cellStyle name="Comma [0] 2 218" xfId="33331" hidden="1" xr:uid="{DE08297E-312A-4EF7-A14C-92C7824DCFC3}"/>
    <cellStyle name="Comma [0] 2 218" xfId="33333" hidden="1" xr:uid="{D38812BA-BA71-4FE8-ABF8-FDFC517AE3DE}"/>
    <cellStyle name="Comma [0] 2 218" xfId="33335" hidden="1" xr:uid="{A1F5C3E4-9510-42D9-BAD8-723EAEB0AE80}"/>
    <cellStyle name="Comma [0] 2 218" xfId="33338" hidden="1" xr:uid="{8B34AB1F-7527-4441-BA19-12910F67A04A}"/>
    <cellStyle name="Comma [0] 2 218" xfId="33340" hidden="1" xr:uid="{BFF055C5-0B1B-44D2-90B2-17472E5D5D6E}"/>
    <cellStyle name="Comma [0] 2 218" xfId="33344" hidden="1" xr:uid="{55566222-D3C8-4368-8CDF-C0183ED57727}"/>
    <cellStyle name="Comma [0] 2 218" xfId="33345" hidden="1" xr:uid="{669EB9F7-2DA5-4ABD-BA20-F98B43BC7165}"/>
    <cellStyle name="Comma [0] 2 218" xfId="33347" hidden="1" xr:uid="{6966989D-ABD1-4A13-97F1-E4DD87B0C754}"/>
    <cellStyle name="Comma [0] 2 218" xfId="33351" hidden="1" xr:uid="{2DE54886-965B-4D49-A927-63FDBF60FB89}"/>
    <cellStyle name="Comma [0] 2 218" xfId="33353" hidden="1" xr:uid="{6D30030B-E9AE-4A0A-8B0B-F6313B10DD95}"/>
    <cellStyle name="Comma [0] 2 218" xfId="33355" hidden="1" xr:uid="{06A39DA3-6702-4CBA-9B82-D198A3A5333F}"/>
    <cellStyle name="Comma [0] 2 218" xfId="33358" hidden="1" xr:uid="{1A5FDC38-2909-400C-8526-99148E2BE1CA}"/>
    <cellStyle name="Comma [0] 2 218" xfId="33360" hidden="1" xr:uid="{48442FF9-2C4A-4E2B-9453-F59F1BEA9775}"/>
    <cellStyle name="Comma [0] 2 218" xfId="33365" hidden="1" xr:uid="{63821E4F-FA76-4CAD-B1F5-F754E50FC4C1}"/>
    <cellStyle name="Comma [0] 2 218" xfId="33366" hidden="1" xr:uid="{93FBE682-5331-43FB-B4EE-494E2AB5699C}"/>
    <cellStyle name="Comma [0] 2 218" xfId="33370" hidden="1" xr:uid="{100FB8E1-8481-4389-B757-AED1A6918FBA}"/>
    <cellStyle name="Comma [0] 2 218" xfId="33373" hidden="1" xr:uid="{ECC0FFC3-F9E7-45C0-86C5-31AEF2C529D5}"/>
    <cellStyle name="Comma [0] 2 218" xfId="33375" hidden="1" xr:uid="{7B710FA6-A10E-4915-AE79-B5E21F0584A8}"/>
    <cellStyle name="Comma [0] 2 218" xfId="33378" hidden="1" xr:uid="{C878945B-4807-4B59-9198-AA037B156E09}"/>
    <cellStyle name="Comma [0] 2 218" xfId="33379" hidden="1" xr:uid="{EBAE3D22-5BBD-4F5A-9C8E-463483FE0340}"/>
    <cellStyle name="Comma [0] 2 218" xfId="33383" hidden="1" xr:uid="{5EF13887-D17C-4F07-9462-7DFABE3A67FD}"/>
    <cellStyle name="Comma [0] 2 218" xfId="33384" hidden="1" xr:uid="{1DD48B3C-EA4D-4408-9722-8F725D7F5B4E}"/>
    <cellStyle name="Comma [0] 2 218" xfId="33388" hidden="1" xr:uid="{F3AB3C0B-B7BD-424D-AE92-5AC0522E98D6}"/>
    <cellStyle name="Comma [0] 2 218" xfId="33391" hidden="1" xr:uid="{FDCDBF2B-C437-48FE-AE5D-A5B5A3E59085}"/>
    <cellStyle name="Comma [0] 2 218" xfId="33392" hidden="1" xr:uid="{C4839154-9704-4793-9D20-E3A5CB2E9C4E}"/>
    <cellStyle name="Comma [0] 2 218" xfId="33396" hidden="1" xr:uid="{2BF3C0FE-4002-4AC9-B7FF-F9AD91C3AD41}"/>
    <cellStyle name="Comma [0] 2 218" xfId="33397" hidden="1" xr:uid="{C2B6728E-FE22-4CAD-9CEB-E59540DFCCAF}"/>
    <cellStyle name="Comma [0] 2 218" xfId="33402" hidden="1" xr:uid="{FEB49DE2-F4BA-403D-9949-E0B05CFB6AF2}"/>
    <cellStyle name="Comma [0] 2 218" xfId="33404" hidden="1" xr:uid="{781118D3-09DD-4195-87C1-AFD0710D201C}"/>
    <cellStyle name="Comma [0] 2 218" xfId="33405" hidden="1" xr:uid="{3B2721D7-9969-4175-9285-6FCD49191E04}"/>
    <cellStyle name="Comma [0] 2 218" xfId="33408" hidden="1" xr:uid="{48FB6991-FF5D-4944-A59D-DAC5E2218016}"/>
    <cellStyle name="Comma [0] 2 218" xfId="33411" hidden="1" xr:uid="{43995934-1DDD-49B3-B4AD-6D28129A9370}"/>
    <cellStyle name="Comma [0] 2 218" xfId="33412" hidden="1" xr:uid="{2999C599-6AC4-4AA2-A642-275E86C5D07C}"/>
    <cellStyle name="Comma [0] 2 218" xfId="33416" hidden="1" xr:uid="{B5227863-87B8-4F21-BF28-90A18CFDD740}"/>
    <cellStyle name="Comma [0] 2 218" xfId="33418" hidden="1" xr:uid="{2CA64CD8-2909-44CD-BD60-4C1C5171B165}"/>
    <cellStyle name="Comma [0] 2 218" xfId="33420" hidden="1" xr:uid="{D1DAD4C2-5192-4908-8DBF-21F86FC35963}"/>
    <cellStyle name="Comma [0] 2 218" xfId="33423" hidden="1" xr:uid="{9793BD70-07AE-442C-91C0-32A6AAF05CB7}"/>
    <cellStyle name="Comma [0] 2 218" xfId="33425" hidden="1" xr:uid="{FA053634-9D2D-424D-A61E-DCAC75BEAF19}"/>
    <cellStyle name="Comma [0] 2 218" xfId="33429" hidden="1" xr:uid="{0FA74DEA-162F-47E5-AD0B-64718476FF96}"/>
    <cellStyle name="Comma [0] 2 218" xfId="33430" hidden="1" xr:uid="{790F3386-7307-4868-9999-CF599558697E}"/>
    <cellStyle name="Comma [0] 2 218" xfId="33432" hidden="1" xr:uid="{370FADCE-3353-469C-BB7B-34625C52EAAE}"/>
    <cellStyle name="Comma [0] 2 218" xfId="33436" hidden="1" xr:uid="{1F8F515B-85D3-451F-B269-3C64F77DDFEE}"/>
    <cellStyle name="Comma [0] 2 218" xfId="33438" hidden="1" xr:uid="{66DCF5E0-9E63-47F8-BB41-6360C2C88235}"/>
    <cellStyle name="Comma [0] 2 218" xfId="33440" hidden="1" xr:uid="{A69C7B46-7814-48DF-9FCC-D50557502234}"/>
    <cellStyle name="Comma [0] 2 218" xfId="33443" hidden="1" xr:uid="{F43EBBC3-B6BB-4ADE-8489-EB2857C2CF83}"/>
    <cellStyle name="Comma [0] 2 218" xfId="33445" hidden="1" xr:uid="{7938E5D1-A367-42CC-BF48-3A808F3E4C69}"/>
    <cellStyle name="Comma [0] 2 218" xfId="33450" hidden="1" xr:uid="{D85C6E1C-4CF4-4174-BF37-027F59C8D5A8}"/>
    <cellStyle name="Comma [0] 2 218" xfId="33451" hidden="1" xr:uid="{A028AC3C-28C0-43F7-933F-B0B0A2CEA0F1}"/>
    <cellStyle name="Comma [0] 2 218" xfId="33455" hidden="1" xr:uid="{97BA297F-3842-498E-BD31-77151FF0C0E8}"/>
    <cellStyle name="Comma [0] 2 218" xfId="33458" hidden="1" xr:uid="{DFCBD4E0-CF63-45B5-A66D-F268AFC18B4F}"/>
    <cellStyle name="Comma [0] 2 218" xfId="33460" hidden="1" xr:uid="{4219D6DB-8CDF-4315-B96B-526D70EC36E3}"/>
    <cellStyle name="Comma [0] 2 218" xfId="33463" hidden="1" xr:uid="{9AC940F6-450C-4DF6-973C-FFF7A781555D}"/>
    <cellStyle name="Comma [0] 2 218" xfId="33464" hidden="1" xr:uid="{B986ACBC-92C9-4746-968A-0627A7220B37}"/>
    <cellStyle name="Comma [0] 2 218" xfId="33468" hidden="1" xr:uid="{0A02EFE7-3E11-4428-8BF7-8EBAB1046E99}"/>
    <cellStyle name="Comma [0] 2 218" xfId="33471" hidden="1" xr:uid="{7B515727-C767-4AFA-A604-660690E39501}"/>
    <cellStyle name="Comma [0] 2 218" xfId="33474" hidden="1" xr:uid="{DB9E617F-C4B9-4D70-8516-1EFF03284A13}"/>
    <cellStyle name="Comma [0] 2 218" xfId="33476" hidden="1" xr:uid="{904686DA-74E5-471A-AE2D-B6390DE26521}"/>
    <cellStyle name="Comma [0] 2 218" xfId="33479" hidden="1" xr:uid="{292F89E7-F083-4DF9-BAAC-3437B494F409}"/>
    <cellStyle name="Comma [0] 2 218" xfId="33481" hidden="1" xr:uid="{6DF13808-F3AC-43E6-813A-0EECE04C27C8}"/>
    <cellStyle name="Comma [0] 2 218" xfId="33485" hidden="1" xr:uid="{F6FAC4DC-DCAA-4C70-88EF-249B69492BF8}"/>
    <cellStyle name="Comma [0] 2 218" xfId="33487" hidden="1" xr:uid="{D2B6BDB0-E88B-4F8F-AF2B-D2E7F15D786C}"/>
    <cellStyle name="Comma [0] 2 218" xfId="33490" hidden="1" xr:uid="{9D4BBB65-E229-4FB5-85A0-20A248E1AD4F}"/>
    <cellStyle name="Comma [0] 2 218" xfId="33492" hidden="1" xr:uid="{610F7AEB-A958-4A96-B5E8-E33F39E594D0}"/>
    <cellStyle name="Comma [0] 2 218" xfId="33495" hidden="1" xr:uid="{94EECE4F-4BD8-4B77-9B0A-CCE8B43F919B}"/>
    <cellStyle name="Comma [0] 2 218" xfId="33498" hidden="1" xr:uid="{E5EBB856-779B-4C73-91EE-6D2F6D0796C6}"/>
    <cellStyle name="Comma [0] 2 218" xfId="33500" hidden="1" xr:uid="{4AF4AE85-0362-4CB1-90C4-166FED431098}"/>
    <cellStyle name="Comma [0] 2 218" xfId="33502" hidden="1" xr:uid="{54E86418-BFED-4764-8FAA-9A15B91B07A0}"/>
    <cellStyle name="Comma [0] 2 218" xfId="33505" hidden="1" xr:uid="{28BD8936-855D-4050-B56C-ACFBDDA341FB}"/>
    <cellStyle name="Comma [0] 2 218" xfId="33507" hidden="1" xr:uid="{A5FDEE6D-80B5-46E7-BB3E-B292F75A26FB}"/>
    <cellStyle name="Comma [0] 2 218" xfId="33510" hidden="1" xr:uid="{033F7D10-176A-4291-8170-7A5A2716C655}"/>
    <cellStyle name="Comma [0] 2 218" xfId="33512" hidden="1" xr:uid="{6070E609-074D-4A94-9C11-C7D6E2D03688}"/>
    <cellStyle name="Comma [0] 2 218" xfId="33514" hidden="1" xr:uid="{99684BB1-55EC-4307-895B-0C286DEB9E32}"/>
    <cellStyle name="Comma [0] 2 218" xfId="33517" hidden="1" xr:uid="{4003F6AA-8AA8-4CA4-84E8-38ECA8F1D8DB}"/>
    <cellStyle name="Comma [0] 2 218" xfId="33520" hidden="1" xr:uid="{DF70D793-C1FD-4936-9281-F1AABD6DF067}"/>
    <cellStyle name="Comma [0] 2 218" xfId="33522" hidden="1" xr:uid="{4863E324-E248-4455-B97A-DC2788E79994}"/>
    <cellStyle name="Comma [0] 2 218" xfId="33525" hidden="1" xr:uid="{51B33D1C-FD69-459A-BB28-B260E71A831B}"/>
    <cellStyle name="Comma [0] 2 218" xfId="33527" hidden="1" xr:uid="{5F1B1F46-0302-4E68-8BE4-75C9991E4BFC}"/>
    <cellStyle name="Comma [0] 2 218" xfId="33531" hidden="1" xr:uid="{D41CE665-C583-40D6-B1D0-EEA539B519AE}"/>
    <cellStyle name="Comma [0] 2 218" xfId="33533" hidden="1" xr:uid="{B8D9474F-5AB6-4242-ACA2-49CBFCFABE82}"/>
    <cellStyle name="Comma [0] 2 218" xfId="33536" hidden="1" xr:uid="{8D00C697-F6CD-495E-876F-3C9FB8D8A29F}"/>
    <cellStyle name="Comma [0] 2 218" xfId="33539" hidden="1" xr:uid="{C4DDD0BC-2698-40D5-83EB-7FCDBD6623A6}"/>
    <cellStyle name="Comma [0] 2 218" xfId="33542" hidden="1" xr:uid="{19DF36DC-3C6F-4929-8CF7-D5D0A9D19DE9}"/>
    <cellStyle name="Comma [0] 2 218" xfId="33545" hidden="1" xr:uid="{380B31D9-C724-46B6-849E-AAD51FF2EE1C}"/>
    <cellStyle name="Comma [0] 2 218" xfId="33547" hidden="1" xr:uid="{06A65EC0-5820-4269-AE01-653CF23636BB}"/>
    <cellStyle name="Comma [0] 2 218" xfId="33550" hidden="1" xr:uid="{81E99FA0-BC80-4A22-891D-D3E56D0679CD}"/>
    <cellStyle name="Comma [0] 2 218" xfId="33552" hidden="1" xr:uid="{CE30FD9A-534B-4BBB-93C4-4BA7E67C5F0F}"/>
    <cellStyle name="Comma [0] 2 218" xfId="33554" hidden="1" xr:uid="{F002CB25-C242-4D05-94E3-4E9D771BB268}"/>
    <cellStyle name="Comma [0] 2 218" xfId="33557" hidden="1" xr:uid="{BD3F5381-A1ED-4183-8988-978734299EB2}"/>
    <cellStyle name="Comma [0] 2 218" xfId="33559" hidden="1" xr:uid="{D5AE5A7E-0E2B-439A-901C-FC902803DD58}"/>
    <cellStyle name="Comma [0] 2 218" xfId="33563" hidden="1" xr:uid="{FD783107-611C-4C5A-883F-0FB3445FB611}"/>
    <cellStyle name="Comma [0] 2 218" xfId="33565" hidden="1" xr:uid="{9839071A-8DC4-4C37-A6B4-05B35E1CF077}"/>
    <cellStyle name="Comma [0] 2 218" xfId="33568" hidden="1" xr:uid="{9AC9FF03-6A63-4425-AB6C-FDB93011DC4F}"/>
    <cellStyle name="Comma [0] 2 218" xfId="33570" hidden="1" xr:uid="{225E2F78-5610-4F8B-8033-3468BC280C27}"/>
    <cellStyle name="Comma [0] 2 218" xfId="33573" hidden="1" xr:uid="{0AE16C39-7F91-426E-AEDE-C1873DBE2673}"/>
    <cellStyle name="Comma [0] 2 218" xfId="33576" hidden="1" xr:uid="{952ABDC0-3044-417A-9CEC-D1BB0440283C}"/>
    <cellStyle name="Comma [0] 2 218" xfId="33578" hidden="1" xr:uid="{6479B0F3-AE17-48B3-9020-82BFB97301CA}"/>
    <cellStyle name="Comma [0] 2 218" xfId="33581" hidden="1" xr:uid="{4E8FF69B-2910-4CFF-8DCD-6D7ED75C2582}"/>
    <cellStyle name="Comma [0] 2 218" xfId="33584" hidden="1" xr:uid="{2F0AF45A-2208-469C-A3FB-163874A46789}"/>
    <cellStyle name="Comma [0] 2 218" xfId="33586" hidden="1" xr:uid="{92394F92-7EF1-4CB2-A8A5-4AC13BFBD227}"/>
    <cellStyle name="Comma [0] 2 218" xfId="33589" hidden="1" xr:uid="{A75EBDC6-1088-4F6E-816E-707E309CDFAB}"/>
    <cellStyle name="Comma [0] 2 218" xfId="33591" hidden="1" xr:uid="{5CF93311-F707-4977-8561-4869E807BDD5}"/>
    <cellStyle name="Comma [0] 2 218" xfId="33594" hidden="1" xr:uid="{4210D41C-C47D-4BF8-9843-FA2F354FB13C}"/>
    <cellStyle name="Comma [0] 2 218" xfId="33596" hidden="1" xr:uid="{881C1561-081D-4280-8980-8A59734C7986}"/>
    <cellStyle name="Comma [0] 2 218" xfId="33599" hidden="1" xr:uid="{A340A334-40DC-4685-B820-6AE65CA53162}"/>
    <cellStyle name="Comma [0] 2 218" xfId="33602" hidden="1" xr:uid="{3B444AE1-0FF4-4BD8-B259-D2F63EB140C5}"/>
    <cellStyle name="Comma [0] 2 218" xfId="33604" hidden="1" xr:uid="{B8082830-4328-4B07-9A11-223588A1CB27}"/>
    <cellStyle name="Comma [0] 2 218" xfId="33607" hidden="1" xr:uid="{A97965AD-4CFA-4C51-9F3E-435B0CFA2024}"/>
    <cellStyle name="Comma [0] 2 218" xfId="33609" hidden="1" xr:uid="{2F685F01-8C01-4A84-AB36-61DA612C6AD0}"/>
    <cellStyle name="Comma [0] 2 218" xfId="33614" hidden="1" xr:uid="{C08C8CCF-A65A-4A78-8AEB-9478400CFE13}"/>
    <cellStyle name="Comma [0] 2 218" xfId="33615" hidden="1" xr:uid="{24493491-1D83-4C01-890F-10554E20CEF0}"/>
    <cellStyle name="Comma [0] 2 218" xfId="33619" hidden="1" xr:uid="{2D79239D-11FB-4CD4-9E7F-064072525E7A}"/>
    <cellStyle name="Comma [0] 2 218" xfId="33621" hidden="1" xr:uid="{788A37B7-9B78-4300-B1DD-1B89412375FD}"/>
    <cellStyle name="Comma [0] 2 218" xfId="33623" hidden="1" xr:uid="{8BDEA40C-0336-4FD7-A0A8-64B0FFF5FBE6}"/>
    <cellStyle name="Comma [0] 2 218" xfId="33627" hidden="1" xr:uid="{60476F6D-1AB4-4EF9-B69F-E16F364096DD}"/>
    <cellStyle name="Comma [0] 2 218" xfId="33629" hidden="1" xr:uid="{001C69E8-8A55-42E7-88CD-C1D3A58D90BE}"/>
    <cellStyle name="Comma [0] 2 218" xfId="34633" hidden="1" xr:uid="{0D4F0BDC-E7A3-4E7D-913E-5876B252B300}"/>
    <cellStyle name="Comma [0] 2 218" xfId="34634" hidden="1" xr:uid="{21316BBD-1A9D-41D1-B1E7-8FD4AA33685A}"/>
    <cellStyle name="Comma [0] 2 218" xfId="34636" hidden="1" xr:uid="{2A3952DD-09A1-4C20-9D37-6F548DAC8F9D}"/>
    <cellStyle name="Comma [0] 2 218" xfId="34638" hidden="1" xr:uid="{1AF7A9D4-0271-42A2-9B2C-F06F33EAC524}"/>
    <cellStyle name="Comma [0] 2 218" xfId="34639" hidden="1" xr:uid="{954F9C7E-3B8D-4742-8C4E-FC01FC5CCC21}"/>
    <cellStyle name="Comma [0] 2 218" xfId="34641" hidden="1" xr:uid="{497E58FF-D1FD-415F-8FAF-6995DE12B507}"/>
    <cellStyle name="Comma [0] 2 218" xfId="34643" hidden="1" xr:uid="{F3EF0BAF-7168-43D1-BC04-D35F9D118EDC}"/>
    <cellStyle name="Comma [0] 2 218" xfId="34644" hidden="1" xr:uid="{9C5E7057-88F5-44C7-BF4F-729B303D3316}"/>
    <cellStyle name="Comma [0] 2 218" xfId="34646" hidden="1" xr:uid="{AF622F12-B139-469A-A4A2-A337382FA7FA}"/>
    <cellStyle name="Comma [0] 2 218" xfId="34647" hidden="1" xr:uid="{65A5F80F-F4AD-4A81-B7DA-266229118442}"/>
    <cellStyle name="Comma [0] 2 218" xfId="34649" hidden="1" xr:uid="{6985C15F-D750-4A2E-AC7F-C912327794E6}"/>
    <cellStyle name="Comma [0] 2 218" xfId="34650" hidden="1" xr:uid="{BC5DD567-F8D8-4489-A103-B2BE7E985C4F}"/>
    <cellStyle name="Comma [0] 2 218" xfId="34651" hidden="1" xr:uid="{806C6893-E940-4170-8CE2-9264E00E9C73}"/>
    <cellStyle name="Comma [0] 2 218" xfId="34653" hidden="1" xr:uid="{3A3DAE47-92BE-4412-AD8B-0A0A2FF2A4F9}"/>
    <cellStyle name="Comma [0] 2 218" xfId="34655" hidden="1" xr:uid="{3DDC9840-E89F-4DAC-8E52-296A60E23DFB}"/>
    <cellStyle name="Comma [0] 2 218" xfId="34656" hidden="1" xr:uid="{130FCE01-400A-48B9-8E31-147A24FA0A97}"/>
    <cellStyle name="Comma [0] 2 218" xfId="34658" hidden="1" xr:uid="{B940320B-E669-404B-B1D3-4893807337AB}"/>
    <cellStyle name="Comma [0] 2 218" xfId="34659" hidden="1" xr:uid="{7493A3E9-279F-4A91-ADBF-9C9DCEDC1041}"/>
    <cellStyle name="Comma [0] 2 218" xfId="34662" hidden="1" xr:uid="{3350CFDE-BB3C-4B27-BBD6-5678AC8BA202}"/>
    <cellStyle name="Comma [0] 2 218" xfId="34663" hidden="1" xr:uid="{C018D31F-47D6-49C3-830A-F4926D18FEF4}"/>
    <cellStyle name="Comma [0] 2 218" xfId="34665" hidden="1" xr:uid="{7CD93486-0FFF-4536-9346-F5578B71E6CC}"/>
    <cellStyle name="Comma [0] 2 218" xfId="34667" hidden="1" xr:uid="{B4275C23-854F-477A-B8F7-07911D0A3C0C}"/>
    <cellStyle name="Comma [0] 2 218" xfId="34668" hidden="1" xr:uid="{4F794BF2-ACED-4653-971F-8CE537251867}"/>
    <cellStyle name="Comma [0] 2 218" xfId="34670" hidden="1" xr:uid="{67260A3E-D2CF-4186-ACD1-E1FA5DDDE593}"/>
    <cellStyle name="Comma [0] 2 218" xfId="34671" hidden="1" xr:uid="{48666F12-56FD-473D-8261-026398733BB4}"/>
    <cellStyle name="Comma [0] 2 218" xfId="34673" hidden="1" xr:uid="{08D0A981-DC21-403B-873F-E81182B7711C}"/>
    <cellStyle name="Comma [0] 2 218" xfId="34674" hidden="1" xr:uid="{A1624547-1497-4D39-A05C-5A81A4759AA9}"/>
    <cellStyle name="Comma [0] 2 218" xfId="34676" hidden="1" xr:uid="{1DBDC7B0-8B1E-42E6-BF13-280298213576}"/>
    <cellStyle name="Comma [0] 2 218" xfId="34678" hidden="1" xr:uid="{7EE1F6A0-24A7-4F9F-BF79-1CAAD625AF9C}"/>
    <cellStyle name="Comma [0] 2 218" xfId="34679" hidden="1" xr:uid="{435A4EED-CD3F-4EAD-AB62-423EFC4678E3}"/>
    <cellStyle name="Comma [0] 2 218" xfId="34681" hidden="1" xr:uid="{57914508-3552-49B6-8722-1A4D54E17E0B}"/>
    <cellStyle name="Comma [0] 2 218" xfId="34682" hidden="1" xr:uid="{AB9F7823-4676-4E22-85B6-039C401E7359}"/>
    <cellStyle name="Comma [0] 2 218" xfId="34685" hidden="1" xr:uid="{4514FF28-01A4-454E-B037-98058357861A}"/>
    <cellStyle name="Comma [0] 2 218" xfId="34686" hidden="1" xr:uid="{590161B8-132F-484B-9C1B-2A76B044E560}"/>
    <cellStyle name="Comma [0] 2 218" xfId="34688" hidden="1" xr:uid="{4B707CE9-C52B-4F79-9D3C-20B1499BB510}"/>
    <cellStyle name="Comma [0] 2 218" xfId="34690" hidden="1" xr:uid="{EF925244-6897-4655-8CBE-DD78E09BCAF9}"/>
    <cellStyle name="Comma [0] 2 218" xfId="34691" hidden="1" xr:uid="{243386D2-726E-4A08-9D5B-355D46A8A3B7}"/>
    <cellStyle name="Comma [0] 2 218" xfId="34693" hidden="1" xr:uid="{A3AE7D94-0C7D-4C86-BF2C-6BE4C8CF936B}"/>
    <cellStyle name="Comma [0] 2 218" xfId="34695" hidden="1" xr:uid="{AC4778D7-2F82-495F-B28D-EFCAF6492837}"/>
    <cellStyle name="Comma [0] 2 218" xfId="34696" hidden="1" xr:uid="{A04CC3B0-3F8F-4173-BBA5-D5C9691E5D86}"/>
    <cellStyle name="Comma [0] 2 218" xfId="34698" hidden="1" xr:uid="{9F9EC144-95B6-472D-85C9-71D84ED1D010}"/>
    <cellStyle name="Comma [0] 2 218" xfId="34699" hidden="1" xr:uid="{CE9A85D0-4807-48BD-9BB2-42F63C42136A}"/>
    <cellStyle name="Comma [0] 2 218" xfId="34701" hidden="1" xr:uid="{F6A73B90-384D-4BC0-8843-E33A7B8378E9}"/>
    <cellStyle name="Comma [0] 2 218" xfId="34702" hidden="1" xr:uid="{89F40BD9-8922-4E17-9DB1-44F3EF429623}"/>
    <cellStyle name="Comma [0] 2 218" xfId="34703" hidden="1" xr:uid="{1B22C6B0-5AB3-4B7B-BE80-15FB4D8BBEC7}"/>
    <cellStyle name="Comma [0] 2 218" xfId="34705" hidden="1" xr:uid="{6B637557-4B45-4FF4-98CA-B5F4DA4FE48B}"/>
    <cellStyle name="Comma [0] 2 218" xfId="34707" hidden="1" xr:uid="{A4A26DB8-1347-49F1-9BEE-F1E8148911C1}"/>
    <cellStyle name="Comma [0] 2 218" xfId="34708" hidden="1" xr:uid="{530576BA-7D48-4D96-B275-5177966A8E0A}"/>
    <cellStyle name="Comma [0] 2 218" xfId="34710" hidden="1" xr:uid="{5D24AC2E-B0C4-4360-9F89-56A98160E6A5}"/>
    <cellStyle name="Comma [0] 2 218" xfId="34711" hidden="1" xr:uid="{E7C9A953-ED5D-4320-94A6-DD8582E73540}"/>
    <cellStyle name="Comma [0] 2 218" xfId="34714" hidden="1" xr:uid="{35006485-61D3-42D7-B879-3769889FE3FD}"/>
    <cellStyle name="Comma [0] 2 218" xfId="34715" hidden="1" xr:uid="{05225D06-71FC-4D54-A1C6-1BCE943EB394}"/>
    <cellStyle name="Comma [0] 2 218" xfId="34717" hidden="1" xr:uid="{3B8E0650-424B-4F26-854C-02FDFB5F5087}"/>
    <cellStyle name="Comma [0] 2 218" xfId="34719" hidden="1" xr:uid="{07F97307-B8EA-429F-AD76-C8210D262336}"/>
    <cellStyle name="Comma [0] 2 218" xfId="34720" hidden="1" xr:uid="{AEBF6A1E-D1F7-4E32-AF8B-42B655AF2725}"/>
    <cellStyle name="Comma [0] 2 218" xfId="34722" hidden="1" xr:uid="{48731B99-0CCF-4339-876F-AD67E02194C9}"/>
    <cellStyle name="Comma [0] 2 218" xfId="34723" hidden="1" xr:uid="{125DE479-5F5F-4BBB-BBA3-BB903E9F1787}"/>
    <cellStyle name="Comma [0] 2 218" xfId="34725" hidden="1" xr:uid="{2DFDB912-2F14-4313-88E8-F63CF9344006}"/>
    <cellStyle name="Comma [0] 2 218" xfId="34726" hidden="1" xr:uid="{40D35E57-A76E-4F3D-A676-F10332070D39}"/>
    <cellStyle name="Comma [0] 2 218" xfId="34728" hidden="1" xr:uid="{7A2D2C9D-13E6-43A4-914C-E69AB1B25928}"/>
    <cellStyle name="Comma [0] 2 218" xfId="34730" hidden="1" xr:uid="{E9974F47-B7E2-4ED4-83C6-33EE4AC4A243}"/>
    <cellStyle name="Comma [0] 2 218" xfId="34731" hidden="1" xr:uid="{1BADE9C7-4439-4B4D-8EAF-A33BDDEC9F59}"/>
    <cellStyle name="Comma [0] 2 218" xfId="34733" hidden="1" xr:uid="{AC57F97D-909E-44BA-89A4-785E819E2B4A}"/>
    <cellStyle name="Comma [0] 2 218" xfId="34734" hidden="1" xr:uid="{4F40B068-30D5-46B4-BB63-C5F7C0C791D7}"/>
    <cellStyle name="Comma [0] 2 218" xfId="34737" hidden="1" xr:uid="{FE1781AC-2815-4830-AD35-69EC24945329}"/>
    <cellStyle name="Comma [0] 2 218" xfId="34738" hidden="1" xr:uid="{CBE4DD27-8CCE-44F2-A09A-83B4994213AD}"/>
    <cellStyle name="Comma [0] 2 218" xfId="34740" hidden="1" xr:uid="{0F840567-9BB0-47B5-BC7F-7ED3510EA7AE}"/>
    <cellStyle name="Comma [0] 2 218" xfId="34742" hidden="1" xr:uid="{F4C70B25-CCCA-4810-A56D-18166CE51DB5}"/>
    <cellStyle name="Comma [0] 2 218" xfId="34743" hidden="1" xr:uid="{9787B980-A998-4C3F-85FC-4161FB0366EA}"/>
    <cellStyle name="Comma [0] 2 218" xfId="34745" hidden="1" xr:uid="{E894003F-E466-4B5A-A24C-05E3F43A9A4E}"/>
    <cellStyle name="Comma [0] 2 218" xfId="34747" hidden="1" xr:uid="{9A519D33-F091-4740-9303-760799F02230}"/>
    <cellStyle name="Comma [0] 2 218" xfId="34748" hidden="1" xr:uid="{6C88594C-68C8-49C1-AAF7-E2461AF28FBD}"/>
    <cellStyle name="Comma [0] 2 218" xfId="34750" hidden="1" xr:uid="{285AD474-7011-4F86-A2AA-56D7F3710EA5}"/>
    <cellStyle name="Comma [0] 2 218" xfId="34751" hidden="1" xr:uid="{1D19751B-6C7C-4C4B-8BE9-0D42D6CFA42C}"/>
    <cellStyle name="Comma [0] 2 218" xfId="34753" hidden="1" xr:uid="{92A529A4-023B-4270-92C7-B34B9B666594}"/>
    <cellStyle name="Comma [0] 2 218" xfId="34754" hidden="1" xr:uid="{59E87453-9BA4-4276-9B1C-0AC2C0E68B7F}"/>
    <cellStyle name="Comma [0] 2 218" xfId="34755" hidden="1" xr:uid="{C34621D7-5608-4E7B-B640-B82ADD7BB067}"/>
    <cellStyle name="Comma [0] 2 218" xfId="34757" hidden="1" xr:uid="{3DF4FCFE-1684-4E2A-A87B-6A752A153294}"/>
    <cellStyle name="Comma [0] 2 218" xfId="34759" hidden="1" xr:uid="{770871FE-ABA6-4ACC-8893-920E27DF6ED1}"/>
    <cellStyle name="Comma [0] 2 218" xfId="34760" hidden="1" xr:uid="{156DFCB2-1AFD-4B0B-BF59-9A106929BF9E}"/>
    <cellStyle name="Comma [0] 2 218" xfId="34762" hidden="1" xr:uid="{D6759AF7-F0F8-41F8-BCE3-F2A32BB71290}"/>
    <cellStyle name="Comma [0] 2 218" xfId="34763" hidden="1" xr:uid="{8E484013-BDE8-467E-B265-F18BA20051D1}"/>
    <cellStyle name="Comma [0] 2 218" xfId="34766" hidden="1" xr:uid="{631B24BB-85DF-49B6-B5CA-4CCD2C269B1B}"/>
    <cellStyle name="Comma [0] 2 218" xfId="34767" hidden="1" xr:uid="{A1594FB5-6F16-480D-A7BD-664F4A23662E}"/>
    <cellStyle name="Comma [0] 2 218" xfId="34769" hidden="1" xr:uid="{971A7D75-FCDD-4218-97F9-C129F78FA7F7}"/>
    <cellStyle name="Comma [0] 2 218" xfId="34771" hidden="1" xr:uid="{B4AAE382-9FA2-45A7-939C-447DB1DA2EE2}"/>
    <cellStyle name="Comma [0] 2 218" xfId="34772" hidden="1" xr:uid="{85682E4B-4FD5-4224-9407-C0F9D15DEE1B}"/>
    <cellStyle name="Comma [0] 2 218" xfId="34774" hidden="1" xr:uid="{564BF2DE-1BC5-4843-B27A-F8E1F292AF27}"/>
    <cellStyle name="Comma [0] 2 218" xfId="34775" hidden="1" xr:uid="{F5E2DBA5-7DDB-4D44-B65A-B3D55A1DF567}"/>
    <cellStyle name="Comma [0] 2 218" xfId="34777" hidden="1" xr:uid="{936B8396-B883-4ED5-A3FD-14B2EF43A29E}"/>
    <cellStyle name="Comma [0] 2 218" xfId="34778" hidden="1" xr:uid="{49658C00-8B1F-480A-B139-DFF75E5D743A}"/>
    <cellStyle name="Comma [0] 2 218" xfId="34780" hidden="1" xr:uid="{337F0C61-914B-4D28-AACE-402002250DE1}"/>
    <cellStyle name="Comma [0] 2 218" xfId="34782" hidden="1" xr:uid="{1F7D1441-F636-4670-BA5B-10F154A7F1D8}"/>
    <cellStyle name="Comma [0] 2 218" xfId="34783" hidden="1" xr:uid="{B8C0A496-BEEC-45F8-8BBF-CA75C3903E12}"/>
    <cellStyle name="Comma [0] 2 218" xfId="34785" hidden="1" xr:uid="{53BCC3BB-C2BC-45E4-B71F-2750F73D7D5B}"/>
    <cellStyle name="Comma [0] 2 218" xfId="34786" hidden="1" xr:uid="{BB7F1AE8-108A-4A97-92C8-53ABD00B65C8}"/>
    <cellStyle name="Comma [0] 2 218" xfId="34789" hidden="1" xr:uid="{9F101F55-E6C6-41EE-B6EA-0768F18F3F9C}"/>
    <cellStyle name="Comma [0] 2 218" xfId="34790" hidden="1" xr:uid="{5533E90B-1EBA-417E-89D7-6F072FA1D69D}"/>
    <cellStyle name="Comma [0] 2 218" xfId="34792" hidden="1" xr:uid="{C7B9131C-B3F6-49B3-B5D8-307D7E2A6C46}"/>
    <cellStyle name="Comma [0] 2 218" xfId="34794" hidden="1" xr:uid="{61BADBA9-5B3E-49D9-A62F-A66B6573A699}"/>
    <cellStyle name="Comma [0] 2 218" xfId="34795" hidden="1" xr:uid="{7DD7ABC5-DECF-42CD-81EE-215AD4F35835}"/>
    <cellStyle name="Comma [0] 2 218" xfId="34797" hidden="1" xr:uid="{32C27797-5C4E-41D5-BCB0-1E5BA5B4216E}"/>
    <cellStyle name="Comma [0] 2 218" xfId="34799" hidden="1" xr:uid="{4A46707B-73A5-4A56-B2D3-EFEBFD72F67E}"/>
    <cellStyle name="Comma [0] 2 218" xfId="34800" hidden="1" xr:uid="{AD0B5619-0890-44E6-BDB9-B53019E191E0}"/>
    <cellStyle name="Comma [0] 2 218" xfId="34802" hidden="1" xr:uid="{71B92509-D079-4474-AE24-E854ACAA6CF6}"/>
    <cellStyle name="Comma [0] 2 218" xfId="34803" hidden="1" xr:uid="{61A65DF4-E353-4EAD-8E21-07720CD86AD6}"/>
    <cellStyle name="Comma [0] 2 218" xfId="34805" hidden="1" xr:uid="{79338579-218F-4604-A8CB-ADC8BBA584BA}"/>
    <cellStyle name="Comma [0] 2 218" xfId="34806" hidden="1" xr:uid="{FE98E6DE-8E05-4C4C-B584-F99CD8384D1E}"/>
    <cellStyle name="Comma [0] 2 218" xfId="34807" hidden="1" xr:uid="{3A3043EC-7BDC-417E-AE08-18F618CD73B8}"/>
    <cellStyle name="Comma [0] 2 218" xfId="34809" hidden="1" xr:uid="{BF4ACE17-57A3-4133-B5CA-28F5506FDBA7}"/>
    <cellStyle name="Comma [0] 2 218" xfId="34811" hidden="1" xr:uid="{04F4257B-97D2-404B-81F5-2F5AC230BCCE}"/>
    <cellStyle name="Comma [0] 2 218" xfId="34812" hidden="1" xr:uid="{C9CED8A6-FAA0-4BC8-B17C-369BEE012099}"/>
    <cellStyle name="Comma [0] 2 218" xfId="34814" hidden="1" xr:uid="{63439BB3-7512-414D-A12A-640E5C446D02}"/>
    <cellStyle name="Comma [0] 2 218" xfId="34815" hidden="1" xr:uid="{326464E2-467E-4097-9457-915824C3C91D}"/>
    <cellStyle name="Comma [0] 2 218" xfId="34818" hidden="1" xr:uid="{E3B26B0F-50DB-4422-8CDD-4E0564A474F1}"/>
    <cellStyle name="Comma [0] 2 218" xfId="34819" hidden="1" xr:uid="{8D9F62D6-1991-4085-B889-8B37937FD0EE}"/>
    <cellStyle name="Comma [0] 2 218" xfId="34821" hidden="1" xr:uid="{1D60FA3A-661E-4F22-A890-5268933F3833}"/>
    <cellStyle name="Comma [0] 2 218" xfId="34823" hidden="1" xr:uid="{0B40D017-4BDF-4554-9B09-CF640DD9A274}"/>
    <cellStyle name="Comma [0] 2 218" xfId="34824" hidden="1" xr:uid="{8E45D1F1-056F-48B5-8D01-41C1FAA15012}"/>
    <cellStyle name="Comma [0] 2 218" xfId="34826" hidden="1" xr:uid="{8DE4E513-469C-4EAE-8928-3F582540340B}"/>
    <cellStyle name="Comma [0] 2 218" xfId="34827" hidden="1" xr:uid="{D92225B5-3F23-4034-A496-899DD9E37ABC}"/>
    <cellStyle name="Comma [0] 2 218" xfId="34829" hidden="1" xr:uid="{FD288F24-D848-4654-958E-E39702007057}"/>
    <cellStyle name="Comma [0] 2 218" xfId="34830" hidden="1" xr:uid="{26452693-B1D5-483B-B827-C9A1F877579F}"/>
    <cellStyle name="Comma [0] 2 218" xfId="34832" hidden="1" xr:uid="{2448B62B-BB3B-480B-B26A-71ECB066822A}"/>
    <cellStyle name="Comma [0] 2 218" xfId="34834" hidden="1" xr:uid="{AD384DD5-C72E-49A4-94EA-72D7D5FDCB81}"/>
    <cellStyle name="Comma [0] 2 218" xfId="34835" hidden="1" xr:uid="{16E91507-26F1-444D-9EC1-78DFEA0CB00A}"/>
    <cellStyle name="Comma [0] 2 218" xfId="34837" hidden="1" xr:uid="{9A8A8B25-AFA5-4CD0-8BE1-5665F3E3809F}"/>
    <cellStyle name="Comma [0] 2 218" xfId="34838" hidden="1" xr:uid="{054BD749-8874-498D-849E-219D2B263B3D}"/>
    <cellStyle name="Comma [0] 2 218" xfId="34841" hidden="1" xr:uid="{FC393742-7307-4D6F-9281-C4B1E375B189}"/>
    <cellStyle name="Comma [0] 2 218" xfId="34842" hidden="1" xr:uid="{84789123-08EE-441E-9C2B-CED6B7551F83}"/>
    <cellStyle name="Comma [0] 2 218" xfId="34843" hidden="1" xr:uid="{8F4E06D9-0528-4F27-8DE8-F33712E1FB31}"/>
    <cellStyle name="Comma [0] 2 218" xfId="34845" hidden="1" xr:uid="{B2F4EFCE-4ADF-4FEA-B348-1378B72CF2CD}"/>
    <cellStyle name="Comma [0] 2 218" xfId="34847" hidden="1" xr:uid="{C11AACB8-AB46-45B7-9DF0-694CA3D4EAB8}"/>
    <cellStyle name="Comma [0] 2 218" xfId="34848" hidden="1" xr:uid="{114041EE-C946-4A81-9B97-04CCC057F736}"/>
    <cellStyle name="Comma [0] 2 218" xfId="34850" hidden="1" xr:uid="{42B61532-E8F0-496D-9932-BB650156094C}"/>
    <cellStyle name="Comma [0] 2 218" xfId="34852" hidden="1" xr:uid="{6D03DB87-8171-4DAC-8644-8AEF9DF784B9}"/>
    <cellStyle name="Comma [0] 2 218" xfId="34853" hidden="1" xr:uid="{D263AEAD-88B1-477F-88B2-F3B8A012C9FA}"/>
    <cellStyle name="Comma [0] 2 218" xfId="34855" hidden="1" xr:uid="{3179F337-0D7A-438E-BF1A-7C91C468DC09}"/>
    <cellStyle name="Comma [0] 2 218" xfId="34856" hidden="1" xr:uid="{60097391-9736-41FD-84A4-FB8F2EE8DC35}"/>
    <cellStyle name="Comma [0] 2 218" xfId="34858" hidden="1" xr:uid="{AC1F4D2E-5C0A-4D08-986C-ACCC9393E867}"/>
    <cellStyle name="Comma [0] 2 218" xfId="34859" hidden="1" xr:uid="{88C543B7-4635-46A5-B65C-A9F51F399DF7}"/>
    <cellStyle name="Comma [0] 2 218" xfId="34860" hidden="1" xr:uid="{19298667-1042-4102-94A2-10ED679FD94A}"/>
    <cellStyle name="Comma [0] 2 218" xfId="34862" hidden="1" xr:uid="{7E5223A2-89DF-4885-AEDD-3AA2FD338CAF}"/>
    <cellStyle name="Comma [0] 2 218" xfId="34864" hidden="1" xr:uid="{BC786F5D-46C6-4481-B2A8-D57B830B83CA}"/>
    <cellStyle name="Comma [0] 2 218" xfId="34865" hidden="1" xr:uid="{DC957C1F-05BA-49CD-A945-87F2F44B2873}"/>
    <cellStyle name="Comma [0] 2 218" xfId="34867" hidden="1" xr:uid="{E0ACCAD5-17E3-4547-9F6B-238D9172950D}"/>
    <cellStyle name="Comma [0] 2 218" xfId="34868" hidden="1" xr:uid="{F1EDAD13-7F37-4543-88BC-18AE5DE1D1AD}"/>
    <cellStyle name="Comma [0] 2 218" xfId="34871" hidden="1" xr:uid="{F8DA9EC7-353F-47A6-8505-2C3B22BA1769}"/>
    <cellStyle name="Comma [0] 2 218" xfId="34872" hidden="1" xr:uid="{3B921019-56D0-4E9B-9BD2-A91F64C0A43E}"/>
    <cellStyle name="Comma [0] 2 218" xfId="34874" hidden="1" xr:uid="{78EB8812-B3EA-40FF-8184-47543D44AECA}"/>
    <cellStyle name="Comma [0] 2 218" xfId="34876" hidden="1" xr:uid="{862034EF-498D-45C7-9420-8047B10A277D}"/>
    <cellStyle name="Comma [0] 2 218" xfId="34877" hidden="1" xr:uid="{31C4F549-20CA-40DC-AB88-E53F2A4F5A09}"/>
    <cellStyle name="Comma [0] 2 218" xfId="34879" hidden="1" xr:uid="{FE115B55-435E-489C-B40A-370389956E12}"/>
    <cellStyle name="Comma [0] 2 218" xfId="34880" hidden="1" xr:uid="{D3A423CD-A90C-4B97-972F-806724401CDB}"/>
    <cellStyle name="Comma [0] 2 218" xfId="34882" hidden="1" xr:uid="{DB077F53-4913-42B9-86F6-C494F811F920}"/>
    <cellStyle name="Comma [0] 2 218" xfId="34884" hidden="1" xr:uid="{A34383E5-1D9B-4B8D-857B-2392653EE01C}"/>
    <cellStyle name="Comma [0] 2 218" xfId="34886" hidden="1" xr:uid="{F4312A39-0011-4529-BD13-0DFCF1048D6B}"/>
    <cellStyle name="Comma [0] 2 218" xfId="34887" hidden="1" xr:uid="{690342F3-C763-46D3-A753-57C900870808}"/>
    <cellStyle name="Comma [0] 2 218" xfId="34889" hidden="1" xr:uid="{5A62AE9B-9048-49D3-81BB-68C4B928CA60}"/>
    <cellStyle name="Comma [0] 2 218" xfId="34890" hidden="1" xr:uid="{6A53956E-F88A-4994-9E5F-7969E00B9D7D}"/>
    <cellStyle name="Comma [0] 2 218" xfId="34893" hidden="1" xr:uid="{9BB451F7-89B5-4984-9685-4857DA87CF9A}"/>
    <cellStyle name="Comma [0] 2 218" xfId="34894" hidden="1" xr:uid="{E898A694-209C-4B1D-9A0D-C74239116D54}"/>
    <cellStyle name="Comma [0] 2 218" xfId="34896" hidden="1" xr:uid="{4CEA50C5-3C64-4394-A1F5-F1AE92648EE6}"/>
    <cellStyle name="Comma [0] 2 218" xfId="34898" hidden="1" xr:uid="{C0A677A6-0DBA-487D-95B2-852984D184CB}"/>
    <cellStyle name="Comma [0] 2 218" xfId="34899" hidden="1" xr:uid="{FB2FF3C2-17E4-4E76-8117-CBD608F6889A}"/>
    <cellStyle name="Comma [0] 2 218" xfId="34901" hidden="1" xr:uid="{33A83AFF-6B28-4778-9044-0AC14ECF0FA4}"/>
    <cellStyle name="Comma [0] 2 218" xfId="34903" hidden="1" xr:uid="{62B24D7B-8A26-4809-9213-F6BC29882A38}"/>
    <cellStyle name="Comma [0] 2 218" xfId="34904" hidden="1" xr:uid="{89843EAC-3FE7-4585-B36D-ED919DBB3F19}"/>
    <cellStyle name="Comma [0] 2 218" xfId="34906" hidden="1" xr:uid="{4546D2F5-DC52-4A0C-BE9F-25F271D09767}"/>
    <cellStyle name="Comma [0] 2 218" xfId="34907" hidden="1" xr:uid="{23B2B69D-5D4B-4BE8-857A-E23C7C1CB726}"/>
    <cellStyle name="Comma [0] 2 218" xfId="34909" hidden="1" xr:uid="{B175247B-7D88-4AD2-847A-9DDD3638D5AC}"/>
    <cellStyle name="Comma [0] 2 218" xfId="34910" hidden="1" xr:uid="{E383C970-99A3-4306-B19B-B2F065BD9FAC}"/>
    <cellStyle name="Comma [0] 2 218" xfId="34911" hidden="1" xr:uid="{8A7578FC-BB7D-487E-A090-0533740CEE1B}"/>
    <cellStyle name="Comma [0] 2 218" xfId="34913" hidden="1" xr:uid="{CC4D5D6F-AFF3-40A6-9554-6ECC29626CB2}"/>
    <cellStyle name="Comma [0] 2 218" xfId="34915" hidden="1" xr:uid="{CFDA6D64-9D73-4EFF-9533-D607530C82F9}"/>
    <cellStyle name="Comma [0] 2 218" xfId="34916" hidden="1" xr:uid="{3BF14771-43B0-4EE5-B6E2-9A01A9AA2B4D}"/>
    <cellStyle name="Comma [0] 2 218" xfId="34918" hidden="1" xr:uid="{15D714D2-3AB1-4626-98E0-088B8F967E9B}"/>
    <cellStyle name="Comma [0] 2 218" xfId="34919" hidden="1" xr:uid="{4451378A-873C-40D4-913A-67E21D6F8F25}"/>
    <cellStyle name="Comma [0] 2 218" xfId="34922" hidden="1" xr:uid="{C7D064B3-A2DF-467F-A54A-3D0A72DD34FF}"/>
    <cellStyle name="Comma [0] 2 218" xfId="34923" hidden="1" xr:uid="{B95C84E6-1A6B-4F5E-9D5E-0E593307086E}"/>
    <cellStyle name="Comma [0] 2 218" xfId="34925" hidden="1" xr:uid="{EBD14566-C857-4DE3-B17F-32AFC86C0CEF}"/>
    <cellStyle name="Comma [0] 2 218" xfId="34927" hidden="1" xr:uid="{DDEB775F-EB94-4CF9-A3D9-5CFBFEAADD8B}"/>
    <cellStyle name="Comma [0] 2 218" xfId="34928" hidden="1" xr:uid="{818A6F4C-4645-4FBB-97A9-1440FEC346A4}"/>
    <cellStyle name="Comma [0] 2 218" xfId="34930" hidden="1" xr:uid="{E0FA0DED-65C3-40DE-A79C-135235A702C1}"/>
    <cellStyle name="Comma [0] 2 218" xfId="34931" hidden="1" xr:uid="{913D5719-B899-49F6-BCDF-9678D7B6E370}"/>
    <cellStyle name="Comma [0] 2 218" xfId="34933" hidden="1" xr:uid="{627098B6-CA1E-4EEC-BD48-29F3611AC900}"/>
    <cellStyle name="Comma [0] 2 218" xfId="34934" hidden="1" xr:uid="{AA4F9C57-223A-4282-8C8D-04488FA35B1A}"/>
    <cellStyle name="Comma [0] 2 218" xfId="34936" hidden="1" xr:uid="{73B602DE-58E2-494E-ACA5-590CA2187945}"/>
    <cellStyle name="Comma [0] 2 218" xfId="34938" hidden="1" xr:uid="{03B0C19A-51D1-4410-ABBD-117892EB7243}"/>
    <cellStyle name="Comma [0] 2 218" xfId="34939" hidden="1" xr:uid="{F26167C7-A210-424D-A5D2-6AB27955A12D}"/>
    <cellStyle name="Comma [0] 2 218" xfId="34941" hidden="1" xr:uid="{7793F400-3A02-46BA-81E0-FAC75FB76B43}"/>
    <cellStyle name="Comma [0] 2 218" xfId="34942" hidden="1" xr:uid="{7214B5CB-9A24-4DEE-80A1-AF3CADDC25EA}"/>
    <cellStyle name="Comma [0] 2 218" xfId="34945" hidden="1" xr:uid="{3A54F3DC-5278-4EF6-A5C4-6109A270BAC1}"/>
    <cellStyle name="Comma [0] 2 218" xfId="34946" hidden="1" xr:uid="{8A48EB1E-E88C-4D96-9AAE-F57068F3491F}"/>
    <cellStyle name="Comma [0] 2 218" xfId="34948" hidden="1" xr:uid="{7268E2FA-6825-482F-B328-1D3E77733770}"/>
    <cellStyle name="Comma [0] 2 218" xfId="34950" hidden="1" xr:uid="{33EA3D56-D57C-44D8-AB68-2D55DF47AD8F}"/>
    <cellStyle name="Comma [0] 2 218" xfId="34951" hidden="1" xr:uid="{DAC917B4-F7F4-4C18-AFCD-188E11D2202B}"/>
    <cellStyle name="Comma [0] 2 218" xfId="34953" hidden="1" xr:uid="{FF11F317-A36E-474B-AED5-FC0B037C1D14}"/>
    <cellStyle name="Comma [0] 2 218" xfId="34955" hidden="1" xr:uid="{82197DB4-658D-4067-A0D7-849E1148A51F}"/>
    <cellStyle name="Comma [0] 2 218" xfId="34956" hidden="1" xr:uid="{07466519-72E1-43F1-AE27-FEFC16B7DA07}"/>
    <cellStyle name="Comma [0] 2 218" xfId="34958" hidden="1" xr:uid="{289098FE-84DF-4689-A1F9-8818603A09D3}"/>
    <cellStyle name="Comma [0] 2 218" xfId="34959" hidden="1" xr:uid="{5D2D139C-B54B-4E2C-91A3-73DF5AF270E5}"/>
    <cellStyle name="Comma [0] 2 218" xfId="34961" hidden="1" xr:uid="{944171D4-2AA0-43B6-8CFC-5FCE7527C8B2}"/>
    <cellStyle name="Comma [0] 2 218" xfId="34962" hidden="1" xr:uid="{D4646928-2ABA-486A-8788-382DD80441C3}"/>
    <cellStyle name="Comma [0] 2 218" xfId="34964" hidden="1" xr:uid="{FDA0064B-4154-47D7-9449-ED843EB55E17}"/>
    <cellStyle name="Comma [0] 2 218" xfId="34966" hidden="1" xr:uid="{796B817D-2E49-427E-8129-69B4978B8444}"/>
    <cellStyle name="Comma [0] 2 218" xfId="34967" hidden="1" xr:uid="{75C7E950-B704-43AE-A067-FD1354997A9C}"/>
    <cellStyle name="Comma [0] 2 218" xfId="34969" hidden="1" xr:uid="{A4A83C6A-2B30-404F-B8AA-9B66D4BCF7B6}"/>
    <cellStyle name="Comma [0] 2 218" xfId="34970" hidden="1" xr:uid="{DE424065-E2B4-4712-B64C-5FF7AB996697}"/>
    <cellStyle name="Comma [0] 2 218" xfId="34973" hidden="1" xr:uid="{8BC62F67-36E5-42C1-BBAC-E9D3F96C561D}"/>
    <cellStyle name="Comma [0] 2 218" xfId="34974" hidden="1" xr:uid="{E8A09BEA-55D9-43B0-ADD8-79105870DF50}"/>
    <cellStyle name="Comma [0] 2 218" xfId="34976" hidden="1" xr:uid="{9BCA2D67-D6E5-48E1-B27C-4396FA32759C}"/>
    <cellStyle name="Comma [0] 2 218" xfId="34978" hidden="1" xr:uid="{3443FB28-C6D4-4B7F-8238-51338FD95333}"/>
    <cellStyle name="Comma [0] 2 218" xfId="34979" hidden="1" xr:uid="{557A0209-60D0-479C-A23D-5E374CFD1DB4}"/>
    <cellStyle name="Comma [0] 2 218" xfId="34981" hidden="1" xr:uid="{8624E60F-A79A-4441-A656-179128DD1DE0}"/>
    <cellStyle name="Comma [0] 2 218" xfId="34982" hidden="1" xr:uid="{DAC8319A-5BC6-4D05-8929-E6B424AB8148}"/>
    <cellStyle name="Comma [0] 2 218" xfId="34986" hidden="1" xr:uid="{8B2EA49C-4717-40FB-84DD-47012F3B76B6}"/>
    <cellStyle name="Comma [0] 2 218" xfId="34987" hidden="1" xr:uid="{A7C2C7E4-0349-4431-9821-880145FBA1FC}"/>
    <cellStyle name="Comma [0] 2 218" xfId="34989" hidden="1" xr:uid="{86A1D550-D68A-4B7D-BE74-8E25F0FF7D9B}"/>
    <cellStyle name="Comma [0] 2 218" xfId="34992" hidden="1" xr:uid="{C7CCDDB9-EFDF-4AB4-82F6-EA1BCC38EA4A}"/>
    <cellStyle name="Comma [0] 2 218" xfId="34993" hidden="1" xr:uid="{3569D3EA-2EE5-4747-AB5C-B1CC84A1D469}"/>
    <cellStyle name="Comma [0] 2 218" xfId="34994" hidden="1" xr:uid="{C1DB6235-55DA-43F2-8E44-48C48F6CF478}"/>
    <cellStyle name="Comma [0] 2 218" xfId="34996" hidden="1" xr:uid="{5BCDDEFA-B556-42B2-B12F-CADEC6D95848}"/>
    <cellStyle name="Comma [0] 2 218" xfId="34998" hidden="1" xr:uid="{C6124636-326D-4AF9-9DC8-DDC13497D40E}"/>
    <cellStyle name="Comma [0] 2 218" xfId="35000" hidden="1" xr:uid="{4B999A43-AB4F-48B6-BED7-DE8FB07310DB}"/>
    <cellStyle name="Comma [0] 2 218" xfId="35001" hidden="1" xr:uid="{A43C2F59-7D77-4295-BC43-422CC1F9E32C}"/>
    <cellStyle name="Comma [0] 2 218" xfId="35003" hidden="1" xr:uid="{3B7104A3-36C0-4B0B-A58B-B939735ED4FB}"/>
    <cellStyle name="Comma [0] 2 218" xfId="35004" hidden="1" xr:uid="{3A310C4E-E10D-4D8A-A2C6-76F3DB0C4091}"/>
    <cellStyle name="Comma [0] 2 218" xfId="35006" hidden="1" xr:uid="{37691769-2B76-4548-AD46-48C6E805EC70}"/>
    <cellStyle name="Comma [0] 2 218" xfId="35008" hidden="1" xr:uid="{EE66F644-9A49-4134-945C-77FABE540F5D}"/>
    <cellStyle name="Comma [0] 2 218" xfId="35010" hidden="1" xr:uid="{82ABD3B7-1FE0-4565-AD59-1AE2267FA91A}"/>
    <cellStyle name="Comma [0] 2 218" xfId="35011" hidden="1" xr:uid="{D9FFE249-E314-4077-A557-91A67530566F}"/>
    <cellStyle name="Comma [0] 2 218" xfId="35013" hidden="1" xr:uid="{C1E696A3-22E3-4ECC-B03A-2730DF85802F}"/>
    <cellStyle name="Comma [0] 2 218" xfId="35014" hidden="1" xr:uid="{530A2A92-BE2D-4E37-9D17-B907462106FF}"/>
    <cellStyle name="Comma [0] 2 218" xfId="35017" hidden="1" xr:uid="{30FA3917-D0CF-4DA0-8D0E-320F18DAA229}"/>
    <cellStyle name="Comma [0] 2 218" xfId="35020" hidden="1" xr:uid="{D91600FF-5873-49A7-9B43-1CC75D064DCC}"/>
    <cellStyle name="Comma [0] 2 218" xfId="35021" hidden="1" xr:uid="{EFE07389-EAFA-4BE1-8070-12ABDF10C7A2}"/>
    <cellStyle name="Comma [0] 2 218" xfId="35022" hidden="1" xr:uid="{14803E37-F9EC-4DA1-93FB-D36574A4A9F6}"/>
    <cellStyle name="Comma [0] 2 218" xfId="35024" hidden="1" xr:uid="{1EA072CF-34EA-492D-AD92-EE4AB1F22CE4}"/>
    <cellStyle name="Comma [0] 2 218" xfId="35025" hidden="1" xr:uid="{760EB576-9A62-43BA-BFC1-466B6E06B6BD}"/>
    <cellStyle name="Comma [0] 2 218" xfId="35026" hidden="1" xr:uid="{C2B35777-6299-4866-A318-9963AFF832F5}"/>
    <cellStyle name="Comma [0] 2 218" xfId="35029" hidden="1" xr:uid="{F24866BD-66D7-4F77-84B6-D885258D3435}"/>
    <cellStyle name="Comma [0] 2 218" xfId="35030" hidden="1" xr:uid="{2B731130-9CFB-481A-B800-5C35E3976BAD}"/>
    <cellStyle name="Comma [0] 2 218" xfId="35031" hidden="1" xr:uid="{F4076C99-0A28-4FF0-927F-900CA3B08D29}"/>
    <cellStyle name="Comma [0] 2 218" xfId="35033" hidden="1" xr:uid="{C0E27322-2CBB-4041-9266-2FAE87B4780B}"/>
    <cellStyle name="Comma [0] 2 218" xfId="35035" hidden="1" xr:uid="{C34F6640-0A92-47AC-8FBD-0DD61AACBDEF}"/>
    <cellStyle name="Comma [0] 2 218" xfId="35037" hidden="1" xr:uid="{C5A519F2-3FF0-402F-B58E-29D8D1582BE2}"/>
    <cellStyle name="Comma [0] 2 218" xfId="35038" hidden="1" xr:uid="{D7FBBD7B-61B3-4B37-8ED6-7084F59CF87C}"/>
    <cellStyle name="Comma [0] 2 218" xfId="35039" hidden="1" xr:uid="{32FED563-8C58-4A1B-B2A4-5FDBA8E1B99B}"/>
    <cellStyle name="Comma [0] 2 218" xfId="35040" hidden="1" xr:uid="{8093666E-140B-4E69-B2E9-7810BA770C90}"/>
    <cellStyle name="Comma [0] 2 218" xfId="35043" hidden="1" xr:uid="{119B738E-99EA-4F19-9C75-9A393B38376F}"/>
    <cellStyle name="Comma [0] 2 218" xfId="35044" hidden="1" xr:uid="{F79F6E4E-B97B-4CEC-B9B7-18FA3D3AA072}"/>
    <cellStyle name="Comma [0] 2 218" xfId="35045" hidden="1" xr:uid="{3BA623FF-27F9-4777-AE44-9E9D4F4D824B}"/>
    <cellStyle name="Comma [0] 2 218" xfId="35047" hidden="1" xr:uid="{EFD2EE46-4620-4E8F-BDC2-0A553A04797B}"/>
    <cellStyle name="Comma [0] 2 218" xfId="35048" hidden="1" xr:uid="{4A2C96DD-4A92-4ACC-A0ED-B2A4488C51E6}"/>
    <cellStyle name="Comma [0] 2 218" xfId="35049" hidden="1" xr:uid="{033D006C-4F40-46B3-810E-81B3C1674106}"/>
    <cellStyle name="Comma [0] 2 218" xfId="35051" hidden="1" xr:uid="{E4B9EF0E-81C0-4621-A8AF-56D185CE4DB7}"/>
    <cellStyle name="Comma [0] 2 218" xfId="35054" hidden="1" xr:uid="{67806970-F630-4112-8109-B53C83067F2B}"/>
    <cellStyle name="Comma [0] 2 218" xfId="35055" hidden="1" xr:uid="{BBF37A6B-5113-496F-8A6B-BEFC368DE3FE}"/>
    <cellStyle name="Comma [0] 2 218" xfId="35056" hidden="1" xr:uid="{F63D51F7-A70A-4684-BC8E-670DC4BB9E7B}"/>
    <cellStyle name="Comma [0] 2 218" xfId="35058" hidden="1" xr:uid="{73F67B53-410A-4905-8DF9-29564B867200}"/>
    <cellStyle name="Comma [0] 2 218" xfId="35059" hidden="1" xr:uid="{358A0F9B-A580-4A5E-BD09-36729775BAFB}"/>
    <cellStyle name="Comma [0] 2 218" xfId="35060" hidden="1" xr:uid="{8BB64DD4-C7C9-4A3C-B49F-989C2B200490}"/>
    <cellStyle name="Comma [0] 2 218" xfId="35063" hidden="1" xr:uid="{BF68FEF0-0241-4E45-9CD2-8200778ED593}"/>
    <cellStyle name="Comma [0] 2 218" xfId="35064" hidden="1" xr:uid="{C2E87CCB-C56C-47AE-875A-1C4CEE7FC002}"/>
    <cellStyle name="Comma [0] 2 218" xfId="35065" hidden="1" xr:uid="{91C47C30-2357-4D32-9BF4-96EFD4E47CAA}"/>
    <cellStyle name="Comma [0] 2 218" xfId="35067" hidden="1" xr:uid="{2A370C57-EA51-4B6F-93A2-F4D9E28F0298}"/>
    <cellStyle name="Comma [0] 2 218" xfId="35069" hidden="1" xr:uid="{6E78CE2D-2D93-44A3-B9FA-CE707BA9C475}"/>
    <cellStyle name="Comma [0] 2 218" xfId="35072" hidden="1" xr:uid="{C33134CC-43BB-4FAE-AEF0-0A6005CF5717}"/>
    <cellStyle name="Comma [0] 2 218" xfId="35073" hidden="1" xr:uid="{29DE9E2F-419C-460D-90B8-A0E8FEF6DE7E}"/>
    <cellStyle name="Comma [0] 2 218" xfId="35074" hidden="1" xr:uid="{CF5F3DB7-74CC-46B2-99EE-8216A8E1F79B}"/>
    <cellStyle name="Comma [0] 2 218" xfId="35075" hidden="1" xr:uid="{D8400F97-9C98-48AE-93A0-8316980E6F7E}"/>
    <cellStyle name="Comma [0] 2 218" xfId="35079" hidden="1" xr:uid="{BECE12B1-D7A1-4636-922B-2B7FF92F83B1}"/>
    <cellStyle name="Comma [0] 2 218" xfId="35080" hidden="1" xr:uid="{785959B7-901C-4564-A30F-2D339DA6B3E2}"/>
    <cellStyle name="Comma [0] 2 218" xfId="35081" hidden="1" xr:uid="{89F4977A-76C9-4321-99A7-D94B23AF704B}"/>
    <cellStyle name="Comma [0] 2 218" xfId="35082" hidden="1" xr:uid="{436F6D2F-B4C7-43D4-B195-B020F286F7C5}"/>
    <cellStyle name="Comma [0] 2 218" xfId="35084" hidden="1" xr:uid="{0308F342-53F2-447B-99FE-F7FA2DF7D06B}"/>
    <cellStyle name="Comma [0] 2 218" xfId="35087" hidden="1" xr:uid="{0B090EFE-DE73-4463-87EC-167B2608501D}"/>
    <cellStyle name="Comma [0] 2 218" xfId="35088" hidden="1" xr:uid="{95E05AD4-AAC6-412B-9BB2-79C2684A3453}"/>
    <cellStyle name="Comma [0] 2 218" xfId="35089" hidden="1" xr:uid="{D8E45EA2-FFF9-4E9B-B6E1-62C9278AC863}"/>
    <cellStyle name="Comma [0] 2 218" xfId="35092" hidden="1" xr:uid="{831234E5-BCD1-401D-91A2-11DB9587E1CF}"/>
    <cellStyle name="Comma [0] 2 218" xfId="35093" hidden="1" xr:uid="{2AA99F36-5F74-4767-8D10-5802E3D3D158}"/>
    <cellStyle name="Comma [0] 2 218" xfId="35094" hidden="1" xr:uid="{92E07592-C3FD-436F-B71E-410449B9E6C5}"/>
    <cellStyle name="Comma [0] 2 218" xfId="35096" hidden="1" xr:uid="{165A78A4-B7C1-420F-A454-73EA00D38666}"/>
    <cellStyle name="Comma [0] 2 218" xfId="35098" hidden="1" xr:uid="{1FDE506E-E31C-4D1D-8AA0-0B715C586E45}"/>
    <cellStyle name="Comma [0] 2 218" xfId="35100" hidden="1" xr:uid="{6E44CC80-DC4E-4606-B57A-DABB8C9881DF}"/>
    <cellStyle name="Comma [0] 2 218" xfId="35101" hidden="1" xr:uid="{77980815-4B85-479E-8EE5-9A30A5D6E62F}"/>
    <cellStyle name="Comma [0] 2 218" xfId="35105" hidden="1" xr:uid="{54E3A5D4-D572-42E6-B75B-E0F86092471C}"/>
    <cellStyle name="Comma [0] 2 218" xfId="35106" hidden="1" xr:uid="{261A6C78-21FD-4492-8A0A-D463B2DC6339}"/>
    <cellStyle name="Comma [0] 2 218" xfId="35107" hidden="1" xr:uid="{1C07EA8F-A75F-4A24-836A-AD2B41D2A98C}"/>
    <cellStyle name="Comma [0] 2 218" xfId="35108" hidden="1" xr:uid="{DFAB15EB-D6B0-400E-9FC2-C284B8919164}"/>
    <cellStyle name="Comma [0] 2 218" xfId="35109" hidden="1" xr:uid="{488B18F2-7AD8-49B3-AA9E-0C44364B96E4}"/>
    <cellStyle name="Comma [0] 2 218" xfId="35112" hidden="1" xr:uid="{479BD33E-AA11-426C-B1A7-2C56334D1B91}"/>
    <cellStyle name="Comma [0] 2 218" xfId="35113" hidden="1" xr:uid="{44B030D7-E680-46C4-873E-836782E7BF94}"/>
    <cellStyle name="Comma [0] 2 218" xfId="35114" hidden="1" xr:uid="{BC59720E-9AE1-49D2-B5A9-ACA9DF92760B}"/>
    <cellStyle name="Comma [0] 2 218" xfId="35116" hidden="1" xr:uid="{867DE8C4-E4E6-4394-A331-B59698F7933B}"/>
    <cellStyle name="Comma [0] 2 218" xfId="35118" hidden="1" xr:uid="{9B15D968-2F79-4F13-9339-2730E107B9A4}"/>
    <cellStyle name="Comma [0] 2 218" xfId="35120" hidden="1" xr:uid="{AB619BD9-FC85-4997-A02C-D97DAD3AC989}"/>
    <cellStyle name="Comma [0] 2 218" xfId="35121" hidden="1" xr:uid="{A9171A4A-75C6-4C52-9AB5-9389806854E8}"/>
    <cellStyle name="Comma [0] 2 218" xfId="35122" hidden="1" xr:uid="{96DD450C-4A5E-4F87-A0CB-39594C2D58BD}"/>
    <cellStyle name="Comma [0] 2 218" xfId="35124" hidden="1" xr:uid="{CB078828-24B5-458D-99F1-D4D3653A9FBE}"/>
    <cellStyle name="Comma [0] 2 218" xfId="35127" hidden="1" xr:uid="{F243CF6D-C585-48BE-8757-47D00838D25C}"/>
    <cellStyle name="Comma [0] 2 218" xfId="35128" hidden="1" xr:uid="{4B0C778B-A766-4FCF-BAA1-D8DADB375546}"/>
    <cellStyle name="Comma [0] 2 218" xfId="35129" hidden="1" xr:uid="{EADB1AC2-4374-441D-AD95-D5B0FC0F3806}"/>
    <cellStyle name="Comma [0] 2 218" xfId="35131" hidden="1" xr:uid="{9C7449D0-6536-47A5-A822-9084839658E5}"/>
    <cellStyle name="Comma [0] 2 218" xfId="35132" hidden="1" xr:uid="{C6C17755-9170-4D0D-81C5-C9EE5E53E939}"/>
    <cellStyle name="Comma [0] 2 218" xfId="35133" hidden="1" xr:uid="{467FB7E9-4D64-4686-ACEC-760F246251E3}"/>
    <cellStyle name="Comma [0] 2 218" xfId="35135" hidden="1" xr:uid="{E3E3E306-8264-45B4-9F7B-E0F986048E76}"/>
    <cellStyle name="Comma [0] 2 218" xfId="35137" hidden="1" xr:uid="{1185341A-B427-4F14-9982-468AC61DC254}"/>
    <cellStyle name="Comma [0] 2 218" xfId="35139" hidden="1" xr:uid="{B6C9CF0A-E6FD-46B8-BE06-30075F43BFC9}"/>
    <cellStyle name="Comma [0] 2 218" xfId="35140" hidden="1" xr:uid="{1158FBFF-9CF7-434E-9E17-269957057BCE}"/>
    <cellStyle name="Comma [0] 2 218" xfId="35141" hidden="1" xr:uid="{FAB7AE25-66E4-4460-AAD6-D46B4F8DB7B2}"/>
    <cellStyle name="Comma [0] 2 218" xfId="35143" hidden="1" xr:uid="{3F57A53C-7F97-4AEE-9A86-EBE4F4C8DC52}"/>
    <cellStyle name="Comma [0] 2 218" xfId="35146" hidden="1" xr:uid="{7DCA179E-9945-4AEC-A912-C5E4E415861B}"/>
    <cellStyle name="Comma [0] 2 218" xfId="35147" hidden="1" xr:uid="{C9E9A3E6-FD2F-45FA-AF39-9D7E4E2259B3}"/>
    <cellStyle name="Comma [0] 2 218" xfId="35148" hidden="1" xr:uid="{0167F985-71E7-46EC-8E1B-28E4B07B9EBE}"/>
    <cellStyle name="Comma [0] 2 218" xfId="35150" hidden="1" xr:uid="{9DA367B2-CA8D-4F39-B581-7104B4599E71}"/>
    <cellStyle name="Comma [0] 2 218" xfId="35152" hidden="1" xr:uid="{94E8CFB6-1C8A-4724-A563-30BCB22F7132}"/>
    <cellStyle name="Comma [0] 2 218" xfId="35154" hidden="1" xr:uid="{6BA15583-6FDF-4220-8F19-B4150B9C06F7}"/>
    <cellStyle name="Comma [0] 2 218" xfId="35155" hidden="1" xr:uid="{EE8ADA7B-BB85-41A6-8E43-520404ED3EFC}"/>
    <cellStyle name="Comma [0] 2 218" xfId="35157" hidden="1" xr:uid="{8E721B1B-84B1-4AA8-8512-D194F5AB5231}"/>
    <cellStyle name="Comma [0] 2 218" xfId="35158" hidden="1" xr:uid="{A8FE1D9C-77A1-4172-8781-5CFE5895A5CA}"/>
    <cellStyle name="Comma [0] 2 218" xfId="35161" hidden="1" xr:uid="{4EE592AB-6787-4283-8A67-AA9A5353C1DF}"/>
    <cellStyle name="Comma [0] 2 218" xfId="35162" hidden="1" xr:uid="{51040BB8-49E7-4BF4-8B8B-D56DDEBEE0F7}"/>
    <cellStyle name="Comma [0] 2 218" xfId="35163" hidden="1" xr:uid="{8CDACB2F-9946-4BDE-A6C2-9803A72C8BD5}"/>
    <cellStyle name="Comma [0] 2 218" xfId="35165" hidden="1" xr:uid="{7A49E568-2024-4307-A8AC-F297B16EC0E4}"/>
    <cellStyle name="Comma [0] 2 218" xfId="35167" hidden="1" xr:uid="{78E3A948-FA34-4206-BB16-0D9707788460}"/>
    <cellStyle name="Comma [0] 2 218" xfId="35168" hidden="1" xr:uid="{7020D6FA-8E70-43C6-A864-051E846059FA}"/>
    <cellStyle name="Comma [0] 2 218" xfId="35171" hidden="1" xr:uid="{9FA58589-0497-4861-A48C-13F0ED6ADE6B}"/>
    <cellStyle name="Comma [0] 2 218" xfId="35174" hidden="1" xr:uid="{38B504A6-39B6-499D-9736-E43CB4A34764}"/>
    <cellStyle name="Comma [0] 2 218" xfId="35175" hidden="1" xr:uid="{BDAC0FAE-44BA-410E-9D6A-F0FE09844F83}"/>
    <cellStyle name="Comma [0] 2 218" xfId="35176" hidden="1" xr:uid="{48574BBD-D6A8-42E7-84B1-FC298A51C7E1}"/>
    <cellStyle name="Comma [0] 2 218" xfId="35178" hidden="1" xr:uid="{68E3C0B5-E563-455D-8EAB-D0E6E0088265}"/>
    <cellStyle name="Comma [0] 2 218" xfId="35179" hidden="1" xr:uid="{5BDE4A3F-449C-4697-A447-7EB2CFB5EC04}"/>
    <cellStyle name="Comma [0] 2 218" xfId="35180" hidden="1" xr:uid="{BB3B98E4-0318-46F3-A19A-AECD8113F084}"/>
    <cellStyle name="Comma [0] 2 218" xfId="35183" hidden="1" xr:uid="{9067BAC7-80FF-4969-BF6B-22EE9AD8C95D}"/>
    <cellStyle name="Comma [0] 2 218" xfId="35184" hidden="1" xr:uid="{CA5A98A9-4E5F-4F44-9A78-02F98B7C5D0B}"/>
    <cellStyle name="Comma [0] 2 218" xfId="35185" hidden="1" xr:uid="{31975D42-FC2A-41EA-AFE3-64FF0A4F09F1}"/>
    <cellStyle name="Comma [0] 2 218" xfId="35187" hidden="1" xr:uid="{634D4293-0445-4D45-922C-F5BA5DFC624C}"/>
    <cellStyle name="Comma [0] 2 218" xfId="35189" hidden="1" xr:uid="{538CF771-75B8-49F8-BEB1-46201D004E78}"/>
    <cellStyle name="Comma [0] 2 218" xfId="35191" hidden="1" xr:uid="{62F1C008-6955-4C38-8F5E-D697A440FF8D}"/>
    <cellStyle name="Comma [0] 2 218" xfId="35192" hidden="1" xr:uid="{4F5532FD-560D-4DE4-857E-8E12809BE2F9}"/>
    <cellStyle name="Comma [0] 2 218" xfId="35193" hidden="1" xr:uid="{80C0178B-8080-43F1-ACC9-FE492306A3CB}"/>
    <cellStyle name="Comma [0] 2 218" xfId="35194" hidden="1" xr:uid="{591048E3-A9C8-4FD0-BD8A-6E3C1501F60D}"/>
    <cellStyle name="Comma [0] 2 218" xfId="35197" hidden="1" xr:uid="{ECED2DE2-FC30-4FCF-BBB7-3392230A64BD}"/>
    <cellStyle name="Comma [0] 2 218" xfId="35198" hidden="1" xr:uid="{3932F4C9-A709-434C-8EF2-7DC9F727662E}"/>
    <cellStyle name="Comma [0] 2 218" xfId="35199" hidden="1" xr:uid="{0B27AB3E-6DFB-4252-97B7-463CF003591D}"/>
    <cellStyle name="Comma [0] 2 218" xfId="35201" hidden="1" xr:uid="{E021CCEE-2524-4D35-8DFC-4AEBE20ACAA3}"/>
    <cellStyle name="Comma [0] 2 218" xfId="35202" hidden="1" xr:uid="{6D1BABA0-0ED4-4D01-8999-9A1814E0071F}"/>
    <cellStyle name="Comma [0] 2 218" xfId="35203" hidden="1" xr:uid="{EA696D5A-DAC6-4C92-8C1B-827F0C944287}"/>
    <cellStyle name="Comma [0] 2 218" xfId="35204" hidden="1" xr:uid="{FE2C1757-4B1D-4A81-94B9-85ED2D29DDF7}"/>
    <cellStyle name="Comma [0] 2 218" xfId="35205" hidden="1" xr:uid="{029C28B7-CE0A-4B56-BA7F-190F3850CD11}"/>
    <cellStyle name="Comma [0] 2 218" xfId="35207" hidden="1" xr:uid="{97F157C0-DAD7-4115-ADFA-6D905968F67F}"/>
    <cellStyle name="Comma [0] 2 218" xfId="35210" hidden="1" xr:uid="{9F064395-7AEE-43BA-8BE3-EDF3A08FA045}"/>
    <cellStyle name="Comma [0] 2 218" xfId="35211" hidden="1" xr:uid="{3EFF9F94-9664-455A-A5C5-FA449661CBF3}"/>
    <cellStyle name="Comma [0] 2 218" xfId="35212" hidden="1" xr:uid="{F4D5E837-46F5-4C72-BBBB-070791165BFB}"/>
    <cellStyle name="Comma [0] 2 218" xfId="35214" hidden="1" xr:uid="{6D95CFA3-A045-4714-B5C0-4717F851B7FE}"/>
    <cellStyle name="Comma [0] 2 218" xfId="35215" hidden="1" xr:uid="{703EC0D2-A9FC-4ED1-8250-6241316DDE17}"/>
    <cellStyle name="Comma [0] 2 218" xfId="35216" hidden="1" xr:uid="{1331D1BA-A64C-4C92-ACAE-86DFC6EFBCDE}"/>
    <cellStyle name="Comma [0] 2 218" xfId="35219" hidden="1" xr:uid="{DB7B2D61-0253-4AB2-B095-1C42AEF85DFF}"/>
    <cellStyle name="Comma [0] 2 218" xfId="35220" hidden="1" xr:uid="{6122F803-FD79-41A9-B9F8-763A0F5EF026}"/>
    <cellStyle name="Comma [0] 2 218" xfId="35221" hidden="1" xr:uid="{27A5A881-0CA2-4148-8BC9-D57F32BBDC4C}"/>
    <cellStyle name="Comma [0] 2 218" xfId="35223" hidden="1" xr:uid="{5EF30D3B-F986-45E5-97A4-CBC344D94FCF}"/>
    <cellStyle name="Comma [0] 2 218" xfId="35225" hidden="1" xr:uid="{A6903666-3F3C-4B81-85E5-00958C1763B6}"/>
    <cellStyle name="Comma [0] 2 218" xfId="35227" hidden="1" xr:uid="{7368EAD0-CC2D-401D-B9BD-AF5964AD6DD3}"/>
    <cellStyle name="Comma [0] 2 218" xfId="35229" hidden="1" xr:uid="{AC256E58-A1A4-4F0C-A975-F64D24D3512F}"/>
    <cellStyle name="Comma [0] 2 218" xfId="35230" hidden="1" xr:uid="{CEE31E79-09C5-4F75-849F-99FE9A2B4444}"/>
    <cellStyle name="Comma [0] 2 218" xfId="35232" hidden="1" xr:uid="{C12EF14A-70AC-4044-BC8F-3922D1C3ED6C}"/>
    <cellStyle name="Comma [0] 2 218" xfId="35234" hidden="1" xr:uid="{D59AB63D-857A-411C-A78D-694A4805E567}"/>
    <cellStyle name="Comma [0] 2 218" xfId="35236" hidden="1" xr:uid="{79AE42DD-2E88-40E8-BF88-BA2F7D5DA506}"/>
    <cellStyle name="Comma [0] 2 218" xfId="35237" hidden="1" xr:uid="{D0D81605-E1C4-40CF-BAEF-F546DEB12E64}"/>
    <cellStyle name="Comma [0] 2 218" xfId="35238" hidden="1" xr:uid="{02F25231-3E98-428D-AFF1-E6B4A08C9020}"/>
    <cellStyle name="Comma [0] 2 218" xfId="35240" hidden="1" xr:uid="{A542A69B-30B9-4DA6-990E-8E5667380961}"/>
    <cellStyle name="Comma [0] 2 218" xfId="35242" hidden="1" xr:uid="{B8A748A3-702A-4357-BEB0-8422583F2901}"/>
    <cellStyle name="Comma [0] 2 218" xfId="35244" hidden="1" xr:uid="{2D2F041B-9EB1-4C71-BB78-D215503E312A}"/>
    <cellStyle name="Comma [0] 2 218" xfId="35245" hidden="1" xr:uid="{0D672A4A-4280-4339-8532-744D92C1F7D1}"/>
    <cellStyle name="Comma [0] 2 218" xfId="35247" hidden="1" xr:uid="{2DC5018C-1C9C-45B0-9B87-E6CB2E0EBBB9}"/>
    <cellStyle name="Comma [0] 2 218" xfId="35249" hidden="1" xr:uid="{65E55A80-EF25-424A-AF10-CCB6DCE97AE6}"/>
    <cellStyle name="Comma [0] 2 218" xfId="35251" hidden="1" xr:uid="{19F4CD85-E3B8-4EFD-B4C9-8716EAA3DEFA}"/>
    <cellStyle name="Comma [0] 2 218" xfId="35252" hidden="1" xr:uid="{B32E8DED-9A27-4CE0-BE35-D08E01F1876F}"/>
    <cellStyle name="Comma [0] 2 218" xfId="35254" hidden="1" xr:uid="{2A04C2AC-5335-4AC3-A4A7-E13478D9C50D}"/>
    <cellStyle name="Comma [0] 2 218" xfId="35256" hidden="1" xr:uid="{8CBBCCF7-FD66-49DF-B102-7D2C291A1E28}"/>
    <cellStyle name="Comma [0] 2 218" xfId="35258" hidden="1" xr:uid="{7CA4BBC4-DEEC-4858-A8CA-EC9FB4A52187}"/>
    <cellStyle name="Comma [0] 2 218" xfId="35260" hidden="1" xr:uid="{17169109-5084-457B-8B3F-202BE24EA762}"/>
    <cellStyle name="Comma [0] 2 218" xfId="35262" hidden="1" xr:uid="{9A4510A8-9C38-4A48-A7AA-6274CF99D150}"/>
    <cellStyle name="Comma [0] 2 218" xfId="35263" hidden="1" xr:uid="{2972DFE3-EFE9-4C6B-8B52-5DC33A180DE3}"/>
    <cellStyle name="Comma [0] 2 218" xfId="35264" hidden="1" xr:uid="{C2828357-9EE0-4D02-9644-F5201A6D8E8F}"/>
    <cellStyle name="Comma [0] 2 218" xfId="35265" hidden="1" xr:uid="{90F048F5-BA7F-426F-BB39-6AD61F9E62B5}"/>
    <cellStyle name="Comma [0] 2 218" xfId="35267" hidden="1" xr:uid="{24807959-7F45-4C4E-8EF8-82B1CC026727}"/>
    <cellStyle name="Comma [0] 2 218" xfId="35269" hidden="1" xr:uid="{DE17C38E-6D05-4CE1-883F-726C3F06649E}"/>
    <cellStyle name="Comma [0] 2 218" xfId="35271" hidden="1" xr:uid="{A586BABB-9804-4B39-8076-4AF22B45AA83}"/>
    <cellStyle name="Comma [0] 2 218" xfId="35272" hidden="1" xr:uid="{B2B18E00-FF77-459D-B1FD-6616E598CA36}"/>
    <cellStyle name="Comma [0] 2 218" xfId="35274" hidden="1" xr:uid="{F4A779A2-E825-4851-A813-8FD29D000C6B}"/>
    <cellStyle name="Comma [0] 2 218" xfId="35275" hidden="1" xr:uid="{4FF0CD31-9A65-420E-B71A-F3B869CD5686}"/>
    <cellStyle name="Comma [0] 2 218" xfId="35277" hidden="1" xr:uid="{1FA5D735-7A0F-41CD-B909-165B944DC78A}"/>
    <cellStyle name="Comma [0] 2 218" xfId="35279" hidden="1" xr:uid="{11D1A294-6A28-4504-B511-0D65D366A7AB}"/>
    <cellStyle name="Comma [0] 2 218" xfId="35280" hidden="1" xr:uid="{B2460943-5368-4D82-9EBD-AA358D98A69C}"/>
    <cellStyle name="Comma [0] 2 218" xfId="35282" hidden="1" xr:uid="{6C9C652B-DDFC-434C-9C51-FD3EF8986EC2}"/>
    <cellStyle name="Comma [0] 2 218" xfId="35284" hidden="1" xr:uid="{3F734914-9187-40EC-9E94-7DB393A4CA3E}"/>
    <cellStyle name="Comma [0] 2 218" xfId="35286" hidden="1" xr:uid="{5F7871E8-D3F5-4454-98BE-54D65447407F}"/>
    <cellStyle name="Comma [0] 2 218" xfId="35288" hidden="1" xr:uid="{B148EFC8-4730-49FD-8D36-B42604399999}"/>
    <cellStyle name="Comma [0] 2 218" xfId="35290" hidden="1" xr:uid="{9C0370F9-6EFD-46D8-B736-7DFB097469A7}"/>
    <cellStyle name="Comma [0] 2 218" xfId="35291" hidden="1" xr:uid="{E00C06A3-9426-4E97-9B4E-3920D5D69858}"/>
    <cellStyle name="Comma [0] 2 218" xfId="35292" hidden="1" xr:uid="{E1B7FB67-F589-4C1C-A8F0-595995CF8A5C}"/>
    <cellStyle name="Comma [0] 2 218" xfId="35293" hidden="1" xr:uid="{C155E001-37C0-4F3D-80A3-813C5088A44C}"/>
    <cellStyle name="Comma [0] 2 218" xfId="35295" hidden="1" xr:uid="{969D424A-7F4D-4D6F-A211-3FF1C4446EF3}"/>
    <cellStyle name="Comma [0] 2 218" xfId="35299" hidden="1" xr:uid="{0D073D47-009B-48A4-83E9-6EFCDC918AC8}"/>
    <cellStyle name="Comma [0] 2 218" xfId="35300" hidden="1" xr:uid="{103AA4AC-8B7C-461F-99B7-06CF34E62723}"/>
    <cellStyle name="Comma [0] 2 218" xfId="35301" hidden="1" xr:uid="{845D3D72-D054-43DD-94E9-FFF10A88A0EF}"/>
    <cellStyle name="Comma [0] 2 218" xfId="35302" hidden="1" xr:uid="{378539F6-D50A-4FC6-B11D-750429E204DE}"/>
    <cellStyle name="Comma [0] 2 218" xfId="35303" hidden="1" xr:uid="{FE8B0A95-2631-4179-9A7C-2EA77C05267F}"/>
    <cellStyle name="Comma [0] 2 218" xfId="35305" hidden="1" xr:uid="{248BCD89-4398-40D1-89A4-4410EB5062E6}"/>
    <cellStyle name="Comma [0] 2 218" xfId="35308" hidden="1" xr:uid="{B5F6B913-9615-4FB5-8646-39A9EB4C93BA}"/>
    <cellStyle name="Comma [0] 2 218" xfId="35309" hidden="1" xr:uid="{CDC6F559-0463-4743-940D-1CAF047DE991}"/>
    <cellStyle name="Comma [0] 2 218" xfId="35310" hidden="1" xr:uid="{3CE9C096-8FA0-4773-B20B-A40EEE829C81}"/>
    <cellStyle name="Comma [0] 2 218" xfId="35313" hidden="1" xr:uid="{0BA9B222-9E7A-46FC-A13E-F7B68CE55F58}"/>
    <cellStyle name="Comma [0] 2 218" xfId="35315" hidden="1" xr:uid="{3B3AB18B-230D-4C96-BFAF-166C62F14914}"/>
    <cellStyle name="Comma [0] 2 218" xfId="35316" hidden="1" xr:uid="{A8CBF63F-1694-4217-AACB-6FCF25AA1241}"/>
    <cellStyle name="Comma [0] 2 218" xfId="35317" hidden="1" xr:uid="{EC3DFC5A-516B-4D88-A08E-AF7E3A270F33}"/>
    <cellStyle name="Comma [0] 2 218" xfId="35318" hidden="1" xr:uid="{68DD8A8E-C52E-4216-BB1E-8F2685DEC817}"/>
    <cellStyle name="Comma [0] 2 218" xfId="35321" hidden="1" xr:uid="{BEF8F39F-C434-4DAF-9645-25F4C883800D}"/>
    <cellStyle name="Comma [0] 2 218" xfId="35323" hidden="1" xr:uid="{856D1AB5-CF5F-4CEE-BC12-A3CBF40B355B}"/>
    <cellStyle name="Comma [0] 2 218" xfId="35327" hidden="1" xr:uid="{3ABE5212-CDBE-4FC8-B038-7072AFBC4B74}"/>
    <cellStyle name="Comma [0] 2 218" xfId="35328" hidden="1" xr:uid="{11BEB87E-0C20-416D-9D86-63AA077E9BF2}"/>
    <cellStyle name="Comma [0] 2 218" xfId="35329" hidden="1" xr:uid="{5B9D9E7C-C392-49F5-91ED-3CD365373361}"/>
    <cellStyle name="Comma [0] 2 218" xfId="35330" hidden="1" xr:uid="{01F5A769-F983-428E-AF72-C3D97966EE0E}"/>
    <cellStyle name="Comma [0] 2 218" xfId="35331" hidden="1" xr:uid="{444A10C6-5D97-4D25-920C-FD4B93D02CE0}"/>
    <cellStyle name="Comma [0] 2 218" xfId="35332" hidden="1" xr:uid="{4EE3768D-1935-489D-8BC6-8AC13F9870C8}"/>
    <cellStyle name="Comma [0] 2 218" xfId="35336" hidden="1" xr:uid="{950577C0-C737-42A8-833F-A3B8FCA75050}"/>
    <cellStyle name="Comma [0] 2 218" xfId="35337" hidden="1" xr:uid="{3989CDB4-7D11-4A68-BE00-60BFDF1F04B4}"/>
    <cellStyle name="Comma [0] 2 218" xfId="35338" hidden="1" xr:uid="{865C8884-2E54-487E-A54C-CF9FDDCF520A}"/>
    <cellStyle name="Comma [0] 2 218" xfId="35339" hidden="1" xr:uid="{A5F57175-9805-473E-8A6C-72B429C897BF}"/>
    <cellStyle name="Comma [0] 2 218" xfId="35340" hidden="1" xr:uid="{7BA3CDB0-BA11-4930-9555-067CE75A4800}"/>
    <cellStyle name="Comma [0] 2 218" xfId="35342" hidden="1" xr:uid="{8AB3BED2-E6B2-46EC-A691-D3E2EAE4D47B}"/>
    <cellStyle name="Comma [0] 2 218" xfId="35345" hidden="1" xr:uid="{FF5C85B9-2217-495D-9833-D03B7B038380}"/>
    <cellStyle name="Comma [0] 2 218" xfId="35346" hidden="1" xr:uid="{83FD1207-D631-4253-A8B1-2286A0794C3D}"/>
    <cellStyle name="Comma [0] 2 218" xfId="35347" hidden="1" xr:uid="{2522278C-DC3A-422D-8027-AA7D48892D3D}"/>
    <cellStyle name="Comma [0] 2 218" xfId="35349" hidden="1" xr:uid="{F15C8B9A-F97B-4F91-A5B7-896BA32B3D88}"/>
    <cellStyle name="Comma [0] 2 218" xfId="35351" hidden="1" xr:uid="{161969BF-B043-4471-AECD-37B6BE0307B9}"/>
    <cellStyle name="Comma [0] 2 218" xfId="35352" hidden="1" xr:uid="{2F7637F2-9ABE-436F-BD0B-BA3E1DFA42AB}"/>
    <cellStyle name="Comma [0] 2 218" xfId="35353" hidden="1" xr:uid="{BB10064B-B0C5-4A82-ACE6-F057E79A52E3}"/>
    <cellStyle name="Comma [0] 2 218" xfId="35354" hidden="1" xr:uid="{1B3F7471-398D-47D9-A272-B4509DF15FC4}"/>
    <cellStyle name="Comma [0] 2 218" xfId="35356" hidden="1" xr:uid="{93798112-4EAB-4EDC-ABD7-F8E41FA1F713}"/>
    <cellStyle name="Comma [0] 2 218" xfId="35357" hidden="1" xr:uid="{8E5DE7EC-8E83-4EE9-A0B8-E5F2431B07C6}"/>
    <cellStyle name="Comma [0] 2 218" xfId="35358" hidden="1" xr:uid="{A8319303-8D0D-49BA-B9F4-6349EF294E4D}"/>
    <cellStyle name="Comma [0] 2 218" xfId="35359" hidden="1" xr:uid="{2FF6CADE-AAF6-4B06-96E4-16D479B42AE1}"/>
    <cellStyle name="Comma [0] 2 218" xfId="35362" hidden="1" xr:uid="{DFD9BE4D-C477-4BCF-805A-3087236795EA}"/>
    <cellStyle name="Comma [0] 2 218" xfId="35364" hidden="1" xr:uid="{72123032-E653-4B02-A70D-77AA9281FF52}"/>
    <cellStyle name="Comma [0] 2 218" xfId="35365" hidden="1" xr:uid="{7939CBFE-723E-4D1D-87DD-EBCBEB6CD61F}"/>
    <cellStyle name="Comma [0] 2 218" xfId="35366" hidden="1" xr:uid="{E5298F33-83B1-404E-AE55-6B26DEA12420}"/>
    <cellStyle name="Comma [0] 2 218" xfId="35367" hidden="1" xr:uid="{B98A289D-79F5-4EF9-AB6E-6ED5429551FC}"/>
    <cellStyle name="Comma [0] 2 218" xfId="35369" hidden="1" xr:uid="{F91A6E9F-52A2-4D23-94BD-6BE254059A13}"/>
    <cellStyle name="Comma [0] 2 218" xfId="35371" hidden="1" xr:uid="{360139C1-362C-45DC-BC2D-3ED4F7039449}"/>
    <cellStyle name="Comma [0] 2 218" xfId="35373" hidden="1" xr:uid="{B34AED6F-87E7-477A-9259-3B80CDFCBB36}"/>
    <cellStyle name="Comma [0] 2 218" xfId="35374" hidden="1" xr:uid="{21556EE0-90BF-472F-9024-B43DF5A94EBF}"/>
    <cellStyle name="Comma [0] 2 218" xfId="35375" hidden="1" xr:uid="{A9C054BB-4DFF-4231-99B3-EF145632FF0B}"/>
    <cellStyle name="Comma [0] 2 218" xfId="35376" hidden="1" xr:uid="{603A8111-A417-4F4E-B2C1-57C62948ABBF}"/>
    <cellStyle name="Comma [0] 2 218" xfId="35379" hidden="1" xr:uid="{B2E4BA86-9D3E-4C51-A236-9C3677F06C2A}"/>
    <cellStyle name="Comma [0] 2 218" xfId="35381" hidden="1" xr:uid="{A38C81F2-1095-4902-841B-53EB71C125DE}"/>
    <cellStyle name="Comma [0] 2 218" xfId="35382" hidden="1" xr:uid="{2727D5A3-54F8-4EDC-8F73-241830CB5DEA}"/>
    <cellStyle name="Comma [0] 2 218" xfId="35384" hidden="1" xr:uid="{6C337626-924D-4A8F-BE1B-12D1F1A46ADA}"/>
    <cellStyle name="Comma [0] 2 218" xfId="35387" hidden="1" xr:uid="{CA8506E4-4E4F-419A-A11F-C7210A4A87B3}"/>
    <cellStyle name="Comma [0] 2 218" xfId="35388" hidden="1" xr:uid="{F0EC4FF6-CC3E-4461-AF81-21F775E6BBD2}"/>
    <cellStyle name="Comma [0] 2 218" xfId="35389" hidden="1" xr:uid="{2D3296A1-7019-4321-B599-44FC2202DD0C}"/>
    <cellStyle name="Comma [0] 2 218" xfId="35391" hidden="1" xr:uid="{A4CABC3C-B5E5-43B2-BBCE-AD15F881DB75}"/>
    <cellStyle name="Comma [0] 2 218" xfId="35393" hidden="1" xr:uid="{0D860A0C-0550-4D1F-BBE1-8708AA19BDFF}"/>
    <cellStyle name="Comma [0] 2 218" xfId="35395" hidden="1" xr:uid="{936FF716-F41C-4E4B-BBBD-43B3B85FCFEF}"/>
    <cellStyle name="Comma [0] 2 218" xfId="35396" hidden="1" xr:uid="{2A67966C-4101-4454-801F-708477F17D63}"/>
    <cellStyle name="Comma [0] 2 218" xfId="35397" hidden="1" xr:uid="{2F84CE3E-5202-475F-B6A2-5E8F040613BB}"/>
    <cellStyle name="Comma [0] 2 218" xfId="35400" hidden="1" xr:uid="{65FB06B7-0181-47A4-AB1F-24B94397B42C}"/>
    <cellStyle name="Comma [0] 2 218" xfId="35401" hidden="1" xr:uid="{6487FA24-AE98-48BF-B39E-72D75D5D8CA7}"/>
    <cellStyle name="Comma [0] 2 218" xfId="35403" hidden="1" xr:uid="{D35D9896-DB11-4040-80C6-D6713B4EE1D9}"/>
    <cellStyle name="Comma [0] 2 218" xfId="35404" hidden="1" xr:uid="{4CED6923-4F07-4C2B-895C-3B65DB38C29F}"/>
    <cellStyle name="Comma [0] 2 218" xfId="35405" hidden="1" xr:uid="{0CAF7CF8-09CF-4B90-B519-3B78315485B4}"/>
    <cellStyle name="Comma [0] 2 218" xfId="35406" hidden="1" xr:uid="{2409EE06-C771-4F66-A6C5-E29CD92FAE15}"/>
    <cellStyle name="Comma [0] 2 218" xfId="35407" hidden="1" xr:uid="{D0A95BD9-1E20-4AF0-97EC-876B33576176}"/>
    <cellStyle name="Comma [0] 2 218" xfId="35410" hidden="1" xr:uid="{0D465262-D95B-4321-B633-0F2BFBC7768A}"/>
    <cellStyle name="Comma [0] 2 218" xfId="35412" hidden="1" xr:uid="{373DFF29-3453-4356-BB08-DD45C5DE698A}"/>
    <cellStyle name="Comma [0] 2 218" xfId="35415" hidden="1" xr:uid="{0B02E295-A567-458F-85EF-2EB01D276672}"/>
    <cellStyle name="Comma [0] 2 218" xfId="35416" hidden="1" xr:uid="{19800425-4AE3-4BAB-B345-E0E7F912D2C6}"/>
    <cellStyle name="Comma [0] 2 218" xfId="35417" hidden="1" xr:uid="{BBA0DFAB-7C5F-4189-B768-9D34FC7E60C4}"/>
    <cellStyle name="Comma [0] 2 218" xfId="35419" hidden="1" xr:uid="{EEB2352C-A3F9-4CF8-88CA-607A79B1FAD4}"/>
    <cellStyle name="Comma [0] 2 218" xfId="35420" hidden="1" xr:uid="{F715050C-8FD5-4E2B-9BF5-973527FDF972}"/>
    <cellStyle name="Comma [0] 2 218" xfId="35421" hidden="1" xr:uid="{DD1ABA53-67F5-4B9B-A5F8-E97A1A25699B}"/>
    <cellStyle name="Comma [0] 2 218" xfId="35424" hidden="1" xr:uid="{87EC93A5-CB42-4A89-B49D-CC90DA6BF486}"/>
    <cellStyle name="Comma [0] 2 218" xfId="35425" hidden="1" xr:uid="{12AE25A2-5491-40B3-97E1-EA20DE178784}"/>
    <cellStyle name="Comma [0] 2 218" xfId="35426" hidden="1" xr:uid="{E68247B1-EBB7-4CB6-A152-13DFFE9D3D1B}"/>
    <cellStyle name="Comma [0] 2 218" xfId="35428" hidden="1" xr:uid="{02BA8C4F-9155-4D1D-B2D8-844E3A9DFE45}"/>
    <cellStyle name="Comma [0] 2 218" xfId="35430" hidden="1" xr:uid="{5DC15EEB-C3D1-4A35-A379-AE41C2AE5EA0}"/>
    <cellStyle name="Comma [0] 2 218" xfId="35431" hidden="1" xr:uid="{31A4CF1B-2EAD-4B1B-8C22-3409A66E99AA}"/>
    <cellStyle name="Comma [0] 2 218" xfId="35433" hidden="1" xr:uid="{91A2923F-52BC-4049-A31D-AB86313E71EB}"/>
    <cellStyle name="Comma [0] 2 218" xfId="35435" hidden="1" xr:uid="{33C0A5DD-241A-406B-9E6F-0B1825D9162F}"/>
    <cellStyle name="Comma [0] 2 218" xfId="35436" hidden="1" xr:uid="{91D7AA32-099A-4E3E-B139-773D0F9BB040}"/>
    <cellStyle name="Comma [0] 2 218" xfId="35439" hidden="1" xr:uid="{8D940D88-698F-4F3B-8053-3A1ADDE27452}"/>
    <cellStyle name="Comma [0] 2 218" xfId="35440" hidden="1" xr:uid="{F7272157-B28B-4C8C-8630-ED7C150DF7BC}"/>
    <cellStyle name="Comma [0] 2 218" xfId="35441" hidden="1" xr:uid="{733CADF2-0C99-4823-8B36-A82FF8023C69}"/>
    <cellStyle name="Comma [0] 2 218" xfId="35443" hidden="1" xr:uid="{87BC5E5D-6290-4CC8-B430-79BCC868A60B}"/>
    <cellStyle name="Comma [0] 2 218" xfId="35444" hidden="1" xr:uid="{6C4ED8C1-4B60-4915-8254-2F1E35164503}"/>
    <cellStyle name="Comma [0] 2 218" xfId="35445" hidden="1" xr:uid="{6B4CDEF8-403F-47E4-8B92-0699FB68C5B1}"/>
    <cellStyle name="Comma [0] 2 218" xfId="35447" hidden="1" xr:uid="{FA6968BE-8F68-4F3A-BD08-A71640E04B0C}"/>
    <cellStyle name="Comma [0] 2 218" xfId="35449" hidden="1" xr:uid="{39E90093-6417-4062-8E4E-CF9DA6A2004A}"/>
    <cellStyle name="Comma [0] 2 218" xfId="35451" hidden="1" xr:uid="{97BD1069-BB07-45E1-A2E0-71F599A741D9}"/>
    <cellStyle name="Comma [0] 2 218" xfId="35452" hidden="1" xr:uid="{E20FDCE0-C4D6-4E24-93F8-2AB289C2B150}"/>
    <cellStyle name="Comma [0] 2 218" xfId="35453" hidden="1" xr:uid="{8C536B5B-0EC4-466D-8B49-7CC4E7E033FF}"/>
    <cellStyle name="Comma [0] 2 218" xfId="35455" hidden="1" xr:uid="{CF4D02A4-99CA-4E41-8219-FE7ECB9B716C}"/>
    <cellStyle name="Comma [0] 2 218" xfId="35457" hidden="1" xr:uid="{F2EE6340-1B50-4BFB-973C-743ECEA67B33}"/>
    <cellStyle name="Comma [0] 2 218" xfId="35459" hidden="1" xr:uid="{F32CCF35-7FDD-4613-B6FE-FCBD7115E857}"/>
    <cellStyle name="Comma [0] 2 218" xfId="35460" hidden="1" xr:uid="{7BD67EE7-ACDA-493F-BB38-66056B439AC1}"/>
    <cellStyle name="Comma [0] 2 218" xfId="35462" hidden="1" xr:uid="{50528DF4-0CDA-4E02-9EA3-6B93620DC945}"/>
    <cellStyle name="Comma [0] 2 218" xfId="35464" hidden="1" xr:uid="{C4628988-9F9E-47DC-B19B-873FA38EB815}"/>
    <cellStyle name="Comma [0] 2 218" xfId="35466" hidden="1" xr:uid="{9940F344-97F5-4406-9C14-65A580067528}"/>
    <cellStyle name="Comma [0] 2 218" xfId="35467" hidden="1" xr:uid="{865B4E51-9D48-44B2-A17E-D8D0DB83FC23}"/>
    <cellStyle name="Comma [0] 2 218" xfId="35469" hidden="1" xr:uid="{CF1034C2-3BD4-472F-BF31-60E1EA807B3A}"/>
    <cellStyle name="Comma [0] 2 218" xfId="35470" hidden="1" xr:uid="{58E809AC-8FC0-4526-86A0-6E5DF7A3486A}"/>
    <cellStyle name="Comma [0] 2 218" xfId="35472" hidden="1" xr:uid="{1C6AED30-F206-4580-8A20-615F7F4EE6C8}"/>
    <cellStyle name="Comma [0] 2 218" xfId="35473" hidden="1" xr:uid="{805402AC-77DF-435F-801F-5F31BD317E09}"/>
    <cellStyle name="Comma [0] 2 218" xfId="35476" hidden="1" xr:uid="{E0731D64-00B5-4609-8A8F-F95D48AA6F3F}"/>
    <cellStyle name="Comma [0] 2 218" xfId="35477" hidden="1" xr:uid="{7895B00A-CC90-483B-ACAB-214ECE22FBE3}"/>
    <cellStyle name="Comma [0] 2 218" xfId="35479" hidden="1" xr:uid="{D201EB39-6088-421C-9AAE-6B7833D5B5E2}"/>
    <cellStyle name="Comma [0] 2 218" xfId="35480" hidden="1" xr:uid="{2691FC13-DF30-44C7-84AE-1186CA0B82A6}"/>
    <cellStyle name="Comma [0] 2 218" xfId="35484" hidden="1" xr:uid="{AF3BBED8-25D3-454D-8CB8-9AA87EEF523D}"/>
    <cellStyle name="Comma [0] 2 218" xfId="35485" hidden="1" xr:uid="{30D71156-879A-4E0D-AE6D-89AE042ECC6C}"/>
    <cellStyle name="Comma [0] 2 218" xfId="35487" hidden="1" xr:uid="{1F5E344F-52B3-4801-B4CE-100837F31463}"/>
    <cellStyle name="Comma [0] 2 218" xfId="35488" hidden="1" xr:uid="{3DB871D7-4BA1-472A-822F-256BAA697D6F}"/>
    <cellStyle name="Comma [0] 2 218" xfId="35489" hidden="1" xr:uid="{C131B26D-2C10-48A2-BEE6-CF9FE5506614}"/>
    <cellStyle name="Comma [0] 2 218" xfId="35491" hidden="1" xr:uid="{B5408C8D-B12D-4B9D-9734-F666D4AF681A}"/>
    <cellStyle name="Comma [0] 2 218" xfId="35493" hidden="1" xr:uid="{C352736E-3A02-4793-9C8C-B64E1E7F1965}"/>
    <cellStyle name="Comma [0] 2 218" xfId="35494" hidden="1" xr:uid="{A569179A-1AF1-49DC-B205-24CE1753E795}"/>
    <cellStyle name="Comma [0] 2 218" xfId="35496" hidden="1" xr:uid="{2ADB70B8-4519-4232-ACA8-73F881495CF3}"/>
    <cellStyle name="Comma [0] 2 218" xfId="35497" hidden="1" xr:uid="{142EC173-61F3-4833-9C6B-4FD957E652AF}"/>
    <cellStyle name="Comma [0] 2 218" xfId="35498" hidden="1" xr:uid="{19F19F6A-2C20-4B9C-BBF9-E63278D4053B}"/>
    <cellStyle name="Comma [0] 2 218" xfId="35501" hidden="1" xr:uid="{E37DCA11-1CFF-4561-BE98-B093DE8F21D1}"/>
    <cellStyle name="Comma [0] 2 218" xfId="35503" hidden="1" xr:uid="{738F4FF6-E7E4-4668-8AB7-BD9FDAB2586B}"/>
    <cellStyle name="Comma [0] 2 218" xfId="35504" hidden="1" xr:uid="{65442596-9F5D-427B-BDDD-1A307F6FC0B5}"/>
    <cellStyle name="Comma [0] 2 218" xfId="35505" hidden="1" xr:uid="{1C43444C-DE95-44E1-B09F-433F242F6344}"/>
    <cellStyle name="Comma [0] 2 218" xfId="35506" hidden="1" xr:uid="{E21CD790-AF40-4488-B192-23AB660D87BD}"/>
    <cellStyle name="Comma [0] 2 218" xfId="35508" hidden="1" xr:uid="{FA98AEB5-1108-4855-892F-12083D100537}"/>
    <cellStyle name="Comma [0] 2 218" xfId="35510" hidden="1" xr:uid="{2BE25FF3-1706-4F3D-BF57-5FA9B51D3C2E}"/>
    <cellStyle name="Comma [0] 2 218" xfId="35511" hidden="1" xr:uid="{A39B998C-7175-4092-921B-34EC813C59ED}"/>
    <cellStyle name="Comma [0] 2 218" xfId="35513" hidden="1" xr:uid="{F437132D-1554-4B2E-8195-4506DFC877FC}"/>
    <cellStyle name="Comma [0] 2 218" xfId="35514" hidden="1" xr:uid="{3E29CC49-A7CE-4ECC-B6E0-DE81D8E5ECA2}"/>
    <cellStyle name="Comma [0] 2 218" xfId="35515" hidden="1" xr:uid="{1E56DD84-907C-4D84-859F-B1A6F2D8F8F1}"/>
    <cellStyle name="Comma [0] 2 218" xfId="35516" hidden="1" xr:uid="{4436F563-BFDF-4D40-B8E5-3D2A6CF2969E}"/>
    <cellStyle name="Comma [0] 2 218" xfId="35517" hidden="1" xr:uid="{88B5B539-133D-4C98-863F-AB370C74803A}"/>
    <cellStyle name="Comma [0] 2 218" xfId="35519" hidden="1" xr:uid="{ADF8C2F3-3789-4CF3-93A1-DD2D04F7C8D0}"/>
    <cellStyle name="Comma [0] 2 218" xfId="35521" hidden="1" xr:uid="{0207FFEE-4936-41F5-9B17-868061CAB1DC}"/>
    <cellStyle name="Comma [0] 2 218" xfId="35523" hidden="1" xr:uid="{7E16736A-286C-48B5-A80F-DA566F58C121}"/>
    <cellStyle name="Comma [0] 2 218" xfId="35524" hidden="1" xr:uid="{79D66773-1258-44AC-8F68-80CCD9FFB48F}"/>
    <cellStyle name="Comma [0] 2 218" xfId="35525" hidden="1" xr:uid="{C5F7A332-3556-46AD-A0E5-AB6DA1190B48}"/>
    <cellStyle name="Comma [0] 2 218" xfId="35527" hidden="1" xr:uid="{3CF27ED4-F986-48A4-9A2E-D3712C21805D}"/>
    <cellStyle name="Comma [0] 2 218" xfId="35529" hidden="1" xr:uid="{0AF3F842-7919-4718-921A-3BFB7A580B9E}"/>
    <cellStyle name="Comma [0] 2 218" xfId="35530" hidden="1" xr:uid="{7004D875-5808-4913-818F-E4089D74C48D}"/>
    <cellStyle name="Comma [0] 2 218" xfId="35532" hidden="1" xr:uid="{2C2F70A1-9303-4EBB-B071-2648E0238660}"/>
    <cellStyle name="Comma [0] 2 218" xfId="35533" hidden="1" xr:uid="{0807425E-34C7-4D4F-B9F7-7CA516D71ABB}"/>
    <cellStyle name="Comma [0] 2 218" xfId="35535" hidden="1" xr:uid="{C4C0056A-8BE1-4C64-AA01-C51FFCA5AA50}"/>
    <cellStyle name="Comma [0] 2 218" xfId="35537" hidden="1" xr:uid="{D3EB63B4-7972-4A76-ADE8-57746DCE84AE}"/>
    <cellStyle name="Comma [0] 2 218" xfId="35539" hidden="1" xr:uid="{5FD6AF57-9F69-412C-AE0F-8BAD79A890B8}"/>
    <cellStyle name="Comma [0] 2 218" xfId="35541" hidden="1" xr:uid="{E390345C-2C82-4AD0-9CF7-40EA24F9F17D}"/>
    <cellStyle name="Comma [0] 2 218" xfId="35542" hidden="1" xr:uid="{003DDBC4-CB93-4F27-80A5-DFB04CAAE5F1}"/>
    <cellStyle name="Comma [0] 2 218" xfId="35544" hidden="1" xr:uid="{74474F8A-992F-4879-B76E-3B41B039AB99}"/>
    <cellStyle name="Comma [0] 2 218" xfId="35545" hidden="1" xr:uid="{88D7B218-3244-49E8-A70A-2E99CCDE1C8F}"/>
    <cellStyle name="Comma [0] 2 218" xfId="35548" hidden="1" xr:uid="{77DC2C4B-1891-4229-B65A-0B50040C9669}"/>
    <cellStyle name="Comma [0] 2 218" xfId="35549" hidden="1" xr:uid="{BAB3A0E2-1FBE-4023-964D-9C37CF5B2428}"/>
    <cellStyle name="Comma [0] 2 218" xfId="35551" hidden="1" xr:uid="{9225517F-AA9A-42C3-A316-E109A0970014}"/>
    <cellStyle name="Comma [0] 2 218" xfId="35552" hidden="1" xr:uid="{68C3A8E2-3B3D-4DD7-AAE4-65DB317DC968}"/>
    <cellStyle name="Comma [0] 2 218" xfId="35553" hidden="1" xr:uid="{29F77A20-5568-45D2-A452-FC087CBB631D}"/>
    <cellStyle name="Comma [0] 2 218" xfId="35556" hidden="1" xr:uid="{A7D92AD9-2400-4D11-BDD0-5776C1797E0B}"/>
    <cellStyle name="Comma [0] 2 218" xfId="35557" hidden="1" xr:uid="{3465E201-D735-4306-A1CE-F87888A7FD34}"/>
    <cellStyle name="Comma [0] 2 218" xfId="35559" hidden="1" xr:uid="{E7B661A5-DF76-47E6-B267-7076985809E2}"/>
    <cellStyle name="Comma [0] 2 218" xfId="35560" hidden="1" xr:uid="{623CAAD5-32A3-4475-9E00-0CF703E6481A}"/>
    <cellStyle name="Comma [0] 2 218" xfId="35563" hidden="1" xr:uid="{9006B53D-068E-4857-9CF2-E81B096E8634}"/>
    <cellStyle name="Comma [0] 2 218" xfId="35564" hidden="1" xr:uid="{0DDF9E12-72B4-4DD8-B917-3449C0287F96}"/>
    <cellStyle name="Comma [0] 2 218" xfId="35566" hidden="1" xr:uid="{6471C881-3553-4F00-B20F-E21A658E2F4D}"/>
    <cellStyle name="Comma [0] 2 218" xfId="35568" hidden="1" xr:uid="{59A5F2FA-37A6-4DB1-B25F-8EF1FD2A5B69}"/>
    <cellStyle name="Comma [0] 2 218" xfId="35570" hidden="1" xr:uid="{693E5AC3-A2FE-4867-9847-41A680B99249}"/>
    <cellStyle name="Comma [0] 2 218" xfId="35571" hidden="1" xr:uid="{11F66410-1650-4956-A8CF-06656599F92E}"/>
    <cellStyle name="Comma [0] 2 218" xfId="35574" hidden="1" xr:uid="{11541040-CBEA-471C-B728-04E7AE277F72}"/>
    <cellStyle name="Comma [0] 2 218" xfId="35575" hidden="1" xr:uid="{27B2AD41-9DAB-4B56-A53E-9A39DDCFD295}"/>
    <cellStyle name="Comma [0] 2 218" xfId="35576" hidden="1" xr:uid="{E1E5DD8D-A46D-40DF-8ED7-94ED274C0B1F}"/>
    <cellStyle name="Comma [0] 2 218" xfId="35577" hidden="1" xr:uid="{95C6B569-1919-4387-9FCD-4F212B062992}"/>
    <cellStyle name="Comma [0] 2 218" xfId="35579" hidden="1" xr:uid="{C41F899A-C5B5-45D6-883F-63BDAAF25617}"/>
    <cellStyle name="Comma [0] 2 218" xfId="35580" hidden="1" xr:uid="{01E4C034-802C-47C2-8D58-FB8C0217B19C}"/>
    <cellStyle name="Comma [0] 2 218" xfId="35583" hidden="1" xr:uid="{96C2BDAE-9239-430E-A097-FA288F6578BB}"/>
    <cellStyle name="Comma [0] 2 218" xfId="35584" hidden="1" xr:uid="{5A1039FB-68BC-4360-96E6-95FC999691D9}"/>
    <cellStyle name="Comma [0] 2 218" xfId="35586" hidden="1" xr:uid="{832B6081-904D-4EB2-A774-355001BA7699}"/>
    <cellStyle name="Comma [0] 2 218" xfId="35587" hidden="1" xr:uid="{B25AC127-C4BA-463C-9AFE-6EADC7435C7A}"/>
    <cellStyle name="Comma [0] 2 218" xfId="35588" hidden="1" xr:uid="{F089B115-C80B-464E-977E-57AE185A928A}"/>
    <cellStyle name="Comma [0] 2 218" xfId="35591" hidden="1" xr:uid="{86E1C36A-1FF6-42C3-8A59-5870E40E48FC}"/>
    <cellStyle name="Comma [0] 2 218" xfId="35592" hidden="1" xr:uid="{FF5124A0-482C-47B3-8CB1-5835CAA85BB9}"/>
    <cellStyle name="Comma [0] 2 218" xfId="35594" hidden="1" xr:uid="{9B345053-434E-4350-B1FF-250AEBA8A9D9}"/>
    <cellStyle name="Comma [0] 2 218" xfId="35595" hidden="1" xr:uid="{37FA9070-AF37-4735-85FD-5B19A72EB57F}"/>
    <cellStyle name="Comma [0] 2 218" xfId="35598" hidden="1" xr:uid="{FCFFEA3F-E7CF-4317-96FE-B7BD78AED9F9}"/>
    <cellStyle name="Comma [0] 2 218" xfId="35599" hidden="1" xr:uid="{B1A87DB7-59B1-4058-B0E6-09EF0698A5E3}"/>
    <cellStyle name="Comma [0] 2 218" xfId="35600" hidden="1" xr:uid="{26ACE424-8749-48EA-A2BE-2FB963F656A7}"/>
    <cellStyle name="Comma [0] 2 218" xfId="35601" hidden="1" xr:uid="{2EA0DCBF-0F5E-4193-B0F1-B95758050D60}"/>
    <cellStyle name="Comma [0] 2 218" xfId="35603" hidden="1" xr:uid="{9050FF29-DDE5-4641-A5F7-3F22E0604C8D}"/>
    <cellStyle name="Comma [0] 2 218" xfId="35604" hidden="1" xr:uid="{E5ACDED5-7039-4E75-A16A-33A944146B5E}"/>
    <cellStyle name="Comma [0] 2 218" xfId="35607" hidden="1" xr:uid="{B7C74D86-FF90-4B3C-BF9F-A42004ECAE71}"/>
    <cellStyle name="Comma [0] 2 218" xfId="35608" hidden="1" xr:uid="{ABECB426-E820-489E-A2F0-C04939854CD2}"/>
    <cellStyle name="Comma [0] 2 218" xfId="35609" hidden="1" xr:uid="{2A3F15ED-270B-4BC3-A85B-508FA1EC0461}"/>
    <cellStyle name="Comma [0] 2 218" xfId="35611" hidden="1" xr:uid="{ED296A77-3451-4F39-BF68-8266D2D642CF}"/>
    <cellStyle name="Comma [0] 2 218" xfId="35613" hidden="1" xr:uid="{272AF070-3D25-4184-8BE0-F06AD1C14690}"/>
    <cellStyle name="Comma [0] 2 218" xfId="35614" hidden="1" xr:uid="{F0BF57BD-C585-4763-A64C-2058C86FD1D3}"/>
    <cellStyle name="Comma [0] 2 218" xfId="35616" hidden="1" xr:uid="{35427BB0-B312-49E9-8E70-2C07D30D5738}"/>
    <cellStyle name="Comma [0] 2 218" xfId="35618" hidden="1" xr:uid="{0FE595AC-D8A9-44B0-9A20-0294C37B46AD}"/>
    <cellStyle name="Comma [0] 2 218" xfId="35619" hidden="1" xr:uid="{EC660CB4-C3FA-4559-A6F6-0580426776A3}"/>
    <cellStyle name="Comma [0] 2 218" xfId="35621" hidden="1" xr:uid="{83CE66E8-0650-4012-AD33-521848D2F3AD}"/>
    <cellStyle name="Comma [0] 2 218" xfId="35622" hidden="1" xr:uid="{1928F4D7-76BC-4E82-B66C-0E545CAF3560}"/>
    <cellStyle name="Comma [0] 2 218" xfId="35623" hidden="1" xr:uid="{9B879ED4-DEDA-41FF-ACB9-3E00ACD2B427}"/>
    <cellStyle name="Comma [0] 2 218" xfId="35626" hidden="1" xr:uid="{22B80A5F-441D-4036-B6C2-B690018AFD07}"/>
    <cellStyle name="Comma [0] 2 218" xfId="35628" hidden="1" xr:uid="{E24172BD-962A-4DFF-B956-EDE31663CB6D}"/>
    <cellStyle name="Comma [0] 2 218" xfId="35629" hidden="1" xr:uid="{5254A53D-DA7A-401E-8923-2A9A5D177F39}"/>
    <cellStyle name="Comma [0] 2 218" xfId="35630" hidden="1" xr:uid="{73D7F15C-F19B-4316-97D1-A9D78609E5AC}"/>
    <cellStyle name="Comma [0] 2 218" xfId="35633" hidden="1" xr:uid="{F1D483EF-797C-452B-9551-E165A6BF60BE}"/>
    <cellStyle name="Comma [0] 2 218" xfId="35634" hidden="1" xr:uid="{6883E39F-DDBC-4DCF-A7E8-B25FD742CF6D}"/>
    <cellStyle name="Comma [0] 2 218" xfId="35636" hidden="1" xr:uid="{38E918B2-4CF9-4A77-8C88-A17572432E9A}"/>
    <cellStyle name="Comma [0] 2 218" xfId="35637" hidden="1" xr:uid="{8A04A32E-BD81-4ACA-8C8D-030745010CB1}"/>
    <cellStyle name="Comma [0] 2 218" xfId="35640" hidden="1" xr:uid="{BDB6FD8E-15BA-4475-AA5E-7D690175BA42}"/>
    <cellStyle name="Comma [0] 2 218" xfId="35642" hidden="1" xr:uid="{33655AFD-ECB6-4F22-88D7-DF6F7736A4EE}"/>
    <cellStyle name="Comma [0] 2 218" xfId="35643" hidden="1" xr:uid="{00B9075E-9630-470C-BF59-09A5E2EC03F4}"/>
    <cellStyle name="Comma [0] 2 218" xfId="35646" hidden="1" xr:uid="{659441C7-EBC4-411C-AB24-CB23C60C1DE8}"/>
    <cellStyle name="Comma [0] 2 218" xfId="35647" hidden="1" xr:uid="{1A3748B6-523E-4A14-8638-0C03E90B4D89}"/>
    <cellStyle name="Comma [0] 2 218" xfId="35648" hidden="1" xr:uid="{E14E2A9E-3954-4D38-B9D6-FC6B5A449280}"/>
    <cellStyle name="Comma [0] 2 218" xfId="35649" hidden="1" xr:uid="{5B349CC5-38DE-4217-9328-4211B655DDC5}"/>
    <cellStyle name="Comma [0] 2 218" xfId="35651" hidden="1" xr:uid="{4B9028B9-568F-42B1-AC16-E42EC054942C}"/>
    <cellStyle name="Comma [0] 2 218" xfId="35652" hidden="1" xr:uid="{A137D7DB-706A-4A0D-ABBB-AC030EA21DE0}"/>
    <cellStyle name="Comma [0] 2 218" xfId="35655" hidden="1" xr:uid="{997DDE86-4863-4A40-8DB7-67F82B5AB985}"/>
    <cellStyle name="Comma [0] 2 218" xfId="35656" hidden="1" xr:uid="{46A5EBE4-93B1-4E85-83AE-575B94BB9AD3}"/>
    <cellStyle name="Comma [0] 2 218" xfId="35658" hidden="1" xr:uid="{72B7374E-D1B9-468A-903E-680CDF0E3DAC}"/>
    <cellStyle name="Comma [0] 2 218" xfId="35659" hidden="1" xr:uid="{D00FD2A7-CD77-4563-9C77-DC79AE5FFFFC}"/>
    <cellStyle name="Comma [0] 2 218" xfId="35661" hidden="1" xr:uid="{5C1BA8A8-A1BC-46AF-8D97-5A904C8F7BEE}"/>
    <cellStyle name="Comma [0] 2 218" xfId="35662" hidden="1" xr:uid="{F6AAA0AE-5794-4E52-A73C-E6FF054FFBF2}"/>
    <cellStyle name="Comma [0] 2 218" xfId="35664" hidden="1" xr:uid="{1940341E-B346-4A40-A532-7BF8554CAC7F}"/>
    <cellStyle name="Comma [0] 2 218" xfId="35665" hidden="1" xr:uid="{1471A0A4-04C4-4261-B6CE-0E2A11D25724}"/>
    <cellStyle name="Comma [0] 2 218" xfId="35666" hidden="1" xr:uid="{324CD47D-C6C8-411B-A98C-7E6A95BB82A7}"/>
    <cellStyle name="Comma [0] 2 218" xfId="35669" hidden="1" xr:uid="{62CA8363-A95D-47F8-B0EB-2944FAED6A2C}"/>
    <cellStyle name="Comma [0] 2 218" xfId="35670" hidden="1" xr:uid="{AE8AC814-4E45-4312-BE0B-AB28FEC7109F}"/>
    <cellStyle name="Comma [0] 2 218" xfId="35671" hidden="1" xr:uid="{BADF3F40-53A8-4688-AB22-4EDB4935F79E}"/>
    <cellStyle name="Comma [0] 2 218" xfId="35672" hidden="1" xr:uid="{116D0D77-5104-42CD-8F76-71430D097D82}"/>
    <cellStyle name="Comma [0] 2 218" xfId="35673" hidden="1" xr:uid="{938C0451-9CCE-48AF-ABBA-78A5312AC04F}"/>
    <cellStyle name="Comma [0] 2 218" xfId="35674" hidden="1" xr:uid="{D8128A24-312B-453E-ADB6-A5C32D6B377E}"/>
    <cellStyle name="Comma [0] 2 218" xfId="35676" hidden="1" xr:uid="{CD28C08B-DB11-4449-83A2-D09D307D57FC}"/>
    <cellStyle name="Comma [0] 2 218" xfId="35678" hidden="1" xr:uid="{F7C69600-0949-4F7B-AF15-F690F3C679BF}"/>
    <cellStyle name="Comma [0] 2 218" xfId="35679" hidden="1" xr:uid="{8900CCA7-9333-4B44-9D2E-9F03AB665E3B}"/>
    <cellStyle name="Comma [0] 2 218" xfId="35682" hidden="1" xr:uid="{8AB2B31C-E4C9-4CEB-B3EF-A4359C3E3A63}"/>
    <cellStyle name="Comma [0] 2 218" xfId="35683" hidden="1" xr:uid="{B34C3E4E-68CB-4E7C-A1F3-B993C3F6621D}"/>
    <cellStyle name="Comma [0] 2 218" xfId="35684" hidden="1" xr:uid="{3C3E5BC7-A032-477B-882E-341EFD1DA4F7}"/>
    <cellStyle name="Comma [0] 2 218" xfId="35685" hidden="1" xr:uid="{2BF342B5-0FBA-4C6D-9A95-9146A8CD1300}"/>
    <cellStyle name="Comma [0] 2 218" xfId="35687" hidden="1" xr:uid="{8ED84EDA-EFE4-4A5F-A786-F05463EA74F7}"/>
    <cellStyle name="Comma [0] 2 218" xfId="35688" hidden="1" xr:uid="{AD6BBED9-43FF-4811-8827-D39F15F462C9}"/>
    <cellStyle name="Comma [0] 2 218" xfId="35691" hidden="1" xr:uid="{F02A9A69-4C80-47FC-8D66-419F4ABE8FF0}"/>
    <cellStyle name="Comma [0] 2 218" xfId="35693" hidden="1" xr:uid="{14738A36-61B2-44F7-A552-2C8A39AAEC9A}"/>
    <cellStyle name="Comma [0] 2 218" xfId="35694" hidden="1" xr:uid="{F403BE0E-1422-4647-8EB6-8578F918C84B}"/>
    <cellStyle name="Comma [0] 2 218" xfId="35695" hidden="1" xr:uid="{7616A957-6DFE-4B32-B569-1A7566C29075}"/>
    <cellStyle name="Comma [0] 2 218" xfId="35698" hidden="1" xr:uid="{BFC462E7-8E36-4F3C-9AFE-962156E067F7}"/>
    <cellStyle name="Comma [0] 2 218" xfId="35700" hidden="1" xr:uid="{9E56377E-97EA-4ADA-A51B-12BEBC297F14}"/>
    <cellStyle name="Comma [0] 2 218" xfId="35701" hidden="1" xr:uid="{A437967F-9A86-4590-B5B0-E2486FE9F8C3}"/>
    <cellStyle name="Comma [0] 2 218" xfId="35702" hidden="1" xr:uid="{35BEA19A-FDBD-4459-9BAB-15C9B70174AC}"/>
    <cellStyle name="Comma [0] 2 218" xfId="35705" hidden="1" xr:uid="{3FBDC9ED-70EB-40AE-8F1A-6F82B50C2222}"/>
    <cellStyle name="Comma [0] 2 218" xfId="35707" hidden="1" xr:uid="{860F47A5-A28E-4DC3-8334-018B4FD93FD2}"/>
    <cellStyle name="Comma [0] 2 218" xfId="35708" hidden="1" xr:uid="{C5BBE6EE-4370-4BC5-BB8C-1FF9B7DF1845}"/>
    <cellStyle name="Comma [0] 2 218" xfId="35709" hidden="1" xr:uid="{6762E438-C8D8-4677-9951-5DA980A85B7D}"/>
    <cellStyle name="Comma [0] 2 218" xfId="35710" hidden="1" xr:uid="{00A7DC42-D301-4A73-897E-9494D3F79925}"/>
    <cellStyle name="Comma [0] 2 218" xfId="35713" hidden="1" xr:uid="{4B8331B5-27E0-4A26-A22A-B1FAB6F4C9DA}"/>
    <cellStyle name="Comma [0] 2 218" xfId="35715" hidden="1" xr:uid="{5167D1D6-B714-406D-8360-67890DD86CF7}"/>
    <cellStyle name="Comma [0] 2 218" xfId="35716" hidden="1" xr:uid="{68552B49-0C29-4C9D-AF5C-24D322C74B87}"/>
    <cellStyle name="Comma [0] 2 218" xfId="35717" hidden="1" xr:uid="{C6348BB1-7594-46CE-83BA-A69A7D9FB9A2}"/>
    <cellStyle name="Comma [0] 2 218" xfId="35720" hidden="1" xr:uid="{E775940A-EBEB-4F26-A6EF-A75E231CD1C5}"/>
    <cellStyle name="Comma [0] 2 218" xfId="35722" hidden="1" xr:uid="{43D3E652-6EAC-496A-89CA-2FBC31474A3A}"/>
    <cellStyle name="Comma [0] 2 218" xfId="35723" hidden="1" xr:uid="{96377C1A-FF08-4F53-859A-10A48F13F3B9}"/>
    <cellStyle name="Comma [0] 2 218" xfId="35724" hidden="1" xr:uid="{72B24B4F-DA6E-4B11-ACF4-CCAADA93C70E}"/>
    <cellStyle name="Comma [0] 2 218" xfId="35727" hidden="1" xr:uid="{B59BE617-A7F5-4F0E-8DD2-D4FD670CB90D}"/>
    <cellStyle name="Comma [0] 2 218" xfId="35728" hidden="1" xr:uid="{729D00D4-1504-46E2-87BC-E31330B359C3}"/>
    <cellStyle name="Comma [0] 2 218" xfId="35731" hidden="1" xr:uid="{16864B27-4A53-4793-8CC8-EE186379B4CD}"/>
    <cellStyle name="Comma [0] 2 218" xfId="35732" hidden="1" xr:uid="{71867E4D-DF1C-4A0F-A047-03C54C87E10D}"/>
    <cellStyle name="Comma [0] 2 218" xfId="35733" hidden="1" xr:uid="{AE612689-A474-40A0-8ED4-7605CD525A6B}"/>
    <cellStyle name="Comma [0] 2 218" xfId="35734" hidden="1" xr:uid="{748A0355-6FD3-4253-B53D-01A9A39CEE64}"/>
    <cellStyle name="Comma [0] 2 218" xfId="35737" hidden="1" xr:uid="{42892032-CEE3-4373-A723-72379FEE1719}"/>
    <cellStyle name="Comma [0] 2 218" xfId="35738" hidden="1" xr:uid="{534CC76A-78B6-4C4B-AEEB-A9D40D85F787}"/>
    <cellStyle name="Comma [0] 2 218" xfId="35740" hidden="1" xr:uid="{5FC0E08E-9229-422C-B927-A68BA2423511}"/>
    <cellStyle name="Comma [0] 2 218" xfId="35742" hidden="1" xr:uid="{6E25EFC5-728E-4333-9EE3-03ED06B9B96F}"/>
    <cellStyle name="Comma [0] 2 218" xfId="35744" hidden="1" xr:uid="{7526E0B8-883A-4BD9-93CF-BBDDDDF70C89}"/>
    <cellStyle name="Comma [0] 2 218" xfId="35745" hidden="1" xr:uid="{13A72B9D-31D3-4131-9CB8-76A5C7D7AA7C}"/>
    <cellStyle name="Comma [0] 2 218" xfId="35746" hidden="1" xr:uid="{3000526F-560A-4CEB-95CA-081F9B457172}"/>
    <cellStyle name="Comma [0] 2 218" xfId="35748" hidden="1" xr:uid="{3FF36BCA-115D-4BB5-B6CD-F5E42DC0011D}"/>
    <cellStyle name="Comma [0] 2 218" xfId="35751" hidden="1" xr:uid="{EF43D37C-8B71-4960-8B76-0805440D81E0}"/>
    <cellStyle name="Comma [0] 2 218" xfId="35752" hidden="1" xr:uid="{FF569928-1ACE-4830-8DAC-EEDCB304B879}"/>
    <cellStyle name="Comma [0] 2 218" xfId="35754" hidden="1" xr:uid="{8BB58A83-AED6-4C13-B9EB-6EA5A4B9CF62}"/>
    <cellStyle name="Comma [0] 2 218" xfId="35755" hidden="1" xr:uid="{0F6D1894-A374-480C-9BDF-78B1B0249E05}"/>
    <cellStyle name="Comma [0] 2 218" xfId="35756" hidden="1" xr:uid="{BD6D1E37-DAD2-45EE-A593-623A8C1675E8}"/>
    <cellStyle name="Comma [0] 2 218" xfId="35757" hidden="1" xr:uid="{24E36451-12BD-47F7-8E22-C99907046510}"/>
    <cellStyle name="Comma [0] 2 218" xfId="35758" hidden="1" xr:uid="{FD354461-B752-4BB8-988E-1965D4EB2CF6}"/>
    <cellStyle name="Comma [0] 2 218" xfId="35761" hidden="1" xr:uid="{CD624FDC-DC9C-4F21-B7CB-57B5C69714EE}"/>
    <cellStyle name="Comma [0] 2 218" xfId="35764" hidden="1" xr:uid="{37593158-E981-429C-886E-F5538449732A}"/>
    <cellStyle name="Comma [0] 2 218" xfId="35765" hidden="1" xr:uid="{280CE86C-1251-424B-B5FF-2461F7FCF0F3}"/>
    <cellStyle name="Comma [0] 2 218" xfId="35766" hidden="1" xr:uid="{0DCB4617-D53B-4980-B28B-ECF23AEE7A59}"/>
    <cellStyle name="Comma [0] 2 218" xfId="35767" hidden="1" xr:uid="{AE57C079-480A-44E8-9439-E0282CD0CB00}"/>
    <cellStyle name="Comma [0] 2 218" xfId="35768" hidden="1" xr:uid="{F48A8809-53D9-44B7-8845-7F45BD4849F6}"/>
    <cellStyle name="Comma [0] 2 218" xfId="35771" hidden="1" xr:uid="{FA38E2C5-7CDB-4229-B86C-58DFBAEB3892}"/>
    <cellStyle name="Comma [0] 2 218" xfId="35772" hidden="1" xr:uid="{77468DEE-F803-4D21-9A13-0F829AB5C23F}"/>
    <cellStyle name="Comma [0] 2 218" xfId="35775" hidden="1" xr:uid="{5DFC8132-3BE3-4887-B48D-1F0950AE3D33}"/>
    <cellStyle name="Comma [0] 2 218" xfId="35776" hidden="1" xr:uid="{A7EED66D-A715-465F-89C5-9745D6CD57AF}"/>
    <cellStyle name="Comma [0] 2 218" xfId="35778" hidden="1" xr:uid="{F3B1940A-2FDC-4D6F-A382-A810452F9CCA}"/>
    <cellStyle name="Comma [0] 2 218" xfId="35779" hidden="1" xr:uid="{DA7D1D48-A218-4F4D-B7D5-239813AE660B}"/>
    <cellStyle name="Comma [0] 2 218" xfId="35780" hidden="1" xr:uid="{23620C46-3BD0-4E6B-A3BE-BD8D677E5E80}"/>
    <cellStyle name="Comma [0] 2 218" xfId="35781" hidden="1" xr:uid="{B9A3D576-5DED-413C-89A9-F06D454A6DB2}"/>
    <cellStyle name="Comma [0] 2 218" xfId="35785" hidden="1" xr:uid="{A8F5CD35-5F6B-4C57-B8FF-7AED5A5B2113}"/>
    <cellStyle name="Comma [0] 2 218" xfId="35786" hidden="1" xr:uid="{AE034A47-DFB5-4259-9167-8CD172DF2AF6}"/>
    <cellStyle name="Comma [0] 2 218" xfId="35787" hidden="1" xr:uid="{80076886-6C7E-4140-89F4-E1646ABED94B}"/>
    <cellStyle name="Comma [0] 2 218" xfId="35790" hidden="1" xr:uid="{7326472C-4ADE-402D-A9C7-72D46E4B8232}"/>
    <cellStyle name="Comma [0] 2 218" xfId="35791" hidden="1" xr:uid="{CBB0F5C4-29D9-457E-8565-09F461912011}"/>
    <cellStyle name="Comma [0] 2 218" xfId="35793" hidden="1" xr:uid="{CF2033C7-C86E-4732-9430-B1FA42996F62}"/>
    <cellStyle name="Comma [0] 2 218" xfId="35794" hidden="1" xr:uid="{A3D967DF-A482-49C9-B02A-EE7F026D6DD3}"/>
    <cellStyle name="Comma [0] 2 218" xfId="35795" hidden="1" xr:uid="{78FA3940-F953-401C-AB68-A81E9D61F815}"/>
    <cellStyle name="Comma [0] 2 218" xfId="35799" hidden="1" xr:uid="{3089AA54-1FBB-4FD4-91BC-719504FD2E3A}"/>
    <cellStyle name="Comma [0] 2 218" xfId="35801" hidden="1" xr:uid="{B2C1BB8B-C3BE-481A-B739-253868158486}"/>
    <cellStyle name="Comma [0] 2 218" xfId="35802" hidden="1" xr:uid="{801943EF-3819-497E-BE17-3640DD16B3BA}"/>
    <cellStyle name="Comma [0] 2 218" xfId="35803" hidden="1" xr:uid="{F3942F01-B24F-478A-AEF4-1EAB749A49A7}"/>
    <cellStyle name="Comma [0] 2 218" xfId="35804" hidden="1" xr:uid="{FF15DAB0-5965-4FC8-959A-444E9AAD2B63}"/>
    <cellStyle name="Comma [0] 2 218" xfId="35805" hidden="1" xr:uid="{BF408F42-6FE3-4D86-9C58-9286121AB7D4}"/>
    <cellStyle name="Comma [0] 2 218" xfId="35808" hidden="1" xr:uid="{36D3F851-FB8C-48D3-8F84-695B58E2DC11}"/>
    <cellStyle name="Comma [0] 2 218" xfId="35810" hidden="1" xr:uid="{43D846D1-42B1-497C-BA29-4C7B775D443C}"/>
    <cellStyle name="Comma [0] 2 218" xfId="35811" hidden="1" xr:uid="{C6980625-9DCF-4F2D-8149-D9064ED8A276}"/>
    <cellStyle name="Comma [0] 2 218" xfId="35813" hidden="1" xr:uid="{5646FE07-F0FC-4649-9E0B-03794EE632E6}"/>
    <cellStyle name="Comma [0] 2 218" xfId="35814" hidden="1" xr:uid="{754044D9-46CA-4427-AD0D-FE2605C7CF33}"/>
    <cellStyle name="Comma [0] 2 218" xfId="35815" hidden="1" xr:uid="{D7532AF6-3DD9-4BDD-B0AF-14F3401E846C}"/>
    <cellStyle name="Comma [0] 2 218" xfId="35816" hidden="1" xr:uid="{9620B6FD-E8F3-4F17-A461-2318F4D1F3D6}"/>
    <cellStyle name="Comma [0] 2 218" xfId="35817" hidden="1" xr:uid="{AAD3469C-96CA-4D58-AC0B-B102F4709F3C}"/>
    <cellStyle name="Comma [0] 2 218" xfId="35821" hidden="1" xr:uid="{E2B5F8D2-5E04-4655-9B00-A673D39C9E54}"/>
    <cellStyle name="Comma [0] 2 218" xfId="35822" hidden="1" xr:uid="{9BD1B793-3488-489C-9C18-9CB60D1D7724}"/>
    <cellStyle name="Comma [0] 2 218" xfId="35823" hidden="1" xr:uid="{9C7770CF-FE37-4808-AECC-B8159E867C98}"/>
    <cellStyle name="Comma [0] 2 218" xfId="35825" hidden="1" xr:uid="{FA754CE4-2218-4374-AE5C-3BE38F255E39}"/>
    <cellStyle name="Comma [0] 2 218" xfId="35827" hidden="1" xr:uid="{45ED5A1A-1AA0-41FA-902A-0B550EA4C45F}"/>
    <cellStyle name="Comma [0] 2 218" xfId="35828" hidden="1" xr:uid="{0707AA65-30DF-4B17-BE47-1B4914CB99DF}"/>
    <cellStyle name="Comma [0] 2 218" xfId="35829" hidden="1" xr:uid="{D0B8CEEC-AD09-4E4D-B2E3-4D5AE8C5FE38}"/>
    <cellStyle name="Comma [0] 2 218" xfId="35830" hidden="1" xr:uid="{96899424-BC3E-4DE6-9ABB-265574AA8D5F}"/>
    <cellStyle name="Comma [0] 2 218" xfId="35831" hidden="1" xr:uid="{573C0601-B9D8-4EF2-A9D6-98FFD76390FC}"/>
    <cellStyle name="Comma [0] 2 218" xfId="35834" hidden="1" xr:uid="{E6EC6A32-972A-41D7-B41E-4F53DA87CD6B}"/>
    <cellStyle name="Comma [0] 2 218" xfId="35835" hidden="1" xr:uid="{4C820194-3FEA-4432-B0D7-B911B8A7EAA1}"/>
    <cellStyle name="Comma [0] 2 218" xfId="35837" hidden="1" xr:uid="{690A8609-760A-4374-A8FF-2FD90F56B139}"/>
    <cellStyle name="Comma [0] 2 218" xfId="35838" hidden="1" xr:uid="{0FA1EC7A-533E-4122-A070-06BEE839F931}"/>
    <cellStyle name="Comma [0] 2 218" xfId="35839" hidden="1" xr:uid="{9C66BF24-6950-4A3F-8D5A-E883EDBF955A}"/>
    <cellStyle name="Comma [0] 2 218" xfId="35840" hidden="1" xr:uid="{744A0127-9761-4EA6-89F9-58849E166BF4}"/>
    <cellStyle name="Comma [0] 2 218" xfId="35841" hidden="1" xr:uid="{94BFAC16-3F03-4BF5-8403-1AF408D38022}"/>
    <cellStyle name="Comma [0] 2 218" xfId="35844" hidden="1" xr:uid="{67A0E511-549A-4EF2-8F68-56E9B5C7FDF9}"/>
    <cellStyle name="Comma [0] 2 218" xfId="35847" hidden="1" xr:uid="{C0607123-3D66-43F4-9730-23FD6B759418}"/>
    <cellStyle name="Comma [0] 2 218" xfId="35848" hidden="1" xr:uid="{FB53EB02-B1D3-4C08-A335-03B3A211FF68}"/>
    <cellStyle name="Comma [0] 2 218" xfId="35850" hidden="1" xr:uid="{E148884A-DDD3-4670-B324-E3BF0F6ACC50}"/>
    <cellStyle name="Comma [0] 2 218" xfId="35851" hidden="1" xr:uid="{740DD5BF-4707-4C71-95B5-8A8064607D44}"/>
    <cellStyle name="Comma [0] 2 218" xfId="35852" hidden="1" xr:uid="{E5C8E412-6F06-41E4-B6C7-42EEFBDA4BFC}"/>
    <cellStyle name="Comma [0] 2 218" xfId="35853" hidden="1" xr:uid="{32291C88-5EF4-41E2-A0DA-2A06B1FE6D78}"/>
    <cellStyle name="Comma [0] 2 218" xfId="35857" hidden="1" xr:uid="{FA42DE42-31CB-4B58-8F96-2F28A45730A2}"/>
    <cellStyle name="Comma [0] 2 218" xfId="35858" hidden="1" xr:uid="{F911EB9E-D8CE-4215-B7FE-B65C4F6C6EDD}"/>
    <cellStyle name="Comma [0] 2 218" xfId="35859" hidden="1" xr:uid="{6B1CCA14-A648-4E21-A91E-027818C2B5C3}"/>
    <cellStyle name="Comma [0] 2 218" xfId="35862" hidden="1" xr:uid="{E843F1EA-ED37-4752-97FA-6009574CB6B1}"/>
    <cellStyle name="Comma [0] 2 218" xfId="35863" hidden="1" xr:uid="{CB696F99-BFC4-424B-9D32-C342DC4221DF}"/>
    <cellStyle name="Comma [0] 2 218" xfId="35865" hidden="1" xr:uid="{8FDA491A-07B5-4C9B-B245-1AB40AE4BC73}"/>
    <cellStyle name="Comma [0] 2 218" xfId="35866" hidden="1" xr:uid="{566AC956-6076-4D34-99EF-13E1AA4CE681}"/>
    <cellStyle name="Comma [0] 2 218" xfId="35867" hidden="1" xr:uid="{F9493F32-71D2-45CA-8007-9C29584E2B59}"/>
    <cellStyle name="Comma [0] 2 218" xfId="35868" hidden="1" xr:uid="{A984AAC2-0AAF-4A3B-BBEC-2A488FD050B4}"/>
    <cellStyle name="Comma [0] 2 218" xfId="35872" hidden="1" xr:uid="{0328CA82-7ED0-49AC-9C06-5FB013A2D844}"/>
    <cellStyle name="Comma [0] 2 218" xfId="35873" hidden="1" xr:uid="{68D5E73E-4BFD-4ED2-8454-CF3345AB0AFB}"/>
    <cellStyle name="Comma [0] 2 218" xfId="35874" hidden="1" xr:uid="{F8172650-500E-48D0-B79B-0DD319069670}"/>
    <cellStyle name="Comma [0] 2 218" xfId="35876" hidden="1" xr:uid="{FC5558D1-AE99-425C-9D9D-C51953D63CA6}"/>
    <cellStyle name="Comma [0] 2 218" xfId="35878" hidden="1" xr:uid="{9D8650B5-09A5-4141-BA95-C0CE6447F332}"/>
    <cellStyle name="Comma [0] 2 218" xfId="35879" hidden="1" xr:uid="{524B55E9-E582-46CE-A885-85B17AD66084}"/>
    <cellStyle name="Comma [0] 2 218" xfId="35881" hidden="1" xr:uid="{077031DF-3253-41DB-A39A-58BD997876AC}"/>
    <cellStyle name="Comma [0] 2 218" xfId="35884" hidden="1" xr:uid="{ECEA9628-B758-4074-99F0-6D43F84AD53A}"/>
    <cellStyle name="Comma [0] 2 218" xfId="35885" hidden="1" xr:uid="{3A93D2BF-AD31-434F-9159-4F47F57A2396}"/>
    <cellStyle name="Comma [0] 2 218" xfId="35887" hidden="1" xr:uid="{2C541F75-2502-4A4D-B993-EE5DF96AF8D4}"/>
    <cellStyle name="Comma [0] 2 218" xfId="35888" hidden="1" xr:uid="{45BDA10E-BC44-4264-BBA4-480A73C9C32E}"/>
    <cellStyle name="Comma [0] 2 218" xfId="35889" hidden="1" xr:uid="{AB19BA7C-F3BF-404D-A948-84013C7C1645}"/>
    <cellStyle name="Comma [0] 2 218" xfId="35892" hidden="1" xr:uid="{2DD8E58F-E907-4E53-B6C3-A27DE89B6094}"/>
    <cellStyle name="Comma [0] 2 218" xfId="35893" hidden="1" xr:uid="{7E3986F0-C4C4-4D1E-ACFE-80AD43D2C9B1}"/>
    <cellStyle name="Comma [0] 2 218" xfId="35894" hidden="1" xr:uid="{ABF9491E-E063-4A68-9634-00F5E125B3C8}"/>
    <cellStyle name="Comma [0] 2 218" xfId="35896" hidden="1" xr:uid="{B75C8BD8-06A4-4ACE-842B-16D1DFB32C7D}"/>
    <cellStyle name="Comma [0] 2 218" xfId="35898" hidden="1" xr:uid="{EB8FED6B-73BF-484A-A43A-ED2FEAE5D50E}"/>
    <cellStyle name="Comma [0] 2 218" xfId="35900" hidden="1" xr:uid="{F7CE789D-10DB-484D-B28F-5D8CD5432960}"/>
    <cellStyle name="Comma [0] 2 218" xfId="35901" hidden="1" xr:uid="{8AA6313E-7CFF-43A9-8292-0C558AD04637}"/>
    <cellStyle name="Comma [0] 2 218" xfId="35902" hidden="1" xr:uid="{22C8033A-C97E-466D-98BC-5031477DFFA8}"/>
    <cellStyle name="Comma [0] 2 218" xfId="35904" hidden="1" xr:uid="{54DB7A59-D438-45A6-A757-A70211001FA4}"/>
    <cellStyle name="Comma [0] 2 218" xfId="35907" hidden="1" xr:uid="{C816243B-4281-40C4-A067-656BC394C537}"/>
    <cellStyle name="Comma [0] 2 218" xfId="35908" hidden="1" xr:uid="{2F697B62-E15B-47F5-B6C8-AEF085DAF417}"/>
    <cellStyle name="Comma [0] 2 218" xfId="35909" hidden="1" xr:uid="{B583F071-BB7B-48A5-A23B-6220862B49C9}"/>
    <cellStyle name="Comma [0] 2 218" xfId="35911" hidden="1" xr:uid="{43600107-F2F6-48E2-8807-60EBBC1BF701}"/>
    <cellStyle name="Comma [0] 2 218" xfId="35912" hidden="1" xr:uid="{EB5341E0-8A5D-44D0-9F6B-1A62D9E0DCF3}"/>
    <cellStyle name="Comma [0] 2 218" xfId="35913" hidden="1" xr:uid="{DA6A7FAB-ECCB-49D3-9F33-DFFBCED46E94}"/>
    <cellStyle name="Comma [0] 2 218" xfId="35915" hidden="1" xr:uid="{C0F04FCC-48F5-4E67-87B0-D621535E2581}"/>
    <cellStyle name="Comma [0] 2 218" xfId="35918" hidden="1" xr:uid="{E1A28F21-1278-4855-828D-77BB24F8A9A8}"/>
    <cellStyle name="Comma [0] 2 218" xfId="35919" hidden="1" xr:uid="{3C2B1A4A-CB15-4566-A2F5-CDF22CB9CA0E}"/>
    <cellStyle name="Comma [0] 2 218" xfId="35921" hidden="1" xr:uid="{D8F24117-BC18-4F74-8605-E83746FB76FB}"/>
    <cellStyle name="Comma [0] 2 218" xfId="35922" hidden="1" xr:uid="{ACA31FB3-5096-45B4-8545-41E3BC9D8E4B}"/>
    <cellStyle name="Comma [0] 2 218" xfId="35923" hidden="1" xr:uid="{FD1899C5-1699-42D7-8E4D-986F4E8066EB}"/>
    <cellStyle name="Comma [0] 2 218" xfId="35926" hidden="1" xr:uid="{5D64AA21-3779-445B-937A-FBA141D3E9B6}"/>
    <cellStyle name="Comma [0] 2 218" xfId="35927" hidden="1" xr:uid="{38302558-650D-412C-897E-AF8886F0B99C}"/>
    <cellStyle name="Comma [0] 2 218" xfId="35928" hidden="1" xr:uid="{562217E6-01D1-4EAF-8C4E-C15B6B63E962}"/>
    <cellStyle name="Comma [0] 2 218" xfId="35930" hidden="1" xr:uid="{664D1FB9-2053-44FC-B3C2-CE35B90CE1BD}"/>
    <cellStyle name="Comma [0] 2 218" xfId="35932" hidden="1" xr:uid="{7EAC1564-82FE-4CAA-91E0-86075EEF5A06}"/>
    <cellStyle name="Comma [0] 2 218" xfId="35934" hidden="1" xr:uid="{2E7A98CF-0681-4DB1-B56F-108E7AB267FF}"/>
    <cellStyle name="Comma [0] 2 218" xfId="35935" hidden="1" xr:uid="{128FD296-76BA-4C4F-BFD2-2EE9039EDAE9}"/>
    <cellStyle name="Comma [0] 2 218" xfId="35937" hidden="1" xr:uid="{98121DBD-7322-4625-B78D-77FEE542080B}"/>
    <cellStyle name="Comma [0] 2 218" xfId="35938" hidden="1" xr:uid="{7F67B5CE-18E2-4691-A739-66899B8C109C}"/>
    <cellStyle name="Comma [0] 2 218" xfId="35940" hidden="1" xr:uid="{C49982B0-B7D7-4303-8C39-04AF61094F7C}"/>
    <cellStyle name="Comma [0] 2 218" xfId="35942" hidden="1" xr:uid="{58B8D09B-37DE-4EA4-8A47-378165BB5E1F}"/>
    <cellStyle name="Comma [0] 2 218" xfId="35943" hidden="1" xr:uid="{E3D6D044-8CF2-45B5-9BF8-89A77943A004}"/>
    <cellStyle name="Comma [0] 2 218" xfId="35945" hidden="1" xr:uid="{21AD7CA5-1069-4069-AEA0-5A1A9821CB08}"/>
    <cellStyle name="Comma [0] 2 218" xfId="35947" hidden="1" xr:uid="{69955472-6241-4BF4-943A-F40B7E1BECDB}"/>
    <cellStyle name="Comma [0] 2 218" xfId="35949" hidden="1" xr:uid="{CDD73754-F629-4F81-802F-73AD2C76DCBC}"/>
    <cellStyle name="Comma [0] 2 218" xfId="35950" hidden="1" xr:uid="{DFB5DF78-BC88-4039-89B6-99A763427C99}"/>
    <cellStyle name="Comma [0] 2 218" xfId="35953" hidden="1" xr:uid="{56F52C26-8620-40F1-9029-049686D44D9E}"/>
    <cellStyle name="Comma [0] 2 218" xfId="35955" hidden="1" xr:uid="{2DD34EDC-2A8D-4633-AAF2-8AF6C6A7F70A}"/>
    <cellStyle name="Comma [0] 2 218" xfId="35956" hidden="1" xr:uid="{FA462F0F-6A9F-42E0-954D-3B1281BFDF06}"/>
    <cellStyle name="Comma [0] 2 218" xfId="35958" hidden="1" xr:uid="{E6C395D4-EC61-4965-B4CC-CD04D712571B}"/>
    <cellStyle name="Comma [0] 2 218" xfId="35959" hidden="1" xr:uid="{44475E4E-F9CD-475D-A158-605F53A911A7}"/>
    <cellStyle name="Comma [0] 2 218" xfId="35960" hidden="1" xr:uid="{443FCDC2-13BC-45C1-8CA7-4B0C45B12558}"/>
    <cellStyle name="Comma [0] 2 218" xfId="35963" hidden="1" xr:uid="{3A26AE92-399A-497C-981B-6C010F20B072}"/>
    <cellStyle name="Comma [0] 2 218" xfId="35964" hidden="1" xr:uid="{EC769276-6C9F-4CC6-A9B2-609AB38DB396}"/>
    <cellStyle name="Comma [0] 2 218" xfId="35965" hidden="1" xr:uid="{02E51E14-4DEA-4452-97A1-97101FCB1AD4}"/>
    <cellStyle name="Comma [0] 2 218" xfId="35967" hidden="1" xr:uid="{3ED98EE2-CEAB-45A6-82AF-3EDC14534B53}"/>
    <cellStyle name="Comma [0] 2 218" xfId="35969" hidden="1" xr:uid="{23FB8799-B942-44E8-89DB-078F24645128}"/>
    <cellStyle name="Comma [0] 2 218" xfId="35970" hidden="1" xr:uid="{9AF30462-A2F5-402F-A466-6DB5C8389DAF}"/>
    <cellStyle name="Comma [0] 2 218" xfId="35971" hidden="1" xr:uid="{88566F48-2E1F-40E2-90AF-D11B8B42A690}"/>
    <cellStyle name="Comma [0] 2 218" xfId="35973" hidden="1" xr:uid="{AF0620DE-2A45-4C33-B3AF-E84917938222}"/>
    <cellStyle name="Comma [0] 2 218" xfId="35976" hidden="1" xr:uid="{1D266A70-7686-4AD6-A6F4-EA9B37872BAF}"/>
    <cellStyle name="Comma [0] 2 218" xfId="35977" hidden="1" xr:uid="{317CBA71-90AB-4ACA-9C29-AD573CF42B1F}"/>
    <cellStyle name="Comma [0] 2 218" xfId="35978" hidden="1" xr:uid="{AAE8A84E-9D20-4148-99CF-F50EC72CFBE4}"/>
    <cellStyle name="Comma [0] 2 218" xfId="35980" hidden="1" xr:uid="{11BD8E09-9D12-4047-A0A8-3AB1C517CBF3}"/>
    <cellStyle name="Comma [0] 2 218" xfId="35982" hidden="1" xr:uid="{F8023CFC-7FF9-403E-815D-7293F74BE944}"/>
    <cellStyle name="Comma [0] 2 218" xfId="35983" hidden="1" xr:uid="{CBC95CD4-01D9-46FF-A6E6-C9302A72ED98}"/>
    <cellStyle name="Comma [0] 2 218" xfId="35984" hidden="1" xr:uid="{F693D226-DA03-4DA0-904A-862129446E2B}"/>
    <cellStyle name="Comma [0] 2 218" xfId="35985" hidden="1" xr:uid="{D6AB4B03-26BD-44EE-96CF-84023FF958E0}"/>
    <cellStyle name="Comma [0] 2 218" xfId="35987" hidden="1" xr:uid="{B6B2AE92-FA2E-44A7-9E30-9E9327C6C13A}"/>
    <cellStyle name="Comma [0] 2 218" xfId="35989" hidden="1" xr:uid="{0B8C628F-8FE6-4531-956B-4420E3BBA57F}"/>
    <cellStyle name="Comma [0] 2 218" xfId="35990" hidden="1" xr:uid="{B3411FB5-FED8-4F5D-92A9-BF052049AA54}"/>
    <cellStyle name="Comma [0] 2 218" xfId="35991" hidden="1" xr:uid="{A0321F58-A165-4010-A046-6A917638C181}"/>
    <cellStyle name="Comma [0] 2 218" xfId="35993" hidden="1" xr:uid="{58783BD8-6D25-4D7E-8E9D-F127C6F57975}"/>
    <cellStyle name="Comma [0] 2 218" xfId="35994" hidden="1" xr:uid="{AC82E4E6-1B3F-4ED4-9507-2DC313B82171}"/>
    <cellStyle name="Comma [0] 2 218" xfId="35995" hidden="1" xr:uid="{279024EC-DBE2-4D9F-AA22-F6FE5E9DAC87}"/>
    <cellStyle name="Comma [0] 2 218" xfId="35998" hidden="1" xr:uid="{21D76BFE-2873-41A3-8C5B-219BAD9053C4}"/>
    <cellStyle name="Comma [0] 2 218" xfId="35999" hidden="1" xr:uid="{6DAEA792-ED76-420C-95F8-EE5BA842871E}"/>
    <cellStyle name="Comma [0] 2 218" xfId="36001" hidden="1" xr:uid="{CD1AD3D5-2F07-49DA-8FF3-6012F7BEFC77}"/>
    <cellStyle name="Comma [0] 2 218" xfId="36003" hidden="1" xr:uid="{5ADCF8EE-EF5C-4A39-AD74-FBCD4011A88B}"/>
    <cellStyle name="Comma [0] 2 218" xfId="36004" hidden="1" xr:uid="{7F4BD0D6-375D-496D-B4D7-896517D632F5}"/>
    <cellStyle name="Comma [0] 2 218" xfId="36006" hidden="1" xr:uid="{1E8BCC8E-0268-4CB1-8FA3-1F9831590400}"/>
    <cellStyle name="Comma [0] 2 218" xfId="36008" hidden="1" xr:uid="{DD532CDA-0143-4B3A-B8C2-D4E9D824BB2D}"/>
    <cellStyle name="Comma [0] 2 218" xfId="36009" hidden="1" xr:uid="{87D4BF0A-F19F-42E2-B4AF-4B7B079757A6}"/>
    <cellStyle name="Comma [0] 2 218" xfId="36010" hidden="1" xr:uid="{C021B884-8B02-4D10-B731-3EE354F00ED2}"/>
    <cellStyle name="Comma [0] 2 218" xfId="36014" hidden="1" xr:uid="{57FF6660-B494-47BA-AE46-7E53EBBA0670}"/>
    <cellStyle name="Comma [0] 2 218" xfId="36015" hidden="1" xr:uid="{D47FA452-4D3A-4291-A8A8-2A903641393C}"/>
    <cellStyle name="Comma [0] 2 218" xfId="36016" hidden="1" xr:uid="{42B3CFC8-F47B-4035-98CC-B5DC09699910}"/>
    <cellStyle name="Comma [0] 2 218" xfId="36018" hidden="1" xr:uid="{6BE7EBAD-9A37-4E7C-98C2-C661868DF75A}"/>
    <cellStyle name="Comma [0] 2 218" xfId="36019" hidden="1" xr:uid="{BA56A5D1-26F7-49BB-8282-AF8E0A9EF11E}"/>
    <cellStyle name="Comma [0] 2 218" xfId="36021" hidden="1" xr:uid="{61E12AEF-B414-4639-B693-D0A2DD95A753}"/>
    <cellStyle name="Comma [0] 2 218" xfId="36023" hidden="1" xr:uid="{BBFEB632-16E8-4443-BE6F-2726231835C2}"/>
    <cellStyle name="Comma [0] 2 218" xfId="36025" hidden="1" xr:uid="{33706EFE-74BE-434E-A3B4-F7990F02EC82}"/>
    <cellStyle name="Comma [0] 2 218" xfId="36027" hidden="1" xr:uid="{4EA609E3-8534-44A7-BDCF-290102B38325}"/>
    <cellStyle name="Comma [0] 2 218" xfId="36028" hidden="1" xr:uid="{029A455A-33AC-444B-8E22-CCB3A6F5DB77}"/>
    <cellStyle name="Comma [0] 2 218" xfId="36029" hidden="1" xr:uid="{734C599D-0064-4F05-B537-E37F0CF896C0}"/>
    <cellStyle name="Comma [0] 2 218" xfId="36030" hidden="1" xr:uid="{0CF114CC-D0E1-4024-B6E8-A39F8C7D4345}"/>
    <cellStyle name="Comma [0] 2 218" xfId="36031" hidden="1" xr:uid="{8D10A91D-A0F1-4BFD-B82C-978574652B10}"/>
    <cellStyle name="Comma [0] 2 218" xfId="36034" hidden="1" xr:uid="{CB7C9A86-122C-4F0E-B978-40992CA38023}"/>
    <cellStyle name="Comma [0] 2 218" xfId="36035" hidden="1" xr:uid="{48719104-1FB2-4E4A-AF97-1C94BC257CF8}"/>
    <cellStyle name="Comma [0] 2 218" xfId="36039" hidden="1" xr:uid="{4D4B80D4-E712-4D5D-AA2C-2BABE0A48927}"/>
    <cellStyle name="Comma [0] 2 218" xfId="36040" hidden="1" xr:uid="{37F48249-7DF8-4A4A-974B-260F4F56D454}"/>
    <cellStyle name="Comma [0] 2 218" xfId="36188" hidden="1" xr:uid="{BD29E849-7E1B-4FCA-BC58-68A854BF7B82}"/>
    <cellStyle name="Comma [0] 2 218" xfId="36189" hidden="1" xr:uid="{53AA6901-576A-4519-B88F-7C353818ECD6}"/>
    <cellStyle name="Comma [0] 2 218" xfId="36194" hidden="1" xr:uid="{3EE88D14-8463-4820-87F7-D1D9CEE1E838}"/>
    <cellStyle name="Comma [0] 2 218" xfId="36196" hidden="1" xr:uid="{3501F508-B4CC-4EB8-B8AE-09995CA82401}"/>
    <cellStyle name="Comma [0] 2 218" xfId="36198" hidden="1" xr:uid="{E93FB606-1823-4172-AB7D-581CDADDE409}"/>
    <cellStyle name="Comma [0] 2 218" xfId="36201" hidden="1" xr:uid="{E20A9FDD-DC78-4742-BDAA-01054CC4F174}"/>
    <cellStyle name="Comma [0] 2 218" xfId="36204" hidden="1" xr:uid="{246B06D5-B9CB-4B7D-91B6-4EA4AD123430}"/>
    <cellStyle name="Comma [0] 2 218" xfId="36205" hidden="1" xr:uid="{2E8E7D89-A83F-4A36-96BA-F22465912A6D}"/>
    <cellStyle name="Comma [0] 2 218" xfId="36209" hidden="1" xr:uid="{7D5C8825-48A2-48EF-9985-EA7FAC3B0579}"/>
    <cellStyle name="Comma [0] 2 218" xfId="36210" hidden="1" xr:uid="{2B0B96C1-45C5-410B-8417-A4DC653B922A}"/>
    <cellStyle name="Comma [0] 2 218" xfId="36214" hidden="1" xr:uid="{3A3D48F7-FBA2-4026-8C8F-A11EEF5D15A1}"/>
    <cellStyle name="Comma [0] 2 218" xfId="36216" hidden="1" xr:uid="{C87CC816-0A48-4540-9403-D3602AF50F64}"/>
    <cellStyle name="Comma [0] 2 218" xfId="36217" hidden="1" xr:uid="{1BABE01C-15CE-4168-BDCA-75FD41F6E940}"/>
    <cellStyle name="Comma [0] 2 218" xfId="36221" hidden="1" xr:uid="{C941486B-653C-4C8C-95F0-EA2881E74AD0}"/>
    <cellStyle name="Comma [0] 2 218" xfId="36223" hidden="1" xr:uid="{F28C89B2-478D-48C3-B761-9DB722771063}"/>
    <cellStyle name="Comma [0] 2 218" xfId="36224" hidden="1" xr:uid="{067C3112-C2AA-4B59-9A86-BEA1D49A36BE}"/>
    <cellStyle name="Comma [0] 2 218" xfId="36228" hidden="1" xr:uid="{FF4A8BB4-F336-43FC-8213-AB362053A7A2}"/>
    <cellStyle name="Comma [0] 2 218" xfId="36229" hidden="1" xr:uid="{74688BD2-AD54-4A7F-97C9-31AAD8931195}"/>
    <cellStyle name="Comma [0] 2 218" xfId="36234" hidden="1" xr:uid="{E9E789E0-18DB-4AE3-A4C4-63546EE2EC3B}"/>
    <cellStyle name="Comma [0] 2 218" xfId="36236" hidden="1" xr:uid="{F1E69E2D-31BD-4280-979D-CF4B9DF86A28}"/>
    <cellStyle name="Comma [0] 2 218" xfId="36239" hidden="1" xr:uid="{5B9858AF-FDD1-4E6B-A982-44C9CBBC4104}"/>
    <cellStyle name="Comma [0] 2 218" xfId="36242" hidden="1" xr:uid="{A4AE87E0-97F8-402E-B751-47AE4AE5ED21}"/>
    <cellStyle name="Comma [0] 2 218" xfId="36244" hidden="1" xr:uid="{DD41D4BD-C34F-4F16-9B6E-578D94E1F1DB}"/>
    <cellStyle name="Comma [0] 2 218" xfId="36248" hidden="1" xr:uid="{C607B9D9-B0EC-49EF-8C8B-D60AEF16DAA8}"/>
    <cellStyle name="Comma [0] 2 218" xfId="36249" hidden="1" xr:uid="{201880CD-6925-4841-8472-18A1E552843C}"/>
    <cellStyle name="Comma [0] 2 218" xfId="36253" hidden="1" xr:uid="{07ECE4F5-F68F-4F5C-8A6A-CEFB32123457}"/>
    <cellStyle name="Comma [0] 2 218" xfId="36254" hidden="1" xr:uid="{550BE7FB-C86E-4ECB-9EC3-A1C3944C2FEB}"/>
    <cellStyle name="Comma [0] 2 218" xfId="36258" hidden="1" xr:uid="{D7760027-F69F-4576-88FE-AA5E68711048}"/>
    <cellStyle name="Comma [0] 2 218" xfId="36261" hidden="1" xr:uid="{F76E1A7F-6B81-457F-8518-74585B3E0B49}"/>
    <cellStyle name="Comma [0] 2 218" xfId="36262" hidden="1" xr:uid="{25F4A8BD-21CC-4D28-9D38-0F383F59D4EC}"/>
    <cellStyle name="Comma [0] 2 218" xfId="36266" hidden="1" xr:uid="{68FDB708-E134-46CA-917F-438736ED47E0}"/>
    <cellStyle name="Comma [0] 2 218" xfId="36267" hidden="1" xr:uid="{DEDE9CF0-FC40-48A0-BD53-E79D3ADEFE9E}"/>
    <cellStyle name="Comma [0] 2 218" xfId="36272" hidden="1" xr:uid="{1058E04C-5C9B-4AB6-81D2-85218103E7C9}"/>
    <cellStyle name="Comma [0] 2 218" xfId="36273" hidden="1" xr:uid="{1A8E8140-6D60-44CB-BB87-2054AF52458C}"/>
    <cellStyle name="Comma [0] 2 218" xfId="36277" hidden="1" xr:uid="{231B10E3-4825-4469-9E42-F845C14C1DFD}"/>
    <cellStyle name="Comma [0] 2 218" xfId="36280" hidden="1" xr:uid="{B6F3F380-A70C-4062-B673-26103D75192A}"/>
    <cellStyle name="Comma [0] 2 218" xfId="36281" hidden="1" xr:uid="{78BB1EA8-31A3-4089-B84A-4D63FE97CDD9}"/>
    <cellStyle name="Comma [0] 2 218" xfId="36285" hidden="1" xr:uid="{DD3EE3D5-BB2E-4504-B784-58F14690551E}"/>
    <cellStyle name="Comma [0] 2 218" xfId="36287" hidden="1" xr:uid="{1EBAED5D-345A-4CEA-B917-47F684956578}"/>
    <cellStyle name="Comma [0] 2 218" xfId="36288" hidden="1" xr:uid="{8531F2FA-ABAA-484B-899B-DAC1CFC266CA}"/>
    <cellStyle name="Comma [0] 2 218" xfId="36292" hidden="1" xr:uid="{60B6BF41-4119-4A9E-A8C2-5C61BC693306}"/>
    <cellStyle name="Comma [0] 2 218" xfId="36293" hidden="1" xr:uid="{4138A74E-2A8B-4C04-907C-2A6345582EEA}"/>
    <cellStyle name="Comma [0] 2 218" xfId="36297" hidden="1" xr:uid="{EC914DBC-45FF-4FAB-A6CF-5F175E63EA11}"/>
    <cellStyle name="Comma [0] 2 218" xfId="36299" hidden="1" xr:uid="{D91A5CBA-7712-41CF-BF89-7FDBF08271F7}"/>
    <cellStyle name="Comma [0] 2 218" xfId="36300" hidden="1" xr:uid="{287168CC-BDA2-4FDE-B1CD-984E06B7946E}"/>
    <cellStyle name="Comma [0] 2 218" xfId="36304" hidden="1" xr:uid="{2309FCDD-40F2-42CD-A111-63EB9D417580}"/>
    <cellStyle name="Comma [0] 2 218" xfId="36307" hidden="1" xr:uid="{03E0D715-A660-490A-A402-470C13073BC0}"/>
    <cellStyle name="Comma [0] 2 218" xfId="36308" hidden="1" xr:uid="{91B5DC17-19B8-47A2-BEA3-4A8FCBE0CCAE}"/>
    <cellStyle name="Comma [0] 2 218" xfId="36312" hidden="1" xr:uid="{A74A8B82-4703-45C7-86CF-70DB2A07DD97}"/>
    <cellStyle name="Comma [0] 2 218" xfId="36313" hidden="1" xr:uid="{E4F3BCD8-9AB9-4629-9C87-26FF656A19C6}"/>
    <cellStyle name="Comma [0] 2 218" xfId="36319" hidden="1" xr:uid="{FD53E89D-4973-4CAC-93B7-E257A96E57AD}"/>
    <cellStyle name="Comma [0] 2 218" xfId="36320" hidden="1" xr:uid="{F59141A6-FFF3-4578-A072-AAF07C28804D}"/>
    <cellStyle name="Comma [0] 2 218" xfId="36323" hidden="1" xr:uid="{D8C3026E-F5A6-4F6B-B84E-35C0DD6B3B25}"/>
    <cellStyle name="Comma [0] 2 218" xfId="36327" hidden="1" xr:uid="{5361EC82-B92B-4E3E-8F6C-7738962D648C}"/>
    <cellStyle name="Comma [0] 2 218" xfId="36328" hidden="1" xr:uid="{5FB0A4DF-38B8-4C30-BAF9-C8E166713EAF}"/>
    <cellStyle name="Comma [0] 2 218" xfId="36332" hidden="1" xr:uid="{114F5032-F69B-4C05-83D2-BC44B22577B2}"/>
    <cellStyle name="Comma [0] 2 218" xfId="36333" hidden="1" xr:uid="{90C69E11-FD03-40EA-8E73-33DAEFE68981}"/>
    <cellStyle name="Comma [0] 2 218" xfId="36337" hidden="1" xr:uid="{7A61D21F-995B-4AE0-933C-C98C54121DE4}"/>
    <cellStyle name="Comma [0] 2 218" xfId="36338" hidden="1" xr:uid="{D3C26226-5565-46B7-86AB-F7DB53A8BC86}"/>
    <cellStyle name="Comma [0] 2 218" xfId="36342" hidden="1" xr:uid="{9AF81FE0-47A0-42BB-BD21-A30A1C275FD5}"/>
    <cellStyle name="Comma [0] 2 218" xfId="36345" hidden="1" xr:uid="{C32B89DE-2CFC-461E-B019-5F3F5E635F18}"/>
    <cellStyle name="Comma [0] 2 218" xfId="36346" hidden="1" xr:uid="{C63838B2-444C-492C-A455-D11AF40969E9}"/>
    <cellStyle name="Comma [0] 2 218" xfId="36349" hidden="1" xr:uid="{6FBDFF44-59AB-4F70-A32F-9ABC18AF2547}"/>
    <cellStyle name="Comma [0] 2 218" xfId="36351" hidden="1" xr:uid="{879A5DBD-5C16-4ED3-9952-71C4647A36FB}"/>
    <cellStyle name="Comma [0] 2 218" xfId="36355" hidden="1" xr:uid="{F30F0C2E-3004-463E-B2FE-AB966ACECFD2}"/>
    <cellStyle name="Comma [0] 2 218" xfId="36357" hidden="1" xr:uid="{47A11DC4-48EA-476D-BE28-C146BB2976B0}"/>
    <cellStyle name="Comma [0] 2 218" xfId="36361" hidden="1" xr:uid="{AF51AEE0-A10F-4970-9EDF-978B36FF4068}"/>
    <cellStyle name="Comma [0] 2 218" xfId="36363" hidden="1" xr:uid="{4B7FF4FE-E43D-4C9E-88CB-8586A7252880}"/>
    <cellStyle name="Comma [0] 2 218" xfId="36365" hidden="1" xr:uid="{A5929922-2508-4285-9718-B1163201515E}"/>
    <cellStyle name="Comma [0] 2 218" xfId="36368" hidden="1" xr:uid="{7C7907FC-074E-4AF2-9FFB-BD446DE3CD1A}"/>
    <cellStyle name="Comma [0] 2 218" xfId="36370" hidden="1" xr:uid="{BD158951-1848-497A-BA06-B5017F4AD933}"/>
    <cellStyle name="Comma [0] 2 218" xfId="36372" hidden="1" xr:uid="{2B5191A9-3F60-4291-8657-DC7BDEAFAA19}"/>
    <cellStyle name="Comma [0] 2 218" xfId="36375" hidden="1" xr:uid="{4FF6328C-A8E6-4688-A221-C4122AE8CE70}"/>
    <cellStyle name="Comma [0] 2 218" xfId="36377" hidden="1" xr:uid="{1A3052A8-F4D2-41A8-83AC-E90CB2F68AE7}"/>
    <cellStyle name="Comma [0] 2 218" xfId="36381" hidden="1" xr:uid="{ED104EFF-8052-40CB-95FF-C295A6008B71}"/>
    <cellStyle name="Comma [0] 2 218" xfId="36382" hidden="1" xr:uid="{C9893CE2-CFB9-413D-805D-95E22D54268A}"/>
    <cellStyle name="Comma [0] 2 218" xfId="36384" hidden="1" xr:uid="{F449EE60-E12D-4AD1-9EA3-409DDDCA173F}"/>
    <cellStyle name="Comma [0] 2 218" xfId="36388" hidden="1" xr:uid="{16F1537D-0CD4-43D1-916C-FFD9EF990B1E}"/>
    <cellStyle name="Comma [0] 2 218" xfId="36390" hidden="1" xr:uid="{B7184C68-255F-4CE2-AC3E-376BF897528E}"/>
    <cellStyle name="Comma [0] 2 218" xfId="36392" hidden="1" xr:uid="{D3BDBF6B-27C8-4C7B-B505-42154DCFE6C3}"/>
    <cellStyle name="Comma [0] 2 218" xfId="36395" hidden="1" xr:uid="{C751D46A-1A15-4F8E-8B74-BCFF706CF8E3}"/>
    <cellStyle name="Comma [0] 2 218" xfId="36397" hidden="1" xr:uid="{1058F7CE-C6C5-4590-87E4-F4C1CC6FBC8E}"/>
    <cellStyle name="Comma [0] 2 218" xfId="36402" hidden="1" xr:uid="{5C3E6953-17DC-417E-82E0-780F81DAF761}"/>
    <cellStyle name="Comma [0] 2 218" xfId="36404" hidden="1" xr:uid="{9C6AA55A-C5E4-4111-BB08-7B5B70F550EF}"/>
    <cellStyle name="Comma [0] 2 218" xfId="36408" hidden="1" xr:uid="{131DCC9F-F2BF-408B-806B-6EC79B5FB2CE}"/>
    <cellStyle name="Comma [0] 2 218" xfId="36410" hidden="1" xr:uid="{69FD4390-1896-4B38-952C-6C138E5E2730}"/>
    <cellStyle name="Comma [0] 2 218" xfId="36413" hidden="1" xr:uid="{33A6D2C4-6FC9-4ED8-8A44-478A391385B5}"/>
    <cellStyle name="Comma [0] 2 218" xfId="36416" hidden="1" xr:uid="{B0CF754D-42A8-407F-9283-4A2B0D31CA62}"/>
    <cellStyle name="Comma [0] 2 218" xfId="36418" hidden="1" xr:uid="{AF1514B0-2C1E-4763-8991-1BF434EA09D2}"/>
    <cellStyle name="Comma [0] 2 218" xfId="36421" hidden="1" xr:uid="{CFDBCE62-F492-4940-AAA8-EF0D337083FA}"/>
    <cellStyle name="Comma [0] 2 218" xfId="36423" hidden="1" xr:uid="{D72E41E4-72E1-4A94-880C-A611C593E75B}"/>
    <cellStyle name="Comma [0] 2 218" xfId="36426" hidden="1" xr:uid="{7FD09F4B-750C-46CB-BC0B-B9BB902FD180}"/>
    <cellStyle name="Comma [0] 2 218" xfId="36429" hidden="1" xr:uid="{7046F169-DB7A-4025-8203-B1532996D113}"/>
    <cellStyle name="Comma [0] 2 218" xfId="36431" hidden="1" xr:uid="{9C82B083-A964-49AA-80C4-6643543570B3}"/>
    <cellStyle name="Comma [0] 2 218" xfId="36434" hidden="1" xr:uid="{218D458D-4150-4D3A-84FE-41A38BAFF417}"/>
    <cellStyle name="Comma [0] 2 218" xfId="36435" hidden="1" xr:uid="{079F30A7-A517-482F-B4DF-952D758596F6}"/>
    <cellStyle name="Comma [0] 2 218" xfId="36440" hidden="1" xr:uid="{0DAD5044-25A3-4549-B2AB-C946D5F8B5A3}"/>
    <cellStyle name="Comma [0] 2 218" xfId="36442" hidden="1" xr:uid="{0C658E8D-48E9-47E5-B118-5BBD57BFCC15}"/>
    <cellStyle name="Comma [0] 2 218" xfId="36445" hidden="1" xr:uid="{57476C71-3B04-492B-9B9F-E536D9CFA068}"/>
    <cellStyle name="Comma [0] 2 218" xfId="36448" hidden="1" xr:uid="{AECA1078-710D-41AA-8A39-A6A6E9FC8FA8}"/>
    <cellStyle name="Comma [0] 2 218" xfId="36450" hidden="1" xr:uid="{A06E6309-31E9-48F9-8D8C-2E4A9F4B9970}"/>
    <cellStyle name="Comma [0] 2 218" xfId="36453" hidden="1" xr:uid="{EDDBB663-765D-4EF4-9E37-A9E8B063814D}"/>
    <cellStyle name="Comma [0] 2 218" xfId="36455" hidden="1" xr:uid="{D56B63E2-EA88-442F-90FF-39C4EBBBDE62}"/>
    <cellStyle name="Comma [0] 2 218" xfId="36457" hidden="1" xr:uid="{7C2808A0-1D2D-4284-ABC3-27FDE1D67F39}"/>
    <cellStyle name="Comma [0] 2 218" xfId="36460" hidden="1" xr:uid="{A8AF539A-1C19-4E69-9FFF-3E1B0CED9337}"/>
    <cellStyle name="Comma [0] 2 218" xfId="36462" hidden="1" xr:uid="{4F007748-9C3D-4AA0-8624-23E7A129CF82}"/>
    <cellStyle name="Comma [0] 2 218" xfId="36466" hidden="1" xr:uid="{9E4E288F-8A55-4579-A03A-62FEEDECBD28}"/>
    <cellStyle name="Comma [0] 2 218" xfId="36467" hidden="1" xr:uid="{B259E500-10C5-44D2-8999-7C33A080BC64}"/>
    <cellStyle name="Comma [0] 2 218" xfId="36469" hidden="1" xr:uid="{8A0CFD21-13D4-45AE-8EDE-975E4C53B2AA}"/>
    <cellStyle name="Comma [0] 2 218" xfId="36473" hidden="1" xr:uid="{D1F8E3DD-E32C-4492-889D-D281D2BA1953}"/>
    <cellStyle name="Comma [0] 2 218" xfId="36475" hidden="1" xr:uid="{ADD1039B-398E-454C-8BEB-82B69CB2B233}"/>
    <cellStyle name="Comma [0] 2 218" xfId="36477" hidden="1" xr:uid="{76690A1B-23CD-4F5C-8E5C-325489CA53C0}"/>
    <cellStyle name="Comma [0] 2 218" xfId="36480" hidden="1" xr:uid="{43A6D99B-A331-4108-A12F-867104269028}"/>
    <cellStyle name="Comma [0] 2 218" xfId="36482" hidden="1" xr:uid="{F5DD20EF-6DA7-489B-A9B4-52BAE4F5AFAC}"/>
    <cellStyle name="Comma [0] 2 218" xfId="36487" hidden="1" xr:uid="{74210E9B-E794-443D-A84E-0175A50DB8D4}"/>
    <cellStyle name="Comma [0] 2 218" xfId="36488" hidden="1" xr:uid="{E933A68B-AEE7-4530-B667-E46C17A5B110}"/>
    <cellStyle name="Comma [0] 2 218" xfId="36492" hidden="1" xr:uid="{4E08E587-C230-45EE-94E8-954A7BDD5D9B}"/>
    <cellStyle name="Comma [0] 2 218" xfId="36495" hidden="1" xr:uid="{3433A9F4-F71E-48C8-AD26-ECDBAA592461}"/>
    <cellStyle name="Comma [0] 2 218" xfId="36497" hidden="1" xr:uid="{5B7A3364-0C97-4A0F-AF59-02BD39C95B2E}"/>
    <cellStyle name="Comma [0] 2 218" xfId="36500" hidden="1" xr:uid="{B55AB4CB-6121-4D5F-98FF-1A1D94A64D50}"/>
    <cellStyle name="Comma [0] 2 218" xfId="36501" hidden="1" xr:uid="{69D2F116-5C6E-4245-8384-0632C1E7E92D}"/>
    <cellStyle name="Comma [0] 2 218" xfId="36505" hidden="1" xr:uid="{B748CDD1-B844-4D4E-8AD8-0B80F4BFFD40}"/>
    <cellStyle name="Comma [0] 2 218" xfId="36506" hidden="1" xr:uid="{0292CF88-DC59-4F01-806D-C43FA2435189}"/>
    <cellStyle name="Comma [0] 2 218" xfId="36510" hidden="1" xr:uid="{0200F56C-3940-4D44-B9E2-0E8EA81CCE4A}"/>
    <cellStyle name="Comma [0] 2 218" xfId="36513" hidden="1" xr:uid="{44B7D482-595D-4BC9-B2CC-C52CAB31D9EB}"/>
    <cellStyle name="Comma [0] 2 218" xfId="36514" hidden="1" xr:uid="{6440BFC3-DEBE-42CD-BDAF-7945C7489DE5}"/>
    <cellStyle name="Comma [0] 2 218" xfId="36518" hidden="1" xr:uid="{A26148B3-E48A-464B-8B68-8C50C1692CA7}"/>
    <cellStyle name="Comma [0] 2 218" xfId="36519" hidden="1" xr:uid="{9ACBDBC0-A1BD-4F1A-AEC1-4B19D1BCD492}"/>
    <cellStyle name="Comma [0] 2 218" xfId="36524" hidden="1" xr:uid="{FC3B2DE4-0C96-440B-85B4-EDFB822384EF}"/>
    <cellStyle name="Comma [0] 2 218" xfId="36526" hidden="1" xr:uid="{9B9BF803-FEF9-445A-8ABB-1248BDB0F2A7}"/>
    <cellStyle name="Comma [0] 2 218" xfId="36527" hidden="1" xr:uid="{0C8CE009-FF09-41A0-845F-3F0D39E8A7F6}"/>
    <cellStyle name="Comma [0] 2 218" xfId="36530" hidden="1" xr:uid="{E4645FC9-CBF5-4BB1-B76B-2F871AB646C0}"/>
    <cellStyle name="Comma [0] 2 218" xfId="36533" hidden="1" xr:uid="{AA168CE4-2BDC-4AC9-8DBD-68AFAADA2B0C}"/>
    <cellStyle name="Comma [0] 2 218" xfId="36534" hidden="1" xr:uid="{62F2EAF1-0903-41A2-AE62-50425A91C530}"/>
    <cellStyle name="Comma [0] 2 218" xfId="36538" hidden="1" xr:uid="{54000027-3C91-44A2-8F28-CF6A3CFFBABC}"/>
    <cellStyle name="Comma [0] 2 218" xfId="36540" hidden="1" xr:uid="{F750926F-DBA5-45A2-90F2-CFD61964BC14}"/>
    <cellStyle name="Comma [0] 2 218" xfId="36542" hidden="1" xr:uid="{42C27332-B4B0-4A5D-A06C-B35D81DEAC89}"/>
    <cellStyle name="Comma [0] 2 218" xfId="36545" hidden="1" xr:uid="{2E303546-2CE0-42EA-8961-165B91B2E2DE}"/>
    <cellStyle name="Comma [0] 2 218" xfId="36547" hidden="1" xr:uid="{775A314B-E75E-4C91-94A0-18BA7D77B2E6}"/>
    <cellStyle name="Comma [0] 2 218" xfId="36551" hidden="1" xr:uid="{BEBB5E32-E260-44D5-9C49-E6A323CD178A}"/>
    <cellStyle name="Comma [0] 2 218" xfId="36552" hidden="1" xr:uid="{39282E8C-0D42-4FE9-9DBC-B11F4F4CFC9E}"/>
    <cellStyle name="Comma [0] 2 218" xfId="36554" hidden="1" xr:uid="{CC74BEA0-4FE5-4A40-BF1D-2F6F35B1DE6C}"/>
    <cellStyle name="Comma [0] 2 218" xfId="36558" hidden="1" xr:uid="{FFC7DE48-2B84-4694-A4D2-62B3DDE68020}"/>
    <cellStyle name="Comma [0] 2 218" xfId="36560" hidden="1" xr:uid="{03D0C470-650A-48D1-A668-C89DAA7BFA0C}"/>
    <cellStyle name="Comma [0] 2 218" xfId="36562" hidden="1" xr:uid="{E7012926-4898-420A-9727-A455141C6612}"/>
    <cellStyle name="Comma [0] 2 218" xfId="36565" hidden="1" xr:uid="{D2E15993-B224-4724-80D6-D868743816FC}"/>
    <cellStyle name="Comma [0] 2 218" xfId="36567" hidden="1" xr:uid="{84C47DE4-69D7-48FC-BEDD-6545D3B8FC20}"/>
    <cellStyle name="Comma [0] 2 218" xfId="36572" hidden="1" xr:uid="{4C817399-93CC-4DB7-9DCA-3517941FB6D0}"/>
    <cellStyle name="Comma [0] 2 218" xfId="36573" hidden="1" xr:uid="{12435B06-F8AF-48F6-8E6D-230FFBC91E37}"/>
    <cellStyle name="Comma [0] 2 218" xfId="36577" hidden="1" xr:uid="{737BECB0-A671-42CD-8A5A-62C31A7700C5}"/>
    <cellStyle name="Comma [0] 2 218" xfId="36580" hidden="1" xr:uid="{063B5BBA-996F-48D7-B5F5-8E00D27BC12C}"/>
    <cellStyle name="Comma [0] 2 218" xfId="36582" hidden="1" xr:uid="{D820C371-AF8D-40B9-9D0C-A5F07945AF89}"/>
    <cellStyle name="Comma [0] 2 218" xfId="36585" hidden="1" xr:uid="{5C5D7D3E-5D92-4E06-AA43-C83511825395}"/>
    <cellStyle name="Comma [0] 2 218" xfId="36586" hidden="1" xr:uid="{EFE532F5-EBE6-419E-9E3D-EEEBCF50522D}"/>
    <cellStyle name="Comma [0] 2 218" xfId="36590" hidden="1" xr:uid="{EBC747F8-4C4B-485C-A281-610911396A44}"/>
    <cellStyle name="Comma [0] 2 218" xfId="36593" hidden="1" xr:uid="{DE9C018E-074A-4093-A1C3-333A6F3B2D8D}"/>
    <cellStyle name="Comma [0] 2 218" xfId="36596" hidden="1" xr:uid="{F1C6811A-9806-4819-B0D3-5AC0E33E3419}"/>
    <cellStyle name="Comma [0] 2 218" xfId="36598" hidden="1" xr:uid="{6F0A0229-826E-4AF6-A8D7-1D3C26809ADE}"/>
    <cellStyle name="Comma [0] 2 218" xfId="36601" hidden="1" xr:uid="{1C06C74F-5FFE-4679-8248-0A419648BAE5}"/>
    <cellStyle name="Comma [0] 2 218" xfId="36603" hidden="1" xr:uid="{2A3D64DF-E15D-4849-BB58-00CAAEA182A7}"/>
    <cellStyle name="Comma [0] 2 218" xfId="36607" hidden="1" xr:uid="{17D41F35-EB21-44D4-9AC8-825CE7C57F9E}"/>
    <cellStyle name="Comma [0] 2 218" xfId="36609" hidden="1" xr:uid="{EE828B02-64AB-4F5A-B777-16DA5369D9CE}"/>
    <cellStyle name="Comma [0] 2 218" xfId="36612" hidden="1" xr:uid="{D91775F4-5250-4715-9A96-23C5EDE48ED8}"/>
    <cellStyle name="Comma [0] 2 218" xfId="36614" hidden="1" xr:uid="{6E8B43A4-6BE2-44E0-AA4B-2EB07B210568}"/>
    <cellStyle name="Comma [0] 2 218" xfId="36617" hidden="1" xr:uid="{8318C4F9-EDFF-4196-BAD6-7605C0375E00}"/>
    <cellStyle name="Comma [0] 2 218" xfId="36620" hidden="1" xr:uid="{36B42B0C-6470-4830-8046-2FD45BF26BC3}"/>
    <cellStyle name="Comma [0] 2 218" xfId="36622" hidden="1" xr:uid="{66DDAB91-431D-45BE-A1D6-E7596119617E}"/>
    <cellStyle name="Comma [0] 2 218" xfId="36624" hidden="1" xr:uid="{96BAA129-AB5B-4F60-ADDE-A825C54218E0}"/>
    <cellStyle name="Comma [0] 2 218" xfId="36627" hidden="1" xr:uid="{703A7BDF-5740-421A-AD3E-70F1279C29BB}"/>
    <cellStyle name="Comma [0] 2 218" xfId="36629" hidden="1" xr:uid="{4CF6C5F6-765E-4A36-A8B4-E971ABD8849B}"/>
    <cellStyle name="Comma [0] 2 218" xfId="36632" hidden="1" xr:uid="{66A52ACD-8599-4EA5-955C-5706AF49D164}"/>
    <cellStyle name="Comma [0] 2 218" xfId="36634" hidden="1" xr:uid="{CC028D4E-15BE-4E0C-A9C0-CECF6F983FC2}"/>
    <cellStyle name="Comma [0] 2 218" xfId="36636" hidden="1" xr:uid="{A4F52A93-50A0-40B0-A23E-7E5E815FC92E}"/>
    <cellStyle name="Comma [0] 2 218" xfId="36639" hidden="1" xr:uid="{D25724F2-3E9D-47A1-9019-3B09ABB47C13}"/>
    <cellStyle name="Comma [0] 2 218" xfId="36642" hidden="1" xr:uid="{5D16D7D8-DD30-42EB-AF2D-C9F0DF3953EA}"/>
    <cellStyle name="Comma [0] 2 218" xfId="36644" hidden="1" xr:uid="{39DB757D-AA2B-4D86-AA7A-3027B54775B7}"/>
    <cellStyle name="Comma [0] 2 218" xfId="36647" hidden="1" xr:uid="{11E7D3A3-34CB-45EC-8A02-F3469D978AD0}"/>
    <cellStyle name="Comma [0] 2 218" xfId="36649" hidden="1" xr:uid="{E59A5E83-0C73-4818-AEF3-9CE4F0B27F07}"/>
    <cellStyle name="Comma [0] 2 218" xfId="36653" hidden="1" xr:uid="{3DCB983C-77A3-4F4F-BBBC-322F86B2760F}"/>
    <cellStyle name="Comma [0] 2 218" xfId="36655" hidden="1" xr:uid="{3637284D-4751-4E95-8A66-6ECF5715E20F}"/>
    <cellStyle name="Comma [0] 2 218" xfId="36658" hidden="1" xr:uid="{680BF3BE-EC29-4988-8B7B-3BB1955CC30C}"/>
    <cellStyle name="Comma [0] 2 218" xfId="36661" hidden="1" xr:uid="{DF054F2B-A0D8-46E8-9F95-1B95A0C28684}"/>
    <cellStyle name="Comma [0] 2 218" xfId="36664" hidden="1" xr:uid="{52540F64-1418-463A-99F5-BFC5D6ECFC78}"/>
    <cellStyle name="Comma [0] 2 218" xfId="36667" hidden="1" xr:uid="{68410C35-2433-46CA-BA2E-2B36CF7589B9}"/>
    <cellStyle name="Comma [0] 2 218" xfId="36669" hidden="1" xr:uid="{3DB78D7C-D34F-4413-B024-CF7378796774}"/>
    <cellStyle name="Comma [0] 2 218" xfId="36672" hidden="1" xr:uid="{9E2BB308-F50D-414A-B176-4BC394237699}"/>
    <cellStyle name="Comma [0] 2 218" xfId="36674" hidden="1" xr:uid="{96924514-C444-448C-AB4C-2A25F0EBC89A}"/>
    <cellStyle name="Comma [0] 2 218" xfId="36676" hidden="1" xr:uid="{E6171593-E093-4312-9F35-9395B3822D7F}"/>
    <cellStyle name="Comma [0] 2 218" xfId="36679" hidden="1" xr:uid="{00EA6638-2100-431F-805E-C5D32DDED621}"/>
    <cellStyle name="Comma [0] 2 218" xfId="36681" hidden="1" xr:uid="{9BE8EE2E-C26A-4661-82D9-807D9D2F9AD7}"/>
    <cellStyle name="Comma [0] 2 218" xfId="36685" hidden="1" xr:uid="{05B26E68-F94D-48C4-977E-E6D2943C2DD6}"/>
    <cellStyle name="Comma [0] 2 218" xfId="36687" hidden="1" xr:uid="{2A33D264-9F7B-47A7-8D85-C9FD94F47FA2}"/>
    <cellStyle name="Comma [0] 2 218" xfId="36690" hidden="1" xr:uid="{3D7A2DD6-DE1C-4EF1-9DA5-9514A97E5431}"/>
    <cellStyle name="Comma [0] 2 218" xfId="36692" hidden="1" xr:uid="{04C83AD3-A93B-4770-B4A4-11DFFAF7E6AA}"/>
    <cellStyle name="Comma [0] 2 218" xfId="36695" hidden="1" xr:uid="{9674226D-28C1-46CF-92F7-FC856F574C58}"/>
    <cellStyle name="Comma [0] 2 218" xfId="36698" hidden="1" xr:uid="{F1EF62E2-618A-4A53-A6E2-C07A90ED54AE}"/>
    <cellStyle name="Comma [0] 2 218" xfId="36700" hidden="1" xr:uid="{9B69EC81-3F6F-49A8-9BEB-E283CF595CAC}"/>
    <cellStyle name="Comma [0] 2 218" xfId="36703" hidden="1" xr:uid="{3EED3791-31C2-474D-8831-D2A20DAF5B7E}"/>
    <cellStyle name="Comma [0] 2 218" xfId="36706" hidden="1" xr:uid="{FD332391-E9BC-428D-9847-51680FE4C30B}"/>
    <cellStyle name="Comma [0] 2 218" xfId="36708" hidden="1" xr:uid="{3D32B342-34D2-47BA-A4FD-508F2A2C715D}"/>
    <cellStyle name="Comma [0] 2 218" xfId="36711" hidden="1" xr:uid="{D0104BAA-273E-42FD-AD8E-92FEE53C23DC}"/>
    <cellStyle name="Comma [0] 2 218" xfId="36713" hidden="1" xr:uid="{E0132667-E120-413F-943B-8D3E3B7C870E}"/>
    <cellStyle name="Comma [0] 2 218" xfId="36716" hidden="1" xr:uid="{C2CACEA2-B7F0-4513-9374-11C611AFA340}"/>
    <cellStyle name="Comma [0] 2 218" xfId="36718" hidden="1" xr:uid="{3D959B4F-04D0-4489-812D-336E43D35F0E}"/>
    <cellStyle name="Comma [0] 2 218" xfId="36721" hidden="1" xr:uid="{4F5D8CE0-76DF-4730-A11B-61BE68DC1D6B}"/>
    <cellStyle name="Comma [0] 2 218" xfId="36724" hidden="1" xr:uid="{D6FDE8BC-9F7E-4B60-8B10-FCE8E63D06FC}"/>
    <cellStyle name="Comma [0] 2 218" xfId="36726" hidden="1" xr:uid="{90E7B362-9DCA-4096-98F7-0CB8B87F9E05}"/>
    <cellStyle name="Comma [0] 2 218" xfId="36729" hidden="1" xr:uid="{5F7E763F-8FFF-4EFB-BC51-2F5F8C9B2AAE}"/>
    <cellStyle name="Comma [0] 2 218" xfId="36731" hidden="1" xr:uid="{A9E9C951-B4CF-4DF4-AFF7-9FA9AD37F815}"/>
    <cellStyle name="Comma [0] 2 218" xfId="36736" hidden="1" xr:uid="{93522C96-D75D-48E5-9B59-F49014C38A66}"/>
    <cellStyle name="Comma [0] 2 218" xfId="36737" hidden="1" xr:uid="{97A5062B-5989-4FE2-8F02-F6A1B9B3B951}"/>
    <cellStyle name="Comma [0] 2 218" xfId="36741" hidden="1" xr:uid="{E41F09E7-581B-442A-B502-02CCAC978D29}"/>
    <cellStyle name="Comma [0] 2 218" xfId="36743" hidden="1" xr:uid="{5D2F582C-0470-4124-87D5-D73F4BC8E56D}"/>
    <cellStyle name="Comma [0] 2 218" xfId="36745" hidden="1" xr:uid="{FA822F80-3D54-4B61-8B02-7E7EB6B21362}"/>
    <cellStyle name="Comma [0] 2 218" xfId="36749" hidden="1" xr:uid="{9FEB6460-8A9D-47C7-9EAA-15D91F19233E}"/>
    <cellStyle name="Comma [0] 2 218" xfId="36751" hidden="1" xr:uid="{E4360EA1-BBBB-4E13-8648-DEFEFCFB2F95}"/>
    <cellStyle name="Comma [0] 2 218" xfId="36849" hidden="1" xr:uid="{6C8C6BE3-9D37-4542-A3A9-C9ACC60E9C76}"/>
    <cellStyle name="Comma [0] 2 218" xfId="36850" hidden="1" xr:uid="{73DB08F7-0181-494E-B406-3BF6C7217117}"/>
    <cellStyle name="Comma [0] 2 218" xfId="36855" hidden="1" xr:uid="{72D47C5D-E9C4-456B-B905-BBF06ADFBCED}"/>
    <cellStyle name="Comma [0] 2 218" xfId="36857" hidden="1" xr:uid="{88702717-8CE2-491B-A8FA-1068B5FD3CD1}"/>
    <cellStyle name="Comma [0] 2 218" xfId="36859" hidden="1" xr:uid="{70237FF2-5C66-4B8D-8D64-E5EF067F980E}"/>
    <cellStyle name="Comma [0] 2 218" xfId="36862" hidden="1" xr:uid="{18622209-CBA8-46E4-8CA1-D0BAE5D450B8}"/>
    <cellStyle name="Comma [0] 2 218" xfId="36865" hidden="1" xr:uid="{0FF2C568-5D61-4BDE-B070-7BA768190A2D}"/>
    <cellStyle name="Comma [0] 2 218" xfId="36866" hidden="1" xr:uid="{4AE20918-D561-4BDC-A8D2-958021B59803}"/>
    <cellStyle name="Comma [0] 2 218" xfId="36870" hidden="1" xr:uid="{D41374DF-02E1-4F88-A38E-F41B7CE8E16C}"/>
    <cellStyle name="Comma [0] 2 218" xfId="36871" hidden="1" xr:uid="{D57BCC2F-DA37-40A3-8598-60A306A14A9B}"/>
    <cellStyle name="Comma [0] 2 218" xfId="36875" hidden="1" xr:uid="{47C4ED3B-3E92-410D-90BE-255D1DA02F10}"/>
    <cellStyle name="Comma [0] 2 218" xfId="36877" hidden="1" xr:uid="{B04714EE-E283-45AD-BC2D-5B2126462E58}"/>
    <cellStyle name="Comma [0] 2 218" xfId="36878" hidden="1" xr:uid="{59276422-3E95-4B2C-8B1C-1062BB000535}"/>
    <cellStyle name="Comma [0] 2 218" xfId="36882" hidden="1" xr:uid="{16E14B39-073F-4285-92F2-00836F2063C0}"/>
    <cellStyle name="Comma [0] 2 218" xfId="36884" hidden="1" xr:uid="{ECEC046B-0D6C-4A5A-B81F-160B0D668D69}"/>
    <cellStyle name="Comma [0] 2 218" xfId="36885" hidden="1" xr:uid="{2B93EE79-839E-49AA-88B3-EA147D300950}"/>
    <cellStyle name="Comma [0] 2 218" xfId="36889" hidden="1" xr:uid="{C92B6A60-9908-46AD-8949-B8A884F919D9}"/>
    <cellStyle name="Comma [0] 2 218" xfId="36890" hidden="1" xr:uid="{CD24A93E-F0E0-4E5D-A9D6-FD92F93C4A00}"/>
    <cellStyle name="Comma [0] 2 218" xfId="36895" hidden="1" xr:uid="{1DE60B26-7566-45A8-A3FD-EC7B03E7D0DB}"/>
    <cellStyle name="Comma [0] 2 218" xfId="36897" hidden="1" xr:uid="{AC1EE743-1EA5-4CE6-AC58-EBBB1DB51447}"/>
    <cellStyle name="Comma [0] 2 218" xfId="36900" hidden="1" xr:uid="{46619378-4DB2-4219-90E0-E9BD6E81E2BC}"/>
    <cellStyle name="Comma [0] 2 218" xfId="36903" hidden="1" xr:uid="{D1AE68FE-B118-434B-87A3-DE16DAC7AB31}"/>
    <cellStyle name="Comma [0] 2 218" xfId="36905" hidden="1" xr:uid="{940E6CC0-5BFF-4BB9-BD28-55DD4DFBAD42}"/>
    <cellStyle name="Comma [0] 2 218" xfId="36909" hidden="1" xr:uid="{23CA11C5-DDF0-4774-BF72-E8F5A4BAB37A}"/>
    <cellStyle name="Comma [0] 2 218" xfId="36910" hidden="1" xr:uid="{934FB7DE-DCFE-4B5C-AB1F-97CFD6375FF1}"/>
    <cellStyle name="Comma [0] 2 218" xfId="36914" hidden="1" xr:uid="{94D9D417-1502-4E08-A739-39E7220A8443}"/>
    <cellStyle name="Comma [0] 2 218" xfId="36915" hidden="1" xr:uid="{CB996DD1-6321-48E8-A694-582A30372C7F}"/>
    <cellStyle name="Comma [0] 2 218" xfId="36919" hidden="1" xr:uid="{01A434D8-BFD4-40CF-8648-0FC676BF468E}"/>
    <cellStyle name="Comma [0] 2 218" xfId="36922" hidden="1" xr:uid="{3A54CFE9-4B16-408B-8FF4-9BFDCB208EC5}"/>
    <cellStyle name="Comma [0] 2 218" xfId="36923" hidden="1" xr:uid="{98B8B45A-EF50-41B0-93CC-41EE5B2D6E2A}"/>
    <cellStyle name="Comma [0] 2 218" xfId="36927" hidden="1" xr:uid="{6ABB327F-5E3D-4CAB-BA4E-1C9D332EC048}"/>
    <cellStyle name="Comma [0] 2 218" xfId="36928" hidden="1" xr:uid="{B64D3BE7-7CCC-43F4-ACB9-B07B990EF471}"/>
    <cellStyle name="Comma [0] 2 218" xfId="36933" hidden="1" xr:uid="{C8E69258-71AC-4F62-ACF3-F6335DF7FBAD}"/>
    <cellStyle name="Comma [0] 2 218" xfId="36934" hidden="1" xr:uid="{11906A8D-025A-4B74-A49D-4157265BF53F}"/>
    <cellStyle name="Comma [0] 2 218" xfId="36938" hidden="1" xr:uid="{8C66B939-CF72-4118-9ED2-E441E9575D91}"/>
    <cellStyle name="Comma [0] 2 218" xfId="36941" hidden="1" xr:uid="{C6F68C24-51CC-45CC-9DC5-1B99A4555088}"/>
    <cellStyle name="Comma [0] 2 218" xfId="36942" hidden="1" xr:uid="{AF440EB3-2643-41BC-9233-6910A990339C}"/>
    <cellStyle name="Comma [0] 2 218" xfId="36946" hidden="1" xr:uid="{00DB3E09-3FDF-401D-889B-48F66951797E}"/>
    <cellStyle name="Comma [0] 2 218" xfId="36948" hidden="1" xr:uid="{EBDA46A3-8ABA-468E-B9E4-2D3B5823AC64}"/>
    <cellStyle name="Comma [0] 2 218" xfId="36949" hidden="1" xr:uid="{472B4799-C6FA-401F-AACC-7EFC4E6B2D68}"/>
    <cellStyle name="Comma [0] 2 218" xfId="36953" hidden="1" xr:uid="{E109476A-F68E-46CE-993E-F1E94CAE47E3}"/>
    <cellStyle name="Comma [0] 2 218" xfId="36954" hidden="1" xr:uid="{CD9162BF-1C20-48C5-994B-3AB747ABDE37}"/>
    <cellStyle name="Comma [0] 2 218" xfId="36958" hidden="1" xr:uid="{2CF0D710-815D-473B-A813-E1EC9F47FADA}"/>
    <cellStyle name="Comma [0] 2 218" xfId="36960" hidden="1" xr:uid="{C96C4474-EE58-4A1B-A59E-9F344D7040F1}"/>
    <cellStyle name="Comma [0] 2 218" xfId="36961" hidden="1" xr:uid="{367E46A5-D596-4BF5-81F3-BAEA19B06B2C}"/>
    <cellStyle name="Comma [0] 2 218" xfId="36965" hidden="1" xr:uid="{BADDF764-2EA8-4C41-90AC-A74A4C813F36}"/>
    <cellStyle name="Comma [0] 2 218" xfId="36968" hidden="1" xr:uid="{05890617-7F7F-4E24-A67A-20E7B2513A9D}"/>
    <cellStyle name="Comma [0] 2 218" xfId="36969" hidden="1" xr:uid="{DA5EBCE8-B96F-4D47-A9CB-51414668DC5D}"/>
    <cellStyle name="Comma [0] 2 218" xfId="36973" hidden="1" xr:uid="{14ECA105-57F2-4EC1-98E5-FCA2A474DB7A}"/>
    <cellStyle name="Comma [0] 2 218" xfId="36974" hidden="1" xr:uid="{A347B640-ED24-44B0-B764-88B8BFBC4855}"/>
    <cellStyle name="Comma [0] 2 218" xfId="36980" hidden="1" xr:uid="{6BB39CEF-9A7D-4282-88A4-8562FE6895A0}"/>
    <cellStyle name="Comma [0] 2 218" xfId="36981" hidden="1" xr:uid="{8AE820A6-AA48-4CFB-954C-B3FAB679FF38}"/>
    <cellStyle name="Comma [0] 2 218" xfId="36984" hidden="1" xr:uid="{9CD43A73-BC2F-4988-8015-6CD9AFAE40D0}"/>
    <cellStyle name="Comma [0] 2 218" xfId="36988" hidden="1" xr:uid="{DB968CBB-D7D3-4C6D-BD4D-9924EC62EBDF}"/>
    <cellStyle name="Comma [0] 2 218" xfId="36989" hidden="1" xr:uid="{41B380A7-D14D-4C0C-8C7B-1FCF38418340}"/>
    <cellStyle name="Comma [0] 2 218" xfId="36993" hidden="1" xr:uid="{9BBBD697-A0A6-4BCF-A498-099D34B9EDDA}"/>
    <cellStyle name="Comma [0] 2 218" xfId="36994" hidden="1" xr:uid="{CB486F69-538B-457B-9EA8-AC1E2A2B93AB}"/>
    <cellStyle name="Comma [0] 2 218" xfId="36998" hidden="1" xr:uid="{247F3E16-76A1-471A-BB5C-A41060DD1D62}"/>
    <cellStyle name="Comma [0] 2 218" xfId="36999" hidden="1" xr:uid="{57EA2024-69A4-4F13-9D40-C8C4453C96F3}"/>
    <cellStyle name="Comma [0] 2 218" xfId="37003" hidden="1" xr:uid="{E360B50A-0EDE-4135-A36D-A7169F10EEDA}"/>
    <cellStyle name="Comma [0] 2 218" xfId="37006" hidden="1" xr:uid="{785301DB-FA10-4B65-AC20-177452E04CC5}"/>
    <cellStyle name="Comma [0] 2 218" xfId="37007" hidden="1" xr:uid="{7FF0B159-7FF8-4465-8216-D61010B56767}"/>
    <cellStyle name="Comma [0] 2 218" xfId="37010" hidden="1" xr:uid="{3EF14052-3B83-41DC-8FE8-FABB9CE81CA2}"/>
    <cellStyle name="Comma [0] 2 218" xfId="37012" hidden="1" xr:uid="{3A3E20DC-9214-471F-9F7E-830F12706936}"/>
    <cellStyle name="Comma [0] 2 218" xfId="37016" hidden="1" xr:uid="{D91C461A-CCEB-41C0-A6AE-5E0F1B3FD590}"/>
    <cellStyle name="Comma [0] 2 218" xfId="37018" hidden="1" xr:uid="{18B5F300-45D6-45C2-98F7-2A37B27AE106}"/>
    <cellStyle name="Comma [0] 2 218" xfId="37022" hidden="1" xr:uid="{4CFCB634-D8E5-409F-A644-C9F91ADA9289}"/>
    <cellStyle name="Comma [0] 2 218" xfId="37024" hidden="1" xr:uid="{11EC5EDE-8581-4428-BEC1-40A6F80F5C3C}"/>
    <cellStyle name="Comma [0] 2 218" xfId="37026" hidden="1" xr:uid="{A8261BCA-BD00-4462-ACA5-348009DD4E39}"/>
    <cellStyle name="Comma [0] 2 218" xfId="37029" hidden="1" xr:uid="{DB155ACD-CEE7-4CD6-9120-F0F4CFBCF936}"/>
    <cellStyle name="Comma [0] 2 218" xfId="37031" hidden="1" xr:uid="{94E87063-EC82-43C4-A468-DE236A8ED008}"/>
    <cellStyle name="Comma [0] 2 218" xfId="37033" hidden="1" xr:uid="{FDE06753-62C7-498F-873E-BC69587A2D8D}"/>
    <cellStyle name="Comma [0] 2 218" xfId="37036" hidden="1" xr:uid="{43AF3771-7040-433D-AC84-97D2F17A03F3}"/>
    <cellStyle name="Comma [0] 2 218" xfId="37038" hidden="1" xr:uid="{0EE76EB8-09A1-4395-954D-BAAF1E89F589}"/>
    <cellStyle name="Comma [0] 2 218" xfId="37042" hidden="1" xr:uid="{373DF006-49E2-4FDF-8B22-C4D8807CCB95}"/>
    <cellStyle name="Comma [0] 2 218" xfId="37043" hidden="1" xr:uid="{88F1EA60-D3FB-43FE-9637-732AFF66480A}"/>
    <cellStyle name="Comma [0] 2 218" xfId="37045" hidden="1" xr:uid="{E7FFBC54-DA87-4239-985E-15D48980949E}"/>
    <cellStyle name="Comma [0] 2 218" xfId="37049" hidden="1" xr:uid="{F76BF198-6D53-451B-BF14-9EC57C583705}"/>
    <cellStyle name="Comma [0] 2 218" xfId="37051" hidden="1" xr:uid="{8D5B3C19-71D5-43E7-A03C-D94EB0BFE2E0}"/>
    <cellStyle name="Comma [0] 2 218" xfId="37053" hidden="1" xr:uid="{C5470858-7AC9-4F19-B2D2-C00CAC81929A}"/>
    <cellStyle name="Comma [0] 2 218" xfId="37056" hidden="1" xr:uid="{C64FCC8F-50EF-487C-A0EE-1B01DC80234F}"/>
    <cellStyle name="Comma [0] 2 218" xfId="37058" hidden="1" xr:uid="{311C6324-337A-44CD-B991-C78C507E70F0}"/>
    <cellStyle name="Comma [0] 2 218" xfId="37063" hidden="1" xr:uid="{E76BC506-9793-4CB2-8DF5-57AB473AA1C4}"/>
    <cellStyle name="Comma [0] 2 218" xfId="37065" hidden="1" xr:uid="{570DB37B-F90E-4FD8-97EB-29C2E057A69B}"/>
    <cellStyle name="Comma [0] 2 218" xfId="37069" hidden="1" xr:uid="{A6D967A7-BB4E-4506-828C-8B47D8E011D1}"/>
    <cellStyle name="Comma [0] 2 218" xfId="37071" hidden="1" xr:uid="{C16A5447-8A28-47A4-A7DC-458F69B3B803}"/>
    <cellStyle name="Comma [0] 2 218" xfId="37074" hidden="1" xr:uid="{899FE94B-B6E1-4606-B9FD-2B042284AFC9}"/>
    <cellStyle name="Comma [0] 2 218" xfId="37077" hidden="1" xr:uid="{617B8C71-B55D-4B56-804B-E6638B0291B1}"/>
    <cellStyle name="Comma [0] 2 218" xfId="37079" hidden="1" xr:uid="{BABD33D5-C52B-40F8-96C6-85322281DEEA}"/>
    <cellStyle name="Comma [0] 2 218" xfId="37082" hidden="1" xr:uid="{73A1373A-9C10-4D52-8024-4D3BC786EA42}"/>
    <cellStyle name="Comma [0] 2 218" xfId="37084" hidden="1" xr:uid="{D784B8BD-1E1A-4CB9-BDA1-DFB272C7E60E}"/>
    <cellStyle name="Comma [0] 2 218" xfId="37087" hidden="1" xr:uid="{4B45ED6F-B156-4ECA-8C38-D727FF09380C}"/>
    <cellStyle name="Comma [0] 2 218" xfId="37090" hidden="1" xr:uid="{A5E13DAB-AF5E-4169-A667-A0AF1D90147E}"/>
    <cellStyle name="Comma [0] 2 218" xfId="37092" hidden="1" xr:uid="{939C7158-776B-4DE3-A61F-B266C69CC09B}"/>
    <cellStyle name="Comma [0] 2 218" xfId="37095" hidden="1" xr:uid="{B3573D9D-8C86-44BC-B74E-4EF84D743304}"/>
    <cellStyle name="Comma [0] 2 218" xfId="37096" hidden="1" xr:uid="{1014504F-51C6-4E69-8BDA-9CAE9F35A27D}"/>
    <cellStyle name="Comma [0] 2 218" xfId="37101" hidden="1" xr:uid="{C495DFE7-E858-4D38-A5C7-7AF247414458}"/>
    <cellStyle name="Comma [0] 2 218" xfId="37103" hidden="1" xr:uid="{FA90EE6C-E732-4D4D-BF97-DE1A813DF903}"/>
    <cellStyle name="Comma [0] 2 218" xfId="37106" hidden="1" xr:uid="{F682D388-9682-45FC-A031-13708B64A822}"/>
    <cellStyle name="Comma [0] 2 218" xfId="37109" hidden="1" xr:uid="{76BAEBCD-2675-4973-9028-8185D640C9A4}"/>
    <cellStyle name="Comma [0] 2 218" xfId="37111" hidden="1" xr:uid="{5CDC0717-2817-4946-9F62-6EF9019915D7}"/>
    <cellStyle name="Comma [0] 2 218" xfId="37114" hidden="1" xr:uid="{2EC60BB9-D71F-440E-97C6-8C913078E668}"/>
    <cellStyle name="Comma [0] 2 218" xfId="37116" hidden="1" xr:uid="{76DA64C2-634B-4999-83BC-7870FBCC16DF}"/>
    <cellStyle name="Comma [0] 2 218" xfId="37118" hidden="1" xr:uid="{54FEFAD6-2A8D-4A1F-B8DE-B0B635D50700}"/>
    <cellStyle name="Comma [0] 2 218" xfId="37121" hidden="1" xr:uid="{E199D7B2-3ADD-405E-B007-3D1BA3D97470}"/>
    <cellStyle name="Comma [0] 2 218" xfId="37123" hidden="1" xr:uid="{C614D88E-D5B4-41D1-87F3-E1CB8F5DCBDB}"/>
    <cellStyle name="Comma [0] 2 218" xfId="37127" hidden="1" xr:uid="{92753F16-A787-4CD6-B509-A2A116871660}"/>
    <cellStyle name="Comma [0] 2 218" xfId="37128" hidden="1" xr:uid="{CD4A92B8-A33A-4C72-8437-A731BE341692}"/>
    <cellStyle name="Comma [0] 2 218" xfId="37130" hidden="1" xr:uid="{95B05243-288C-4427-932D-B49340231D0F}"/>
    <cellStyle name="Comma [0] 2 218" xfId="37134" hidden="1" xr:uid="{F419430B-476E-4D68-98C8-8238ABACDF53}"/>
    <cellStyle name="Comma [0] 2 218" xfId="37136" hidden="1" xr:uid="{09606009-643D-4006-BBCB-0CEBD868C58B}"/>
    <cellStyle name="Comma [0] 2 218" xfId="37138" hidden="1" xr:uid="{3A0D324F-6488-468D-A38C-DD80BB5D69CF}"/>
    <cellStyle name="Comma [0] 2 218" xfId="37141" hidden="1" xr:uid="{0B72D7F3-A167-473D-BE52-2ED0BE416D28}"/>
    <cellStyle name="Comma [0] 2 218" xfId="37143" hidden="1" xr:uid="{DDC85787-4F21-4778-B96E-E205A168AF59}"/>
    <cellStyle name="Comma [0] 2 218" xfId="37148" hidden="1" xr:uid="{3623BD50-ADE4-45D5-89A4-B52417B0F818}"/>
    <cellStyle name="Comma [0] 2 218" xfId="37149" hidden="1" xr:uid="{FECD9363-06E8-4D84-BC41-FC4D0521C71C}"/>
    <cellStyle name="Comma [0] 2 218" xfId="37153" hidden="1" xr:uid="{34741716-9680-45B0-A270-E159E59F2F6A}"/>
    <cellStyle name="Comma [0] 2 218" xfId="37156" hidden="1" xr:uid="{836BA070-B1D4-4FCB-A533-F4A53FB6217D}"/>
    <cellStyle name="Comma [0] 2 218" xfId="37158" hidden="1" xr:uid="{F34CBCCC-4D60-4769-8FDA-6D093B88654F}"/>
    <cellStyle name="Comma [0] 2 218" xfId="37161" hidden="1" xr:uid="{8746C089-4372-41AE-978F-7D1E7AEB8E7F}"/>
    <cellStyle name="Comma [0] 2 218" xfId="37162" hidden="1" xr:uid="{6ACFC9F2-8A2C-4462-963D-E090C8887A09}"/>
    <cellStyle name="Comma [0] 2 218" xfId="37166" hidden="1" xr:uid="{0D80B82B-8AAC-40C5-8230-B80944BCBD20}"/>
    <cellStyle name="Comma [0] 2 218" xfId="37167" hidden="1" xr:uid="{EDB145F9-2C75-4165-A1D2-D9B0AE75B418}"/>
    <cellStyle name="Comma [0] 2 218" xfId="37171" hidden="1" xr:uid="{461F88FC-1BFD-49F7-92BE-481EF71A4F59}"/>
    <cellStyle name="Comma [0] 2 218" xfId="37174" hidden="1" xr:uid="{2EE3C6D1-1AD5-45B1-934A-642C4F64EFF7}"/>
    <cellStyle name="Comma [0] 2 218" xfId="37175" hidden="1" xr:uid="{0326D427-4972-452A-B5B3-05BBB511BAF9}"/>
    <cellStyle name="Comma [0] 2 218" xfId="37179" hidden="1" xr:uid="{25662FFC-97DF-4D54-84B5-465D95F5308C}"/>
    <cellStyle name="Comma [0] 2 218" xfId="37180" hidden="1" xr:uid="{49A3AC74-CB5E-4B55-9AE7-350CE0D993E6}"/>
    <cellStyle name="Comma [0] 2 218" xfId="37185" hidden="1" xr:uid="{A5F740EE-1A6A-4568-A5E1-DC7837C57D72}"/>
    <cellStyle name="Comma [0] 2 218" xfId="37187" hidden="1" xr:uid="{3715EBBE-DA67-4DA9-B107-41A29B1FC9F1}"/>
    <cellStyle name="Comma [0] 2 218" xfId="37188" hidden="1" xr:uid="{285A7042-6E8C-4B06-A694-30BA3E8EB9D2}"/>
    <cellStyle name="Comma [0] 2 218" xfId="37191" hidden="1" xr:uid="{5C7357BA-7C66-4AB7-A6DB-CD9EB5BC9712}"/>
    <cellStyle name="Comma [0] 2 218" xfId="37194" hidden="1" xr:uid="{6F6FBE7D-13DE-40EF-8836-C6CA5B2584C3}"/>
    <cellStyle name="Comma [0] 2 218" xfId="37195" hidden="1" xr:uid="{F6150766-EF91-433E-B70B-DB419EDBEAD2}"/>
    <cellStyle name="Comma [0] 2 218" xfId="37199" hidden="1" xr:uid="{BB63CD7A-64CE-4BE2-BB12-A24F8BB8B4A8}"/>
    <cellStyle name="Comma [0] 2 218" xfId="37201" hidden="1" xr:uid="{4D3649B3-914D-4955-97AC-D8A710FBC521}"/>
    <cellStyle name="Comma [0] 2 218" xfId="37203" hidden="1" xr:uid="{4D5F1A6D-0EBA-4A88-A9BC-2AEA8A1489C4}"/>
    <cellStyle name="Comma [0] 2 218" xfId="37206" hidden="1" xr:uid="{56FC850E-54CF-415D-B79E-5FFADD186B04}"/>
    <cellStyle name="Comma [0] 2 218" xfId="37208" hidden="1" xr:uid="{594B4365-6343-41B5-9DEF-851DEED39331}"/>
    <cellStyle name="Comma [0] 2 218" xfId="37212" hidden="1" xr:uid="{87DB282E-4076-4CF6-9126-893C4F3384E8}"/>
    <cellStyle name="Comma [0] 2 218" xfId="37213" hidden="1" xr:uid="{C10DB2DE-107A-4C7F-9AEB-6FE3FB0AFE8B}"/>
    <cellStyle name="Comma [0] 2 218" xfId="37215" hidden="1" xr:uid="{1F365888-D97B-43BF-8C00-AF7800E9FE0C}"/>
    <cellStyle name="Comma [0] 2 218" xfId="37219" hidden="1" xr:uid="{B005C7C7-8170-4702-BC42-683FADA429EC}"/>
    <cellStyle name="Comma [0] 2 218" xfId="37221" hidden="1" xr:uid="{202D9782-972D-4C00-B145-D4A8072FAEC6}"/>
    <cellStyle name="Comma [0] 2 218" xfId="37223" hidden="1" xr:uid="{CE917990-EE28-408C-B192-7A5E14ACA147}"/>
    <cellStyle name="Comma [0] 2 218" xfId="37226" hidden="1" xr:uid="{070C0C9C-F40A-4005-9BE6-7A655335740F}"/>
    <cellStyle name="Comma [0] 2 218" xfId="37228" hidden="1" xr:uid="{4BD92C42-73C2-455E-80DE-689B439806D5}"/>
    <cellStyle name="Comma [0] 2 218" xfId="37233" hidden="1" xr:uid="{7542C4B1-8608-432E-A09F-D19683E61602}"/>
    <cellStyle name="Comma [0] 2 218" xfId="37234" hidden="1" xr:uid="{DE2A4F94-402D-4E90-971B-1C43AB0202FF}"/>
    <cellStyle name="Comma [0] 2 218" xfId="37238" hidden="1" xr:uid="{8EB609A0-021C-48F1-A0C2-7A359BB3FEE0}"/>
    <cellStyle name="Comma [0] 2 218" xfId="37241" hidden="1" xr:uid="{9FED2215-911D-46A4-A589-DBD6AAF6622C}"/>
    <cellStyle name="Comma [0] 2 218" xfId="37243" hidden="1" xr:uid="{6329899F-C447-4638-907E-1FD7F3AD5C20}"/>
    <cellStyle name="Comma [0] 2 218" xfId="37246" hidden="1" xr:uid="{3256005D-EAE7-4934-8F74-9B17A23B870D}"/>
    <cellStyle name="Comma [0] 2 218" xfId="37247" hidden="1" xr:uid="{08ACCCE0-C111-4215-A872-C01800C20358}"/>
    <cellStyle name="Comma [0] 2 218" xfId="37251" hidden="1" xr:uid="{A0991E60-08CC-49AD-A439-61F29FA0628D}"/>
    <cellStyle name="Comma [0] 2 218" xfId="37254" hidden="1" xr:uid="{37EC3C8B-86AF-4AA4-AFCA-B7CAEA1CFBB5}"/>
    <cellStyle name="Comma [0] 2 218" xfId="37257" hidden="1" xr:uid="{FEFFCEBB-9C2A-4A24-91D8-6F297BC6FC29}"/>
    <cellStyle name="Comma [0] 2 218" xfId="37259" hidden="1" xr:uid="{5760C7A9-3867-436C-A66E-1F191084FFB3}"/>
    <cellStyle name="Comma [0] 2 218" xfId="37262" hidden="1" xr:uid="{E4980382-D157-4C71-B05B-5DF871A95E87}"/>
    <cellStyle name="Comma [0] 2 218" xfId="37264" hidden="1" xr:uid="{D1FD1967-ACD0-465A-8C3D-8BED8D2587F6}"/>
    <cellStyle name="Comma [0] 2 218" xfId="37268" hidden="1" xr:uid="{0560D2EA-50C1-46CD-97E7-4C90A4E796B2}"/>
    <cellStyle name="Comma [0] 2 218" xfId="37270" hidden="1" xr:uid="{5897E7D2-7F58-48C4-B2EC-9F62B5CAD9A8}"/>
    <cellStyle name="Comma [0] 2 218" xfId="37273" hidden="1" xr:uid="{9A7D77DA-B520-41AB-8E74-030F4D0D2C85}"/>
    <cellStyle name="Comma [0] 2 218" xfId="37275" hidden="1" xr:uid="{4CEDCE2E-52D9-4484-BCAC-35EF699368A3}"/>
    <cellStyle name="Comma [0] 2 218" xfId="37278" hidden="1" xr:uid="{94AD342C-C3AC-4593-8771-05520C818293}"/>
    <cellStyle name="Comma [0] 2 218" xfId="37281" hidden="1" xr:uid="{B252C3AE-5472-4F17-8B0D-1CE87429629B}"/>
    <cellStyle name="Comma [0] 2 218" xfId="37283" hidden="1" xr:uid="{510AC143-FB98-4CCB-B504-169E127146A7}"/>
    <cellStyle name="Comma [0] 2 218" xfId="37285" hidden="1" xr:uid="{7C6E859B-724A-49A2-92A8-08B233226818}"/>
    <cellStyle name="Comma [0] 2 218" xfId="37288" hidden="1" xr:uid="{8ECF9383-C9F5-464B-A382-1733707BE84D}"/>
    <cellStyle name="Comma [0] 2 218" xfId="37290" hidden="1" xr:uid="{A5505062-D194-45A6-A4B1-99DED268CA60}"/>
    <cellStyle name="Comma [0] 2 218" xfId="37293" hidden="1" xr:uid="{AC62ACB1-BF98-40BA-AC46-D7CB3B4C2905}"/>
    <cellStyle name="Comma [0] 2 218" xfId="37295" hidden="1" xr:uid="{87B8873B-94D8-4C19-B85B-D116D6FA1A97}"/>
    <cellStyle name="Comma [0] 2 218" xfId="37297" hidden="1" xr:uid="{7230A4B6-77F1-4821-BD87-D65B1CD50B81}"/>
    <cellStyle name="Comma [0] 2 218" xfId="37300" hidden="1" xr:uid="{3E0EE87C-C57C-454E-ACEE-C72C4D449F2D}"/>
    <cellStyle name="Comma [0] 2 218" xfId="37303" hidden="1" xr:uid="{B685D5D0-D749-4B99-840D-57418A78E5C4}"/>
    <cellStyle name="Comma [0] 2 218" xfId="37305" hidden="1" xr:uid="{BF05E622-5362-48B5-B4E2-62446DC7654A}"/>
    <cellStyle name="Comma [0] 2 218" xfId="37308" hidden="1" xr:uid="{8263D85F-F9E5-46D8-A52B-582B4B4127E9}"/>
    <cellStyle name="Comma [0] 2 218" xfId="37310" hidden="1" xr:uid="{6F0BA343-A231-45BA-90D0-3D7DCF191A24}"/>
    <cellStyle name="Comma [0] 2 218" xfId="37314" hidden="1" xr:uid="{3DB2E943-A242-4411-9B69-3D39FB350728}"/>
    <cellStyle name="Comma [0] 2 218" xfId="37316" hidden="1" xr:uid="{97BAAF6A-79D8-4C38-96FD-A7894E41E81E}"/>
    <cellStyle name="Comma [0] 2 218" xfId="37319" hidden="1" xr:uid="{BE362D72-CA5A-40D5-80ED-7D15B05EF8FE}"/>
    <cellStyle name="Comma [0] 2 218" xfId="37322" hidden="1" xr:uid="{5ED133F8-E09C-40F3-AE67-E7A31A73FE05}"/>
    <cellStyle name="Comma [0] 2 218" xfId="37325" hidden="1" xr:uid="{939EF360-38C2-4D91-8622-10FFF9D1A410}"/>
    <cellStyle name="Comma [0] 2 218" xfId="37328" hidden="1" xr:uid="{DA5CAAA1-4FD9-46CA-AC5C-A7F5F1CB20A7}"/>
    <cellStyle name="Comma [0] 2 218" xfId="37330" hidden="1" xr:uid="{2D57CB9E-7E30-4B2A-AC3E-1A5071552798}"/>
    <cellStyle name="Comma [0] 2 218" xfId="37333" hidden="1" xr:uid="{42B3E3F2-E0DF-4F83-B2AF-C680F625CEAD}"/>
    <cellStyle name="Comma [0] 2 218" xfId="37335" hidden="1" xr:uid="{FC3879DD-EA19-47B7-935A-5D8D80D8491F}"/>
    <cellStyle name="Comma [0] 2 218" xfId="37337" hidden="1" xr:uid="{0DF212CC-6106-43E3-8CFC-D8F5B3935E84}"/>
    <cellStyle name="Comma [0] 2 218" xfId="37340" hidden="1" xr:uid="{BC06779C-0F20-4658-A4C6-3F03EF3E9ED8}"/>
    <cellStyle name="Comma [0] 2 218" xfId="37342" hidden="1" xr:uid="{340614D1-D1D9-4375-9660-3B3C43BEE54B}"/>
    <cellStyle name="Comma [0] 2 218" xfId="37346" hidden="1" xr:uid="{3DBECEA1-C79E-465E-86F8-6FA946589C5B}"/>
    <cellStyle name="Comma [0] 2 218" xfId="37348" hidden="1" xr:uid="{0EB7FD9A-934B-496B-A293-142B78D21693}"/>
    <cellStyle name="Comma [0] 2 218" xfId="37351" hidden="1" xr:uid="{E8EA34B9-92F7-4277-9C04-3266D6F5867E}"/>
    <cellStyle name="Comma [0] 2 218" xfId="37353" hidden="1" xr:uid="{D8295491-165A-4E4C-BE97-EF44FDF102B6}"/>
    <cellStyle name="Comma [0] 2 218" xfId="37356" hidden="1" xr:uid="{5CBD490B-8C2D-412A-9012-0E1F2DFE789B}"/>
    <cellStyle name="Comma [0] 2 218" xfId="37359" hidden="1" xr:uid="{3534C945-11BC-43E7-9B83-A7341BBF3CB8}"/>
    <cellStyle name="Comma [0] 2 218" xfId="37361" hidden="1" xr:uid="{1EF5D08D-23EA-47C9-BAA1-4F1FCE150D96}"/>
    <cellStyle name="Comma [0] 2 218" xfId="37364" hidden="1" xr:uid="{11D71F36-8E34-4B95-9F5C-00C4F953A62B}"/>
    <cellStyle name="Comma [0] 2 218" xfId="37367" hidden="1" xr:uid="{63355D74-C1E1-4811-8CF0-2DFB79EF54A3}"/>
    <cellStyle name="Comma [0] 2 218" xfId="37369" hidden="1" xr:uid="{C54A4109-8FBE-4374-AC08-14327D1E5866}"/>
    <cellStyle name="Comma [0] 2 218" xfId="37372" hidden="1" xr:uid="{6384BE1F-3219-4CC6-9AF0-8DCED156947C}"/>
    <cellStyle name="Comma [0] 2 218" xfId="37374" hidden="1" xr:uid="{DCEFA701-CED1-45A8-BFBA-FF90CD186C4E}"/>
    <cellStyle name="Comma [0] 2 218" xfId="37377" hidden="1" xr:uid="{34F9F39B-BD6E-40ED-A868-F488111DE8DB}"/>
    <cellStyle name="Comma [0] 2 218" xfId="37379" hidden="1" xr:uid="{FE594978-DCD6-480A-B57A-0F9671DD76C3}"/>
    <cellStyle name="Comma [0] 2 218" xfId="37382" hidden="1" xr:uid="{D60C9A3D-18F8-486E-BB3E-735407B33B76}"/>
    <cellStyle name="Comma [0] 2 218" xfId="37385" hidden="1" xr:uid="{6C23689A-3A9D-4C3F-86E0-A5E9B5721870}"/>
    <cellStyle name="Comma [0] 2 218" xfId="37387" hidden="1" xr:uid="{487580CC-C079-4E18-9FE6-13D99D7BBEF8}"/>
    <cellStyle name="Comma [0] 2 218" xfId="37390" hidden="1" xr:uid="{2C878BED-B78A-4CA5-B7E1-419208436052}"/>
    <cellStyle name="Comma [0] 2 218" xfId="37392" hidden="1" xr:uid="{D35BA263-5AFC-4F60-8720-6ADB30A30363}"/>
    <cellStyle name="Comma [0] 2 218" xfId="37397" hidden="1" xr:uid="{989280F7-3F01-4D07-8631-563D7F6B073A}"/>
    <cellStyle name="Comma [0] 2 218" xfId="37398" hidden="1" xr:uid="{FA387BB0-04EA-4503-9D42-92CB4F87264E}"/>
    <cellStyle name="Comma [0] 2 218" xfId="37402" hidden="1" xr:uid="{1F0BC2DF-A2E5-4F42-AECE-DDB1965D0DD2}"/>
    <cellStyle name="Comma [0] 2 218" xfId="37404" hidden="1" xr:uid="{59609F96-EA95-498D-A48D-680650225EA4}"/>
    <cellStyle name="Comma [0] 2 218" xfId="37406" hidden="1" xr:uid="{674620DB-6218-4DD4-95C0-52BE920515EB}"/>
    <cellStyle name="Comma [0] 2 218" xfId="37410" hidden="1" xr:uid="{C6F8E265-A1BC-4376-B7E8-918859878AD5}"/>
    <cellStyle name="Comma [0] 2 218" xfId="37412" hidden="1" xr:uid="{664E65C0-46FA-41F2-8A7B-FE9BA3F938BE}"/>
    <cellStyle name="Comma [0] 2 218" xfId="39068" hidden="1" xr:uid="{0A1D8816-E87F-45A2-BF72-0F421B5E00D2}"/>
    <cellStyle name="Comma [0] 2 218" xfId="39069" hidden="1" xr:uid="{AC5F4D11-8225-47DA-B0E8-0E336AE507B4}"/>
    <cellStyle name="Comma [0] 2 218" xfId="39074" hidden="1" xr:uid="{799BC971-F326-44E7-8351-6154EE135972}"/>
    <cellStyle name="Comma [0] 2 218" xfId="39076" hidden="1" xr:uid="{6A1D9FA7-E277-42CC-966D-16B5868CCAE4}"/>
    <cellStyle name="Comma [0] 2 218" xfId="39078" hidden="1" xr:uid="{9C0B1386-1AFA-41CC-BA25-D7AC86F4F92B}"/>
    <cellStyle name="Comma [0] 2 218" xfId="39081" hidden="1" xr:uid="{37CB4DC1-A427-483A-B38D-6B281B2E070F}"/>
    <cellStyle name="Comma [0] 2 218" xfId="39084" hidden="1" xr:uid="{BB82EE29-2D36-450A-93D4-2212D38B8074}"/>
    <cellStyle name="Comma [0] 2 218" xfId="39085" hidden="1" xr:uid="{38C25BBE-B429-4A39-9470-B3247818934B}"/>
    <cellStyle name="Comma [0] 2 218" xfId="39089" hidden="1" xr:uid="{90301F57-A1B8-4AE8-B0C9-A56A92C68097}"/>
    <cellStyle name="Comma [0] 2 218" xfId="39090" hidden="1" xr:uid="{075CCC7E-0F38-450B-B87D-9AEA196A92B8}"/>
    <cellStyle name="Comma [0] 2 218" xfId="39094" hidden="1" xr:uid="{85B0AD0D-CC32-45CF-8184-0F2603FA8182}"/>
    <cellStyle name="Comma [0] 2 218" xfId="39096" hidden="1" xr:uid="{F6F4D0AB-06CB-484A-81BB-A20DF0CE3231}"/>
    <cellStyle name="Comma [0] 2 218" xfId="39097" hidden="1" xr:uid="{64D95565-0F5E-4885-AF9A-A1CEFA4D2BEF}"/>
    <cellStyle name="Comma [0] 2 218" xfId="39101" hidden="1" xr:uid="{CA2CE02D-45FB-4523-BCE9-FA9EC99C82A4}"/>
    <cellStyle name="Comma [0] 2 218" xfId="39103" hidden="1" xr:uid="{1D719DF3-AEFB-4C56-9B38-30136A895458}"/>
    <cellStyle name="Comma [0] 2 218" xfId="39104" hidden="1" xr:uid="{F5EBC3D6-1027-4EB3-9FE4-E19C821F1965}"/>
    <cellStyle name="Comma [0] 2 218" xfId="39108" hidden="1" xr:uid="{CC6F6798-469C-49BA-AB08-01887C1C63C5}"/>
    <cellStyle name="Comma [0] 2 218" xfId="39109" hidden="1" xr:uid="{2C433E2A-B750-4594-9026-043EC5B601E1}"/>
    <cellStyle name="Comma [0] 2 218" xfId="39114" hidden="1" xr:uid="{6983D822-0387-466F-AE1D-2A103A6C513C}"/>
    <cellStyle name="Comma [0] 2 218" xfId="39116" hidden="1" xr:uid="{2AAF3F57-07C0-4382-AF3F-BF3423F99744}"/>
    <cellStyle name="Comma [0] 2 218" xfId="39119" hidden="1" xr:uid="{309013F7-1911-41A6-BFA5-C557E8890848}"/>
    <cellStyle name="Comma [0] 2 218" xfId="39122" hidden="1" xr:uid="{676B4D3B-A62A-4935-BFC4-45C732A42A7B}"/>
    <cellStyle name="Comma [0] 2 218" xfId="39124" hidden="1" xr:uid="{D705A660-7E7B-4C9A-83C9-7EBDBE6DBBBC}"/>
    <cellStyle name="Comma [0] 2 218" xfId="39128" hidden="1" xr:uid="{598E65EC-DBDA-4E71-8F6D-7FC4A2BC4A59}"/>
    <cellStyle name="Comma [0] 2 218" xfId="39129" hidden="1" xr:uid="{A9DBF4E9-79BE-4410-A6DF-A1F2822A1685}"/>
    <cellStyle name="Comma [0] 2 218" xfId="39133" hidden="1" xr:uid="{4EAD6A7F-E09A-40E3-B0BA-892FFCE6164B}"/>
    <cellStyle name="Comma [0] 2 218" xfId="39134" hidden="1" xr:uid="{A4011225-3796-4631-863A-DFA8A107021C}"/>
    <cellStyle name="Comma [0] 2 218" xfId="39138" hidden="1" xr:uid="{81BBA797-7476-4EF9-90C6-1313FBC41725}"/>
    <cellStyle name="Comma [0] 2 218" xfId="39141" hidden="1" xr:uid="{8077EF7B-47EC-420A-A8A2-B459002E33AB}"/>
    <cellStyle name="Comma [0] 2 218" xfId="39142" hidden="1" xr:uid="{350B4DF6-F90A-4453-9CCB-8EF310266834}"/>
    <cellStyle name="Comma [0] 2 218" xfId="39146" hidden="1" xr:uid="{2572B11A-FA71-48DD-9200-1EEA116AF2D8}"/>
    <cellStyle name="Comma [0] 2 218" xfId="39147" hidden="1" xr:uid="{D045AC6C-AB19-4A05-B22B-B6909A5DF31A}"/>
    <cellStyle name="Comma [0] 2 218" xfId="39152" hidden="1" xr:uid="{C13EDAF0-55C3-426B-BFAB-370E01A2316F}"/>
    <cellStyle name="Comma [0] 2 218" xfId="39153" hidden="1" xr:uid="{063402EE-BB9E-4BD6-8023-775D73383B14}"/>
    <cellStyle name="Comma [0] 2 218" xfId="39157" hidden="1" xr:uid="{DF4F6507-F329-4F8B-89F9-AD26F4715177}"/>
    <cellStyle name="Comma [0] 2 218" xfId="39160" hidden="1" xr:uid="{52BEFC67-1D13-460F-A090-4CB953A941A3}"/>
    <cellStyle name="Comma [0] 2 218" xfId="39161" hidden="1" xr:uid="{A5CC9A15-EF19-4953-A33E-31CB47DD3D62}"/>
    <cellStyle name="Comma [0] 2 218" xfId="39165" hidden="1" xr:uid="{B48C9EE6-0B56-4969-A849-E53581BE9375}"/>
    <cellStyle name="Comma [0] 2 218" xfId="39167" hidden="1" xr:uid="{9C146BD8-FA40-4A07-929E-E0704207F08E}"/>
    <cellStyle name="Comma [0] 2 218" xfId="39168" hidden="1" xr:uid="{9BC9ADCC-927E-4A1A-B2F3-52833C11FFB4}"/>
    <cellStyle name="Comma [0] 2 218" xfId="39172" hidden="1" xr:uid="{49654290-545A-41E4-B85E-C42E69D4F434}"/>
    <cellStyle name="Comma [0] 2 218" xfId="39173" hidden="1" xr:uid="{033BBA06-C37E-47AD-820C-A460CE1541F7}"/>
    <cellStyle name="Comma [0] 2 218" xfId="39177" hidden="1" xr:uid="{F276D9C1-7CD2-40A8-ABF8-FFB9827B332C}"/>
    <cellStyle name="Comma [0] 2 218" xfId="39179" hidden="1" xr:uid="{667D2BBC-6F17-4A88-806D-6AD07AEBAFF6}"/>
    <cellStyle name="Comma [0] 2 218" xfId="39180" hidden="1" xr:uid="{182A3EF8-C526-424C-898B-58DCD2FF02EB}"/>
    <cellStyle name="Comma [0] 2 218" xfId="39184" hidden="1" xr:uid="{8ACCDB23-2D16-4B6F-8E6F-D485F64C4AF4}"/>
    <cellStyle name="Comma [0] 2 218" xfId="39187" hidden="1" xr:uid="{79C7E45B-BF62-4D52-A524-768194AA7257}"/>
    <cellStyle name="Comma [0] 2 218" xfId="39188" hidden="1" xr:uid="{79D7D960-B6E6-4F9B-A2FE-8E87C33AFF4D}"/>
    <cellStyle name="Comma [0] 2 218" xfId="39192" hidden="1" xr:uid="{978257AE-CE1E-4A5B-A604-B0E5CF2A02E9}"/>
    <cellStyle name="Comma [0] 2 218" xfId="39193" hidden="1" xr:uid="{034180B6-2CBA-4C07-A817-681081C9630D}"/>
    <cellStyle name="Comma [0] 2 218" xfId="39199" hidden="1" xr:uid="{84D587BA-7623-4869-BD98-AD74EE3DB07C}"/>
    <cellStyle name="Comma [0] 2 218" xfId="39200" hidden="1" xr:uid="{235C1F75-19B0-42E9-B6D4-ED1BEFE71F8D}"/>
    <cellStyle name="Comma [0] 2 218" xfId="39203" hidden="1" xr:uid="{6219E2D4-F218-4431-8673-6EA5D4A8A8AC}"/>
    <cellStyle name="Comma [0] 2 218" xfId="39207" hidden="1" xr:uid="{7656C030-734B-4F00-9638-D6FD8671F378}"/>
    <cellStyle name="Comma [0] 2 218" xfId="39208" hidden="1" xr:uid="{50605771-3D31-4350-BACD-E9CD7C405AB2}"/>
    <cellStyle name="Comma [0] 2 218" xfId="39212" hidden="1" xr:uid="{941D1CED-B51F-438C-AEFB-4E2760861B6E}"/>
    <cellStyle name="Comma [0] 2 218" xfId="39213" hidden="1" xr:uid="{C183EA73-3C6F-4DF7-A67C-522E5D72EDB9}"/>
    <cellStyle name="Comma [0] 2 218" xfId="39217" hidden="1" xr:uid="{0815515F-960A-4B73-B71D-7F414F04B20D}"/>
    <cellStyle name="Comma [0] 2 218" xfId="39218" hidden="1" xr:uid="{F3011C9D-1119-4FDF-B758-1232A14EF6F7}"/>
    <cellStyle name="Comma [0] 2 218" xfId="39222" hidden="1" xr:uid="{08C848FC-2DC7-4821-9A30-7D01CC1F845C}"/>
    <cellStyle name="Comma [0] 2 218" xfId="39225" hidden="1" xr:uid="{858C88CD-8FA4-46D6-BD10-9FBCC8678EDD}"/>
    <cellStyle name="Comma [0] 2 218" xfId="39226" hidden="1" xr:uid="{0B9CC645-8386-4452-AF6A-DD053A3C0821}"/>
    <cellStyle name="Comma [0] 2 218" xfId="39229" hidden="1" xr:uid="{DC01B82E-B17B-4F29-99CF-D8549FEAE911}"/>
    <cellStyle name="Comma [0] 2 218" xfId="39231" hidden="1" xr:uid="{F984C71A-41B9-40B7-872F-8EDF5E8BB5CF}"/>
    <cellStyle name="Comma [0] 2 218" xfId="39235" hidden="1" xr:uid="{3FB246F0-F4A0-4184-BE1F-DABCCE3B4C13}"/>
    <cellStyle name="Comma [0] 2 218" xfId="39237" hidden="1" xr:uid="{A682358A-1E22-4FD4-81DC-C75713352AF7}"/>
    <cellStyle name="Comma [0] 2 218" xfId="39241" hidden="1" xr:uid="{07B43041-2FD0-4C7D-9FF5-9F2BAE6EBA9A}"/>
    <cellStyle name="Comma [0] 2 218" xfId="39243" hidden="1" xr:uid="{CBF05938-4A81-402B-AB70-92EA2F9ACEAD}"/>
    <cellStyle name="Comma [0] 2 218" xfId="39245" hidden="1" xr:uid="{24515702-97E0-48E8-8BF3-5F46820C2E60}"/>
    <cellStyle name="Comma [0] 2 218" xfId="39248" hidden="1" xr:uid="{F5680CDD-9C8D-4743-8D13-F50DB80B4DEE}"/>
    <cellStyle name="Comma [0] 2 218" xfId="39250" hidden="1" xr:uid="{75AE2A7B-9D1B-46C6-B9F5-5FE331EF380E}"/>
    <cellStyle name="Comma [0] 2 218" xfId="39252" hidden="1" xr:uid="{C42B3DA2-EFA9-41AB-A36C-51499BBB0CAA}"/>
    <cellStyle name="Comma [0] 2 218" xfId="39255" hidden="1" xr:uid="{364FE9FC-1AF1-48E2-AA57-6AAFCF85E265}"/>
    <cellStyle name="Comma [0] 2 218" xfId="39257" hidden="1" xr:uid="{5EBE9582-BBCF-40B8-AFEC-0C5EF9FC20CE}"/>
    <cellStyle name="Comma [0] 2 218" xfId="39261" hidden="1" xr:uid="{4A259542-82B4-4A7F-963A-D7BB14EDC289}"/>
    <cellStyle name="Comma [0] 2 218" xfId="39262" hidden="1" xr:uid="{BB835F0D-C37E-456F-84F2-ED053B9C410F}"/>
    <cellStyle name="Comma [0] 2 218" xfId="39264" hidden="1" xr:uid="{B707E635-133A-443E-8E72-8FD19B511379}"/>
    <cellStyle name="Comma [0] 2 218" xfId="39268" hidden="1" xr:uid="{3567A1BE-E518-46CB-8C8F-D290DA58B60F}"/>
    <cellStyle name="Comma [0] 2 218" xfId="39270" hidden="1" xr:uid="{AC862A39-E4E1-48E6-A2E8-41852A77DEA2}"/>
    <cellStyle name="Comma [0] 2 218" xfId="39272" hidden="1" xr:uid="{42864A4A-EC8A-4A1A-ACF6-93C79B65B6AA}"/>
    <cellStyle name="Comma [0] 2 218" xfId="39275" hidden="1" xr:uid="{CEA60B29-6249-45E2-9382-EF9E3A7A14A4}"/>
    <cellStyle name="Comma [0] 2 218" xfId="39277" hidden="1" xr:uid="{AA6B0162-B9B6-4BAB-A056-097D79EC3B71}"/>
    <cellStyle name="Comma [0] 2 218" xfId="39282" hidden="1" xr:uid="{E10D6BF3-5205-451D-A179-61523C1D3BFA}"/>
    <cellStyle name="Comma [0] 2 218" xfId="39284" hidden="1" xr:uid="{A35C29C5-BE1D-4104-A6CD-D24EA08A360E}"/>
    <cellStyle name="Comma [0] 2 218" xfId="39288" hidden="1" xr:uid="{9737642F-1572-412E-82D1-5712E13B4062}"/>
    <cellStyle name="Comma [0] 2 218" xfId="39290" hidden="1" xr:uid="{54A364C1-5D4F-4C04-95D6-E654EBC91DFA}"/>
    <cellStyle name="Comma [0] 2 218" xfId="39293" hidden="1" xr:uid="{7EE65C58-3DD6-4A3C-9BAA-428FE8FF957D}"/>
    <cellStyle name="Comma [0] 2 218" xfId="39296" hidden="1" xr:uid="{304DC8FA-4C6E-4BEA-8C09-9D78CCCA1BD7}"/>
    <cellStyle name="Comma [0] 2 218" xfId="39298" hidden="1" xr:uid="{7BF8EC04-0769-493C-804E-6BAFC7F3C436}"/>
    <cellStyle name="Comma [0] 2 218" xfId="39301" hidden="1" xr:uid="{360C0EDA-5D2A-47E9-A903-0329C8B2AE9C}"/>
    <cellStyle name="Comma [0] 2 218" xfId="39303" hidden="1" xr:uid="{2D2A415B-DE41-41AE-9DE4-8C72A87BE14C}"/>
    <cellStyle name="Comma [0] 2 218" xfId="39306" hidden="1" xr:uid="{61AF9F15-57E3-4DC1-BDB9-3CFD34325250}"/>
    <cellStyle name="Comma [0] 2 218" xfId="39309" hidden="1" xr:uid="{BA652297-41CF-4A07-AEA4-51817AD4D315}"/>
    <cellStyle name="Comma [0] 2 218" xfId="39311" hidden="1" xr:uid="{9520DF13-7B7B-458F-8AC1-231C43947C73}"/>
    <cellStyle name="Comma [0] 2 218" xfId="39314" hidden="1" xr:uid="{A083D158-1CB8-4AA4-A090-56809F89A59C}"/>
    <cellStyle name="Comma [0] 2 218" xfId="39315" hidden="1" xr:uid="{927DEB1B-6C22-4944-A807-532A077559D1}"/>
    <cellStyle name="Comma [0] 2 218" xfId="39320" hidden="1" xr:uid="{3BD8B629-6F43-4AD5-A560-096B38453460}"/>
    <cellStyle name="Comma [0] 2 218" xfId="39322" hidden="1" xr:uid="{F7F2CDAD-A38E-4AF2-81D8-C1556884C60C}"/>
    <cellStyle name="Comma [0] 2 218" xfId="39325" hidden="1" xr:uid="{4392803E-9C27-4155-9171-E09CB465934E}"/>
    <cellStyle name="Comma [0] 2 218" xfId="39328" hidden="1" xr:uid="{9DE62984-591A-45B6-9CDD-298DD6A2AC8C}"/>
    <cellStyle name="Comma [0] 2 218" xfId="39330" hidden="1" xr:uid="{BBD5F0F9-70BF-46DB-8A1D-C5ACB24BE000}"/>
    <cellStyle name="Comma [0] 2 218" xfId="39333" hidden="1" xr:uid="{4F15E47A-0180-4969-BC9B-148D7F810826}"/>
    <cellStyle name="Comma [0] 2 218" xfId="39335" hidden="1" xr:uid="{0A6E10D7-656E-425D-866A-20D6339361F6}"/>
    <cellStyle name="Comma [0] 2 218" xfId="39337" hidden="1" xr:uid="{43F1CC8E-C3D2-4541-8133-901FCCF17CCD}"/>
    <cellStyle name="Comma [0] 2 218" xfId="39340" hidden="1" xr:uid="{2E2F8233-CD93-4BBD-AC97-B12D45FEFBF4}"/>
    <cellStyle name="Comma [0] 2 218" xfId="39342" hidden="1" xr:uid="{88DD0364-9A7F-4DF9-AC92-F42C13F5C045}"/>
    <cellStyle name="Comma [0] 2 218" xfId="39346" hidden="1" xr:uid="{EC3F8E22-A146-4440-B292-DDB04AB136FE}"/>
    <cellStyle name="Comma [0] 2 218" xfId="39347" hidden="1" xr:uid="{D1563EF9-A9AC-4C4C-B10C-11CCD3B1BDA0}"/>
    <cellStyle name="Comma [0] 2 218" xfId="39349" hidden="1" xr:uid="{01506B7E-D60B-4111-8001-688560482A48}"/>
    <cellStyle name="Comma [0] 2 218" xfId="39353" hidden="1" xr:uid="{942B6C77-C759-4C9B-BC6B-DEEDB9CFD336}"/>
    <cellStyle name="Comma [0] 2 218" xfId="39355" hidden="1" xr:uid="{D486E5BF-D8A7-4635-BD2D-02D579C33D4A}"/>
    <cellStyle name="Comma [0] 2 218" xfId="39357" hidden="1" xr:uid="{45ACA737-2AC4-429B-9C09-79FF899E412D}"/>
    <cellStyle name="Comma [0] 2 218" xfId="39360" hidden="1" xr:uid="{A34BE19B-B2C9-4E47-BE00-86E78B58D31D}"/>
    <cellStyle name="Comma [0] 2 218" xfId="39362" hidden="1" xr:uid="{9FD732C2-95C0-4D87-9D4D-92EFC92154A0}"/>
    <cellStyle name="Comma [0] 2 218" xfId="39367" hidden="1" xr:uid="{A412BEED-044E-45E5-9D05-2B546C7522FE}"/>
    <cellStyle name="Comma [0] 2 218" xfId="39368" hidden="1" xr:uid="{4A7626D2-AC41-489D-B0C7-640A5C5C9696}"/>
    <cellStyle name="Comma [0] 2 218" xfId="39372" hidden="1" xr:uid="{7ED561C3-B563-4C52-8CC7-B3DFBC22ACF9}"/>
    <cellStyle name="Comma [0] 2 218" xfId="39375" hidden="1" xr:uid="{12C3182D-9CE3-4FAE-86CC-D9222987850F}"/>
    <cellStyle name="Comma [0] 2 218" xfId="39377" hidden="1" xr:uid="{14264ED4-72F6-46C1-A39D-28C63225D5D3}"/>
    <cellStyle name="Comma [0] 2 218" xfId="39380" hidden="1" xr:uid="{BE887DA0-337F-474E-AD23-924D94EFDF85}"/>
    <cellStyle name="Comma [0] 2 218" xfId="39381" hidden="1" xr:uid="{2B98F5C8-8DAF-47F5-9EAE-7CAA1BEB45D1}"/>
    <cellStyle name="Comma [0] 2 218" xfId="39385" hidden="1" xr:uid="{17D6FA0A-E16F-452F-BC12-243433F21644}"/>
    <cellStyle name="Comma [0] 2 218" xfId="39386" hidden="1" xr:uid="{B5488E40-A501-4E12-8CB8-C28D39B30748}"/>
    <cellStyle name="Comma [0] 2 218" xfId="39390" hidden="1" xr:uid="{5A9D6B3F-6477-4D26-A7C8-CD06275CB72D}"/>
    <cellStyle name="Comma [0] 2 218" xfId="39393" hidden="1" xr:uid="{D7AC7A89-7D95-4CF6-80A6-5418A5661CF5}"/>
    <cellStyle name="Comma [0] 2 218" xfId="39394" hidden="1" xr:uid="{FD9CDC08-ED43-4C33-B30C-41F0BF5CD108}"/>
    <cellStyle name="Comma [0] 2 218" xfId="39398" hidden="1" xr:uid="{E62F6FF2-34D7-4B74-9DDC-DEB6A95D8BD5}"/>
    <cellStyle name="Comma [0] 2 218" xfId="39399" hidden="1" xr:uid="{692C06D4-7557-4BFF-808D-34EBE2C3ECBC}"/>
    <cellStyle name="Comma [0] 2 218" xfId="39404" hidden="1" xr:uid="{7BDBF743-DF4A-4126-85F3-CD013A4BE113}"/>
    <cellStyle name="Comma [0] 2 218" xfId="39406" hidden="1" xr:uid="{7A5B0F85-EADB-4695-A44D-7FC6EFBB3606}"/>
    <cellStyle name="Comma [0] 2 218" xfId="39407" hidden="1" xr:uid="{3A86203B-21F3-4BAA-9C08-8EFDB1B189D6}"/>
    <cellStyle name="Comma [0] 2 218" xfId="39410" hidden="1" xr:uid="{F7D67FB5-1D53-43A5-903C-5430DBBD0AA8}"/>
    <cellStyle name="Comma [0] 2 218" xfId="39413" hidden="1" xr:uid="{9FA71DC3-E468-4421-9375-1DD0FE0FC243}"/>
    <cellStyle name="Comma [0] 2 218" xfId="39414" hidden="1" xr:uid="{BEE260EE-1E7A-4514-8930-E7D2DEC15DAE}"/>
    <cellStyle name="Comma [0] 2 218" xfId="39418" hidden="1" xr:uid="{21F8C2C6-37F9-4A7B-AAB7-8F2410FA8C42}"/>
    <cellStyle name="Comma [0] 2 218" xfId="39420" hidden="1" xr:uid="{EC456727-9E45-47E3-9854-C7CCEEC1D28D}"/>
    <cellStyle name="Comma [0] 2 218" xfId="39422" hidden="1" xr:uid="{2BF75F6C-DBC4-48BE-9C47-CB50EC468CFB}"/>
    <cellStyle name="Comma [0] 2 218" xfId="39425" hidden="1" xr:uid="{DA76C5AC-2AE0-40F7-AD91-D2654ADAA9F7}"/>
    <cellStyle name="Comma [0] 2 218" xfId="39427" hidden="1" xr:uid="{B291E503-3A95-4EFC-9EE8-EB2E4FF0C8F9}"/>
    <cellStyle name="Comma [0] 2 218" xfId="39431" hidden="1" xr:uid="{95E2F17F-A131-4ED2-8DA7-9ABCF6655069}"/>
    <cellStyle name="Comma [0] 2 218" xfId="39432" hidden="1" xr:uid="{30E42068-1E66-4843-B784-FAA2357267D3}"/>
    <cellStyle name="Comma [0] 2 218" xfId="39434" hidden="1" xr:uid="{8DEA8E30-E35B-4361-B6D8-0A9EF39AAFB8}"/>
    <cellStyle name="Comma [0] 2 218" xfId="39438" hidden="1" xr:uid="{07F0B00A-05E2-4B78-8C0A-142B7CB535A9}"/>
    <cellStyle name="Comma [0] 2 218" xfId="39440" hidden="1" xr:uid="{993ECAAD-132D-4D48-ACDF-656A737B80A2}"/>
    <cellStyle name="Comma [0] 2 218" xfId="39442" hidden="1" xr:uid="{C2244340-78B8-4CD9-89A0-B440F749BB9F}"/>
    <cellStyle name="Comma [0] 2 218" xfId="39445" hidden="1" xr:uid="{72C387BE-928A-42BB-8A04-F722A27C8CDD}"/>
    <cellStyle name="Comma [0] 2 218" xfId="39447" hidden="1" xr:uid="{420EE2B0-4E6E-494D-8787-8BCE997E56E2}"/>
    <cellStyle name="Comma [0] 2 218" xfId="39452" hidden="1" xr:uid="{C93A5734-E584-40B0-A635-A415CA13195F}"/>
    <cellStyle name="Comma [0] 2 218" xfId="39453" hidden="1" xr:uid="{7FFAF874-2386-4304-B856-66A7D6F9A174}"/>
    <cellStyle name="Comma [0] 2 218" xfId="39457" hidden="1" xr:uid="{739E3C80-AB40-44EC-8953-DD79219728C2}"/>
    <cellStyle name="Comma [0] 2 218" xfId="39460" hidden="1" xr:uid="{9FD4A018-D8C2-4AA4-A4AF-1A56BF484C5A}"/>
    <cellStyle name="Comma [0] 2 218" xfId="39462" hidden="1" xr:uid="{0216AB70-ACB7-4DE9-B50D-8241C149EB1C}"/>
    <cellStyle name="Comma [0] 2 218" xfId="39465" hidden="1" xr:uid="{116A3087-238C-4167-8854-93C4EEB42906}"/>
    <cellStyle name="Comma [0] 2 218" xfId="39466" hidden="1" xr:uid="{CE21D613-1B2A-40D3-A591-CE654C032361}"/>
    <cellStyle name="Comma [0] 2 218" xfId="39470" hidden="1" xr:uid="{6E241B31-EB64-4010-AB8E-3C90D94AF004}"/>
    <cellStyle name="Comma [0] 2 218" xfId="39473" hidden="1" xr:uid="{2B1B3386-6B6D-46E2-AB68-0EED9BD60E91}"/>
    <cellStyle name="Comma [0] 2 218" xfId="39476" hidden="1" xr:uid="{56C17C3C-72D9-4FF1-93B7-5A28047AA221}"/>
    <cellStyle name="Comma [0] 2 218" xfId="39478" hidden="1" xr:uid="{69321CDA-70FD-4406-B096-D3FA54F254EB}"/>
    <cellStyle name="Comma [0] 2 218" xfId="39481" hidden="1" xr:uid="{68B8A864-0EBA-40F5-B617-E8AD50E14537}"/>
    <cellStyle name="Comma [0] 2 218" xfId="39483" hidden="1" xr:uid="{45FEC692-732D-46A4-A55E-5F6BD418A03A}"/>
    <cellStyle name="Comma [0] 2 218" xfId="39487" hidden="1" xr:uid="{79375F4D-EB02-4EB9-8E44-1489F6ECCE92}"/>
    <cellStyle name="Comma [0] 2 218" xfId="39489" hidden="1" xr:uid="{95A7C3B5-53A6-45FD-8806-6EBB1805792A}"/>
    <cellStyle name="Comma [0] 2 218" xfId="39492" hidden="1" xr:uid="{CB6E86DF-0346-416B-9795-C666D30FC6BD}"/>
    <cellStyle name="Comma [0] 2 218" xfId="39494" hidden="1" xr:uid="{E4E8457D-7465-4BC8-9065-C9A3B02A6FFF}"/>
    <cellStyle name="Comma [0] 2 218" xfId="39497" hidden="1" xr:uid="{45B72CEB-81F6-4BC7-BE84-CDCBED8E963F}"/>
    <cellStyle name="Comma [0] 2 218" xfId="39500" hidden="1" xr:uid="{41326ADF-536E-4289-9C58-0BDBA09AD884}"/>
    <cellStyle name="Comma [0] 2 218" xfId="39502" hidden="1" xr:uid="{FD1E12A5-45B8-4CE9-8721-2070954913EB}"/>
    <cellStyle name="Comma [0] 2 218" xfId="39504" hidden="1" xr:uid="{6FE19C42-E9A3-4010-8B13-874B9D455B2F}"/>
    <cellStyle name="Comma [0] 2 218" xfId="39507" hidden="1" xr:uid="{9A050DD8-0446-4FCC-8644-B73B6C7BC06C}"/>
    <cellStyle name="Comma [0] 2 218" xfId="39509" hidden="1" xr:uid="{618C888A-B06F-429A-99ED-0E403AD5150B}"/>
    <cellStyle name="Comma [0] 2 218" xfId="39512" hidden="1" xr:uid="{80D9A9BC-CB5D-4D78-AE8B-4FEC8AA6D4E4}"/>
    <cellStyle name="Comma [0] 2 218" xfId="39514" hidden="1" xr:uid="{F3FC4F1B-5581-4CF1-A1A7-72AEFAFE0180}"/>
    <cellStyle name="Comma [0] 2 218" xfId="39516" hidden="1" xr:uid="{E2E5E5ED-8B23-40F7-8BFA-46187C44544B}"/>
    <cellStyle name="Comma [0] 2 218" xfId="39519" hidden="1" xr:uid="{167A1F0A-0228-40EE-BC17-F979A6B023CF}"/>
    <cellStyle name="Comma [0] 2 218" xfId="39522" hidden="1" xr:uid="{8D495452-BA62-4639-9A30-35B95306B8FF}"/>
    <cellStyle name="Comma [0] 2 218" xfId="39524" hidden="1" xr:uid="{A641F89F-B0BB-4480-94B4-39427E03D987}"/>
    <cellStyle name="Comma [0] 2 218" xfId="39527" hidden="1" xr:uid="{E2A82D7E-5B09-430F-8EBD-01F8B90E50C7}"/>
    <cellStyle name="Comma [0] 2 218" xfId="39529" hidden="1" xr:uid="{5DBE9FE3-F493-4E42-93DF-7C50EE84CF32}"/>
    <cellStyle name="Comma [0] 2 218" xfId="39533" hidden="1" xr:uid="{952A5DF9-374D-4755-A44A-AEA0B3D189DA}"/>
    <cellStyle name="Comma [0] 2 218" xfId="39535" hidden="1" xr:uid="{24EA1D3C-E972-43C8-830D-17211330A60D}"/>
    <cellStyle name="Comma [0] 2 218" xfId="39538" hidden="1" xr:uid="{DCB20001-1EFF-4354-86FA-8A6DCE61917C}"/>
    <cellStyle name="Comma [0] 2 218" xfId="39541" hidden="1" xr:uid="{1D2596CD-6B1E-433A-8643-82F1DD660F15}"/>
    <cellStyle name="Comma [0] 2 218" xfId="39544" hidden="1" xr:uid="{1A58235C-174C-4FA7-9488-89D98893B6E3}"/>
    <cellStyle name="Comma [0] 2 218" xfId="39547" hidden="1" xr:uid="{590FA856-B20D-4A36-AD81-97D29272A39C}"/>
    <cellStyle name="Comma [0] 2 218" xfId="39549" hidden="1" xr:uid="{C6D09B57-1928-4B5E-A636-29328F70F4A7}"/>
    <cellStyle name="Comma [0] 2 218" xfId="39552" hidden="1" xr:uid="{3DD7DC5D-434C-454C-986C-B966F776BBAA}"/>
    <cellStyle name="Comma [0] 2 218" xfId="39554" hidden="1" xr:uid="{39B04A06-4413-49AF-BC09-9E87D8C4BA61}"/>
    <cellStyle name="Comma [0] 2 218" xfId="39556" hidden="1" xr:uid="{1D2FBB5E-F0C6-4242-96FF-90CC5DE2E788}"/>
    <cellStyle name="Comma [0] 2 218" xfId="39559" hidden="1" xr:uid="{0BD26F1A-F93A-4288-A5D4-D8AF06B97D9B}"/>
    <cellStyle name="Comma [0] 2 218" xfId="39561" hidden="1" xr:uid="{7960BBEC-28B0-48F4-B973-0B13CFA1B16E}"/>
    <cellStyle name="Comma [0] 2 218" xfId="39565" hidden="1" xr:uid="{6E4A4C81-C1E2-418B-AF5E-D47CB249DD23}"/>
    <cellStyle name="Comma [0] 2 218" xfId="39567" hidden="1" xr:uid="{CE9A96E6-0754-40B2-9CCB-AD2F6FFBFBEF}"/>
    <cellStyle name="Comma [0] 2 218" xfId="39570" hidden="1" xr:uid="{2383D2BD-D107-4490-9308-DE37D0F4BCBB}"/>
    <cellStyle name="Comma [0] 2 218" xfId="39572" hidden="1" xr:uid="{1F78620A-FDEB-4CE7-9BE2-10DB77F59153}"/>
    <cellStyle name="Comma [0] 2 218" xfId="39575" hidden="1" xr:uid="{F73CA5B6-EDF5-43AC-8E43-7F757B151BD6}"/>
    <cellStyle name="Comma [0] 2 218" xfId="39578" hidden="1" xr:uid="{23909A07-B713-4F9D-BDF1-E8C3DE3A1465}"/>
    <cellStyle name="Comma [0] 2 218" xfId="39580" hidden="1" xr:uid="{87597AD6-DFF4-40B0-AF58-AC159AC80AB3}"/>
    <cellStyle name="Comma [0] 2 218" xfId="39583" hidden="1" xr:uid="{AD1181F8-EE6F-494C-8F3E-875D71F57597}"/>
    <cellStyle name="Comma [0] 2 218" xfId="39586" hidden="1" xr:uid="{5A0B9564-9571-46BC-8FE2-EE5340FFCE52}"/>
    <cellStyle name="Comma [0] 2 218" xfId="39588" hidden="1" xr:uid="{4B5CBE19-709B-417E-9CF4-465713BB7BC1}"/>
    <cellStyle name="Comma [0] 2 218" xfId="39591" hidden="1" xr:uid="{DE30CF1E-AA4F-4736-8127-4EEE9642DAEE}"/>
    <cellStyle name="Comma [0] 2 218" xfId="39593" hidden="1" xr:uid="{8EF3CD8F-6986-4F18-8734-9908B0D30339}"/>
    <cellStyle name="Comma [0] 2 218" xfId="39596" hidden="1" xr:uid="{4E1C5358-C930-4DEC-AF03-2DAFCAB46C8D}"/>
    <cellStyle name="Comma [0] 2 218" xfId="39598" hidden="1" xr:uid="{CFE1B038-5079-41D2-9E43-09478C39860F}"/>
    <cellStyle name="Comma [0] 2 218" xfId="39601" hidden="1" xr:uid="{A67E87DF-E3CA-428F-8B33-F7954D0104B2}"/>
    <cellStyle name="Comma [0] 2 218" xfId="39604" hidden="1" xr:uid="{EC5CC53A-DCA4-4EF0-9EAF-A3C349DDB1CF}"/>
    <cellStyle name="Comma [0] 2 218" xfId="39606" hidden="1" xr:uid="{D66D6D9F-1009-4CF0-9624-BFE8FA902955}"/>
    <cellStyle name="Comma [0] 2 218" xfId="39609" hidden="1" xr:uid="{BAE28461-B8E7-4655-B74C-BE088505ECEA}"/>
    <cellStyle name="Comma [0] 2 218" xfId="39611" hidden="1" xr:uid="{EF307A03-47D2-4A9B-A35E-97EA7294A80B}"/>
    <cellStyle name="Comma [0] 2 218" xfId="39616" hidden="1" xr:uid="{AFD12059-A1C8-49B5-9806-8967D76CAFDD}"/>
    <cellStyle name="Comma [0] 2 218" xfId="39617" hidden="1" xr:uid="{50E7E1D6-D5E9-4D65-BCA5-3543A76D09F0}"/>
    <cellStyle name="Comma [0] 2 218" xfId="39621" hidden="1" xr:uid="{B35C24D3-A86A-4539-89FB-9135CA8AC635}"/>
    <cellStyle name="Comma [0] 2 218" xfId="39623" hidden="1" xr:uid="{07C918D2-FC92-444D-A368-B1E2C85AD5F7}"/>
    <cellStyle name="Comma [0] 2 218" xfId="39625" hidden="1" xr:uid="{BBA0CA3C-F150-4152-8179-300E272186DC}"/>
    <cellStyle name="Comma [0] 2 218" xfId="39629" hidden="1" xr:uid="{2A129433-519C-4BBD-A4E3-9E0DB920258A}"/>
    <cellStyle name="Comma [0] 2 218" xfId="39631" hidden="1" xr:uid="{CB2562A7-0BC4-4DC0-802A-357675B1B206}"/>
    <cellStyle name="Comma [0] 2 218" xfId="40824" hidden="1" xr:uid="{DB06F398-D978-43E7-A74C-15BBEDA56731}"/>
    <cellStyle name="Comma [0] 2 218" xfId="40825" hidden="1" xr:uid="{DEE33E0A-0328-446A-A7A5-EF657A867B34}"/>
    <cellStyle name="Comma [0] 2 218" xfId="40830" hidden="1" xr:uid="{4D5DFC4B-539B-4324-B017-A9C6813F2426}"/>
    <cellStyle name="Comma [0] 2 218" xfId="40832" hidden="1" xr:uid="{151641BD-E4DD-4B32-A01C-8B2A3EC2D0B6}"/>
    <cellStyle name="Comma [0] 2 218" xfId="40834" hidden="1" xr:uid="{DFB7A699-E89A-4345-A0C8-C6406DA632C5}"/>
    <cellStyle name="Comma [0] 2 218" xfId="40837" hidden="1" xr:uid="{BEDE015E-4CC6-4213-A831-C517EEF6DAA6}"/>
    <cellStyle name="Comma [0] 2 218" xfId="40840" hidden="1" xr:uid="{405257DD-8463-4FC0-B9D1-6F74977698B3}"/>
    <cellStyle name="Comma [0] 2 218" xfId="40841" hidden="1" xr:uid="{481D51FD-D53C-4F1F-8430-01EAA6FA7BF2}"/>
    <cellStyle name="Comma [0] 2 218" xfId="40845" hidden="1" xr:uid="{F01D1FCF-6468-43C4-9F99-0B571D81673A}"/>
    <cellStyle name="Comma [0] 2 218" xfId="40846" hidden="1" xr:uid="{55AB378F-8F9C-4572-BA84-369DF0774D75}"/>
    <cellStyle name="Comma [0] 2 218" xfId="40850" hidden="1" xr:uid="{C6391803-8577-41FE-994D-FFAEDCDAF164}"/>
    <cellStyle name="Comma [0] 2 218" xfId="40852" hidden="1" xr:uid="{3CC8DBF1-7532-4A11-818D-85E82B54A718}"/>
    <cellStyle name="Comma [0] 2 218" xfId="40853" hidden="1" xr:uid="{1D5D156D-E36D-47BD-A5BB-D5A73860B870}"/>
    <cellStyle name="Comma [0] 2 218" xfId="40857" hidden="1" xr:uid="{2017450A-8461-40FD-9A54-E03C82DCC6D2}"/>
    <cellStyle name="Comma [0] 2 218" xfId="40859" hidden="1" xr:uid="{45B0B09F-715B-4D42-B5AB-2724AE97847A}"/>
    <cellStyle name="Comma [0] 2 218" xfId="40860" hidden="1" xr:uid="{D558AA79-9338-4A3D-ABC9-6D81EF2BCD16}"/>
    <cellStyle name="Comma [0] 2 218" xfId="40864" hidden="1" xr:uid="{52337F7B-7ABB-4979-9CC1-0781F13EC56B}"/>
    <cellStyle name="Comma [0] 2 218" xfId="40865" hidden="1" xr:uid="{133750FA-FCF4-4F0D-A749-48FFFE716C38}"/>
    <cellStyle name="Comma [0] 2 218" xfId="40870" hidden="1" xr:uid="{1143B567-FEAA-423A-B756-CE441D62E342}"/>
    <cellStyle name="Comma [0] 2 218" xfId="40872" hidden="1" xr:uid="{DCB2C6E1-4E1B-4FA4-A7E6-B3A179C7CD6C}"/>
    <cellStyle name="Comma [0] 2 218" xfId="40875" hidden="1" xr:uid="{2EAE0BD2-152B-4765-B49A-92EC3513A24D}"/>
    <cellStyle name="Comma [0] 2 218" xfId="40878" hidden="1" xr:uid="{3D6D966F-85B4-4339-8F64-A0057278CA9B}"/>
    <cellStyle name="Comma [0] 2 218" xfId="40880" hidden="1" xr:uid="{EBC08DD1-8958-4C8B-9BD4-EF400485C091}"/>
    <cellStyle name="Comma [0] 2 218" xfId="40884" hidden="1" xr:uid="{5694D7A9-2BD7-4D92-925E-B6B5F4198089}"/>
    <cellStyle name="Comma [0] 2 218" xfId="40885" hidden="1" xr:uid="{DBD2BEA6-083D-40C9-9820-715ADE150F18}"/>
    <cellStyle name="Comma [0] 2 218" xfId="40889" hidden="1" xr:uid="{D10CA135-882F-40EE-B5A2-5169F58EE280}"/>
    <cellStyle name="Comma [0] 2 218" xfId="40890" hidden="1" xr:uid="{251D341F-9F49-490E-9A89-2A0DF48973ED}"/>
    <cellStyle name="Comma [0] 2 218" xfId="40894" hidden="1" xr:uid="{5E18112F-B327-4112-BC57-7FCA6E94E307}"/>
    <cellStyle name="Comma [0] 2 218" xfId="40897" hidden="1" xr:uid="{A3570B97-3FF4-4100-99EA-0970FD5FE13B}"/>
    <cellStyle name="Comma [0] 2 218" xfId="40898" hidden="1" xr:uid="{5C17E1A7-74BD-46A3-A659-977F6EE27A17}"/>
    <cellStyle name="Comma [0] 2 218" xfId="40902" hidden="1" xr:uid="{78B6A4B6-193E-4711-ADCD-9B08B30F5760}"/>
    <cellStyle name="Comma [0] 2 218" xfId="40903" hidden="1" xr:uid="{94EE52D6-E1CC-47F4-B1B5-2A68C26C4EB8}"/>
    <cellStyle name="Comma [0] 2 218" xfId="40908" hidden="1" xr:uid="{C12D263E-0498-481D-84AC-CB9E9F62CB6D}"/>
    <cellStyle name="Comma [0] 2 218" xfId="40909" hidden="1" xr:uid="{33419D5C-4B16-49A6-89DD-691685514D04}"/>
    <cellStyle name="Comma [0] 2 218" xfId="40913" hidden="1" xr:uid="{C5909862-445A-4DC8-B6B7-E731A983E2E6}"/>
    <cellStyle name="Comma [0] 2 218" xfId="40916" hidden="1" xr:uid="{793533CD-306F-4D45-8388-03A29D0B017F}"/>
    <cellStyle name="Comma [0] 2 218" xfId="40917" hidden="1" xr:uid="{86DC7739-5482-4211-BFE5-7A14AF401942}"/>
    <cellStyle name="Comma [0] 2 218" xfId="40921" hidden="1" xr:uid="{D8EAEA4D-AA75-4A1A-8EC2-D135AB59B100}"/>
    <cellStyle name="Comma [0] 2 218" xfId="40923" hidden="1" xr:uid="{D4345DCF-568C-4140-8C8B-A3EE63E84670}"/>
    <cellStyle name="Comma [0] 2 218" xfId="40924" hidden="1" xr:uid="{6165F427-EB07-4BEF-AE3E-953F217312D7}"/>
    <cellStyle name="Comma [0] 2 218" xfId="40928" hidden="1" xr:uid="{5559F4EB-E87C-44F6-AE19-640DA1AF3FE3}"/>
    <cellStyle name="Comma [0] 2 218" xfId="40929" hidden="1" xr:uid="{3971CF64-A4B7-438B-B591-8CAFCAE0BBDB}"/>
    <cellStyle name="Comma [0] 2 218" xfId="40933" hidden="1" xr:uid="{121CBA7B-7A73-4EE0-976E-C8E2BDD2F426}"/>
    <cellStyle name="Comma [0] 2 218" xfId="40935" hidden="1" xr:uid="{69BDA083-F493-4043-8AF4-CA313E565326}"/>
    <cellStyle name="Comma [0] 2 218" xfId="40936" hidden="1" xr:uid="{0B3B14C2-100E-4642-8125-9CE28916473F}"/>
    <cellStyle name="Comma [0] 2 218" xfId="40940" hidden="1" xr:uid="{DCA4FCCB-18DD-4968-9ECF-C1F3703EA506}"/>
    <cellStyle name="Comma [0] 2 218" xfId="40943" hidden="1" xr:uid="{1AFFF4FC-464E-4A78-8C86-DC997CF77090}"/>
    <cellStyle name="Comma [0] 2 218" xfId="40944" hidden="1" xr:uid="{FFFC3BFA-F175-4F5F-A769-C307DBCC0B06}"/>
    <cellStyle name="Comma [0] 2 218" xfId="40948" hidden="1" xr:uid="{AB9E168D-F973-4CF6-9798-DC06D483041D}"/>
    <cellStyle name="Comma [0] 2 218" xfId="40949" hidden="1" xr:uid="{3E90ECC3-C156-47FE-AF07-5927904D3D34}"/>
    <cellStyle name="Comma [0] 2 218" xfId="40955" hidden="1" xr:uid="{3448FA12-E523-4EE8-B0E9-FEF58A7BC27B}"/>
    <cellStyle name="Comma [0] 2 218" xfId="40956" hidden="1" xr:uid="{E59089D0-AD2F-4633-8636-4B66B780990D}"/>
    <cellStyle name="Comma [0] 2 218" xfId="40959" hidden="1" xr:uid="{FE3A658C-8B9D-424E-BCFB-AFF7E5BE5772}"/>
    <cellStyle name="Comma [0] 2 218" xfId="40963" hidden="1" xr:uid="{521D608D-7106-4E51-AFC3-A9BE5B037263}"/>
    <cellStyle name="Comma [0] 2 218" xfId="40964" hidden="1" xr:uid="{9290888E-34AD-4253-AF67-4224304E19F6}"/>
    <cellStyle name="Comma [0] 2 218" xfId="40968" hidden="1" xr:uid="{8B4EB8A9-8044-4E84-996F-67D9D8F267B6}"/>
    <cellStyle name="Comma [0] 2 218" xfId="40969" hidden="1" xr:uid="{CAA365E9-6723-40A9-80D1-53815257D2B8}"/>
    <cellStyle name="Comma [0] 2 218" xfId="40973" hidden="1" xr:uid="{15032C57-F831-4994-9651-11BF969E4613}"/>
    <cellStyle name="Comma [0] 2 218" xfId="40974" hidden="1" xr:uid="{11A91D0A-6A8F-41FF-A662-8AE1C636A38D}"/>
    <cellStyle name="Comma [0] 2 218" xfId="40978" hidden="1" xr:uid="{922DA38B-BB3E-4B42-A689-1DBB0D358083}"/>
    <cellStyle name="Comma [0] 2 218" xfId="40981" hidden="1" xr:uid="{40A6B6CD-153B-408C-A1B7-65DF8C78CD7F}"/>
    <cellStyle name="Comma [0] 2 218" xfId="40982" hidden="1" xr:uid="{739DBA96-FC2B-42AA-9141-E8CE70376289}"/>
    <cellStyle name="Comma [0] 2 218" xfId="40985" hidden="1" xr:uid="{8D9397F5-247D-4A3D-922D-F8BF16C8EBD6}"/>
    <cellStyle name="Comma [0] 2 218" xfId="40987" hidden="1" xr:uid="{3D3417C9-C5A9-468E-A02E-3DDA20356582}"/>
    <cellStyle name="Comma [0] 2 218" xfId="40991" hidden="1" xr:uid="{D186C1EA-FC47-438D-AE0A-7C8D3CC2CB00}"/>
    <cellStyle name="Comma [0] 2 218" xfId="40993" hidden="1" xr:uid="{24DF9D06-0968-447B-A4A7-8FEEE5BE90D3}"/>
    <cellStyle name="Comma [0] 2 218" xfId="40997" hidden="1" xr:uid="{487A8180-1BD5-494C-A446-A0850EF22774}"/>
    <cellStyle name="Comma [0] 2 218" xfId="40999" hidden="1" xr:uid="{46AC6B7A-3C7B-4AE1-87E3-D3B933860E60}"/>
    <cellStyle name="Comma [0] 2 218" xfId="41001" hidden="1" xr:uid="{D6215857-208E-4DD0-AD4F-D4D70453F34B}"/>
    <cellStyle name="Comma [0] 2 218" xfId="41004" hidden="1" xr:uid="{52FE9E29-8FEA-4849-829A-78B0D1FD6F41}"/>
    <cellStyle name="Comma [0] 2 218" xfId="41006" hidden="1" xr:uid="{9EE3BD30-EBAE-4AD2-9343-71E78754C2CD}"/>
    <cellStyle name="Comma [0] 2 218" xfId="41008" hidden="1" xr:uid="{FDD51340-9F83-4B52-ACBD-E2CFEC934BC8}"/>
    <cellStyle name="Comma [0] 2 218" xfId="41011" hidden="1" xr:uid="{0F154202-F81C-4E41-B4B3-FA219E707F1A}"/>
    <cellStyle name="Comma [0] 2 218" xfId="41013" hidden="1" xr:uid="{EEB747E4-D51C-4C44-8715-288DB27DB656}"/>
    <cellStyle name="Comma [0] 2 218" xfId="41017" hidden="1" xr:uid="{70591FF0-9FE6-453A-AF0C-1B616B379C92}"/>
    <cellStyle name="Comma [0] 2 218" xfId="41018" hidden="1" xr:uid="{D53AA040-A1A2-40E6-8DDF-E82C633B1C8F}"/>
    <cellStyle name="Comma [0] 2 218" xfId="41020" hidden="1" xr:uid="{D236BBEC-4A06-4EF6-8D8F-3FFAE1C91C81}"/>
    <cellStyle name="Comma [0] 2 218" xfId="41024" hidden="1" xr:uid="{9870C0BC-1E5E-4CE0-BD02-62ED42CCADBB}"/>
    <cellStyle name="Comma [0] 2 218" xfId="41026" hidden="1" xr:uid="{9572CDC8-9E1D-498A-A738-CA4E3545F635}"/>
    <cellStyle name="Comma [0] 2 218" xfId="41028" hidden="1" xr:uid="{32653509-0CD6-473C-9337-8235EE2378C9}"/>
    <cellStyle name="Comma [0] 2 218" xfId="41031" hidden="1" xr:uid="{4D925013-E9D6-4BFA-9CEF-EF79FE389ACB}"/>
    <cellStyle name="Comma [0] 2 218" xfId="41033" hidden="1" xr:uid="{8701A0DC-F787-4968-B565-34967B6B53D4}"/>
    <cellStyle name="Comma [0] 2 218" xfId="41038" hidden="1" xr:uid="{003146E7-D03A-4553-9BD9-83DC9C878DD5}"/>
    <cellStyle name="Comma [0] 2 218" xfId="41040" hidden="1" xr:uid="{0711590E-3816-4831-AA44-B7ABD45F92F7}"/>
    <cellStyle name="Comma [0] 2 218" xfId="41044" hidden="1" xr:uid="{3B8C3EB6-9A4B-4289-A2A6-0E6AA2A1D536}"/>
    <cellStyle name="Comma [0] 2 218" xfId="41046" hidden="1" xr:uid="{E5DC7935-112A-48FB-B394-5C6CDD496587}"/>
    <cellStyle name="Comma [0] 2 218" xfId="41049" hidden="1" xr:uid="{5958E293-B6D9-4082-B869-E36CB903C032}"/>
    <cellStyle name="Comma [0] 2 218" xfId="41052" hidden="1" xr:uid="{239DCBE6-A85E-482C-985D-4CAF1A3B020D}"/>
    <cellStyle name="Comma [0] 2 218" xfId="41054" hidden="1" xr:uid="{D65D9C4C-F500-4FEE-BC46-98209213979C}"/>
    <cellStyle name="Comma [0] 2 218" xfId="41057" hidden="1" xr:uid="{57FD3AB0-79DA-4D95-AE42-3731B8F74CA5}"/>
    <cellStyle name="Comma [0] 2 218" xfId="41059" hidden="1" xr:uid="{F7EF807C-37D0-4A7B-A8C8-F5729F74EC34}"/>
    <cellStyle name="Comma [0] 2 218" xfId="41062" hidden="1" xr:uid="{DC4BA839-C0B0-4DAE-AD6D-B0582C80BB72}"/>
    <cellStyle name="Comma [0] 2 218" xfId="41065" hidden="1" xr:uid="{485C4876-BC6F-4161-AD85-AE5E29219D09}"/>
    <cellStyle name="Comma [0] 2 218" xfId="41067" hidden="1" xr:uid="{3EFA60FC-DC99-4C32-95AD-AB87B66E6565}"/>
    <cellStyle name="Comma [0] 2 218" xfId="41070" hidden="1" xr:uid="{AB13D2B5-0DBF-43C1-9E6F-502D0B3A4DE6}"/>
    <cellStyle name="Comma [0] 2 218" xfId="41071" hidden="1" xr:uid="{2231149A-F101-40AD-9CD1-1BBDB2E869F9}"/>
    <cellStyle name="Comma [0] 2 218" xfId="41076" hidden="1" xr:uid="{EF68C642-2B3F-4D7B-9BF9-336CA7E10323}"/>
    <cellStyle name="Comma [0] 2 218" xfId="41078" hidden="1" xr:uid="{E3F0256A-8344-4EF5-ACFA-CFB5097E53AA}"/>
    <cellStyle name="Comma [0] 2 218" xfId="41081" hidden="1" xr:uid="{2DC2AE73-5C2E-440A-B8DB-A601FE09EF07}"/>
    <cellStyle name="Comma [0] 2 218" xfId="41084" hidden="1" xr:uid="{551FE0C4-5D7D-4EC7-B4D4-9FE13B6141F3}"/>
    <cellStyle name="Comma [0] 2 218" xfId="41086" hidden="1" xr:uid="{C5570550-3131-41E8-B575-D3DEB72E6FC6}"/>
    <cellStyle name="Comma [0] 2 218" xfId="41089" hidden="1" xr:uid="{EE565FF2-1F5F-4A16-B49C-EA9FE7BB01B1}"/>
    <cellStyle name="Comma [0] 2 218" xfId="41091" hidden="1" xr:uid="{5148DF9A-B1B4-4ED4-8CEA-EDCF8C698F75}"/>
    <cellStyle name="Comma [0] 2 218" xfId="41093" hidden="1" xr:uid="{143A6593-49CF-4A71-98AD-D530D226E883}"/>
    <cellStyle name="Comma [0] 2 218" xfId="41096" hidden="1" xr:uid="{1D9FEA2B-4975-4D84-BF19-628DDC28349C}"/>
    <cellStyle name="Comma [0] 2 218" xfId="41098" hidden="1" xr:uid="{F05B5F72-36FB-438F-8D04-0D8D5D42E0F8}"/>
    <cellStyle name="Comma [0] 2 218" xfId="41102" hidden="1" xr:uid="{FA326FD7-FBEC-45E6-8B16-0690FB338234}"/>
    <cellStyle name="Comma [0] 2 218" xfId="41103" hidden="1" xr:uid="{BD6B8B8A-418D-4C5E-95D9-F57B54B1CF70}"/>
    <cellStyle name="Comma [0] 2 218" xfId="41105" hidden="1" xr:uid="{EED0D843-3576-4623-AAC7-64DB1BADA593}"/>
    <cellStyle name="Comma [0] 2 218" xfId="41109" hidden="1" xr:uid="{9863B2CC-690C-4076-8A47-B997A2C309A5}"/>
    <cellStyle name="Comma [0] 2 218" xfId="41111" hidden="1" xr:uid="{4463D87B-1738-48D4-9533-210C1D62FDFE}"/>
    <cellStyle name="Comma [0] 2 218" xfId="41113" hidden="1" xr:uid="{B1F6CC17-3396-467B-95E3-6D2CEECB5579}"/>
    <cellStyle name="Comma [0] 2 218" xfId="41116" hidden="1" xr:uid="{DF808FBD-7F48-4533-8417-67C9089C4809}"/>
    <cellStyle name="Comma [0] 2 218" xfId="41118" hidden="1" xr:uid="{3701C6E1-BC0A-4FA3-9205-CFECEA604B5A}"/>
    <cellStyle name="Comma [0] 2 218" xfId="41123" hidden="1" xr:uid="{74C4A99A-238F-4ED1-A98E-BF35A434A2A7}"/>
    <cellStyle name="Comma [0] 2 218" xfId="41124" hidden="1" xr:uid="{A2B68263-FE34-437B-A2BF-D68746C912E0}"/>
    <cellStyle name="Comma [0] 2 218" xfId="41128" hidden="1" xr:uid="{7F5D74F5-03C7-4E3E-93C7-B7507B3D642E}"/>
    <cellStyle name="Comma [0] 2 218" xfId="41131" hidden="1" xr:uid="{6CCEFBBD-E29B-43B4-9F12-1061FCB262F8}"/>
    <cellStyle name="Comma [0] 2 218" xfId="41133" hidden="1" xr:uid="{58D0E67F-769D-46E6-868E-69D2C6094345}"/>
    <cellStyle name="Comma [0] 2 218" xfId="41136" hidden="1" xr:uid="{3AEDC027-9613-40C9-901A-13B46E98BD8A}"/>
    <cellStyle name="Comma [0] 2 218" xfId="41137" hidden="1" xr:uid="{B0218D0F-9471-46FE-9EE6-D06581385638}"/>
    <cellStyle name="Comma [0] 2 218" xfId="41141" hidden="1" xr:uid="{7AA2F3F6-41D4-4407-B2FB-DA4DE59819D1}"/>
    <cellStyle name="Comma [0] 2 218" xfId="41142" hidden="1" xr:uid="{B485159A-E84A-4396-9160-97506E9AA590}"/>
    <cellStyle name="Comma [0] 2 218" xfId="41146" hidden="1" xr:uid="{A129BBA5-2AD2-44A0-AD50-CE5BB80D6B98}"/>
    <cellStyle name="Comma [0] 2 218" xfId="41149" hidden="1" xr:uid="{AE27ED63-09C1-45B9-BB6E-4950FCBE6588}"/>
    <cellStyle name="Comma [0] 2 218" xfId="41150" hidden="1" xr:uid="{1BE3B465-FA99-4C0B-B02B-2C2A8B41E56E}"/>
    <cellStyle name="Comma [0] 2 218" xfId="41154" hidden="1" xr:uid="{953738BA-38E3-4414-B300-4EE50813236D}"/>
    <cellStyle name="Comma [0] 2 218" xfId="41155" hidden="1" xr:uid="{F1780CAB-22E1-4F1A-92C9-FA2F41E8A79C}"/>
    <cellStyle name="Comma [0] 2 218" xfId="41160" hidden="1" xr:uid="{1606FAC5-2146-4C7D-870B-1F2AA02EE3BD}"/>
    <cellStyle name="Comma [0] 2 218" xfId="41162" hidden="1" xr:uid="{12F1BD7E-E389-4F4F-8637-1C9601A00148}"/>
    <cellStyle name="Comma [0] 2 218" xfId="41163" hidden="1" xr:uid="{B4F8A60D-1E03-4D39-AD9C-D6DF778491C5}"/>
    <cellStyle name="Comma [0] 2 218" xfId="41166" hidden="1" xr:uid="{C68F71EE-3CC4-47FB-BB8C-FF171981732B}"/>
    <cellStyle name="Comma [0] 2 218" xfId="41169" hidden="1" xr:uid="{FAFAB923-87A8-4F6D-852E-1DB911F1E915}"/>
    <cellStyle name="Comma [0] 2 218" xfId="41170" hidden="1" xr:uid="{CFA1DA1A-FE3C-477B-8BDA-0C7B593A8ACC}"/>
    <cellStyle name="Comma [0] 2 218" xfId="41174" hidden="1" xr:uid="{D35412BD-C93B-45EF-B17A-C219E0DBD067}"/>
    <cellStyle name="Comma [0] 2 218" xfId="41176" hidden="1" xr:uid="{BD9745D1-BFD0-44B1-8572-43A918AF6411}"/>
    <cellStyle name="Comma [0] 2 218" xfId="41178" hidden="1" xr:uid="{31263C5F-5361-43C3-A729-BC598C1D5354}"/>
    <cellStyle name="Comma [0] 2 218" xfId="41181" hidden="1" xr:uid="{5EEAB2BB-0C03-4562-B84F-D3E36581B8A7}"/>
    <cellStyle name="Comma [0] 2 218" xfId="41183" hidden="1" xr:uid="{79FF9794-73C4-4B67-94D2-A18111385DF3}"/>
    <cellStyle name="Comma [0] 2 218" xfId="41187" hidden="1" xr:uid="{CAC52015-6113-429C-B0D7-9A72608AA0BF}"/>
    <cellStyle name="Comma [0] 2 218" xfId="41188" hidden="1" xr:uid="{91A273DB-2580-4E9F-875C-A9AB6481BA0F}"/>
    <cellStyle name="Comma [0] 2 218" xfId="41190" hidden="1" xr:uid="{33EEA207-41FF-435C-BE14-4CA7BF8A3402}"/>
    <cellStyle name="Comma [0] 2 218" xfId="41194" hidden="1" xr:uid="{5745063A-A813-41D3-A89A-471F98531D3F}"/>
    <cellStyle name="Comma [0] 2 218" xfId="41196" hidden="1" xr:uid="{DFABBACD-249C-4200-AFDF-6C10214E1991}"/>
    <cellStyle name="Comma [0] 2 218" xfId="41198" hidden="1" xr:uid="{ACDF9B88-91D3-4BA6-9097-5841FA23FB14}"/>
    <cellStyle name="Comma [0] 2 218" xfId="41201" hidden="1" xr:uid="{EF882597-CA31-4ACE-AD70-51008F38C4E4}"/>
    <cellStyle name="Comma [0] 2 218" xfId="41203" hidden="1" xr:uid="{6097AF0D-1B98-4568-A81E-446CDB811D56}"/>
    <cellStyle name="Comma [0] 2 218" xfId="41208" hidden="1" xr:uid="{0CC488D5-0F20-4100-AD5E-01E3C6C91B1B}"/>
    <cellStyle name="Comma [0] 2 218" xfId="41209" hidden="1" xr:uid="{93C5C87E-F681-49B0-91FA-E9DF83E84121}"/>
    <cellStyle name="Comma [0] 2 218" xfId="41213" hidden="1" xr:uid="{8F314601-B5AB-4A71-AA8E-D51C00091090}"/>
    <cellStyle name="Comma [0] 2 218" xfId="41216" hidden="1" xr:uid="{66604569-AE48-4E46-9C9E-917C873682A7}"/>
    <cellStyle name="Comma [0] 2 218" xfId="41218" hidden="1" xr:uid="{D4B761C6-4D52-4774-A218-C35BD595D7A7}"/>
    <cellStyle name="Comma [0] 2 218" xfId="41221" hidden="1" xr:uid="{392441AA-A1E0-42D8-BCE2-9FDD110EEF84}"/>
    <cellStyle name="Comma [0] 2 218" xfId="41222" hidden="1" xr:uid="{085326AE-EA42-4CAF-9C09-52BA6E9BB30C}"/>
    <cellStyle name="Comma [0] 2 218" xfId="41226" hidden="1" xr:uid="{D480A8E9-71C4-4881-9B8C-9FA3067F83CD}"/>
    <cellStyle name="Comma [0] 2 218" xfId="41229" hidden="1" xr:uid="{E25A53E4-C448-4383-89AE-3CD9CCECC829}"/>
    <cellStyle name="Comma [0] 2 218" xfId="41232" hidden="1" xr:uid="{F802B4A4-E2E2-41D3-8210-55D3BDBF78F7}"/>
    <cellStyle name="Comma [0] 2 218" xfId="41234" hidden="1" xr:uid="{4C829E24-BA14-4FE0-9C03-48B148B0F02F}"/>
    <cellStyle name="Comma [0] 2 218" xfId="41237" hidden="1" xr:uid="{C1CF998B-7229-46F5-832A-EBC9EAED832B}"/>
    <cellStyle name="Comma [0] 2 218" xfId="41239" hidden="1" xr:uid="{F6983DE1-0AD2-45C2-A454-D94DBB43FBF8}"/>
    <cellStyle name="Comma [0] 2 218" xfId="41243" hidden="1" xr:uid="{9DF65FF3-85C2-4143-BC0E-FBAAD958C91F}"/>
    <cellStyle name="Comma [0] 2 218" xfId="41245" hidden="1" xr:uid="{B984D7CE-83FD-4409-83E7-9892AC2A6D21}"/>
    <cellStyle name="Comma [0] 2 218" xfId="41248" hidden="1" xr:uid="{0FF93EB7-6E44-4C13-8D78-6527F0CBA9E5}"/>
    <cellStyle name="Comma [0] 2 218" xfId="41250" hidden="1" xr:uid="{68064FF6-5CDE-44E2-AA31-26B8ADD4328A}"/>
    <cellStyle name="Comma [0] 2 218" xfId="41253" hidden="1" xr:uid="{B76200F0-CFF6-41AF-869C-51F9BBBE6E35}"/>
    <cellStyle name="Comma [0] 2 218" xfId="41256" hidden="1" xr:uid="{E110A7A6-EAF2-402A-9E27-CA7DD46B182D}"/>
    <cellStyle name="Comma [0] 2 218" xfId="41258" hidden="1" xr:uid="{E8E0362B-22D5-42C8-8745-B50027621058}"/>
    <cellStyle name="Comma [0] 2 218" xfId="41260" hidden="1" xr:uid="{C5DD4F30-5507-4AD5-9649-AEDED5170012}"/>
    <cellStyle name="Comma [0] 2 218" xfId="41263" hidden="1" xr:uid="{FD8F5BFE-5B60-49C3-B464-98DAEC4D8806}"/>
    <cellStyle name="Comma [0] 2 218" xfId="41265" hidden="1" xr:uid="{121DB65D-A625-488B-A877-789FFECB77AC}"/>
    <cellStyle name="Comma [0] 2 218" xfId="41268" hidden="1" xr:uid="{F875E38E-40E0-4745-A598-1881A77DDE26}"/>
    <cellStyle name="Comma [0] 2 218" xfId="41270" hidden="1" xr:uid="{23BFAECC-48DE-407F-8842-29BC6D3CB521}"/>
    <cellStyle name="Comma [0] 2 218" xfId="41272" hidden="1" xr:uid="{14A76BCF-5CAF-4892-8994-00986A4370C2}"/>
    <cellStyle name="Comma [0] 2 218" xfId="41275" hidden="1" xr:uid="{65C007D2-6EDC-4B55-A5B1-05EF7EB1933C}"/>
    <cellStyle name="Comma [0] 2 218" xfId="41278" hidden="1" xr:uid="{306D6C13-702E-411E-9AA0-BA926B568386}"/>
    <cellStyle name="Comma [0] 2 218" xfId="41280" hidden="1" xr:uid="{36303C34-F68F-417C-91D7-B3ECA7EFF849}"/>
    <cellStyle name="Comma [0] 2 218" xfId="41283" hidden="1" xr:uid="{1D179173-0F84-4413-8E41-E610F0D3E564}"/>
    <cellStyle name="Comma [0] 2 218" xfId="41285" hidden="1" xr:uid="{3819BCAA-B4A4-4A98-875A-5A2500836223}"/>
    <cellStyle name="Comma [0] 2 218" xfId="41289" hidden="1" xr:uid="{9A8978F8-D666-458E-B8C5-F6AD1350892A}"/>
    <cellStyle name="Comma [0] 2 218" xfId="41291" hidden="1" xr:uid="{C8AF8214-A75B-492B-BAED-2339354BC359}"/>
    <cellStyle name="Comma [0] 2 218" xfId="41294" hidden="1" xr:uid="{2D722355-7EDA-486D-8CEF-609A8DC3E054}"/>
    <cellStyle name="Comma [0] 2 218" xfId="41297" hidden="1" xr:uid="{48A22113-3875-40A5-97C7-A8376FFBA432}"/>
    <cellStyle name="Comma [0] 2 218" xfId="41300" hidden="1" xr:uid="{ED773B45-A047-49BA-989F-F9A402D53DA8}"/>
    <cellStyle name="Comma [0] 2 218" xfId="41303" hidden="1" xr:uid="{D7BDB0AB-A54C-4E1B-B18D-3064BE661B2B}"/>
    <cellStyle name="Comma [0] 2 218" xfId="41305" hidden="1" xr:uid="{7833F286-A9E0-4504-9C19-8DBA7D7932D8}"/>
    <cellStyle name="Comma [0] 2 218" xfId="41308" hidden="1" xr:uid="{15249011-6D5A-4207-993F-3FE65E2879A0}"/>
    <cellStyle name="Comma [0] 2 218" xfId="41310" hidden="1" xr:uid="{5A550D3C-383D-4AC8-8E4C-6867852C0C6A}"/>
    <cellStyle name="Comma [0] 2 218" xfId="41312" hidden="1" xr:uid="{3FC18B99-C97C-48BA-8B9A-3A2188D430E7}"/>
    <cellStyle name="Comma [0] 2 218" xfId="41315" hidden="1" xr:uid="{812D28A0-8C45-4F31-9676-DA7219B851E0}"/>
    <cellStyle name="Comma [0] 2 218" xfId="41317" hidden="1" xr:uid="{51244CC7-0776-4EDA-A9B1-AD8878FCBE59}"/>
    <cellStyle name="Comma [0] 2 218" xfId="41321" hidden="1" xr:uid="{0D20E537-9974-4C57-9266-0B1D5FE4B734}"/>
    <cellStyle name="Comma [0] 2 218" xfId="41323" hidden="1" xr:uid="{A87C7C6A-F1FA-4081-BCC8-7A2F7FC344F0}"/>
    <cellStyle name="Comma [0] 2 218" xfId="41326" hidden="1" xr:uid="{88A15E1A-8245-4406-A096-085B78F282C3}"/>
    <cellStyle name="Comma [0] 2 218" xfId="41328" hidden="1" xr:uid="{751A26BF-7AF8-4106-A514-48BF9B6B9376}"/>
    <cellStyle name="Comma [0] 2 218" xfId="41331" hidden="1" xr:uid="{DD01C81E-0F57-407B-876C-BD10687AF6DE}"/>
    <cellStyle name="Comma [0] 2 218" xfId="41334" hidden="1" xr:uid="{A169346E-E0EA-4B8C-B0F1-5635D5CE3685}"/>
    <cellStyle name="Comma [0] 2 218" xfId="41336" hidden="1" xr:uid="{0EC460A3-D964-4D37-88B4-C452BBF0FC09}"/>
    <cellStyle name="Comma [0] 2 218" xfId="41339" hidden="1" xr:uid="{3EC42803-1786-4003-A831-705349F6B688}"/>
    <cellStyle name="Comma [0] 2 218" xfId="41342" hidden="1" xr:uid="{1D153212-E537-4717-9E0A-33D357128FBE}"/>
    <cellStyle name="Comma [0] 2 218" xfId="41344" hidden="1" xr:uid="{D7D42143-758D-448F-BE0E-847C3A2CEE1F}"/>
    <cellStyle name="Comma [0] 2 218" xfId="41347" hidden="1" xr:uid="{6084E803-4740-494C-AFCC-B71571332258}"/>
    <cellStyle name="Comma [0] 2 218" xfId="41349" hidden="1" xr:uid="{517A87E1-27A9-42E2-AD85-1C1AC3DB0364}"/>
    <cellStyle name="Comma [0] 2 218" xfId="41352" hidden="1" xr:uid="{E0492139-BD62-491E-BEF9-BD647A87D152}"/>
    <cellStyle name="Comma [0] 2 218" xfId="41354" hidden="1" xr:uid="{065D48BE-20EB-4B35-A063-DE4BB8745BCB}"/>
    <cellStyle name="Comma [0] 2 218" xfId="41357" hidden="1" xr:uid="{B38C25A5-26A9-45CE-A1A4-BB9FE9CB70B1}"/>
    <cellStyle name="Comma [0] 2 218" xfId="41360" hidden="1" xr:uid="{C1035009-5AEC-4CC1-89C1-6DE18AC19E14}"/>
    <cellStyle name="Comma [0] 2 218" xfId="41362" hidden="1" xr:uid="{60389C1E-5931-4E87-AA9B-61C999B746C2}"/>
    <cellStyle name="Comma [0] 2 218" xfId="41365" hidden="1" xr:uid="{72634C94-CCF4-4066-97E0-7DD06E9CEDC6}"/>
    <cellStyle name="Comma [0] 2 218" xfId="41367" hidden="1" xr:uid="{09476703-490C-4563-B1AC-FB73DC0D41C0}"/>
    <cellStyle name="Comma [0] 2 218" xfId="41372" hidden="1" xr:uid="{ED0EC859-E57F-4086-8663-743BA66BAF93}"/>
    <cellStyle name="Comma [0] 2 218" xfId="41373" hidden="1" xr:uid="{0F6166E1-12AB-4592-BB6B-8EDAA52C1933}"/>
    <cellStyle name="Comma [0] 2 218" xfId="41377" hidden="1" xr:uid="{6A2C8364-E9B0-45E1-B3B9-1BDC3E8328EE}"/>
    <cellStyle name="Comma [0] 2 218" xfId="41379" hidden="1" xr:uid="{DCBB19F1-65F3-48CF-9EE0-1B4CCECA6411}"/>
    <cellStyle name="Comma [0] 2 218" xfId="41381" hidden="1" xr:uid="{FD6693EF-E47F-4B99-9F99-75B4A8B569E6}"/>
    <cellStyle name="Comma [0] 2 218" xfId="41385" hidden="1" xr:uid="{F327A526-FDB3-4508-B827-BD9CED0CBFFE}"/>
    <cellStyle name="Comma [0] 2 218" xfId="41387" hidden="1" xr:uid="{F1BD37A5-D9BF-428D-BDA7-62BEDE10FE4D}"/>
    <cellStyle name="Comma [0] 2 218" xfId="42580" hidden="1" xr:uid="{8473D42C-D6DF-4DA9-9408-232644545B09}"/>
    <cellStyle name="Comma [0] 2 218" xfId="42581" hidden="1" xr:uid="{3F5BFD16-AB57-41BD-AC19-26DA3FC2C0F3}"/>
    <cellStyle name="Comma [0] 2 218" xfId="42586" hidden="1" xr:uid="{8E95CEF1-F1B4-4C7C-BF36-134224AF1B41}"/>
    <cellStyle name="Comma [0] 2 218" xfId="42588" hidden="1" xr:uid="{11FA2F26-F303-49D6-98A6-2B8B852F82E4}"/>
    <cellStyle name="Comma [0] 2 218" xfId="42590" hidden="1" xr:uid="{F9AC4842-FAB0-4332-A27A-0E1C4A798FE6}"/>
    <cellStyle name="Comma [0] 2 218" xfId="42593" hidden="1" xr:uid="{6CD32A38-37F7-470C-84D9-A40287689CB6}"/>
    <cellStyle name="Comma [0] 2 218" xfId="42596" hidden="1" xr:uid="{A222FB52-CD42-479F-891B-1E95E96F65A3}"/>
    <cellStyle name="Comma [0] 2 218" xfId="42597" hidden="1" xr:uid="{A6441B87-E8B6-4B12-A0A2-A5C4FDBB69D0}"/>
    <cellStyle name="Comma [0] 2 218" xfId="42601" hidden="1" xr:uid="{DB537E8B-5307-472B-A5BA-DB813B929F28}"/>
    <cellStyle name="Comma [0] 2 218" xfId="42602" hidden="1" xr:uid="{E36A75BC-7C9B-47E0-911B-95276836DC74}"/>
    <cellStyle name="Comma [0] 2 218" xfId="42606" hidden="1" xr:uid="{FDECD95A-8F20-4FCC-8CD5-B3EE6EA5126E}"/>
    <cellStyle name="Comma [0] 2 218" xfId="42608" hidden="1" xr:uid="{FEBFF821-345E-4229-B9BC-9CC49FAA405F}"/>
    <cellStyle name="Comma [0] 2 218" xfId="42609" hidden="1" xr:uid="{51EC0318-CA51-49CD-B701-99A64A06A59D}"/>
    <cellStyle name="Comma [0] 2 218" xfId="42613" hidden="1" xr:uid="{F2943FB8-5D1A-4F98-9A7C-EB7D4306FDD2}"/>
    <cellStyle name="Comma [0] 2 218" xfId="42615" hidden="1" xr:uid="{EF92DD52-B807-4953-B20F-3D4322FF9278}"/>
    <cellStyle name="Comma [0] 2 218" xfId="42616" hidden="1" xr:uid="{85FB254C-0E58-402B-8A44-19C93AE97070}"/>
    <cellStyle name="Comma [0] 2 218" xfId="42620" hidden="1" xr:uid="{4038EA25-85A5-490C-89AD-5B23CF50B4AB}"/>
    <cellStyle name="Comma [0] 2 218" xfId="42621" hidden="1" xr:uid="{7D3C5560-99EF-4F06-956C-AD9A113A55E3}"/>
    <cellStyle name="Comma [0] 2 218" xfId="42626" hidden="1" xr:uid="{93C6361F-E23C-47E9-AA37-5198FCA6D754}"/>
    <cellStyle name="Comma [0] 2 218" xfId="42628" hidden="1" xr:uid="{B14F3E73-ACFD-486D-8902-6E138B900124}"/>
    <cellStyle name="Comma [0] 2 218" xfId="42631" hidden="1" xr:uid="{156FC2B0-E2BA-4FF6-B77A-E7FADF606225}"/>
    <cellStyle name="Comma [0] 2 218" xfId="42634" hidden="1" xr:uid="{661071BC-1DEF-49A6-BDCD-20FA8793530F}"/>
    <cellStyle name="Comma [0] 2 218" xfId="42636" hidden="1" xr:uid="{718C608F-F51D-400D-A16F-22CBB2FCE0F8}"/>
    <cellStyle name="Comma [0] 2 218" xfId="42640" hidden="1" xr:uid="{40D1EDC5-2056-4B98-A598-B6580D816177}"/>
    <cellStyle name="Comma [0] 2 218" xfId="42641" hidden="1" xr:uid="{333DF4F9-55FB-476A-9EFC-52E32B262CE4}"/>
    <cellStyle name="Comma [0] 2 218" xfId="42645" hidden="1" xr:uid="{5E0D60A7-0661-4BCA-B2CC-195E5E06CF9A}"/>
    <cellStyle name="Comma [0] 2 218" xfId="42646" hidden="1" xr:uid="{BE532992-45E3-40C1-AE54-F324B2D34C5C}"/>
    <cellStyle name="Comma [0] 2 218" xfId="42650" hidden="1" xr:uid="{5DC112B2-0F66-440A-AEDB-B6E4DEA29323}"/>
    <cellStyle name="Comma [0] 2 218" xfId="42653" hidden="1" xr:uid="{41AEDBD9-28E3-4B23-AC03-2F03B459C275}"/>
    <cellStyle name="Comma [0] 2 218" xfId="42654" hidden="1" xr:uid="{485D565A-F0B8-49CB-8BA9-5A1ABA22BD91}"/>
    <cellStyle name="Comma [0] 2 218" xfId="42658" hidden="1" xr:uid="{32DF841A-300D-4B26-8941-5FEF8FBC85C8}"/>
    <cellStyle name="Comma [0] 2 218" xfId="42659" hidden="1" xr:uid="{6F61D017-7817-45D1-9E19-07A46F641558}"/>
    <cellStyle name="Comma [0] 2 218" xfId="42664" hidden="1" xr:uid="{D883AF53-AFD1-40E5-A5CC-D5CCBF95D2D7}"/>
    <cellStyle name="Comma [0] 2 218" xfId="42665" hidden="1" xr:uid="{1B3AFEEC-0DEF-4FAF-A122-8D62803D2F77}"/>
    <cellStyle name="Comma [0] 2 218" xfId="42669" hidden="1" xr:uid="{B6DFC806-C385-4155-A7DD-ED9BA54DD9CA}"/>
    <cellStyle name="Comma [0] 2 218" xfId="42672" hidden="1" xr:uid="{E5B23DFA-3878-4116-B28A-DAC85AF85B8C}"/>
    <cellStyle name="Comma [0] 2 218" xfId="42673" hidden="1" xr:uid="{B4560066-AF2F-44A0-99C3-FDF6517F09F3}"/>
    <cellStyle name="Comma [0] 2 218" xfId="42677" hidden="1" xr:uid="{8911A056-2024-46A5-AD0F-04600D39BB06}"/>
    <cellStyle name="Comma [0] 2 218" xfId="42679" hidden="1" xr:uid="{BC11C39E-CE51-4D6C-A45A-3D8B9D781994}"/>
    <cellStyle name="Comma [0] 2 218" xfId="42680" hidden="1" xr:uid="{F00152AD-DC79-44AF-95C0-AAAAC71915CD}"/>
    <cellStyle name="Comma [0] 2 218" xfId="42684" hidden="1" xr:uid="{0CAF37B1-F9DC-4269-83DE-95986B3D03A2}"/>
    <cellStyle name="Comma [0] 2 218" xfId="42685" hidden="1" xr:uid="{90E33CC9-0FF7-4F0C-BE26-AD2B6B10B7FB}"/>
    <cellStyle name="Comma [0] 2 218" xfId="42689" hidden="1" xr:uid="{977D64F3-2AB0-46DE-B74D-57FCA30AB446}"/>
    <cellStyle name="Comma [0] 2 218" xfId="42691" hidden="1" xr:uid="{6A4F7D57-3E85-49F1-9661-CCF0154DE4E9}"/>
    <cellStyle name="Comma [0] 2 218" xfId="42692" hidden="1" xr:uid="{7E330B8F-DBCB-46A1-BE2C-75DAE1B8E636}"/>
    <cellStyle name="Comma [0] 2 218" xfId="42696" hidden="1" xr:uid="{99ACAC2A-9E6D-4764-9F61-D887E2FDEE52}"/>
    <cellStyle name="Comma [0] 2 218" xfId="42699" hidden="1" xr:uid="{FC94843E-BF60-4B76-A069-57F2B2AA10F0}"/>
    <cellStyle name="Comma [0] 2 218" xfId="42700" hidden="1" xr:uid="{BE66ED4C-7421-4B67-A893-F714BD782FBD}"/>
    <cellStyle name="Comma [0] 2 218" xfId="42704" hidden="1" xr:uid="{B5BD5508-F801-4CA4-A4C0-8B78EB5B7520}"/>
    <cellStyle name="Comma [0] 2 218" xfId="42705" hidden="1" xr:uid="{8AB0A884-4F1F-460A-8EB6-2752B2245239}"/>
    <cellStyle name="Comma [0] 2 218" xfId="42711" hidden="1" xr:uid="{002C03AC-06B5-44B0-9E11-82AAA643D03F}"/>
    <cellStyle name="Comma [0] 2 218" xfId="42712" hidden="1" xr:uid="{C0770228-9BBC-4A25-B087-601E52AADCC7}"/>
    <cellStyle name="Comma [0] 2 218" xfId="42715" hidden="1" xr:uid="{7E17A3B3-A1E5-4932-BEBE-8ABFE4A235B5}"/>
    <cellStyle name="Comma [0] 2 218" xfId="42719" hidden="1" xr:uid="{9FDF3316-6DBA-4C33-B5EE-31A0EB995893}"/>
    <cellStyle name="Comma [0] 2 218" xfId="42720" hidden="1" xr:uid="{A8C3E241-E6D0-410C-9DFC-DFC98B80E426}"/>
    <cellStyle name="Comma [0] 2 218" xfId="42724" hidden="1" xr:uid="{DC1A2CF7-C1CE-44A9-8B8A-6DE88E9CE418}"/>
    <cellStyle name="Comma [0] 2 218" xfId="42725" hidden="1" xr:uid="{B1B8C448-957D-4F37-A2A4-096A9D457741}"/>
    <cellStyle name="Comma [0] 2 218" xfId="42729" hidden="1" xr:uid="{91D616A0-7CF7-4208-ADE4-12FB03A74007}"/>
    <cellStyle name="Comma [0] 2 218" xfId="42730" hidden="1" xr:uid="{F134633D-E4B0-4C1F-B524-4AAAE20FD19C}"/>
    <cellStyle name="Comma [0] 2 218" xfId="42734" hidden="1" xr:uid="{E66D780B-9D29-41D4-A214-045373AF2C5E}"/>
    <cellStyle name="Comma [0] 2 218" xfId="42737" hidden="1" xr:uid="{087B8F5F-E6DC-4ADE-AE4E-1CDEF9328D53}"/>
    <cellStyle name="Comma [0] 2 218" xfId="42738" hidden="1" xr:uid="{F660FC64-96E8-474D-B236-C537DEC5E0CD}"/>
    <cellStyle name="Comma [0] 2 218" xfId="42741" hidden="1" xr:uid="{4F8701B7-4CBE-4A7D-A51C-2EF11D3732B8}"/>
    <cellStyle name="Comma [0] 2 218" xfId="42743" hidden="1" xr:uid="{CD1A5C0F-65D6-4682-96A9-DF5E4B98637D}"/>
    <cellStyle name="Comma [0] 2 218" xfId="42747" hidden="1" xr:uid="{D3449B75-5006-4D12-9D50-417BACF8F1E7}"/>
    <cellStyle name="Comma [0] 2 218" xfId="42749" hidden="1" xr:uid="{818B2DCE-1D0F-441E-B5E4-78D6B199FB3E}"/>
    <cellStyle name="Comma [0] 2 218" xfId="42753" hidden="1" xr:uid="{E6604A87-0A33-4205-ABF7-C2DA2FA8ADDD}"/>
    <cellStyle name="Comma [0] 2 218" xfId="42755" hidden="1" xr:uid="{82C48894-5C1A-4CAF-A145-75BF930C4698}"/>
    <cellStyle name="Comma [0] 2 218" xfId="42757" hidden="1" xr:uid="{05701BF8-8CBB-4FA4-B661-8E0C3F03353C}"/>
    <cellStyle name="Comma [0] 2 218" xfId="42760" hidden="1" xr:uid="{D829E338-FFC0-4A0E-8129-EB6B6566EE81}"/>
    <cellStyle name="Comma [0] 2 218" xfId="42762" hidden="1" xr:uid="{6D5A90CF-8247-4CD3-831C-F77E096829BF}"/>
    <cellStyle name="Comma [0] 2 218" xfId="42764" hidden="1" xr:uid="{AD95E815-BE96-4A09-BE01-D78399B65ECC}"/>
    <cellStyle name="Comma [0] 2 218" xfId="42767" hidden="1" xr:uid="{F2BC6CF3-98BE-4225-A3F3-437226A90F96}"/>
    <cellStyle name="Comma [0] 2 218" xfId="42769" hidden="1" xr:uid="{52FFD685-859D-43C5-B3F6-B01091EB9063}"/>
    <cellStyle name="Comma [0] 2 218" xfId="42773" hidden="1" xr:uid="{614CD556-1A1E-45BD-ACCD-BF2D7928186B}"/>
    <cellStyle name="Comma [0] 2 218" xfId="42774" hidden="1" xr:uid="{80B293E1-3B58-48D8-937F-9EF7C5C60AF1}"/>
    <cellStyle name="Comma [0] 2 218" xfId="42776" hidden="1" xr:uid="{B86F7491-B383-4389-8826-467933C1DF1D}"/>
    <cellStyle name="Comma [0] 2 218" xfId="42780" hidden="1" xr:uid="{7066A4F8-C651-497D-A0D6-087F2EE2956E}"/>
    <cellStyle name="Comma [0] 2 218" xfId="42782" hidden="1" xr:uid="{C0E6EB1B-B43E-4FC4-AD04-5DABD40576C4}"/>
    <cellStyle name="Comma [0] 2 218" xfId="42784" hidden="1" xr:uid="{3B01307A-1EBD-4090-B76E-6CEA619152DC}"/>
    <cellStyle name="Comma [0] 2 218" xfId="42787" hidden="1" xr:uid="{AE4F06A4-B304-4A33-B81C-2D63FE9270E8}"/>
    <cellStyle name="Comma [0] 2 218" xfId="42789" hidden="1" xr:uid="{DC9E6B80-F7B5-47A1-B477-0CA7AFC9C3A4}"/>
    <cellStyle name="Comma [0] 2 218" xfId="42794" hidden="1" xr:uid="{569B3E19-D0F1-4990-AA46-CA914A1F213B}"/>
    <cellStyle name="Comma [0] 2 218" xfId="42796" hidden="1" xr:uid="{D09DEBFF-17F1-40E5-BA2C-FEBFBA476148}"/>
    <cellStyle name="Comma [0] 2 218" xfId="42800" hidden="1" xr:uid="{5E5BA047-8307-4538-8234-E41CEC3C377D}"/>
    <cellStyle name="Comma [0] 2 218" xfId="42802" hidden="1" xr:uid="{DFE3EF75-6BB8-4B87-B0C6-9B3A7D812231}"/>
    <cellStyle name="Comma [0] 2 218" xfId="42805" hidden="1" xr:uid="{CFAFC701-D70C-4EAF-9BEF-17FB8EAD5512}"/>
    <cellStyle name="Comma [0] 2 218" xfId="42808" hidden="1" xr:uid="{836077F4-218B-4F83-9E97-50BC924C4FD1}"/>
    <cellStyle name="Comma [0] 2 218" xfId="42810" hidden="1" xr:uid="{28DAAE82-F779-4B71-86C0-CB65A7A132E8}"/>
    <cellStyle name="Comma [0] 2 218" xfId="42813" hidden="1" xr:uid="{F0406B89-4B1A-4278-8103-3A0508F5EFA5}"/>
    <cellStyle name="Comma [0] 2 218" xfId="42815" hidden="1" xr:uid="{D1B6E08B-C5BA-4427-9303-45E7DCC2D4CC}"/>
    <cellStyle name="Comma [0] 2 218" xfId="42818" hidden="1" xr:uid="{6FA1C0E7-B6F1-40E7-B76C-16D214367ED8}"/>
    <cellStyle name="Comma [0] 2 218" xfId="42821" hidden="1" xr:uid="{CBDC4060-69F4-45F4-93BF-107A4AFE572F}"/>
    <cellStyle name="Comma [0] 2 218" xfId="42823" hidden="1" xr:uid="{6575A4A7-2A31-44A7-8AFE-BC95D11CE5D5}"/>
    <cellStyle name="Comma [0] 2 218" xfId="42826" hidden="1" xr:uid="{E465F25C-034C-4A4A-ADE2-6032D3D91B81}"/>
    <cellStyle name="Comma [0] 2 218" xfId="42827" hidden="1" xr:uid="{DB145580-57A4-4ECA-8659-13A5E6F52563}"/>
    <cellStyle name="Comma [0] 2 218" xfId="42832" hidden="1" xr:uid="{7D28D96C-3185-46B2-A7CB-8423F991EF05}"/>
    <cellStyle name="Comma [0] 2 218" xfId="42834" hidden="1" xr:uid="{9B602768-0B3C-4CB2-BF60-B64C88243A1C}"/>
    <cellStyle name="Comma [0] 2 218" xfId="42837" hidden="1" xr:uid="{487E007D-F2E6-4DA4-9877-2F810FE1BB28}"/>
    <cellStyle name="Comma [0] 2 218" xfId="42840" hidden="1" xr:uid="{9AB20BB3-1D16-4B4F-9F9B-6CAFB2306BFD}"/>
    <cellStyle name="Comma [0] 2 218" xfId="42842" hidden="1" xr:uid="{658F4FE2-D9D7-4D8F-B09B-3BB14DE507B5}"/>
    <cellStyle name="Comma [0] 2 218" xfId="42845" hidden="1" xr:uid="{975E9812-0AAF-44C8-9EA4-03FD66DE65D4}"/>
    <cellStyle name="Comma [0] 2 218" xfId="42847" hidden="1" xr:uid="{A887A3C7-E8B4-416C-A946-A3B97B83C784}"/>
    <cellStyle name="Comma [0] 2 218" xfId="42849" hidden="1" xr:uid="{1A3EC5D8-D534-4571-9D4C-9E353559C223}"/>
    <cellStyle name="Comma [0] 2 218" xfId="42852" hidden="1" xr:uid="{2D6710AC-77F6-45CA-8775-2E33531BD64B}"/>
    <cellStyle name="Comma [0] 2 218" xfId="42854" hidden="1" xr:uid="{92C03195-E777-430E-9A54-C0B0A455D3B3}"/>
    <cellStyle name="Comma [0] 2 218" xfId="42858" hidden="1" xr:uid="{F7BDF420-E4D8-402B-A701-9A8E63DF9B14}"/>
    <cellStyle name="Comma [0] 2 218" xfId="42859" hidden="1" xr:uid="{3D6BB695-835F-43BC-86F7-83373AEB46F9}"/>
    <cellStyle name="Comma [0] 2 218" xfId="42861" hidden="1" xr:uid="{6F0FF1FD-71FD-4834-9413-B04741C06D81}"/>
    <cellStyle name="Comma [0] 2 218" xfId="42865" hidden="1" xr:uid="{19AE77AD-2782-4A9B-824D-DF211B16CE70}"/>
    <cellStyle name="Comma [0] 2 218" xfId="42867" hidden="1" xr:uid="{7D1FFB0B-47AA-4672-AF22-3EA009D5B310}"/>
    <cellStyle name="Comma [0] 2 218" xfId="42869" hidden="1" xr:uid="{40D111E4-4BEB-4E8A-BC7F-9B1F9C43A42C}"/>
    <cellStyle name="Comma [0] 2 218" xfId="42872" hidden="1" xr:uid="{8E412CFD-196F-4B79-977F-8B7C20B01836}"/>
    <cellStyle name="Comma [0] 2 218" xfId="42874" hidden="1" xr:uid="{146F4063-EB4A-440B-B853-18B6F567976D}"/>
    <cellStyle name="Comma [0] 2 218" xfId="42879" hidden="1" xr:uid="{E9CC2927-4006-49F1-A665-B9F4DEAACDE3}"/>
    <cellStyle name="Comma [0] 2 218" xfId="42880" hidden="1" xr:uid="{0B121EB7-DEE1-491B-869B-50029F066196}"/>
    <cellStyle name="Comma [0] 2 218" xfId="42884" hidden="1" xr:uid="{FEDCCFBF-50D3-4CDB-AED3-76868796D67B}"/>
    <cellStyle name="Comma [0] 2 218" xfId="42887" hidden="1" xr:uid="{BDB1CF7C-6392-4C03-9F13-FB8C9527DD99}"/>
    <cellStyle name="Comma [0] 2 218" xfId="42889" hidden="1" xr:uid="{E4BE184C-3484-445D-99A0-D8299E0E3C17}"/>
    <cellStyle name="Comma [0] 2 218" xfId="42892" hidden="1" xr:uid="{1A23A7CA-B582-4381-ABB1-D2CB4D747EE5}"/>
    <cellStyle name="Comma [0] 2 218" xfId="42893" hidden="1" xr:uid="{31DED654-9A64-446C-80D4-0A88110644D7}"/>
    <cellStyle name="Comma [0] 2 218" xfId="42897" hidden="1" xr:uid="{EB4C3B9C-A212-4ABB-A884-F06008D2336F}"/>
    <cellStyle name="Comma [0] 2 218" xfId="42898" hidden="1" xr:uid="{493F41BE-2C4A-450B-9755-4316462E202B}"/>
    <cellStyle name="Comma [0] 2 218" xfId="42902" hidden="1" xr:uid="{6A9291A8-6A49-420E-BA02-435401E9C430}"/>
    <cellStyle name="Comma [0] 2 218" xfId="42905" hidden="1" xr:uid="{12C295FF-49D0-4765-ABC7-1B5F87DFAF58}"/>
    <cellStyle name="Comma [0] 2 218" xfId="42906" hidden="1" xr:uid="{5DD20701-E853-47B5-AC9D-3CAE982B578C}"/>
    <cellStyle name="Comma [0] 2 218" xfId="42910" hidden="1" xr:uid="{66151D90-B05D-411C-9627-2218FD78CD7D}"/>
    <cellStyle name="Comma [0] 2 218" xfId="42911" hidden="1" xr:uid="{FE6D74E1-3B38-4584-AEFB-BF59A2F78292}"/>
    <cellStyle name="Comma [0] 2 218" xfId="42916" hidden="1" xr:uid="{240B59AA-E99E-4969-8F60-6B8568663253}"/>
    <cellStyle name="Comma [0] 2 218" xfId="42918" hidden="1" xr:uid="{4FD90330-CF07-4A8D-A57B-258ACEF0E1F6}"/>
    <cellStyle name="Comma [0] 2 218" xfId="42919" hidden="1" xr:uid="{BF32C045-BF16-4B2B-84CA-7BB2678FC7E2}"/>
    <cellStyle name="Comma [0] 2 218" xfId="42922" hidden="1" xr:uid="{3FED26C8-0FD3-4837-9D37-1E8F14AC4F82}"/>
    <cellStyle name="Comma [0] 2 218" xfId="42925" hidden="1" xr:uid="{49E7A6AB-3851-4F6E-A831-AF9FFD717F05}"/>
    <cellStyle name="Comma [0] 2 218" xfId="42926" hidden="1" xr:uid="{187D377F-625B-4E13-A6C3-EA4C0498BE34}"/>
    <cellStyle name="Comma [0] 2 218" xfId="42930" hidden="1" xr:uid="{BEB5D0AD-44BB-4C44-8EA9-CF3DD4BC51DE}"/>
    <cellStyle name="Comma [0] 2 218" xfId="42932" hidden="1" xr:uid="{E3F5B338-9B50-481B-B33F-236D9E73EDCA}"/>
    <cellStyle name="Comma [0] 2 218" xfId="42934" hidden="1" xr:uid="{B8E164E4-E6DD-45EF-916F-C9F54501A809}"/>
    <cellStyle name="Comma [0] 2 218" xfId="42937" hidden="1" xr:uid="{C2B28A13-2796-40BF-BB74-C3C130DCBE24}"/>
    <cellStyle name="Comma [0] 2 218" xfId="42939" hidden="1" xr:uid="{53CADF13-8149-4F5A-BCCF-5E1C289B6085}"/>
    <cellStyle name="Comma [0] 2 218" xfId="42943" hidden="1" xr:uid="{20B72489-730C-4D74-BD92-9DDC9AC4048C}"/>
    <cellStyle name="Comma [0] 2 218" xfId="42944" hidden="1" xr:uid="{DF060434-9F09-4858-8FB6-6431F08F78C8}"/>
    <cellStyle name="Comma [0] 2 218" xfId="42946" hidden="1" xr:uid="{A44BE0EC-1754-4B81-B20E-AB6315E7C44A}"/>
    <cellStyle name="Comma [0] 2 218" xfId="42950" hidden="1" xr:uid="{93C5EEE7-5AE3-433E-BD5A-E4984680502B}"/>
    <cellStyle name="Comma [0] 2 218" xfId="42952" hidden="1" xr:uid="{B1DE9933-345A-465D-8772-38C7F0D932CF}"/>
    <cellStyle name="Comma [0] 2 218" xfId="42954" hidden="1" xr:uid="{CD1A33B0-D6F7-45BA-B4CB-B9CFFCBACBAB}"/>
    <cellStyle name="Comma [0] 2 218" xfId="42957" hidden="1" xr:uid="{D35FF91C-3798-404A-9B0C-6DAA4A7E79FC}"/>
    <cellStyle name="Comma [0] 2 218" xfId="42959" hidden="1" xr:uid="{8BA76AC9-027E-419C-B415-E0D6211E8E63}"/>
    <cellStyle name="Comma [0] 2 218" xfId="42964" hidden="1" xr:uid="{1E659B83-6AEA-48F0-94D3-1491AD935E7A}"/>
    <cellStyle name="Comma [0] 2 218" xfId="42965" hidden="1" xr:uid="{4A11F746-939D-47FF-AD3F-DA6E9D51D422}"/>
    <cellStyle name="Comma [0] 2 218" xfId="42969" hidden="1" xr:uid="{F3F61B97-5611-4ED4-B5EE-36CA916CD929}"/>
    <cellStyle name="Comma [0] 2 218" xfId="42972" hidden="1" xr:uid="{6C5483FD-7F45-4157-8514-DF249F56C6B3}"/>
    <cellStyle name="Comma [0] 2 218" xfId="42974" hidden="1" xr:uid="{EDC9DCF6-CD7C-4D3C-A9A4-006C418817DC}"/>
    <cellStyle name="Comma [0] 2 218" xfId="42977" hidden="1" xr:uid="{767EAAAD-A7A2-428D-8662-C25A7FA63D58}"/>
    <cellStyle name="Comma [0] 2 218" xfId="42978" hidden="1" xr:uid="{EC5ECE87-B7E4-4BFA-A73A-88233E04A33E}"/>
    <cellStyle name="Comma [0] 2 218" xfId="42982" hidden="1" xr:uid="{780A8F0E-1746-408B-962D-F9032C35360B}"/>
    <cellStyle name="Comma [0] 2 218" xfId="42985" hidden="1" xr:uid="{B78B0EA4-9A9F-4A95-933F-1B159FD6968F}"/>
    <cellStyle name="Comma [0] 2 218" xfId="42988" hidden="1" xr:uid="{476EBB7D-F9AF-4959-ADBF-590E604CEE93}"/>
    <cellStyle name="Comma [0] 2 218" xfId="42990" hidden="1" xr:uid="{CAFAFBDC-57C8-451D-99AC-F28ECAD6CDBE}"/>
    <cellStyle name="Comma [0] 2 218" xfId="42993" hidden="1" xr:uid="{C5DFB4E6-7B97-4ACA-B0E3-3E0989F269D9}"/>
    <cellStyle name="Comma [0] 2 218" xfId="42995" hidden="1" xr:uid="{F6CD3A29-FE86-4A98-9938-D1F07445826E}"/>
    <cellStyle name="Comma [0] 2 218" xfId="42999" hidden="1" xr:uid="{9655ADED-19DD-43C9-9A1A-C81188EA2C56}"/>
    <cellStyle name="Comma [0] 2 218" xfId="43001" hidden="1" xr:uid="{3463CCF0-D310-4E08-8CBD-1866F2028B00}"/>
    <cellStyle name="Comma [0] 2 218" xfId="43004" hidden="1" xr:uid="{CD0F91A2-6538-4CFE-BD2C-F9926D517D2C}"/>
    <cellStyle name="Comma [0] 2 218" xfId="43006" hidden="1" xr:uid="{E4F771AC-36E7-4954-ACC9-2041AB275C5B}"/>
    <cellStyle name="Comma [0] 2 218" xfId="43009" hidden="1" xr:uid="{B751950A-D0AD-4FE8-A5CF-B1714276BD5A}"/>
    <cellStyle name="Comma [0] 2 218" xfId="43012" hidden="1" xr:uid="{0D71F8BD-85E1-4FB1-9AF6-A107C386BD74}"/>
    <cellStyle name="Comma [0] 2 218" xfId="43014" hidden="1" xr:uid="{747D7C09-7014-431C-82DA-50788A8C3DC1}"/>
    <cellStyle name="Comma [0] 2 218" xfId="43016" hidden="1" xr:uid="{D9195B85-CB97-44BF-96D9-4FDB2868AB42}"/>
    <cellStyle name="Comma [0] 2 218" xfId="43019" hidden="1" xr:uid="{863006E9-1DC7-4C93-8FA6-5BFC66ED1278}"/>
    <cellStyle name="Comma [0] 2 218" xfId="43021" hidden="1" xr:uid="{A76D4BEE-80C8-41DD-994D-F22F57F860CC}"/>
    <cellStyle name="Comma [0] 2 218" xfId="43024" hidden="1" xr:uid="{1BD30A7A-D2C7-4411-8675-E32B8FB654EC}"/>
    <cellStyle name="Comma [0] 2 218" xfId="43026" hidden="1" xr:uid="{11F4B2F3-6701-452E-B6D7-03A99E7DDCAF}"/>
    <cellStyle name="Comma [0] 2 218" xfId="43028" hidden="1" xr:uid="{CAFBD898-53F8-46B7-ABB0-678CCE5AF628}"/>
    <cellStyle name="Comma [0] 2 218" xfId="43031" hidden="1" xr:uid="{E24AE04D-8364-4C0B-9BC3-2E9A1D9FFA73}"/>
    <cellStyle name="Comma [0] 2 218" xfId="43034" hidden="1" xr:uid="{602EAAE7-D89A-43DD-BD68-B6045494E6BC}"/>
    <cellStyle name="Comma [0] 2 218" xfId="43036" hidden="1" xr:uid="{57F932A4-7041-46EB-B808-2A2B0EC0AA79}"/>
    <cellStyle name="Comma [0] 2 218" xfId="43039" hidden="1" xr:uid="{335E9059-C239-44EB-876F-E21DBA3FCAB2}"/>
    <cellStyle name="Comma [0] 2 218" xfId="43041" hidden="1" xr:uid="{D868A2B7-693C-480E-8667-E7EAFCDEDFCE}"/>
    <cellStyle name="Comma [0] 2 218" xfId="43045" hidden="1" xr:uid="{8C4477AA-3314-48B7-8612-1AD1CC00E814}"/>
    <cellStyle name="Comma [0] 2 218" xfId="43047" hidden="1" xr:uid="{0EC12913-6BDA-4E0F-B2D6-AC06FF8C6C10}"/>
    <cellStyle name="Comma [0] 2 218" xfId="43050" hidden="1" xr:uid="{5F3BA3D1-1AE7-4697-BD68-B76B945A9CDD}"/>
    <cellStyle name="Comma [0] 2 218" xfId="43053" hidden="1" xr:uid="{3DFE95B2-A722-4C74-8C3D-D36CA4DC5D24}"/>
    <cellStyle name="Comma [0] 2 218" xfId="43056" hidden="1" xr:uid="{861B9F35-B8D8-44EB-9EB1-34CBFC41098F}"/>
    <cellStyle name="Comma [0] 2 218" xfId="43059" hidden="1" xr:uid="{82E43CD6-CE99-4474-882D-4FCA15A255C2}"/>
    <cellStyle name="Comma [0] 2 218" xfId="43061" hidden="1" xr:uid="{C03FB461-BF3C-418D-A452-5861B5C5A076}"/>
    <cellStyle name="Comma [0] 2 218" xfId="43064" hidden="1" xr:uid="{059F4F13-674E-4815-AB25-E52145647682}"/>
    <cellStyle name="Comma [0] 2 218" xfId="43066" hidden="1" xr:uid="{69616DC7-515B-415D-9F6C-D36C5449C632}"/>
    <cellStyle name="Comma [0] 2 218" xfId="43068" hidden="1" xr:uid="{5F89AD30-6B8B-4584-ACE7-904470D7A9D2}"/>
    <cellStyle name="Comma [0] 2 218" xfId="43071" hidden="1" xr:uid="{DA5964B6-5D9D-4EB7-81DB-69A1C0323ED6}"/>
    <cellStyle name="Comma [0] 2 218" xfId="43073" hidden="1" xr:uid="{1FD8876C-B785-4C84-B9A4-F9853D3C6319}"/>
    <cellStyle name="Comma [0] 2 218" xfId="43077" hidden="1" xr:uid="{B8CA16D1-CA7E-4AFC-A068-02E6BA6AF1E2}"/>
    <cellStyle name="Comma [0] 2 218" xfId="43079" hidden="1" xr:uid="{6BA7A186-A643-45DB-861F-328A0D24266A}"/>
    <cellStyle name="Comma [0] 2 218" xfId="43082" hidden="1" xr:uid="{066137B1-360C-4061-A7B9-A5FADBEAA06C}"/>
    <cellStyle name="Comma [0] 2 218" xfId="43084" hidden="1" xr:uid="{0D7DF74A-6890-4601-BCB0-498786B2B0D7}"/>
    <cellStyle name="Comma [0] 2 218" xfId="43087" hidden="1" xr:uid="{531DD4B5-228A-422B-B091-942E8418359C}"/>
    <cellStyle name="Comma [0] 2 218" xfId="43090" hidden="1" xr:uid="{01C3BF90-5EEB-45DB-BE93-699AB4EE06F9}"/>
    <cellStyle name="Comma [0] 2 218" xfId="43092" hidden="1" xr:uid="{507D2C58-33A5-4D18-AA7F-3E2DCFA97B6D}"/>
    <cellStyle name="Comma [0] 2 218" xfId="43095" hidden="1" xr:uid="{A3750963-8A06-4D62-A33C-D937048F1B3F}"/>
    <cellStyle name="Comma [0] 2 218" xfId="43098" hidden="1" xr:uid="{F50A30A6-BC45-4672-9FCB-F96D6A4EAAB5}"/>
    <cellStyle name="Comma [0] 2 218" xfId="43100" hidden="1" xr:uid="{CD54F0BD-9341-49A5-AE84-898B25F0F1E7}"/>
    <cellStyle name="Comma [0] 2 218" xfId="43103" hidden="1" xr:uid="{5B5B443B-F6A0-498F-B707-CD263D125ADB}"/>
    <cellStyle name="Comma [0] 2 218" xfId="43105" hidden="1" xr:uid="{8689410D-40B2-466F-85B2-8757FDAECF6B}"/>
    <cellStyle name="Comma [0] 2 218" xfId="43108" hidden="1" xr:uid="{9CA35264-EBED-4318-B386-7127091FDF14}"/>
    <cellStyle name="Comma [0] 2 218" xfId="43110" hidden="1" xr:uid="{87A128CA-AD9D-40B4-AC91-8736D1B91536}"/>
    <cellStyle name="Comma [0] 2 218" xfId="43113" hidden="1" xr:uid="{DB699D4C-AA8B-4C7F-9C10-72C58C9FBDB9}"/>
    <cellStyle name="Comma [0] 2 218" xfId="43116" hidden="1" xr:uid="{5342B13C-62D0-4E76-84EE-3A4EF3FCE9EE}"/>
    <cellStyle name="Comma [0] 2 218" xfId="43118" hidden="1" xr:uid="{E8E4A791-2532-4E3A-AE76-121D667C68F1}"/>
    <cellStyle name="Comma [0] 2 218" xfId="43121" hidden="1" xr:uid="{471EC8E9-C609-4FCB-8403-C73AD7FDB833}"/>
    <cellStyle name="Comma [0] 2 218" xfId="43123" hidden="1" xr:uid="{1C3C5F6A-8436-4F94-96D6-22CB6D3000C5}"/>
    <cellStyle name="Comma [0] 2 218" xfId="43128" hidden="1" xr:uid="{BF3194E0-EAA1-4989-AD23-064322150B14}"/>
    <cellStyle name="Comma [0] 2 218" xfId="43129" hidden="1" xr:uid="{5E8F5629-18AC-4270-84B7-14B282A0B0E0}"/>
    <cellStyle name="Comma [0] 2 218" xfId="43133" hidden="1" xr:uid="{1AC6FB33-E3E3-497F-99BF-33411D64B42B}"/>
    <cellStyle name="Comma [0] 2 218" xfId="43135" hidden="1" xr:uid="{C12F0393-E5F0-40C7-8981-45D4B919B231}"/>
    <cellStyle name="Comma [0] 2 218" xfId="43137" hidden="1" xr:uid="{CF0DD2B8-5C4D-4407-9013-85B4C49FFD3C}"/>
    <cellStyle name="Comma [0] 2 218" xfId="43141" hidden="1" xr:uid="{2E85CD61-5A28-4D68-B83E-6150EE6A11D1}"/>
    <cellStyle name="Comma [0] 2 218" xfId="43143" hidden="1" xr:uid="{5D179DF6-B353-4491-93E0-F43D48B7FCF0}"/>
    <cellStyle name="Comma [0] 2 218" xfId="44336" hidden="1" xr:uid="{A9AB7011-7AB0-4656-B1F6-86DD3B6CB4D1}"/>
    <cellStyle name="Comma [0] 2 218" xfId="44337" hidden="1" xr:uid="{A517EAD5-9B22-4F10-863C-998C3E08B851}"/>
    <cellStyle name="Comma [0] 2 218" xfId="44342" hidden="1" xr:uid="{A730A92E-0FF2-4A45-932F-9A84C7397F4C}"/>
    <cellStyle name="Comma [0] 2 218" xfId="44344" hidden="1" xr:uid="{2B324AA5-FB84-4C6A-A556-D6E88578EB04}"/>
    <cellStyle name="Comma [0] 2 218" xfId="44346" hidden="1" xr:uid="{E94DE692-4E6E-4F89-9A89-BF371A6F5D7E}"/>
    <cellStyle name="Comma [0] 2 218" xfId="44349" hidden="1" xr:uid="{BA7976D3-D18B-4B5B-9706-2E2632F8986A}"/>
    <cellStyle name="Comma [0] 2 218" xfId="44352" hidden="1" xr:uid="{FCC4A5E3-8B24-434E-B27B-6275E95D903F}"/>
    <cellStyle name="Comma [0] 2 218" xfId="44353" hidden="1" xr:uid="{FCE124A2-BD35-4F75-9288-4405981523E1}"/>
    <cellStyle name="Comma [0] 2 218" xfId="44357" hidden="1" xr:uid="{5440EDFE-AA0E-45EC-BDED-94E95B04B3B4}"/>
    <cellStyle name="Comma [0] 2 218" xfId="44358" hidden="1" xr:uid="{1FE45609-38C7-4E9F-82EB-00441380A5FA}"/>
    <cellStyle name="Comma [0] 2 218" xfId="44362" hidden="1" xr:uid="{25A2FDDA-C6A5-4111-A3A5-22B659A648EE}"/>
    <cellStyle name="Comma [0] 2 218" xfId="44364" hidden="1" xr:uid="{5F2842DC-7F07-4D37-B0AE-6A8D69B5895D}"/>
    <cellStyle name="Comma [0] 2 218" xfId="44365" hidden="1" xr:uid="{96234F41-A9FF-43B7-8723-5DA1EF9726F5}"/>
    <cellStyle name="Comma [0] 2 218" xfId="44369" hidden="1" xr:uid="{E2A32E6C-64BD-404A-BEC5-DF1FE5A2771D}"/>
    <cellStyle name="Comma [0] 2 218" xfId="44371" hidden="1" xr:uid="{8B2E8499-E6BD-4807-B35C-3FD8FD57A93C}"/>
    <cellStyle name="Comma [0] 2 218" xfId="44372" hidden="1" xr:uid="{B84AB279-A8AA-4E1A-8A63-BBDB758F0FC4}"/>
    <cellStyle name="Comma [0] 2 218" xfId="44376" hidden="1" xr:uid="{29E1A830-B9A8-4CA7-9450-195A91013B0C}"/>
    <cellStyle name="Comma [0] 2 218" xfId="44377" hidden="1" xr:uid="{3161CBD5-D09B-488B-91A0-E905A4DF38EB}"/>
    <cellStyle name="Comma [0] 2 218" xfId="44382" hidden="1" xr:uid="{8A64E83D-0AB9-4A39-94F8-5C70D04F67E9}"/>
    <cellStyle name="Comma [0] 2 218" xfId="44384" hidden="1" xr:uid="{699E729B-618A-4595-A92A-6D03FFC571CE}"/>
    <cellStyle name="Comma [0] 2 218" xfId="44387" hidden="1" xr:uid="{9A83E8D2-BDB7-41CB-89E1-2CE34E962C61}"/>
    <cellStyle name="Comma [0] 2 218" xfId="44390" hidden="1" xr:uid="{544079EF-BB48-4721-990C-782921C00219}"/>
    <cellStyle name="Comma [0] 2 218" xfId="44392" hidden="1" xr:uid="{22F23127-3846-4719-B339-745B4D5B21D8}"/>
    <cellStyle name="Comma [0] 2 218" xfId="44396" hidden="1" xr:uid="{23BB1AE0-8043-4A0A-9D54-ECFA5A00ACC1}"/>
    <cellStyle name="Comma [0] 2 218" xfId="44397" hidden="1" xr:uid="{3BC4ACB4-E39D-4D24-B20C-217EF2A6E90F}"/>
    <cellStyle name="Comma [0] 2 218" xfId="44401" hidden="1" xr:uid="{57987B4A-DEDE-468C-AA52-3AD862BFD539}"/>
    <cellStyle name="Comma [0] 2 218" xfId="44402" hidden="1" xr:uid="{F8923EFE-2043-411D-B2FE-497D402810F2}"/>
    <cellStyle name="Comma [0] 2 218" xfId="44406" hidden="1" xr:uid="{6F0A9C78-1E39-445A-B48F-04D1726508AE}"/>
    <cellStyle name="Comma [0] 2 218" xfId="44409" hidden="1" xr:uid="{94D80DFA-BD72-42B0-892C-E42665CBD624}"/>
    <cellStyle name="Comma [0] 2 218" xfId="44410" hidden="1" xr:uid="{5A0029EE-D418-4CA8-8C81-A87889485B7E}"/>
    <cellStyle name="Comma [0] 2 218" xfId="44414" hidden="1" xr:uid="{5360D9B3-2879-4865-8D33-A3806D1BB223}"/>
    <cellStyle name="Comma [0] 2 218" xfId="44415" hidden="1" xr:uid="{6FB5F569-B7A4-49A0-9B1C-973196295041}"/>
    <cellStyle name="Comma [0] 2 218" xfId="44420" hidden="1" xr:uid="{53D34A3D-192F-431A-B46E-1D53ADAB5AD6}"/>
    <cellStyle name="Comma [0] 2 218" xfId="44421" hidden="1" xr:uid="{4B9E96B2-5435-4533-9D40-24A524C06C5E}"/>
    <cellStyle name="Comma [0] 2 218" xfId="44425" hidden="1" xr:uid="{070AC26C-6D80-46F3-B77C-A64D96228737}"/>
    <cellStyle name="Comma [0] 2 218" xfId="44428" hidden="1" xr:uid="{B72DF393-3074-47C7-9B64-634C724D8C55}"/>
    <cellStyle name="Comma [0] 2 218" xfId="44429" hidden="1" xr:uid="{2DA2BB76-9BE6-465E-9C43-B5C2A3FFB5D3}"/>
    <cellStyle name="Comma [0] 2 218" xfId="44433" hidden="1" xr:uid="{CEA558CA-016F-452F-A9A7-9C322CF8CF29}"/>
    <cellStyle name="Comma [0] 2 218" xfId="44435" hidden="1" xr:uid="{348A646C-9791-4BCF-8114-7DACC55FB914}"/>
    <cellStyle name="Comma [0] 2 218" xfId="44436" hidden="1" xr:uid="{B9C80189-1A71-4B86-BE6F-7F6BEFA79788}"/>
    <cellStyle name="Comma [0] 2 218" xfId="44440" hidden="1" xr:uid="{167F3CD6-1153-4849-983F-6BA8038D24F3}"/>
    <cellStyle name="Comma [0] 2 218" xfId="44441" hidden="1" xr:uid="{B8005583-F8FA-40D6-80CB-F8C03908228C}"/>
    <cellStyle name="Comma [0] 2 218" xfId="44445" hidden="1" xr:uid="{31D4DBAD-B4B0-4FF1-928D-CB9F8E82F946}"/>
    <cellStyle name="Comma [0] 2 218" xfId="44447" hidden="1" xr:uid="{F8938125-CE6B-4A3C-9F50-AF3A5C1C9F1A}"/>
    <cellStyle name="Comma [0] 2 218" xfId="44448" hidden="1" xr:uid="{9AC32FE6-4130-48FD-9CB0-08F813864527}"/>
    <cellStyle name="Comma [0] 2 218" xfId="44452" hidden="1" xr:uid="{59ED3C63-56EA-46BF-9237-6E447CF7A9B2}"/>
    <cellStyle name="Comma [0] 2 218" xfId="44455" hidden="1" xr:uid="{47177FDE-D56D-4ACB-9637-A4771166702B}"/>
    <cellStyle name="Comma [0] 2 218" xfId="44456" hidden="1" xr:uid="{4E52F6F2-2737-4198-B438-87A03D31E259}"/>
    <cellStyle name="Comma [0] 2 218" xfId="44460" hidden="1" xr:uid="{EBC8A9CE-C283-45C4-B917-0BF3B8C5D014}"/>
    <cellStyle name="Comma [0] 2 218" xfId="44461" hidden="1" xr:uid="{D817A9B1-ADF9-4A0F-82FD-FCFF90AC4045}"/>
    <cellStyle name="Comma [0] 2 218" xfId="44467" hidden="1" xr:uid="{A7170DB1-C8E4-4122-8247-8851F86BD055}"/>
    <cellStyle name="Comma [0] 2 218" xfId="44468" hidden="1" xr:uid="{44FCE266-A8EF-4A2F-80E1-CBFC88510C0A}"/>
    <cellStyle name="Comma [0] 2 218" xfId="44471" hidden="1" xr:uid="{66489095-F4D0-46AD-B250-88512ED619BC}"/>
    <cellStyle name="Comma [0] 2 218" xfId="44475" hidden="1" xr:uid="{2C50F3BB-F2A1-4D06-9944-EFA6EAAB80C1}"/>
    <cellStyle name="Comma [0] 2 218" xfId="44476" hidden="1" xr:uid="{8C527720-8208-4DBA-B53D-4CD34A2B8997}"/>
    <cellStyle name="Comma [0] 2 218" xfId="44480" hidden="1" xr:uid="{DB127E99-29B1-4FFD-B888-072CD3B316F6}"/>
    <cellStyle name="Comma [0] 2 218" xfId="44481" hidden="1" xr:uid="{BCFF130D-5FE6-4439-82BA-AA31C144E716}"/>
    <cellStyle name="Comma [0] 2 218" xfId="44485" hidden="1" xr:uid="{B1541773-155D-48D1-BC34-9BE85C5B5977}"/>
    <cellStyle name="Comma [0] 2 218" xfId="44486" hidden="1" xr:uid="{8816520B-03AC-4880-AFA5-5C6B3A732FC9}"/>
    <cellStyle name="Comma [0] 2 218" xfId="44490" hidden="1" xr:uid="{1A60DEB4-9805-407F-B9EC-5F058E96146F}"/>
    <cellStyle name="Comma [0] 2 218" xfId="44493" hidden="1" xr:uid="{76E4607D-D238-4FE2-AAEC-EC82BC54ED88}"/>
    <cellStyle name="Comma [0] 2 218" xfId="44494" hidden="1" xr:uid="{A16F2E53-0038-4012-A17F-B6C0E74496E5}"/>
    <cellStyle name="Comma [0] 2 218" xfId="44497" hidden="1" xr:uid="{4879DACE-0663-4FB4-A860-5F8CA1BCE1CB}"/>
    <cellStyle name="Comma [0] 2 218" xfId="44499" hidden="1" xr:uid="{74BE2657-A21A-4D2D-A022-7FFD679D911C}"/>
    <cellStyle name="Comma [0] 2 218" xfId="44503" hidden="1" xr:uid="{99225950-2DE3-4357-94B1-4900E7F0F9F7}"/>
    <cellStyle name="Comma [0] 2 218" xfId="44505" hidden="1" xr:uid="{CB88F12B-B6B0-4010-83A5-D75F64E33F0F}"/>
    <cellStyle name="Comma [0] 2 218" xfId="44509" hidden="1" xr:uid="{AD0630A3-4E10-4B9E-9F17-2605D7314DFA}"/>
    <cellStyle name="Comma [0] 2 218" xfId="44511" hidden="1" xr:uid="{57B3EEC9-EC1B-4C61-B113-C32B987D58B3}"/>
    <cellStyle name="Comma [0] 2 218" xfId="44513" hidden="1" xr:uid="{174E384F-6DD3-4A05-8831-E179AF8AE747}"/>
    <cellStyle name="Comma [0] 2 218" xfId="44516" hidden="1" xr:uid="{9C143545-8935-41C5-A93A-9AB87523FD30}"/>
    <cellStyle name="Comma [0] 2 218" xfId="44518" hidden="1" xr:uid="{3DD69013-3679-4264-8D15-F212D2FFEC6E}"/>
    <cellStyle name="Comma [0] 2 218" xfId="44520" hidden="1" xr:uid="{A8033CC0-D3B6-4A0B-BB6B-BAD4E7A0B95C}"/>
    <cellStyle name="Comma [0] 2 218" xfId="44523" hidden="1" xr:uid="{FF5466BC-4C3A-48E4-975F-F6F3DDCC3C84}"/>
    <cellStyle name="Comma [0] 2 218" xfId="44525" hidden="1" xr:uid="{D3B475C2-FD3A-4F34-AE0E-2517579F631B}"/>
    <cellStyle name="Comma [0] 2 218" xfId="44529" hidden="1" xr:uid="{82CE1F8E-863B-4F8B-BAE5-0F8A58571316}"/>
    <cellStyle name="Comma [0] 2 218" xfId="44530" hidden="1" xr:uid="{B70EDFFC-3743-4D56-B0B3-81079F5DEF4D}"/>
    <cellStyle name="Comma [0] 2 218" xfId="44532" hidden="1" xr:uid="{4B26810C-023D-45F9-BA7D-65812E665968}"/>
    <cellStyle name="Comma [0] 2 218" xfId="44536" hidden="1" xr:uid="{05A6E5FE-A7A7-4228-9AD3-672D47FDA904}"/>
    <cellStyle name="Comma [0] 2 218" xfId="44538" hidden="1" xr:uid="{7073E39B-C5CC-4C25-B5D4-DBF0678AFF0C}"/>
    <cellStyle name="Comma [0] 2 218" xfId="44540" hidden="1" xr:uid="{351ABFFE-9A59-4E4F-9343-7AF7D30C82C6}"/>
    <cellStyle name="Comma [0] 2 218" xfId="44543" hidden="1" xr:uid="{D33BAA56-670E-471F-8DC3-8799092674D6}"/>
    <cellStyle name="Comma [0] 2 218" xfId="44545" hidden="1" xr:uid="{5E16302E-AFC4-4ECF-9951-73139489F27C}"/>
    <cellStyle name="Comma [0] 2 218" xfId="44550" hidden="1" xr:uid="{5445F484-67C0-480D-B450-2AEA19434C00}"/>
    <cellStyle name="Comma [0] 2 218" xfId="44552" hidden="1" xr:uid="{C4209A91-E7EB-47B1-8CC1-820ADD9507A7}"/>
    <cellStyle name="Comma [0] 2 218" xfId="44556" hidden="1" xr:uid="{3F136CE8-3451-4A9C-AC98-6154ED891AB4}"/>
    <cellStyle name="Comma [0] 2 218" xfId="44558" hidden="1" xr:uid="{67B99486-C37C-40AC-8E28-798632BA5A4B}"/>
    <cellStyle name="Comma [0] 2 218" xfId="44561" hidden="1" xr:uid="{A72E7A64-549C-4A37-B363-1FA2F6515F10}"/>
    <cellStyle name="Comma [0] 2 218" xfId="44564" hidden="1" xr:uid="{C87330EC-76AE-4FD9-8107-9446CBEE93E8}"/>
    <cellStyle name="Comma [0] 2 218" xfId="44566" hidden="1" xr:uid="{F46E91C3-B0EC-4B3D-B9B9-F88BE50D740B}"/>
    <cellStyle name="Comma [0] 2 218" xfId="44569" hidden="1" xr:uid="{2FD7F658-458B-4EC8-AE4E-1E9858AD1C79}"/>
    <cellStyle name="Comma [0] 2 218" xfId="44571" hidden="1" xr:uid="{742B5E48-7D62-4A96-8986-65E11D9CECFD}"/>
    <cellStyle name="Comma [0] 2 218" xfId="44574" hidden="1" xr:uid="{737CF592-A987-4803-9938-8C4979B55931}"/>
    <cellStyle name="Comma [0] 2 218" xfId="44577" hidden="1" xr:uid="{51DB1C28-E0A3-4E16-96D3-3041F7F334C0}"/>
    <cellStyle name="Comma [0] 2 218" xfId="44579" hidden="1" xr:uid="{A31A5DF9-6FE9-492F-A8B9-367BF77AE3A6}"/>
    <cellStyle name="Comma [0] 2 218" xfId="44582" hidden="1" xr:uid="{5E75DC3E-E7D1-4795-AB59-3834C4E86466}"/>
    <cellStyle name="Comma [0] 2 218" xfId="44583" hidden="1" xr:uid="{6C02BF3D-9B8A-46EA-A8AF-3027916D9757}"/>
    <cellStyle name="Comma [0] 2 218" xfId="44588" hidden="1" xr:uid="{1E616996-51F0-4E94-8873-B5708640CE6A}"/>
    <cellStyle name="Comma [0] 2 218" xfId="44590" hidden="1" xr:uid="{2D3C0F17-9DD7-4C1B-BC6C-73B737EC1898}"/>
    <cellStyle name="Comma [0] 2 218" xfId="44593" hidden="1" xr:uid="{3F57CE4B-A6B0-4B79-9178-3701799BEA94}"/>
    <cellStyle name="Comma [0] 2 218" xfId="44596" hidden="1" xr:uid="{8A1CA098-9795-42D3-9B58-CCF2AAD7C7C0}"/>
    <cellStyle name="Comma [0] 2 218" xfId="44598" hidden="1" xr:uid="{4F154146-3C53-4F4C-B4D3-7559000C121F}"/>
    <cellStyle name="Comma [0] 2 218" xfId="44601" hidden="1" xr:uid="{0EB32B15-5D0B-484C-837F-CB38CACFFB47}"/>
    <cellStyle name="Comma [0] 2 218" xfId="44603" hidden="1" xr:uid="{222B2F83-A8E0-423A-8BE2-70E1F6AF3990}"/>
    <cellStyle name="Comma [0] 2 218" xfId="44605" hidden="1" xr:uid="{3F320BB5-9E6B-47AA-A91B-26ECB07BA6F5}"/>
    <cellStyle name="Comma [0] 2 218" xfId="44608" hidden="1" xr:uid="{21E51E97-B09D-4370-9994-40BAF2485552}"/>
    <cellStyle name="Comma [0] 2 218" xfId="44610" hidden="1" xr:uid="{DC906CF4-9BA3-4BC3-AF07-889B6FF83824}"/>
    <cellStyle name="Comma [0] 2 218" xfId="44614" hidden="1" xr:uid="{4726D4B7-011F-4E44-AEBE-35655ABAB7DB}"/>
    <cellStyle name="Comma [0] 2 218" xfId="44615" hidden="1" xr:uid="{D7448DDC-549D-4647-81AE-2460748D5620}"/>
    <cellStyle name="Comma [0] 2 218" xfId="44617" hidden="1" xr:uid="{CEE513EF-FC2D-41B3-86BD-A63AE2B808E1}"/>
    <cellStyle name="Comma [0] 2 218" xfId="44621" hidden="1" xr:uid="{4E2ABA9E-5E2E-4C1A-8A06-5942B6DB37B3}"/>
    <cellStyle name="Comma [0] 2 218" xfId="44623" hidden="1" xr:uid="{D793FF2D-B4A4-4057-A26C-1E6739CD50AF}"/>
    <cellStyle name="Comma [0] 2 218" xfId="44625" hidden="1" xr:uid="{2C0EAC8F-2D8E-4961-BC52-F3E187BC9CCF}"/>
    <cellStyle name="Comma [0] 2 218" xfId="44628" hidden="1" xr:uid="{84DD6FBF-D68A-4553-9A5A-BC61F1C9B6C9}"/>
    <cellStyle name="Comma [0] 2 218" xfId="44630" hidden="1" xr:uid="{F6BC3085-C126-4740-AD5A-80E9037A3E2E}"/>
    <cellStyle name="Comma [0] 2 218" xfId="44635" hidden="1" xr:uid="{50F336D1-F264-4DA5-B04C-B2F4433FECED}"/>
    <cellStyle name="Comma [0] 2 218" xfId="44636" hidden="1" xr:uid="{59E1D6D3-F1F1-4733-9500-B7F5F58C23D3}"/>
    <cellStyle name="Comma [0] 2 218" xfId="44640" hidden="1" xr:uid="{607BBAA4-86C8-4760-B91F-59681333BC56}"/>
    <cellStyle name="Comma [0] 2 218" xfId="44643" hidden="1" xr:uid="{B2ABD136-ECB5-486F-99BC-5454FA3741AE}"/>
    <cellStyle name="Comma [0] 2 218" xfId="44645" hidden="1" xr:uid="{F0E6A980-1BCD-40BA-9003-AEBD23695874}"/>
    <cellStyle name="Comma [0] 2 218" xfId="44648" hidden="1" xr:uid="{1B883A2F-998F-4EDF-A89F-D6CD6406C157}"/>
    <cellStyle name="Comma [0] 2 218" xfId="44649" hidden="1" xr:uid="{7695BE79-EE4E-45C1-9042-E1AB74301EA1}"/>
    <cellStyle name="Comma [0] 2 218" xfId="44653" hidden="1" xr:uid="{EB8C9926-62A0-486F-AAAC-D80516905651}"/>
    <cellStyle name="Comma [0] 2 218" xfId="44654" hidden="1" xr:uid="{6A214E03-425E-412E-A62B-283D6E96C97F}"/>
    <cellStyle name="Comma [0] 2 218" xfId="44658" hidden="1" xr:uid="{1ECF1864-9845-43A5-8CF1-7EC7807D33EB}"/>
    <cellStyle name="Comma [0] 2 218" xfId="44661" hidden="1" xr:uid="{D3BDD0B1-3626-4BBF-B244-DA737E0289C9}"/>
    <cellStyle name="Comma [0] 2 218" xfId="44662" hidden="1" xr:uid="{3E34738F-18B3-46F0-AEBA-428A593A7F32}"/>
    <cellStyle name="Comma [0] 2 218" xfId="44666" hidden="1" xr:uid="{21BF93E8-C42D-4133-9A53-D40E7B62DC25}"/>
    <cellStyle name="Comma [0] 2 218" xfId="44667" hidden="1" xr:uid="{0A1DD577-79E6-46A0-B846-C9FF94534D02}"/>
    <cellStyle name="Comma [0] 2 218" xfId="44672" hidden="1" xr:uid="{E2B39D64-AF13-450C-B9A4-3DA59E214C54}"/>
    <cellStyle name="Comma [0] 2 218" xfId="44674" hidden="1" xr:uid="{926E77FB-0D0B-472B-A83E-29EBA3B6EF02}"/>
    <cellStyle name="Comma [0] 2 218" xfId="44675" hidden="1" xr:uid="{D486704F-08D0-4E06-87C4-50E5F371C579}"/>
    <cellStyle name="Comma [0] 2 218" xfId="44678" hidden="1" xr:uid="{BCE40D83-E764-4DCD-B149-43B9BD594C7D}"/>
    <cellStyle name="Comma [0] 2 218" xfId="44681" hidden="1" xr:uid="{B546BF3E-6081-4097-91A8-DE72EF79E087}"/>
    <cellStyle name="Comma [0] 2 218" xfId="44682" hidden="1" xr:uid="{54CD0620-9D2F-4C83-94A0-963BE80CC3D5}"/>
    <cellStyle name="Comma [0] 2 218" xfId="44686" hidden="1" xr:uid="{1ABF73B1-5063-4F34-83D5-79C72161FEA3}"/>
    <cellStyle name="Comma [0] 2 218" xfId="44688" hidden="1" xr:uid="{86AA42FC-2977-40E6-9EA1-25029D8FEF7B}"/>
    <cellStyle name="Comma [0] 2 218" xfId="44690" hidden="1" xr:uid="{91F3578D-9588-4012-96AD-A13E4E4813C8}"/>
    <cellStyle name="Comma [0] 2 218" xfId="44693" hidden="1" xr:uid="{77459C93-4B86-48AB-8A7D-CB8ECEC35D17}"/>
    <cellStyle name="Comma [0] 2 218" xfId="44695" hidden="1" xr:uid="{3FFAAE1E-00A7-43B5-90AF-93EA52616C9C}"/>
    <cellStyle name="Comma [0] 2 218" xfId="44699" hidden="1" xr:uid="{29AB2088-58B1-41E5-865C-F85323671DD0}"/>
    <cellStyle name="Comma [0] 2 218" xfId="44700" hidden="1" xr:uid="{85BB1EE3-A78E-472B-B69B-F88FF4FBE3C8}"/>
    <cellStyle name="Comma [0] 2 218" xfId="44702" hidden="1" xr:uid="{242549E5-A69E-4CA3-BA7B-E8B9ECEB039A}"/>
    <cellStyle name="Comma [0] 2 218" xfId="44706" hidden="1" xr:uid="{C5A5C8BE-977E-4145-830B-27AB2761ADBD}"/>
    <cellStyle name="Comma [0] 2 218" xfId="44708" hidden="1" xr:uid="{0A009DE8-781A-43D5-9257-228D6CC1CD1A}"/>
    <cellStyle name="Comma [0] 2 218" xfId="44710" hidden="1" xr:uid="{3EE8C815-B7FA-4E5A-9462-85024B57859F}"/>
    <cellStyle name="Comma [0] 2 218" xfId="44713" hidden="1" xr:uid="{9A1874C0-D36C-453D-A7DD-A32636D9817A}"/>
    <cellStyle name="Comma [0] 2 218" xfId="44715" hidden="1" xr:uid="{57A21ABC-338F-455C-B065-17555C93E1EB}"/>
    <cellStyle name="Comma [0] 2 218" xfId="44720" hidden="1" xr:uid="{1B1E3B86-6CE4-44F4-904F-94F63472F391}"/>
    <cellStyle name="Comma [0] 2 218" xfId="44721" hidden="1" xr:uid="{31259803-F4D8-4108-8953-9E4D228AFBB4}"/>
    <cellStyle name="Comma [0] 2 218" xfId="44725" hidden="1" xr:uid="{AB29EAB1-C005-48E8-9D3D-3F96754E9EC7}"/>
    <cellStyle name="Comma [0] 2 218" xfId="44728" hidden="1" xr:uid="{71F3DD9C-FD75-4C84-82B8-9AF2199ABCDF}"/>
    <cellStyle name="Comma [0] 2 218" xfId="44730" hidden="1" xr:uid="{6381E01C-6BFC-4C56-9112-985374D52B42}"/>
    <cellStyle name="Comma [0] 2 218" xfId="44733" hidden="1" xr:uid="{97CB0549-C3B8-425E-BC8F-69FE2925AFF3}"/>
    <cellStyle name="Comma [0] 2 218" xfId="44734" hidden="1" xr:uid="{059E5C0D-169C-4FB8-AA69-B2A732A6BC8B}"/>
    <cellStyle name="Comma [0] 2 218" xfId="44738" hidden="1" xr:uid="{1B915D91-4E4D-4442-8FE5-4BCCA8F11BE4}"/>
    <cellStyle name="Comma [0] 2 218" xfId="44741" hidden="1" xr:uid="{A2CA843C-2857-4F7D-872C-8F6B454B624E}"/>
    <cellStyle name="Comma [0] 2 218" xfId="44744" hidden="1" xr:uid="{33CD6D02-DB49-4A35-B78B-B56B5A889904}"/>
    <cellStyle name="Comma [0] 2 218" xfId="44746" hidden="1" xr:uid="{53CCE488-532C-4B1F-8FAC-ED4E27BADDB5}"/>
    <cellStyle name="Comma [0] 2 218" xfId="44749" hidden="1" xr:uid="{589ED938-DF72-4DE5-8FC5-E10B5730CAEF}"/>
    <cellStyle name="Comma [0] 2 218" xfId="44751" hidden="1" xr:uid="{7A828CA4-855C-4CF8-B3F4-A495F1E061AD}"/>
    <cellStyle name="Comma [0] 2 218" xfId="44755" hidden="1" xr:uid="{28EC7C14-E5BD-4EBB-A902-D10B0053FA99}"/>
    <cellStyle name="Comma [0] 2 218" xfId="44757" hidden="1" xr:uid="{D06F7AC5-6E2C-4158-BA30-A85C48239D63}"/>
    <cellStyle name="Comma [0] 2 218" xfId="44760" hidden="1" xr:uid="{ED8A78BC-7E3A-4F89-86E9-5DD37E8CC6D2}"/>
    <cellStyle name="Comma [0] 2 218" xfId="44762" hidden="1" xr:uid="{3B4F64FD-7C7A-4465-A6CB-79929BFF6F68}"/>
    <cellStyle name="Comma [0] 2 218" xfId="44765" hidden="1" xr:uid="{179370D6-C3AD-4FD5-954C-56A600C72AF6}"/>
    <cellStyle name="Comma [0] 2 218" xfId="44768" hidden="1" xr:uid="{0C20AD5D-A2EC-4A73-9ACB-D527292CEF17}"/>
    <cellStyle name="Comma [0] 2 218" xfId="44770" hidden="1" xr:uid="{B0F7CAA9-F97B-4DC5-A7E4-22D34FDE99C7}"/>
    <cellStyle name="Comma [0] 2 218" xfId="44772" hidden="1" xr:uid="{2BBCBDCD-94FF-42DD-9F01-A35D90521FB8}"/>
    <cellStyle name="Comma [0] 2 218" xfId="44775" hidden="1" xr:uid="{29620331-C88D-45E4-83D9-0459045DF75C}"/>
    <cellStyle name="Comma [0] 2 218" xfId="44777" hidden="1" xr:uid="{755C8AE7-C6CE-441E-B31F-28DD18DA33BC}"/>
    <cellStyle name="Comma [0] 2 218" xfId="44780" hidden="1" xr:uid="{5B294FB6-486A-4B3F-AA0E-2CFBA0FEEE4E}"/>
    <cellStyle name="Comma [0] 2 218" xfId="44782" hidden="1" xr:uid="{3AF2898A-881C-400B-87CF-535D8523135C}"/>
    <cellStyle name="Comma [0] 2 218" xfId="44784" hidden="1" xr:uid="{A5ED396F-21EA-43BF-A939-336CAAA9FEE6}"/>
    <cellStyle name="Comma [0] 2 218" xfId="44787" hidden="1" xr:uid="{7C9863B0-C762-46B8-951A-B5B2155DF097}"/>
    <cellStyle name="Comma [0] 2 218" xfId="44790" hidden="1" xr:uid="{7682DB22-E8B1-4248-AE2E-888659E793E0}"/>
    <cellStyle name="Comma [0] 2 218" xfId="44792" hidden="1" xr:uid="{788C7833-B90D-4FD2-B22F-A4BC545F7F6E}"/>
    <cellStyle name="Comma [0] 2 218" xfId="44795" hidden="1" xr:uid="{3459017B-D081-4BAA-93D4-1D1E5ACA9C28}"/>
    <cellStyle name="Comma [0] 2 218" xfId="44797" hidden="1" xr:uid="{0B7F7D65-2F3B-45D0-8D95-438FF1E9A8D4}"/>
    <cellStyle name="Comma [0] 2 218" xfId="44801" hidden="1" xr:uid="{1B5A65CB-AF70-464C-BB2E-27D6D236D8EF}"/>
    <cellStyle name="Comma [0] 2 218" xfId="44803" hidden="1" xr:uid="{78E2B214-FFC8-4F2F-B814-ED519D9206FC}"/>
    <cellStyle name="Comma [0] 2 218" xfId="44806" hidden="1" xr:uid="{882F0CF9-EF18-4017-BD72-91B3E9813D23}"/>
    <cellStyle name="Comma [0] 2 218" xfId="44809" hidden="1" xr:uid="{818CF121-85C9-48AA-A627-DDBE07A6820F}"/>
    <cellStyle name="Comma [0] 2 218" xfId="44812" hidden="1" xr:uid="{0F2C5164-07C7-46C3-9119-5D3ABEA4168C}"/>
    <cellStyle name="Comma [0] 2 218" xfId="44815" hidden="1" xr:uid="{D30D42D5-5206-4FCC-B9C7-F3EA20E3E0E7}"/>
    <cellStyle name="Comma [0] 2 218" xfId="44817" hidden="1" xr:uid="{56E48780-F3F1-46BE-8883-D6928D50000D}"/>
    <cellStyle name="Comma [0] 2 218" xfId="44820" hidden="1" xr:uid="{A43D6D19-9D7D-44CB-810D-ACF4BF37BFE9}"/>
    <cellStyle name="Comma [0] 2 218" xfId="44822" hidden="1" xr:uid="{866BCF55-28D6-4837-B9DD-D489997AF380}"/>
    <cellStyle name="Comma [0] 2 218" xfId="44824" hidden="1" xr:uid="{AAEF3DE0-8690-4C06-BA1C-9AF255B8771F}"/>
    <cellStyle name="Comma [0] 2 218" xfId="44827" hidden="1" xr:uid="{AA0399F0-F62F-4E99-831E-1119FE4545C5}"/>
    <cellStyle name="Comma [0] 2 218" xfId="44829" hidden="1" xr:uid="{0A266A71-5FA2-432C-8362-4C6DEB048B27}"/>
    <cellStyle name="Comma [0] 2 218" xfId="44833" hidden="1" xr:uid="{3FE75B71-97B6-47AE-B85F-1BB2AD698559}"/>
    <cellStyle name="Comma [0] 2 218" xfId="44835" hidden="1" xr:uid="{B77C0DB8-E177-45B8-92D4-1E351F77A2E7}"/>
    <cellStyle name="Comma [0] 2 218" xfId="44838" hidden="1" xr:uid="{BA2749D8-D4A4-4B20-A984-4C78ECA2D160}"/>
    <cellStyle name="Comma [0] 2 218" xfId="44840" hidden="1" xr:uid="{CF6D2134-DE8A-411A-9A35-0DCBC5FC7C45}"/>
    <cellStyle name="Comma [0] 2 218" xfId="44843" hidden="1" xr:uid="{FC5C6045-5D73-485C-9057-FCC5C4484125}"/>
    <cellStyle name="Comma [0] 2 218" xfId="44846" hidden="1" xr:uid="{16653C91-CC99-4F4A-A4A1-243E786A5556}"/>
    <cellStyle name="Comma [0] 2 218" xfId="44848" hidden="1" xr:uid="{A0A51E41-831D-42BD-8578-98D33F6CE92C}"/>
    <cellStyle name="Comma [0] 2 218" xfId="44851" hidden="1" xr:uid="{F8CAEA12-8E45-43B0-B625-806F5ED7AB00}"/>
    <cellStyle name="Comma [0] 2 218" xfId="44854" hidden="1" xr:uid="{26EDD490-5C9D-454B-9B04-5D69C5E9EB7E}"/>
    <cellStyle name="Comma [0] 2 218" xfId="44856" hidden="1" xr:uid="{9A74FF6F-D2FF-4160-892F-161F5ABF0765}"/>
    <cellStyle name="Comma [0] 2 218" xfId="44859" hidden="1" xr:uid="{4D2CCF19-2A48-4B2E-AD4F-AD09DF3E27B7}"/>
    <cellStyle name="Comma [0] 2 218" xfId="44861" hidden="1" xr:uid="{7CD713FB-9CD5-40BB-BD74-245DBB1CA8E9}"/>
    <cellStyle name="Comma [0] 2 218" xfId="44864" hidden="1" xr:uid="{349D6B7C-AA1B-4FFB-9C2A-5C326B9F2FCD}"/>
    <cellStyle name="Comma [0] 2 218" xfId="44866" hidden="1" xr:uid="{7D0E3FB6-962E-42D0-B180-1EBD67DEBC47}"/>
    <cellStyle name="Comma [0] 2 218" xfId="44869" hidden="1" xr:uid="{17E7195E-49F3-4819-BFE2-202D136E26DD}"/>
    <cellStyle name="Comma [0] 2 218" xfId="44872" hidden="1" xr:uid="{C330464E-6E49-4EDE-B193-C2341DA68A39}"/>
    <cellStyle name="Comma [0] 2 218" xfId="44874" hidden="1" xr:uid="{0F2634DA-4AEB-4A4D-AE47-E7AA0D41D33D}"/>
    <cellStyle name="Comma [0] 2 218" xfId="44877" hidden="1" xr:uid="{B5D7F2AD-3C7C-4A52-9B9F-7207D2B33E27}"/>
    <cellStyle name="Comma [0] 2 218" xfId="44879" hidden="1" xr:uid="{FFF8B22B-68B6-44C8-9A92-67445B894174}"/>
    <cellStyle name="Comma [0] 2 218" xfId="44884" hidden="1" xr:uid="{EC8C23D3-DE3F-49C3-AD34-E54B1D35F123}"/>
    <cellStyle name="Comma [0] 2 218" xfId="44885" hidden="1" xr:uid="{1A523C07-F51B-4D39-91D8-B5A126E7D413}"/>
    <cellStyle name="Comma [0] 2 218" xfId="44889" hidden="1" xr:uid="{35F6AD8F-433E-45C1-8CAF-458B937C6A91}"/>
    <cellStyle name="Comma [0] 2 218" xfId="44891" hidden="1" xr:uid="{7E1E38DA-1C1A-4AE3-B52C-4405D9BCE6EA}"/>
    <cellStyle name="Comma [0] 2 218" xfId="44893" hidden="1" xr:uid="{BE3CE701-A4A2-424A-A28D-AC9C822A255C}"/>
    <cellStyle name="Comma [0] 2 218" xfId="44897" hidden="1" xr:uid="{49544733-AABF-4393-B5B6-791BB8E64C40}"/>
    <cellStyle name="Comma [0] 2 218" xfId="44899" hidden="1" xr:uid="{713B7792-1F4D-4FD1-A9DF-66B41B1988F4}"/>
    <cellStyle name="Comma [0] 2 218" xfId="46092" hidden="1" xr:uid="{74018C33-7748-47E6-854F-D32400343894}"/>
    <cellStyle name="Comma [0] 2 218" xfId="46093" hidden="1" xr:uid="{93A329B5-16FA-4AFA-B271-EEB906DBFFED}"/>
    <cellStyle name="Comma [0] 2 218" xfId="46098" hidden="1" xr:uid="{42FC4F54-BD58-42F3-9B4C-1F9FACD3AD4D}"/>
    <cellStyle name="Comma [0] 2 218" xfId="46100" hidden="1" xr:uid="{579C6F67-863A-46AB-94C5-599A78ED4372}"/>
    <cellStyle name="Comma [0] 2 218" xfId="46102" hidden="1" xr:uid="{B971DE31-2FFF-44D4-B09B-810C95696BBA}"/>
    <cellStyle name="Comma [0] 2 218" xfId="46105" hidden="1" xr:uid="{5F0E03F8-57F5-4267-BAC5-5B7560B079EA}"/>
    <cellStyle name="Comma [0] 2 218" xfId="46108" hidden="1" xr:uid="{EC69A012-B94E-4E01-86EB-CC1DA36E37BE}"/>
    <cellStyle name="Comma [0] 2 218" xfId="46109" hidden="1" xr:uid="{D6D59620-97D2-489E-B923-1BC504C2A5F8}"/>
    <cellStyle name="Comma [0] 2 218" xfId="46113" hidden="1" xr:uid="{6DE011C5-D498-44EF-BBFE-D4853514ABBD}"/>
    <cellStyle name="Comma [0] 2 218" xfId="46114" hidden="1" xr:uid="{CCF36FC5-FF14-41AC-942A-A8A5C0243583}"/>
    <cellStyle name="Comma [0] 2 218" xfId="46118" hidden="1" xr:uid="{984E0C2C-B019-42C0-A138-AA002E1775D9}"/>
    <cellStyle name="Comma [0] 2 218" xfId="46120" hidden="1" xr:uid="{D3C012B4-7A49-4E98-904C-B2B4AC3E93F9}"/>
    <cellStyle name="Comma [0] 2 218" xfId="46121" hidden="1" xr:uid="{87340F18-5C8E-4CA6-BDFD-74E7CFEE4559}"/>
    <cellStyle name="Comma [0] 2 218" xfId="46125" hidden="1" xr:uid="{30AACC99-F2C1-443C-AD65-C5C9D9039A1A}"/>
    <cellStyle name="Comma [0] 2 218" xfId="46127" hidden="1" xr:uid="{F5D89A91-454A-4A4B-B9EC-E38C542EA73F}"/>
    <cellStyle name="Comma [0] 2 218" xfId="46128" hidden="1" xr:uid="{181D9C77-ABD5-4EDA-A5CB-21B1DA8A58A3}"/>
    <cellStyle name="Comma [0] 2 218" xfId="46132" hidden="1" xr:uid="{115BDB81-EF39-4FCB-8BEA-ACE87C34B9F2}"/>
    <cellStyle name="Comma [0] 2 218" xfId="46133" hidden="1" xr:uid="{B544F551-909C-44A7-B2D3-2065F615A9C7}"/>
    <cellStyle name="Comma [0] 2 218" xfId="46138" hidden="1" xr:uid="{A9CC4760-23C2-47BB-B396-D93B99C484A9}"/>
    <cellStyle name="Comma [0] 2 218" xfId="46140" hidden="1" xr:uid="{4AD7803E-8F37-46AA-8A5D-75776000DA6D}"/>
    <cellStyle name="Comma [0] 2 218" xfId="46143" hidden="1" xr:uid="{D201B1F3-5D3C-4243-9226-7110EC036CEA}"/>
    <cellStyle name="Comma [0] 2 218" xfId="46146" hidden="1" xr:uid="{F199A466-2E7F-4994-A273-0BDC10AD214F}"/>
    <cellStyle name="Comma [0] 2 218" xfId="46148" hidden="1" xr:uid="{53C3859C-28B9-4B9C-8BE2-03C9F6EB5504}"/>
    <cellStyle name="Comma [0] 2 218" xfId="46152" hidden="1" xr:uid="{25324BEA-71ED-452D-958A-1489CD096898}"/>
    <cellStyle name="Comma [0] 2 218" xfId="46153" hidden="1" xr:uid="{33680610-5875-48EC-BC77-DF28FFFF8E6B}"/>
    <cellStyle name="Comma [0] 2 218" xfId="46157" hidden="1" xr:uid="{8894E8AF-5BD5-4BCC-A8F1-DAB409260BA7}"/>
    <cellStyle name="Comma [0] 2 218" xfId="46158" hidden="1" xr:uid="{4151E4BF-EFFD-4CD2-B1F9-73463281EFFE}"/>
    <cellStyle name="Comma [0] 2 218" xfId="46162" hidden="1" xr:uid="{E58927D6-3FC7-46D0-96A1-7AEEF553137B}"/>
    <cellStyle name="Comma [0] 2 218" xfId="46165" hidden="1" xr:uid="{7CEA6139-3E84-421D-9295-7AF24FD7DD72}"/>
    <cellStyle name="Comma [0] 2 218" xfId="46166" hidden="1" xr:uid="{C172E51C-7059-4D73-9AAF-FCE5AB544506}"/>
    <cellStyle name="Comma [0] 2 218" xfId="46170" hidden="1" xr:uid="{0032E27F-2366-482D-861F-2B9CEC3966CA}"/>
    <cellStyle name="Comma [0] 2 218" xfId="46171" hidden="1" xr:uid="{38B8F0E8-0780-4778-AD92-B3CA3193DCFC}"/>
    <cellStyle name="Comma [0] 2 218" xfId="46176" hidden="1" xr:uid="{67B1AE2F-6788-4CCA-ADBE-9CC782EC6533}"/>
    <cellStyle name="Comma [0] 2 218" xfId="46177" hidden="1" xr:uid="{6BD940D3-848A-4666-909B-CDFFB5A06561}"/>
    <cellStyle name="Comma [0] 2 218" xfId="46181" hidden="1" xr:uid="{3E0064BF-4AE2-4843-B83A-3DD58524D6CE}"/>
    <cellStyle name="Comma [0] 2 218" xfId="46184" hidden="1" xr:uid="{CCF91F1F-FD06-47EC-9825-CE82C198FAFD}"/>
    <cellStyle name="Comma [0] 2 218" xfId="46185" hidden="1" xr:uid="{A0BEE5D6-18EF-47EB-A022-0B718A970E01}"/>
    <cellStyle name="Comma [0] 2 218" xfId="46189" hidden="1" xr:uid="{2BA32ADB-2A12-4A39-BCC7-87338D5799CE}"/>
    <cellStyle name="Comma [0] 2 218" xfId="46191" hidden="1" xr:uid="{6EFDB721-F964-41A4-8A17-BE606B28573C}"/>
    <cellStyle name="Comma [0] 2 218" xfId="46192" hidden="1" xr:uid="{B2A2EAB3-6770-4845-98D5-F7BABCDB8463}"/>
    <cellStyle name="Comma [0] 2 218" xfId="46196" hidden="1" xr:uid="{568CA7D0-FD4F-41D2-B87E-5811490BAE9F}"/>
    <cellStyle name="Comma [0] 2 218" xfId="46197" hidden="1" xr:uid="{ECF80B8C-C12D-4C29-A582-117C767E1B94}"/>
    <cellStyle name="Comma [0] 2 218" xfId="46201" hidden="1" xr:uid="{ED64315C-2238-4568-818C-1D6526142CA2}"/>
    <cellStyle name="Comma [0] 2 218" xfId="46203" hidden="1" xr:uid="{7440777D-A0D1-4397-B28F-460FC4D9E1DA}"/>
    <cellStyle name="Comma [0] 2 218" xfId="46204" hidden="1" xr:uid="{9BD26104-4553-4AC6-BC8D-6A0BBAC1EFF0}"/>
    <cellStyle name="Comma [0] 2 218" xfId="46208" hidden="1" xr:uid="{6DBCDEC2-8E0A-4247-AE2C-E5ED90C155E6}"/>
    <cellStyle name="Comma [0] 2 218" xfId="46211" hidden="1" xr:uid="{794286CB-29A0-4D64-A798-4C013188BA64}"/>
    <cellStyle name="Comma [0] 2 218" xfId="46212" hidden="1" xr:uid="{C5F66F89-34A4-4AED-B8AA-A9BF9AE667F6}"/>
    <cellStyle name="Comma [0] 2 218" xfId="46216" hidden="1" xr:uid="{D78FBAB1-32F5-441C-A1C9-C44F5567CEE8}"/>
    <cellStyle name="Comma [0] 2 218" xfId="46217" hidden="1" xr:uid="{BD539087-01B7-40FA-B444-4496C84AE752}"/>
    <cellStyle name="Comma [0] 2 218" xfId="46223" hidden="1" xr:uid="{A68A10B4-B821-4710-B751-F8DF6BD76590}"/>
    <cellStyle name="Comma [0] 2 218" xfId="46224" hidden="1" xr:uid="{490B1746-5674-40BB-A73D-36257178FECB}"/>
    <cellStyle name="Comma [0] 2 218" xfId="46227" hidden="1" xr:uid="{1C963442-7E9C-45B4-8A9F-9E09EC1082B3}"/>
    <cellStyle name="Comma [0] 2 218" xfId="46231" hidden="1" xr:uid="{EC8CDA21-93E4-4B1C-9D66-9485D4751411}"/>
    <cellStyle name="Comma [0] 2 218" xfId="46232" hidden="1" xr:uid="{49940BD4-7CE1-4889-A56F-820099B7184E}"/>
    <cellStyle name="Comma [0] 2 218" xfId="46236" hidden="1" xr:uid="{D17F8158-D3A4-4351-87F3-3B41F96881F5}"/>
    <cellStyle name="Comma [0] 2 218" xfId="46237" hidden="1" xr:uid="{B1CC7F56-A2A0-42F0-8D0F-6BFB7AB8E702}"/>
    <cellStyle name="Comma [0] 2 218" xfId="46241" hidden="1" xr:uid="{D207C7EC-ED6C-4378-88B5-A8A76F2814CA}"/>
    <cellStyle name="Comma [0] 2 218" xfId="46242" hidden="1" xr:uid="{7AD11542-5675-4B3B-A3DB-98818E35C101}"/>
    <cellStyle name="Comma [0] 2 218" xfId="46246" hidden="1" xr:uid="{9F99F26C-8539-4240-AA41-A9AEB250C864}"/>
    <cellStyle name="Comma [0] 2 218" xfId="46249" hidden="1" xr:uid="{5B22E2EF-3346-4B42-86C2-EBD3E9945F94}"/>
    <cellStyle name="Comma [0] 2 218" xfId="46250" hidden="1" xr:uid="{A5A758DE-AA1A-46C7-BF2E-70C4940A5273}"/>
    <cellStyle name="Comma [0] 2 218" xfId="46253" hidden="1" xr:uid="{8D2A5DAF-CCC9-499A-854A-F07442BADF7E}"/>
    <cellStyle name="Comma [0] 2 218" xfId="46255" hidden="1" xr:uid="{66841BB5-138B-4825-AB2F-EB374EBAE6C2}"/>
    <cellStyle name="Comma [0] 2 218" xfId="46259" hidden="1" xr:uid="{113F6FAA-189E-4513-BFAA-4701AA00D164}"/>
    <cellStyle name="Comma [0] 2 218" xfId="46261" hidden="1" xr:uid="{8ED8A81F-ECAD-4292-9482-6226CBF0EB06}"/>
    <cellStyle name="Comma [0] 2 218" xfId="46265" hidden="1" xr:uid="{DF24FD33-73DA-4433-9503-F09786F364A6}"/>
    <cellStyle name="Comma [0] 2 218" xfId="46267" hidden="1" xr:uid="{99348023-D0D4-47E3-9124-9B44DE195010}"/>
    <cellStyle name="Comma [0] 2 218" xfId="46269" hidden="1" xr:uid="{8C2D8C14-CFB2-4D19-91AA-A8DEE7EE7ADF}"/>
    <cellStyle name="Comma [0] 2 218" xfId="46272" hidden="1" xr:uid="{7A355FB5-9C31-4547-8BDF-1FBDEB94C345}"/>
    <cellStyle name="Comma [0] 2 218" xfId="46274" hidden="1" xr:uid="{728911CA-D6D8-4FA9-B70E-263DDFEAA50E}"/>
    <cellStyle name="Comma [0] 2 218" xfId="46276" hidden="1" xr:uid="{09AE4A17-2469-4FC2-BEFE-E00D63A2B6F1}"/>
    <cellStyle name="Comma [0] 2 218" xfId="46279" hidden="1" xr:uid="{459573AA-3BB2-4552-83D6-4C9C3DD676A0}"/>
    <cellStyle name="Comma [0] 2 218" xfId="46281" hidden="1" xr:uid="{A79A321B-B7A8-4E1B-99C7-F2E19E5455E7}"/>
    <cellStyle name="Comma [0] 2 218" xfId="46285" hidden="1" xr:uid="{952E831A-3A3C-4714-B4E3-6D4981E3CDBB}"/>
    <cellStyle name="Comma [0] 2 218" xfId="46286" hidden="1" xr:uid="{844DB592-6534-49BA-B166-422F7EC2F46D}"/>
    <cellStyle name="Comma [0] 2 218" xfId="46288" hidden="1" xr:uid="{90114BEB-82D1-4CBD-926C-2027194814A9}"/>
    <cellStyle name="Comma [0] 2 218" xfId="46292" hidden="1" xr:uid="{0B31DFF5-4254-4403-BF15-F16709A6B0F7}"/>
    <cellStyle name="Comma [0] 2 218" xfId="46294" hidden="1" xr:uid="{2708ACC9-18D4-45E9-88A0-68AE5E931DC0}"/>
    <cellStyle name="Comma [0] 2 218" xfId="46296" hidden="1" xr:uid="{B6807113-7DC4-46B5-878C-FB648E081098}"/>
    <cellStyle name="Comma [0] 2 218" xfId="46299" hidden="1" xr:uid="{0C4168CB-9881-413E-8572-B4A488E15E0C}"/>
    <cellStyle name="Comma [0] 2 218" xfId="46301" hidden="1" xr:uid="{F815763E-4FF2-447D-B946-E27241661C6C}"/>
    <cellStyle name="Comma [0] 2 218" xfId="46306" hidden="1" xr:uid="{E86E2324-B6FC-4D0A-A5BB-1CB5F780A9D7}"/>
    <cellStyle name="Comma [0] 2 218" xfId="46308" hidden="1" xr:uid="{E8C3E598-CB91-49E6-A9E2-D52E83F20646}"/>
    <cellStyle name="Comma [0] 2 218" xfId="46312" hidden="1" xr:uid="{39517E2A-9148-46A6-8F8C-65C2944D26D6}"/>
    <cellStyle name="Comma [0] 2 218" xfId="46314" hidden="1" xr:uid="{5E3CF7AB-8F8C-4C1E-8F46-4D8789666C3E}"/>
    <cellStyle name="Comma [0] 2 218" xfId="46317" hidden="1" xr:uid="{1A2C68B6-B259-4F03-B675-ECD7CB56AA10}"/>
    <cellStyle name="Comma [0] 2 218" xfId="46320" hidden="1" xr:uid="{9F56CAB5-DE68-4F94-82DD-1D087DFA6697}"/>
    <cellStyle name="Comma [0] 2 218" xfId="46322" hidden="1" xr:uid="{D5B141E0-088D-4D96-8D16-862B8E341523}"/>
    <cellStyle name="Comma [0] 2 218" xfId="46325" hidden="1" xr:uid="{2FB4D63C-B857-4E7F-8A2B-AA5D6F6A4F89}"/>
    <cellStyle name="Comma [0] 2 218" xfId="46327" hidden="1" xr:uid="{30E70046-770F-4B5B-89D7-A286F64990C1}"/>
    <cellStyle name="Comma [0] 2 218" xfId="46330" hidden="1" xr:uid="{C92393DD-0E7F-4B2B-ABAB-70947C619D36}"/>
    <cellStyle name="Comma [0] 2 218" xfId="46333" hidden="1" xr:uid="{E90D2290-2D6D-4786-9D24-033E2D62027A}"/>
    <cellStyle name="Comma [0] 2 218" xfId="46335" hidden="1" xr:uid="{673BE908-B3F9-45CA-B4B1-76E4EEC2470E}"/>
    <cellStyle name="Comma [0] 2 218" xfId="46338" hidden="1" xr:uid="{9493EDAA-E926-41DA-836A-4D9EA3E34F64}"/>
    <cellStyle name="Comma [0] 2 218" xfId="46339" hidden="1" xr:uid="{95676703-3DAF-4BC3-902C-B783F658CB94}"/>
    <cellStyle name="Comma [0] 2 218" xfId="46344" hidden="1" xr:uid="{9B934557-94EF-4450-9B3E-15779E444270}"/>
    <cellStyle name="Comma [0] 2 218" xfId="46346" hidden="1" xr:uid="{619F58BE-D20C-4B72-A29B-194025F1E27A}"/>
    <cellStyle name="Comma [0] 2 218" xfId="46349" hidden="1" xr:uid="{0CE4837B-8412-4F6A-8372-97D27617CFC7}"/>
    <cellStyle name="Comma [0] 2 218" xfId="46352" hidden="1" xr:uid="{CD61BFB9-E8FB-4E9D-9F6F-C0B1C5CEF5BB}"/>
    <cellStyle name="Comma [0] 2 218" xfId="46354" hidden="1" xr:uid="{E4E56D9D-DCC4-41F0-9F60-9F0362508435}"/>
    <cellStyle name="Comma [0] 2 218" xfId="46357" hidden="1" xr:uid="{75EBE1A8-81F5-40EA-8EC3-C61CDBE6984D}"/>
    <cellStyle name="Comma [0] 2 218" xfId="46359" hidden="1" xr:uid="{37D4AD1B-E1FF-43CF-8D47-6359C21C5968}"/>
    <cellStyle name="Comma [0] 2 218" xfId="46361" hidden="1" xr:uid="{6AC419D4-9EC3-42D2-A877-D9E3C1832D1E}"/>
    <cellStyle name="Comma [0] 2 218" xfId="46364" hidden="1" xr:uid="{1E300A3E-7D65-4783-BDD0-BABA998484AD}"/>
    <cellStyle name="Comma [0] 2 218" xfId="46366" hidden="1" xr:uid="{74E73EA1-BA63-4CEF-B5C7-B4CF050EB37B}"/>
    <cellStyle name="Comma [0] 2 218" xfId="46370" hidden="1" xr:uid="{2D1A4B1E-79C5-4D4B-9871-0751E8BFF74F}"/>
    <cellStyle name="Comma [0] 2 218" xfId="46371" hidden="1" xr:uid="{B642073A-A306-4645-9590-AFE8E2901177}"/>
    <cellStyle name="Comma [0] 2 218" xfId="46373" hidden="1" xr:uid="{F4B111FE-0830-462E-97A6-F0AFB8320DC3}"/>
    <cellStyle name="Comma [0] 2 218" xfId="46377" hidden="1" xr:uid="{62AC0568-67CA-4055-B537-B4B478B0A2A1}"/>
    <cellStyle name="Comma [0] 2 218" xfId="46379" hidden="1" xr:uid="{C0563E1C-D16D-465C-A424-F1864DCE3E2F}"/>
    <cellStyle name="Comma [0] 2 218" xfId="46381" hidden="1" xr:uid="{ECD98B2F-37C4-4475-9F1D-FDFECCD3590E}"/>
    <cellStyle name="Comma [0] 2 218" xfId="46384" hidden="1" xr:uid="{A582FB99-1CCB-4E41-975D-BAD075CFDB40}"/>
    <cellStyle name="Comma [0] 2 218" xfId="46386" hidden="1" xr:uid="{2327A5C2-CEAD-4C75-92EF-95CAD433E413}"/>
    <cellStyle name="Comma [0] 2 218" xfId="46391" hidden="1" xr:uid="{F06B4438-35D7-4CA0-8D2E-0E43B6E35F9B}"/>
    <cellStyle name="Comma [0] 2 218" xfId="46392" hidden="1" xr:uid="{E7CBB1F7-62CF-489D-AA1E-90C86F9341EC}"/>
    <cellStyle name="Comma [0] 2 218" xfId="46396" hidden="1" xr:uid="{EED90279-A93D-42F1-A29C-57B4507FED5D}"/>
    <cellStyle name="Comma [0] 2 218" xfId="46399" hidden="1" xr:uid="{035D2E2F-5CDB-4C70-B2FA-45AB24DD972F}"/>
    <cellStyle name="Comma [0] 2 218" xfId="46401" hidden="1" xr:uid="{A6D76349-5889-4F8D-A49B-FA1357597276}"/>
    <cellStyle name="Comma [0] 2 218" xfId="46404" hidden="1" xr:uid="{43B19519-9F5E-4857-96B2-F7731FE22905}"/>
    <cellStyle name="Comma [0] 2 218" xfId="46405" hidden="1" xr:uid="{369D7214-1651-4CFB-A77D-7C3739C0BB26}"/>
    <cellStyle name="Comma [0] 2 218" xfId="46409" hidden="1" xr:uid="{AB62E722-6C4F-4646-B90D-0F8DDA58CA02}"/>
    <cellStyle name="Comma [0] 2 218" xfId="46410" hidden="1" xr:uid="{33C7692B-7ECD-4D55-A926-070244FBAA8C}"/>
    <cellStyle name="Comma [0] 2 218" xfId="46414" hidden="1" xr:uid="{2794CDDE-52AF-44CB-91A2-13582619FB53}"/>
    <cellStyle name="Comma [0] 2 218" xfId="46417" hidden="1" xr:uid="{1F1CFD6D-B884-4A91-A2F9-F49A41299243}"/>
    <cellStyle name="Comma [0] 2 218" xfId="46418" hidden="1" xr:uid="{746EA451-5F9B-496A-9995-2B4D740CF4A7}"/>
    <cellStyle name="Comma [0] 2 218" xfId="46422" hidden="1" xr:uid="{DC8FA7A7-5F57-4688-92A8-BE8CFA61381B}"/>
    <cellStyle name="Comma [0] 2 218" xfId="46423" hidden="1" xr:uid="{B93FEFB8-EB84-4296-AE87-319672F18F63}"/>
    <cellStyle name="Comma [0] 2 218" xfId="46428" hidden="1" xr:uid="{7DD0BC59-504A-422A-B649-F551F60142AA}"/>
    <cellStyle name="Comma [0] 2 218" xfId="46430" hidden="1" xr:uid="{F84A0E98-859C-4F01-AD74-5BE2DA0CECDD}"/>
    <cellStyle name="Comma [0] 2 218" xfId="46431" hidden="1" xr:uid="{D6670A31-951C-47F1-B8DB-8ECE6F809C6F}"/>
    <cellStyle name="Comma [0] 2 218" xfId="46434" hidden="1" xr:uid="{65CD89C7-8A97-4FF4-8043-46F54C62FCD3}"/>
    <cellStyle name="Comma [0] 2 218" xfId="46437" hidden="1" xr:uid="{A1BC16B5-7CBB-41F4-8294-E0429A8E1E63}"/>
    <cellStyle name="Comma [0] 2 218" xfId="46438" hidden="1" xr:uid="{24CE9070-2E69-4240-B841-B2D18844D1A9}"/>
    <cellStyle name="Comma [0] 2 218" xfId="46442" hidden="1" xr:uid="{5191CD70-3CF7-44C5-9230-EDB8AD37F20E}"/>
    <cellStyle name="Comma [0] 2 218" xfId="46444" hidden="1" xr:uid="{8240BD12-D49A-432A-B5A2-437D359E9169}"/>
    <cellStyle name="Comma [0] 2 218" xfId="46446" hidden="1" xr:uid="{A80BF88E-FFD5-4E7F-A9FF-ADE97B3FE5B8}"/>
    <cellStyle name="Comma [0] 2 218" xfId="46449" hidden="1" xr:uid="{A2BFBDFB-17DB-4DE5-B813-5C9999060CF0}"/>
    <cellStyle name="Comma [0] 2 218" xfId="46451" hidden="1" xr:uid="{D3989494-A6CB-469D-9B33-59197B627659}"/>
    <cellStyle name="Comma [0] 2 218" xfId="46455" hidden="1" xr:uid="{9BFD848D-4FBC-415B-A44C-56CF16E8CF28}"/>
    <cellStyle name="Comma [0] 2 218" xfId="46456" hidden="1" xr:uid="{0C1CE46C-8602-482F-8B63-9A488EA0E3A9}"/>
    <cellStyle name="Comma [0] 2 218" xfId="46458" hidden="1" xr:uid="{56FBDD62-A32D-40E2-A70E-064991EA9CD7}"/>
    <cellStyle name="Comma [0] 2 218" xfId="46462" hidden="1" xr:uid="{1014BF2A-C491-4F8C-BE77-50794056E067}"/>
    <cellStyle name="Comma [0] 2 218" xfId="46464" hidden="1" xr:uid="{C25F720C-957E-479E-AAAD-9A9DF15E1E56}"/>
    <cellStyle name="Comma [0] 2 218" xfId="46466" hidden="1" xr:uid="{2C865F39-77CE-4B8C-A6A1-9F5318B5A162}"/>
    <cellStyle name="Comma [0] 2 218" xfId="46469" hidden="1" xr:uid="{03F1A01E-1FC6-49B8-8D92-A147C4600B58}"/>
    <cellStyle name="Comma [0] 2 218" xfId="46471" hidden="1" xr:uid="{FAF26674-B13C-433C-814D-9EFDC04CC4F2}"/>
    <cellStyle name="Comma [0] 2 218" xfId="46476" hidden="1" xr:uid="{36A2404A-0BA6-4D42-859D-CA29C57E1DDF}"/>
    <cellStyle name="Comma [0] 2 218" xfId="46477" hidden="1" xr:uid="{F7DE013C-671C-4313-9BE5-8AA96C228707}"/>
    <cellStyle name="Comma [0] 2 218" xfId="46481" hidden="1" xr:uid="{8BCF6610-3DC9-42B7-B563-EAF93A2DA758}"/>
    <cellStyle name="Comma [0] 2 218" xfId="46484" hidden="1" xr:uid="{687387B7-829E-43BC-BF87-30B2ECDA2639}"/>
    <cellStyle name="Comma [0] 2 218" xfId="46486" hidden="1" xr:uid="{EA1CFDFC-178C-4F8B-AC2B-B26074990131}"/>
    <cellStyle name="Comma [0] 2 218" xfId="46489" hidden="1" xr:uid="{5DE5EDC6-E6AC-49FA-8DED-0D8BEB43ED69}"/>
    <cellStyle name="Comma [0] 2 218" xfId="46490" hidden="1" xr:uid="{E8EBC141-8B69-455F-827F-653F060290B0}"/>
    <cellStyle name="Comma [0] 2 218" xfId="46494" hidden="1" xr:uid="{59CF1311-7F72-4296-A322-A0233A2089DC}"/>
    <cellStyle name="Comma [0] 2 218" xfId="46497" hidden="1" xr:uid="{16A0F71B-A97D-408D-8353-0FA7ADA46151}"/>
    <cellStyle name="Comma [0] 2 218" xfId="46500" hidden="1" xr:uid="{B71803C6-3D1F-4805-BE27-1C7AD43F2FC3}"/>
    <cellStyle name="Comma [0] 2 218" xfId="46502" hidden="1" xr:uid="{00A0622F-2562-4841-B723-F7A3D0CDE6C1}"/>
    <cellStyle name="Comma [0] 2 218" xfId="46505" hidden="1" xr:uid="{E48730BE-0C11-4F0C-8F34-61B4A8545B68}"/>
    <cellStyle name="Comma [0] 2 218" xfId="46507" hidden="1" xr:uid="{C8F1893E-F0CD-415F-9CD8-DAFE1C11958F}"/>
    <cellStyle name="Comma [0] 2 218" xfId="46511" hidden="1" xr:uid="{7CC935E8-620D-4C56-BF83-53CC4E91D6A9}"/>
    <cellStyle name="Comma [0] 2 218" xfId="46513" hidden="1" xr:uid="{F5D865C5-EFA2-427D-AC31-F4218383686F}"/>
    <cellStyle name="Comma [0] 2 218" xfId="46516" hidden="1" xr:uid="{427C3F1C-75B0-41FD-B401-20E071EF9879}"/>
    <cellStyle name="Comma [0] 2 218" xfId="46518" hidden="1" xr:uid="{88F806F2-8259-446E-9300-3E92669EA1CA}"/>
    <cellStyle name="Comma [0] 2 218" xfId="46521" hidden="1" xr:uid="{5A7FDEC5-8169-4D47-804C-920629BD67CB}"/>
    <cellStyle name="Comma [0] 2 218" xfId="46524" hidden="1" xr:uid="{1F7C54A3-DCFC-4407-8DF2-3EE7462EAE63}"/>
    <cellStyle name="Comma [0] 2 218" xfId="46526" hidden="1" xr:uid="{7BC1D02D-9B56-4957-9E87-756983BFDCDF}"/>
    <cellStyle name="Comma [0] 2 218" xfId="46528" hidden="1" xr:uid="{43C24BC2-9BA9-4BD6-AF3A-5AF541FEED9F}"/>
    <cellStyle name="Comma [0] 2 218" xfId="46531" hidden="1" xr:uid="{F4D2C9B5-BD6C-466D-887A-3CB13072F66F}"/>
    <cellStyle name="Comma [0] 2 218" xfId="46533" hidden="1" xr:uid="{5F38F724-8BA7-4505-962B-D290BBBECC61}"/>
    <cellStyle name="Comma [0] 2 218" xfId="46536" hidden="1" xr:uid="{5DC367E8-9FDD-4E9E-A3E3-678DC1BAF619}"/>
    <cellStyle name="Comma [0] 2 218" xfId="46538" hidden="1" xr:uid="{5797F996-9D8B-4CB0-BC6C-C4AF9EAAC7A9}"/>
    <cellStyle name="Comma [0] 2 218" xfId="46540" hidden="1" xr:uid="{54A35293-0FBF-44BF-AE4D-29A434559C87}"/>
    <cellStyle name="Comma [0] 2 218" xfId="46543" hidden="1" xr:uid="{84A3E7DE-DDF1-4694-B8DF-2A9C230FEDD4}"/>
    <cellStyle name="Comma [0] 2 218" xfId="46546" hidden="1" xr:uid="{EB337859-AB5F-4810-A058-E4D03C9AEFE6}"/>
    <cellStyle name="Comma [0] 2 218" xfId="46548" hidden="1" xr:uid="{34390E53-BD47-46D5-AFD0-76D741B0BF89}"/>
    <cellStyle name="Comma [0] 2 218" xfId="46551" hidden="1" xr:uid="{F5FA28C0-0EE3-418D-AEA1-40E84FA7C9C3}"/>
    <cellStyle name="Comma [0] 2 218" xfId="46553" hidden="1" xr:uid="{C18F7E35-5768-4A78-AFD4-4BDE06E86102}"/>
    <cellStyle name="Comma [0] 2 218" xfId="46557" hidden="1" xr:uid="{F8A944D9-1648-4056-A2B5-DCAD71711ABF}"/>
    <cellStyle name="Comma [0] 2 218" xfId="46559" hidden="1" xr:uid="{3C25D9D7-E57B-40EE-B4CE-C5D237803547}"/>
    <cellStyle name="Comma [0] 2 218" xfId="46562" hidden="1" xr:uid="{080F4A47-ECF7-4AE0-8C6C-9B91AF86AA8A}"/>
    <cellStyle name="Comma [0] 2 218" xfId="46565" hidden="1" xr:uid="{FB78AC25-064E-4732-8FAB-4F30D4425131}"/>
    <cellStyle name="Comma [0] 2 218" xfId="46568" hidden="1" xr:uid="{AD658B07-D16A-49A0-B3CF-D44CE4A75917}"/>
    <cellStyle name="Comma [0] 2 218" xfId="46571" hidden="1" xr:uid="{C4431D12-5ED6-42B8-8049-3198F5FE0632}"/>
    <cellStyle name="Comma [0] 2 218" xfId="46573" hidden="1" xr:uid="{1FC6121E-A551-4E46-BF8A-1549E02B63D9}"/>
    <cellStyle name="Comma [0] 2 218" xfId="46576" hidden="1" xr:uid="{839A82AF-A47D-4B78-806D-937D6F3CD0EF}"/>
    <cellStyle name="Comma [0] 2 218" xfId="46578" hidden="1" xr:uid="{0A7F4E4B-8CFF-4B0B-8308-F2AEB3F2BC33}"/>
    <cellStyle name="Comma [0] 2 218" xfId="46580" hidden="1" xr:uid="{F5343885-9CC8-4879-8DB2-44CAFBA76378}"/>
    <cellStyle name="Comma [0] 2 218" xfId="46583" hidden="1" xr:uid="{B36DCAE3-48C1-4156-A65E-2C45614615F3}"/>
    <cellStyle name="Comma [0] 2 218" xfId="46585" hidden="1" xr:uid="{BCEC3E2C-942E-412D-9149-1C2250135F30}"/>
    <cellStyle name="Comma [0] 2 218" xfId="46589" hidden="1" xr:uid="{D3542783-059D-45C3-8A02-3236D57357FF}"/>
    <cellStyle name="Comma [0] 2 218" xfId="46591" hidden="1" xr:uid="{1DD427F1-66CD-4BE4-B0FC-43761F35E79F}"/>
    <cellStyle name="Comma [0] 2 218" xfId="46594" hidden="1" xr:uid="{31F504DE-F26F-472C-AA81-71286B5B8513}"/>
    <cellStyle name="Comma [0] 2 218" xfId="46596" hidden="1" xr:uid="{5D2D8562-A4C0-4E1E-9832-82742B707646}"/>
    <cellStyle name="Comma [0] 2 218" xfId="46599" hidden="1" xr:uid="{B1458731-2F72-4B06-AE43-721BD431DED0}"/>
    <cellStyle name="Comma [0] 2 218" xfId="46602" hidden="1" xr:uid="{E105757B-9583-44A0-B93D-D45DDA147C0A}"/>
    <cellStyle name="Comma [0] 2 218" xfId="46604" hidden="1" xr:uid="{48E249D8-C9B9-4012-B7DA-364D8F97343D}"/>
    <cellStyle name="Comma [0] 2 218" xfId="46607" hidden="1" xr:uid="{12354DC3-23F1-42F1-9906-C7AE6424566F}"/>
    <cellStyle name="Comma [0] 2 218" xfId="46610" hidden="1" xr:uid="{8B385BAA-1C9E-4D74-97E1-04EFE6D767A1}"/>
    <cellStyle name="Comma [0] 2 218" xfId="46612" hidden="1" xr:uid="{54311580-7F07-4DD6-B2B2-E975D73FDB3F}"/>
    <cellStyle name="Comma [0] 2 218" xfId="46615" hidden="1" xr:uid="{1C2DE013-7D5B-4DAE-B511-DA935749EDD1}"/>
    <cellStyle name="Comma [0] 2 218" xfId="46617" hidden="1" xr:uid="{386901BC-6F33-48CC-B14D-99EBA5E3770E}"/>
    <cellStyle name="Comma [0] 2 218" xfId="46620" hidden="1" xr:uid="{A20045DF-4871-4DD6-AD0E-1D995C10A135}"/>
    <cellStyle name="Comma [0] 2 218" xfId="46622" hidden="1" xr:uid="{515519C6-68B0-44B6-ABB4-05530AA3E2B0}"/>
    <cellStyle name="Comma [0] 2 218" xfId="46625" hidden="1" xr:uid="{8E4C5B9F-1641-45BA-B7B2-7A1082D03EDD}"/>
    <cellStyle name="Comma [0] 2 218" xfId="46628" hidden="1" xr:uid="{83ADA944-DCD8-4C0D-A341-05145C495E5A}"/>
    <cellStyle name="Comma [0] 2 218" xfId="46630" hidden="1" xr:uid="{15C20048-4FA6-4DCF-BF9D-DC2D08F62F7C}"/>
    <cellStyle name="Comma [0] 2 218" xfId="46633" hidden="1" xr:uid="{4748948C-E818-49D9-9E04-59CF31C7616A}"/>
    <cellStyle name="Comma [0] 2 218" xfId="46635" hidden="1" xr:uid="{0B230465-0ED3-41FF-9893-1BEA9C98CEDB}"/>
    <cellStyle name="Comma [0] 2 218" xfId="46640" hidden="1" xr:uid="{13BF6DD5-3E47-43E5-B0BC-AA625BC6EA8D}"/>
    <cellStyle name="Comma [0] 2 218" xfId="46641" hidden="1" xr:uid="{CEAB0EBD-D474-425D-9179-8DA67DF949FB}"/>
    <cellStyle name="Comma [0] 2 218" xfId="46645" hidden="1" xr:uid="{84403220-9838-4617-AD97-A41E8F44CF51}"/>
    <cellStyle name="Comma [0] 2 218" xfId="46647" hidden="1" xr:uid="{48777C79-4078-411C-8FD6-949CFF9AC839}"/>
    <cellStyle name="Comma [0] 2 218" xfId="46649" hidden="1" xr:uid="{59B88958-AA9C-4E70-AE2C-084EF9F27836}"/>
    <cellStyle name="Comma [0] 2 218" xfId="46653" hidden="1" xr:uid="{7C672BC6-296A-4B46-AEE5-AC9BC3485FA8}"/>
    <cellStyle name="Comma [0] 2 218" xfId="46655" hidden="1" xr:uid="{0987E7EC-549D-4CA8-9408-8155E8817A6E}"/>
    <cellStyle name="Comma [0] 2 218" xfId="47845" hidden="1" xr:uid="{38C85E5D-2AE6-4774-BEC2-20D84337D1F9}"/>
    <cellStyle name="Comma [0] 2 218" xfId="47846" hidden="1" xr:uid="{EFBA585E-2924-42E0-AB07-EB1C8AED7D5B}"/>
    <cellStyle name="Comma [0] 2 218" xfId="47851" hidden="1" xr:uid="{674EC3B5-1423-48A6-9800-F7333E5AFE2C}"/>
    <cellStyle name="Comma [0] 2 218" xfId="47853" hidden="1" xr:uid="{BA055E3C-B9A5-479A-8349-7B64533F8F56}"/>
    <cellStyle name="Comma [0] 2 218" xfId="47855" hidden="1" xr:uid="{8BA270AD-8135-4D12-A864-2A733293AA57}"/>
    <cellStyle name="Comma [0] 2 218" xfId="47858" hidden="1" xr:uid="{5CCD4B04-F97F-4916-A658-FEC1CC9253BD}"/>
    <cellStyle name="Comma [0] 2 218" xfId="47861" hidden="1" xr:uid="{B8129038-EBBB-4AB8-9614-884219459213}"/>
    <cellStyle name="Comma [0] 2 218" xfId="47862" hidden="1" xr:uid="{BF02D0F3-DB89-4511-B9FB-39B869C391D0}"/>
    <cellStyle name="Comma [0] 2 218" xfId="47866" hidden="1" xr:uid="{9BEEAAAF-CFCB-4737-87BB-5C6191CB4AE7}"/>
    <cellStyle name="Comma [0] 2 218" xfId="47867" hidden="1" xr:uid="{A17A4C98-2CA4-4BBA-A860-C28017D46AA2}"/>
    <cellStyle name="Comma [0] 2 218" xfId="47871" hidden="1" xr:uid="{AF8C7D3C-F06B-446F-BB1A-667199488A93}"/>
    <cellStyle name="Comma [0] 2 218" xfId="47873" hidden="1" xr:uid="{3B53809B-2B04-4C3B-BC7F-EE7C3A61018C}"/>
    <cellStyle name="Comma [0] 2 218" xfId="47874" hidden="1" xr:uid="{AF8F5156-B734-41A8-88A1-A88C45B10C37}"/>
    <cellStyle name="Comma [0] 2 218" xfId="47878" hidden="1" xr:uid="{66F16822-2D66-4F4E-A6E5-032842EF9CC8}"/>
    <cellStyle name="Comma [0] 2 218" xfId="47880" hidden="1" xr:uid="{E560AF5C-36FA-48D7-8A47-72403A750986}"/>
    <cellStyle name="Comma [0] 2 218" xfId="47881" hidden="1" xr:uid="{8171C7BE-2F1B-458C-BA37-85507D32108C}"/>
    <cellStyle name="Comma [0] 2 218" xfId="47885" hidden="1" xr:uid="{D40DDD85-9EE7-4F19-9A7D-AF454095A61C}"/>
    <cellStyle name="Comma [0] 2 218" xfId="47886" hidden="1" xr:uid="{B9C0B03F-C1A3-4D1A-8ACC-5C7243C204BB}"/>
    <cellStyle name="Comma [0] 2 218" xfId="47891" hidden="1" xr:uid="{1ABC5410-88D3-4C4D-8929-45525D53EC86}"/>
    <cellStyle name="Comma [0] 2 218" xfId="47893" hidden="1" xr:uid="{512CD7F7-FCC7-4724-B222-5C9FABB19059}"/>
    <cellStyle name="Comma [0] 2 218" xfId="47896" hidden="1" xr:uid="{F71D5A40-8729-4947-A62B-A45C7C22C9D7}"/>
    <cellStyle name="Comma [0] 2 218" xfId="47899" hidden="1" xr:uid="{51402362-82BD-49E4-9812-7867F810EDE0}"/>
    <cellStyle name="Comma [0] 2 218" xfId="47901" hidden="1" xr:uid="{01176F83-7806-4C15-80D5-39568564378B}"/>
    <cellStyle name="Comma [0] 2 218" xfId="47905" hidden="1" xr:uid="{38F36265-6F56-4140-B332-D9A200AFB5B7}"/>
    <cellStyle name="Comma [0] 2 218" xfId="47906" hidden="1" xr:uid="{33F1F37A-B667-4CBA-AB40-9BE0CC28153C}"/>
    <cellStyle name="Comma [0] 2 218" xfId="47910" hidden="1" xr:uid="{2100F9D9-7AC7-4EE9-9697-7DEBA56963B5}"/>
    <cellStyle name="Comma [0] 2 218" xfId="47911" hidden="1" xr:uid="{066FFC61-C92F-4C6B-A610-6205C7E35881}"/>
    <cellStyle name="Comma [0] 2 218" xfId="47915" hidden="1" xr:uid="{170D463C-6DE4-4D0E-B4A6-F12ACD67CADB}"/>
    <cellStyle name="Comma [0] 2 218" xfId="47918" hidden="1" xr:uid="{7D74345C-48FD-45E6-8884-2D5E44E2813E}"/>
    <cellStyle name="Comma [0] 2 218" xfId="47919" hidden="1" xr:uid="{926AB1E2-D00D-4AF8-B95C-9DDB10007EED}"/>
    <cellStyle name="Comma [0] 2 218" xfId="47923" hidden="1" xr:uid="{25AC4FE7-35B0-4ABB-80C2-F2FD91C2F384}"/>
    <cellStyle name="Comma [0] 2 218" xfId="47924" hidden="1" xr:uid="{4D27F287-D05D-4FDA-A37A-588C35109E21}"/>
    <cellStyle name="Comma [0] 2 218" xfId="47929" hidden="1" xr:uid="{971FA8A7-9B3D-49DD-A884-E9486CF53008}"/>
    <cellStyle name="Comma [0] 2 218" xfId="47930" hidden="1" xr:uid="{1CF033DF-B55D-4E9D-BEA6-C8902749BD5D}"/>
    <cellStyle name="Comma [0] 2 218" xfId="47934" hidden="1" xr:uid="{04EE5D21-F919-4658-9C32-BEE3F4B68B47}"/>
    <cellStyle name="Comma [0] 2 218" xfId="47937" hidden="1" xr:uid="{D50CB974-C3C7-4AAE-8971-65D718A05688}"/>
    <cellStyle name="Comma [0] 2 218" xfId="47938" hidden="1" xr:uid="{0356D503-1572-4E2E-9A30-F4037F9A7FD4}"/>
    <cellStyle name="Comma [0] 2 218" xfId="47942" hidden="1" xr:uid="{A69C26FC-8492-482C-B841-621AE0235306}"/>
    <cellStyle name="Comma [0] 2 218" xfId="47944" hidden="1" xr:uid="{544321A9-2413-483C-857E-4DBCAC56E405}"/>
    <cellStyle name="Comma [0] 2 218" xfId="47945" hidden="1" xr:uid="{03D35D56-CB9F-4EF2-8B03-E6C39FBD427B}"/>
    <cellStyle name="Comma [0] 2 218" xfId="47949" hidden="1" xr:uid="{4D835662-5456-41C7-824A-E1E2EC783392}"/>
    <cellStyle name="Comma [0] 2 218" xfId="47950" hidden="1" xr:uid="{4FD5932C-B5A8-4C95-84B9-0326359EE076}"/>
    <cellStyle name="Comma [0] 2 218" xfId="47954" hidden="1" xr:uid="{9DE7A940-58C2-4E10-BB5D-186F8D98A3E5}"/>
    <cellStyle name="Comma [0] 2 218" xfId="47956" hidden="1" xr:uid="{9E31C378-3D2A-4953-BF5A-EFD7C60CA92D}"/>
    <cellStyle name="Comma [0] 2 218" xfId="47957" hidden="1" xr:uid="{88A99B8A-FD37-4BEF-8ACC-865F9F08B41C}"/>
    <cellStyle name="Comma [0] 2 218" xfId="47961" hidden="1" xr:uid="{CF70D280-2B14-4E8F-BD9C-7C5A7E69B626}"/>
    <cellStyle name="Comma [0] 2 218" xfId="47964" hidden="1" xr:uid="{36B0E230-7F35-4C00-B7D5-6171E2362A26}"/>
    <cellStyle name="Comma [0] 2 218" xfId="47965" hidden="1" xr:uid="{604BE7E5-49D4-4B4E-9F13-5501E59ADBC6}"/>
    <cellStyle name="Comma [0] 2 218" xfId="47969" hidden="1" xr:uid="{F5F0041F-F602-450E-AF5F-FAADB1894F58}"/>
    <cellStyle name="Comma [0] 2 218" xfId="47970" hidden="1" xr:uid="{77867EA7-CADE-456F-9818-08EAA0542698}"/>
    <cellStyle name="Comma [0] 2 218" xfId="47976" hidden="1" xr:uid="{081855DE-C6E5-44BF-B39E-E997839D03D8}"/>
    <cellStyle name="Comma [0] 2 218" xfId="47977" hidden="1" xr:uid="{F5F51599-C25D-4570-9DD3-27E44E39687B}"/>
    <cellStyle name="Comma [0] 2 218" xfId="47980" hidden="1" xr:uid="{11951734-3B6F-4902-9F5E-62614E326ADC}"/>
    <cellStyle name="Comma [0] 2 218" xfId="47984" hidden="1" xr:uid="{223BC411-ECD8-4D81-AE3A-67BD5700F826}"/>
    <cellStyle name="Comma [0] 2 218" xfId="47985" hidden="1" xr:uid="{E6229121-5B95-4C07-8921-CC86B2AA29AF}"/>
    <cellStyle name="Comma [0] 2 218" xfId="47989" hidden="1" xr:uid="{95997A5D-3F3A-446E-A44C-8E35E757B8CD}"/>
    <cellStyle name="Comma [0] 2 218" xfId="47990" hidden="1" xr:uid="{8832DAA3-1656-481A-908D-9CB9760E2B8C}"/>
    <cellStyle name="Comma [0] 2 218" xfId="47994" hidden="1" xr:uid="{9D4D8F90-D15D-4657-A2CD-0CB1D426FA56}"/>
    <cellStyle name="Comma [0] 2 218" xfId="47995" hidden="1" xr:uid="{257E7548-1211-4FAB-B2BC-7FFBC803D7ED}"/>
    <cellStyle name="Comma [0] 2 218" xfId="47999" hidden="1" xr:uid="{940BAD8A-FEA1-43C8-9955-F42D0EFDFE80}"/>
    <cellStyle name="Comma [0] 2 218" xfId="48002" hidden="1" xr:uid="{96327851-44CB-4B07-A777-301192F5572B}"/>
    <cellStyle name="Comma [0] 2 218" xfId="48003" hidden="1" xr:uid="{45481ECE-684B-4E7B-985D-87BAFC79F132}"/>
    <cellStyle name="Comma [0] 2 218" xfId="48006" hidden="1" xr:uid="{87F1E2C5-4521-451F-BB40-596420A50234}"/>
    <cellStyle name="Comma [0] 2 218" xfId="48008" hidden="1" xr:uid="{5A52B35C-784D-4A9A-B3FA-70EEFF4064E3}"/>
    <cellStyle name="Comma [0] 2 218" xfId="48012" hidden="1" xr:uid="{1E8DD338-8AA3-40F2-923C-98C1D29FF820}"/>
    <cellStyle name="Comma [0] 2 218" xfId="48014" hidden="1" xr:uid="{278D0671-2871-4AE6-AAA6-6208CF5D614A}"/>
    <cellStyle name="Comma [0] 2 218" xfId="48018" hidden="1" xr:uid="{DDDF2207-55BE-4BDD-8F93-7DC1C8F72CBD}"/>
    <cellStyle name="Comma [0] 2 218" xfId="48020" hidden="1" xr:uid="{3F0E6591-3507-4B25-BF0E-B8EAB5F96CD3}"/>
    <cellStyle name="Comma [0] 2 218" xfId="48022" hidden="1" xr:uid="{CD98C297-74AC-4BB3-B20C-BD8A42A95F88}"/>
    <cellStyle name="Comma [0] 2 218" xfId="48025" hidden="1" xr:uid="{CB5FD479-3A67-472C-9A78-9D09BC2750A7}"/>
    <cellStyle name="Comma [0] 2 218" xfId="48027" hidden="1" xr:uid="{70C4205D-B286-4AA6-91EC-F0758A7BDD0F}"/>
    <cellStyle name="Comma [0] 2 218" xfId="48029" hidden="1" xr:uid="{3C16BBC1-9C9C-4B7A-A75D-74F10B98D009}"/>
    <cellStyle name="Comma [0] 2 218" xfId="48032" hidden="1" xr:uid="{A941EA8D-4842-436F-9EF3-49D9F408DDE3}"/>
    <cellStyle name="Comma [0] 2 218" xfId="48034" hidden="1" xr:uid="{64BDA54E-EA6E-4F29-BC79-BBDB0B9F21E9}"/>
    <cellStyle name="Comma [0] 2 218" xfId="48038" hidden="1" xr:uid="{D9D00EF3-4EB0-486D-9DB0-B46E1C563449}"/>
    <cellStyle name="Comma [0] 2 218" xfId="48039" hidden="1" xr:uid="{3712DB46-A295-4BE1-A560-C41339395FED}"/>
    <cellStyle name="Comma [0] 2 218" xfId="48041" hidden="1" xr:uid="{DBC484AE-B9EB-4B60-A642-C872252D2191}"/>
    <cellStyle name="Comma [0] 2 218" xfId="48045" hidden="1" xr:uid="{51A48E56-A735-49DE-A9A1-41ED129B5FF7}"/>
    <cellStyle name="Comma [0] 2 218" xfId="48047" hidden="1" xr:uid="{17838C5D-7CA7-4FBC-AA17-A6557112274A}"/>
    <cellStyle name="Comma [0] 2 218" xfId="48049" hidden="1" xr:uid="{D6A0AADB-0CB5-4B11-B145-2943EB25EC1E}"/>
    <cellStyle name="Comma [0] 2 218" xfId="48052" hidden="1" xr:uid="{8DFA3F34-C65E-4DB9-892F-B2034C08C7A9}"/>
    <cellStyle name="Comma [0] 2 218" xfId="48054" hidden="1" xr:uid="{8C9E6A92-0454-47B5-A769-E366B07078FC}"/>
    <cellStyle name="Comma [0] 2 218" xfId="48059" hidden="1" xr:uid="{8C689DE6-872B-46B9-9C18-1B762CB6E586}"/>
    <cellStyle name="Comma [0] 2 218" xfId="48061" hidden="1" xr:uid="{E4AF53C1-7C0F-4368-8377-758E3C0F7EC2}"/>
    <cellStyle name="Comma [0] 2 218" xfId="48065" hidden="1" xr:uid="{A0C09A52-7652-4177-AC75-7215F9AE4B43}"/>
    <cellStyle name="Comma [0] 2 218" xfId="48067" hidden="1" xr:uid="{3ED10EE4-F975-4D6C-BBDA-C81E78869B9C}"/>
    <cellStyle name="Comma [0] 2 218" xfId="48070" hidden="1" xr:uid="{E0BD9B2B-95D3-4CBC-85A2-1AD06249D37D}"/>
    <cellStyle name="Comma [0] 2 218" xfId="48073" hidden="1" xr:uid="{3BB09DD6-A32C-4AFF-9FE7-1CB0000DFCCA}"/>
    <cellStyle name="Comma [0] 2 218" xfId="48075" hidden="1" xr:uid="{6A737448-CBCA-4019-A504-C011A0646E63}"/>
    <cellStyle name="Comma [0] 2 218" xfId="48078" hidden="1" xr:uid="{8C67CE10-453D-432E-9A71-57D91AF2C30B}"/>
    <cellStyle name="Comma [0] 2 218" xfId="48080" hidden="1" xr:uid="{7BDB9EC3-ED14-4387-963D-676642A72AC9}"/>
    <cellStyle name="Comma [0] 2 218" xfId="48083" hidden="1" xr:uid="{071F41AA-034C-4A96-9153-CDC4471C4FCE}"/>
    <cellStyle name="Comma [0] 2 218" xfId="48086" hidden="1" xr:uid="{20FADECA-898D-456E-BBCC-F084C7C93D47}"/>
    <cellStyle name="Comma [0] 2 218" xfId="48088" hidden="1" xr:uid="{D2A745C2-D527-4EA8-A503-32A384B4FF44}"/>
    <cellStyle name="Comma [0] 2 218" xfId="48091" hidden="1" xr:uid="{B06BFFB3-FC42-4D2D-9699-53391529B05A}"/>
    <cellStyle name="Comma [0] 2 218" xfId="48092" hidden="1" xr:uid="{90557A7E-1805-4B1C-A571-C29C7E01B3DC}"/>
    <cellStyle name="Comma [0] 2 218" xfId="48097" hidden="1" xr:uid="{42AB15D7-9158-4153-9E59-6573BA3AC8C0}"/>
    <cellStyle name="Comma [0] 2 218" xfId="48099" hidden="1" xr:uid="{1F6D69E3-0354-4EF3-8DDC-CCF2CEA69072}"/>
    <cellStyle name="Comma [0] 2 218" xfId="48102" hidden="1" xr:uid="{9FFD79C6-4212-451C-9BFE-697E9E3A0955}"/>
    <cellStyle name="Comma [0] 2 218" xfId="48105" hidden="1" xr:uid="{7248BC93-6290-4714-BAFE-E7E68AFD724E}"/>
    <cellStyle name="Comma [0] 2 218" xfId="48107" hidden="1" xr:uid="{B727A7DB-15A9-46C4-B30B-4A00787B6D1D}"/>
    <cellStyle name="Comma [0] 2 218" xfId="48110" hidden="1" xr:uid="{4D4D4404-49F7-4D78-9728-11A99F7766E6}"/>
    <cellStyle name="Comma [0] 2 218" xfId="48112" hidden="1" xr:uid="{195D44DC-087A-4656-A7DB-0F9A42C40B96}"/>
    <cellStyle name="Comma [0] 2 218" xfId="48114" hidden="1" xr:uid="{D905D0C1-A6FC-4545-BD4E-E85B406E5759}"/>
    <cellStyle name="Comma [0] 2 218" xfId="48117" hidden="1" xr:uid="{96E5038F-E32A-445F-BF18-B4CDF1235D68}"/>
    <cellStyle name="Comma [0] 2 218" xfId="48119" hidden="1" xr:uid="{645C5E94-56B9-4242-B25D-121DA7716035}"/>
    <cellStyle name="Comma [0] 2 218" xfId="48123" hidden="1" xr:uid="{CC37A1DE-A82C-47A3-A2AF-E669E6082D23}"/>
    <cellStyle name="Comma [0] 2 218" xfId="48124" hidden="1" xr:uid="{F6441846-8A9F-4D13-B86F-BBF23D0E6C8C}"/>
    <cellStyle name="Comma [0] 2 218" xfId="48126" hidden="1" xr:uid="{82D4B467-E13D-452F-A84D-79BECE626543}"/>
    <cellStyle name="Comma [0] 2 218" xfId="48130" hidden="1" xr:uid="{66023C6C-10EF-419B-AA7F-A646649BC1D5}"/>
    <cellStyle name="Comma [0] 2 218" xfId="48132" hidden="1" xr:uid="{A8763E8E-0A7A-4AE3-9B2D-F30F45708769}"/>
    <cellStyle name="Comma [0] 2 218" xfId="48134" hidden="1" xr:uid="{A78809C2-EFFD-413B-AA9A-2F7AC6D34AA5}"/>
    <cellStyle name="Comma [0] 2 218" xfId="48137" hidden="1" xr:uid="{1215CC35-22FD-4AB0-B17E-1D8E3072BB9E}"/>
    <cellStyle name="Comma [0] 2 218" xfId="48139" hidden="1" xr:uid="{64ED2813-14DC-47C8-AE52-36D1BA967A59}"/>
    <cellStyle name="Comma [0] 2 218" xfId="48144" hidden="1" xr:uid="{095EB4B7-FA6E-4EF5-A2C8-C476D95BAEBB}"/>
    <cellStyle name="Comma [0] 2 218" xfId="48145" hidden="1" xr:uid="{A7E69462-5024-4641-AB9F-1D8385E40621}"/>
    <cellStyle name="Comma [0] 2 218" xfId="48149" hidden="1" xr:uid="{E70327CF-FA50-460F-9277-AA11ADA42D49}"/>
    <cellStyle name="Comma [0] 2 218" xfId="48152" hidden="1" xr:uid="{D8E98256-E15D-4F85-A872-82D4663E2F41}"/>
    <cellStyle name="Comma [0] 2 218" xfId="48154" hidden="1" xr:uid="{E25E8D4A-4F49-4023-AF21-EC428F7AAB77}"/>
    <cellStyle name="Comma [0] 2 218" xfId="48157" hidden="1" xr:uid="{EECF8773-A412-457A-848D-54E8920F03D4}"/>
    <cellStyle name="Comma [0] 2 218" xfId="48158" hidden="1" xr:uid="{9219E395-19C4-437A-82A6-BC84C19DBF94}"/>
    <cellStyle name="Comma [0] 2 218" xfId="48162" hidden="1" xr:uid="{EE5B00EF-084D-4B26-ACA0-8AA08CA69D8C}"/>
    <cellStyle name="Comma [0] 2 218" xfId="48163" hidden="1" xr:uid="{31E97135-1661-4474-8DF2-3E58F7F84F34}"/>
    <cellStyle name="Comma [0] 2 218" xfId="48167" hidden="1" xr:uid="{95A119A8-8BD3-4A0F-BEB4-340567AC0DF2}"/>
    <cellStyle name="Comma [0] 2 218" xfId="48170" hidden="1" xr:uid="{06DB5AE5-8BA9-4F16-9F34-2CD00AC2F163}"/>
    <cellStyle name="Comma [0] 2 218" xfId="48171" hidden="1" xr:uid="{0C31D2A7-F1A1-4390-8632-7BF3C7FBE4C9}"/>
    <cellStyle name="Comma [0] 2 218" xfId="48175" hidden="1" xr:uid="{1C892C06-6386-4871-83C9-D3FD13CDB60E}"/>
    <cellStyle name="Comma [0] 2 218" xfId="48176" hidden="1" xr:uid="{12D3BBED-4E25-4B31-8EF8-6F0EEA065138}"/>
    <cellStyle name="Comma [0] 2 218" xfId="48181" hidden="1" xr:uid="{FBEAB94F-65AA-4331-9F63-5556B90FAC4A}"/>
    <cellStyle name="Comma [0] 2 218" xfId="48183" hidden="1" xr:uid="{01A335A9-CE6C-4B26-B732-21331C3F435A}"/>
    <cellStyle name="Comma [0] 2 218" xfId="48184" hidden="1" xr:uid="{D2C20613-0D80-42F6-A8F1-BECEEAEE9739}"/>
    <cellStyle name="Comma [0] 2 218" xfId="48187" hidden="1" xr:uid="{7BCBEDD6-6DC5-403A-A6B6-59F2B8701434}"/>
    <cellStyle name="Comma [0] 2 218" xfId="48190" hidden="1" xr:uid="{D6FE0DF9-6A1F-4540-90FF-55F35FD40880}"/>
    <cellStyle name="Comma [0] 2 218" xfId="48191" hidden="1" xr:uid="{65A43373-CDB5-4F32-BC62-D4F060D0D5E5}"/>
    <cellStyle name="Comma [0] 2 218" xfId="48195" hidden="1" xr:uid="{2357DDC3-517B-4CD0-9E06-F2371CD6690B}"/>
    <cellStyle name="Comma [0] 2 218" xfId="48197" hidden="1" xr:uid="{FB665585-E8DC-431C-A956-0850DAAD9EC0}"/>
    <cellStyle name="Comma [0] 2 218" xfId="48199" hidden="1" xr:uid="{8B055A50-4D5E-44CA-A4D1-ACE07C7EF55D}"/>
    <cellStyle name="Comma [0] 2 218" xfId="48202" hidden="1" xr:uid="{E5EEECB0-E014-47A4-8ADD-61058C0570A3}"/>
    <cellStyle name="Comma [0] 2 218" xfId="48204" hidden="1" xr:uid="{44060A80-B4C3-48D1-87C8-854697291588}"/>
    <cellStyle name="Comma [0] 2 218" xfId="48208" hidden="1" xr:uid="{E3E43B92-FE5A-4FD6-BC00-686A5C5078C1}"/>
    <cellStyle name="Comma [0] 2 218" xfId="48209" hidden="1" xr:uid="{105DF3F3-EE76-46A5-9CFA-824888115E6D}"/>
    <cellStyle name="Comma [0] 2 218" xfId="48211" hidden="1" xr:uid="{8322013A-3AA8-45EE-B125-3E0A573EB8B5}"/>
    <cellStyle name="Comma [0] 2 218" xfId="48215" hidden="1" xr:uid="{B1C05FC3-A3C8-4042-8C2A-F3B8DFF3E1DE}"/>
    <cellStyle name="Comma [0] 2 218" xfId="48217" hidden="1" xr:uid="{1738E5BA-E076-4614-A5AC-17EEE868C591}"/>
    <cellStyle name="Comma [0] 2 218" xfId="48219" hidden="1" xr:uid="{4D9FB612-08A5-4A3A-B31C-217317D52E0D}"/>
    <cellStyle name="Comma [0] 2 218" xfId="48222" hidden="1" xr:uid="{2BAD5A4E-DEC4-41BC-9A61-354B28F8A30C}"/>
    <cellStyle name="Comma [0] 2 218" xfId="48224" hidden="1" xr:uid="{CC03C335-113D-4F65-9BFC-628327AD928A}"/>
    <cellStyle name="Comma [0] 2 218" xfId="48229" hidden="1" xr:uid="{C5878FE3-6FD6-4C49-93B1-5F98A6F20969}"/>
    <cellStyle name="Comma [0] 2 218" xfId="48230" hidden="1" xr:uid="{5AC1C1C5-3E57-4605-A272-90945593542C}"/>
    <cellStyle name="Comma [0] 2 218" xfId="48234" hidden="1" xr:uid="{A2635AC7-EF60-444E-9F5C-D9F5D5DD594F}"/>
    <cellStyle name="Comma [0] 2 218" xfId="48237" hidden="1" xr:uid="{FF145ED2-BEE4-4176-8C9F-0960DE498750}"/>
    <cellStyle name="Comma [0] 2 218" xfId="48239" hidden="1" xr:uid="{F77BCBF3-1B59-46D9-9F9B-928886B19CCD}"/>
    <cellStyle name="Comma [0] 2 218" xfId="48242" hidden="1" xr:uid="{B8852EE5-CBDF-4392-8966-F486C835CA2F}"/>
    <cellStyle name="Comma [0] 2 218" xfId="48243" hidden="1" xr:uid="{7B9D5F25-8B4E-4818-9600-DD36909BCE4A}"/>
    <cellStyle name="Comma [0] 2 218" xfId="48247" hidden="1" xr:uid="{666D8386-6279-452B-BDDD-C316843E89CB}"/>
    <cellStyle name="Comma [0] 2 218" xfId="48250" hidden="1" xr:uid="{144BBFA6-DCCE-4A98-A0C4-23DE51F60100}"/>
    <cellStyle name="Comma [0] 2 218" xfId="48253" hidden="1" xr:uid="{61C1A5B1-54E5-4BFA-86D6-E4FED88AE006}"/>
    <cellStyle name="Comma [0] 2 218" xfId="48255" hidden="1" xr:uid="{9C94ED68-77D6-4596-8C25-90141C4240E8}"/>
    <cellStyle name="Comma [0] 2 218" xfId="48258" hidden="1" xr:uid="{F7D8A1BE-265E-43C6-8216-1DBB3187D3AF}"/>
    <cellStyle name="Comma [0] 2 218" xfId="48260" hidden="1" xr:uid="{F10DC76D-3291-4980-986B-B0AC9B276940}"/>
    <cellStyle name="Comma [0] 2 218" xfId="48264" hidden="1" xr:uid="{790ADDE6-6B2C-4FDB-8C2C-3702188C7324}"/>
    <cellStyle name="Comma [0] 2 218" xfId="48266" hidden="1" xr:uid="{2A009C20-85B0-48AF-89FC-EBBEE410028A}"/>
    <cellStyle name="Comma [0] 2 218" xfId="48269" hidden="1" xr:uid="{BD0E62B5-21D3-406F-8377-A62473F04837}"/>
    <cellStyle name="Comma [0] 2 218" xfId="48271" hidden="1" xr:uid="{B720986E-A9EE-4CA8-B266-2F65EF9A1D8A}"/>
    <cellStyle name="Comma [0] 2 218" xfId="48274" hidden="1" xr:uid="{FB7D6A11-EEAC-484D-9716-8AC85525B942}"/>
    <cellStyle name="Comma [0] 2 218" xfId="48277" hidden="1" xr:uid="{F22EF1B9-A6CE-4289-8CF3-A5026A827920}"/>
    <cellStyle name="Comma [0] 2 218" xfId="48279" hidden="1" xr:uid="{766593D4-0E87-45CF-8DCC-C2C2470B48FE}"/>
    <cellStyle name="Comma [0] 2 218" xfId="48281" hidden="1" xr:uid="{633D8018-A694-40A2-8402-1C8138241A4F}"/>
    <cellStyle name="Comma [0] 2 218" xfId="48284" hidden="1" xr:uid="{49360CFF-372A-457C-988E-0B9A38A0C823}"/>
    <cellStyle name="Comma [0] 2 218" xfId="48286" hidden="1" xr:uid="{E18D7061-5789-4C61-B602-FD7A0BADF212}"/>
    <cellStyle name="Comma [0] 2 218" xfId="48289" hidden="1" xr:uid="{4D39D874-D335-43B3-9653-D198BB03DD29}"/>
    <cellStyle name="Comma [0] 2 218" xfId="48291" hidden="1" xr:uid="{2195D2CB-C6AC-4D64-99E5-279F798BAE24}"/>
    <cellStyle name="Comma [0] 2 218" xfId="48293" hidden="1" xr:uid="{1937F1F3-F2B1-4023-9207-8078160C17FE}"/>
    <cellStyle name="Comma [0] 2 218" xfId="48296" hidden="1" xr:uid="{6F6FA158-6685-4FED-AF47-B300DF552116}"/>
    <cellStyle name="Comma [0] 2 218" xfId="48299" hidden="1" xr:uid="{57EA31F6-4A81-4FE3-AE58-5B940DA7CD68}"/>
    <cellStyle name="Comma [0] 2 218" xfId="48301" hidden="1" xr:uid="{7582A109-8924-422F-8279-31F8AB0EE1A5}"/>
    <cellStyle name="Comma [0] 2 218" xfId="48304" hidden="1" xr:uid="{58C745FE-B66E-48D5-B701-BAB4DB8B8122}"/>
    <cellStyle name="Comma [0] 2 218" xfId="48306" hidden="1" xr:uid="{41642A87-01BD-43E9-AC22-473DE64BC82D}"/>
    <cellStyle name="Comma [0] 2 218" xfId="48310" hidden="1" xr:uid="{48F7375F-460A-435F-BDC3-8315990ADA4B}"/>
    <cellStyle name="Comma [0] 2 218" xfId="48312" hidden="1" xr:uid="{4DEC1FE2-CA14-4AB7-8CA0-55E371B86A7C}"/>
    <cellStyle name="Comma [0] 2 218" xfId="48315" hidden="1" xr:uid="{BA5EBE73-844B-47DF-B68F-8002BB04828A}"/>
    <cellStyle name="Comma [0] 2 218" xfId="48318" hidden="1" xr:uid="{8F69646A-D116-4E90-94F7-556A83EF66CF}"/>
    <cellStyle name="Comma [0] 2 218" xfId="48321" hidden="1" xr:uid="{FA6EE6B8-CD81-49E6-847A-0F7729C08C8D}"/>
    <cellStyle name="Comma [0] 2 218" xfId="48324" hidden="1" xr:uid="{F20039B0-2684-4102-9115-C80149E1BF28}"/>
    <cellStyle name="Comma [0] 2 218" xfId="48326" hidden="1" xr:uid="{C5F2753F-B44F-4F41-BAC5-7B46B7AEEA89}"/>
    <cellStyle name="Comma [0] 2 218" xfId="48329" hidden="1" xr:uid="{FA79FDEA-A32F-4BCB-B7F4-564F7BDE9BB7}"/>
    <cellStyle name="Comma [0] 2 218" xfId="48331" hidden="1" xr:uid="{1E35D01D-CA29-498D-9F61-CE68014D5367}"/>
    <cellStyle name="Comma [0] 2 218" xfId="48333" hidden="1" xr:uid="{B2E55D9D-515F-4764-9FB6-CA0C8CC878DF}"/>
    <cellStyle name="Comma [0] 2 218" xfId="48336" hidden="1" xr:uid="{28EFDAA9-4BA5-447C-8F74-339CFC6C56A0}"/>
    <cellStyle name="Comma [0] 2 218" xfId="48338" hidden="1" xr:uid="{B355431F-4006-4BAF-80E4-D9616B7F50E8}"/>
    <cellStyle name="Comma [0] 2 218" xfId="48342" hidden="1" xr:uid="{47A10657-4C55-4E93-B6C9-28D744ABE0ED}"/>
    <cellStyle name="Comma [0] 2 218" xfId="48344" hidden="1" xr:uid="{8AFCC6D7-00DA-401D-9491-47B568E28E4D}"/>
    <cellStyle name="Comma [0] 2 218" xfId="48347" hidden="1" xr:uid="{559CB8B6-2860-41DB-A706-0E15E887542A}"/>
    <cellStyle name="Comma [0] 2 218" xfId="48349" hidden="1" xr:uid="{F973A6DA-B735-44BC-A414-89E43462ED13}"/>
    <cellStyle name="Comma [0] 2 218" xfId="48352" hidden="1" xr:uid="{64EA80C8-394D-43EF-9613-5DFA907EF1DC}"/>
    <cellStyle name="Comma [0] 2 218" xfId="48355" hidden="1" xr:uid="{A3A946BC-48CD-437A-B5DF-8965B6217BE7}"/>
    <cellStyle name="Comma [0] 2 218" xfId="48357" hidden="1" xr:uid="{6A152A6D-59CA-410A-BBA2-568685A067EF}"/>
    <cellStyle name="Comma [0] 2 218" xfId="48360" hidden="1" xr:uid="{CE8373F3-913A-431D-A757-008F296E0EA0}"/>
    <cellStyle name="Comma [0] 2 218" xfId="48363" hidden="1" xr:uid="{684CEA3A-81E0-4AE0-80B8-FEAFF3B50819}"/>
    <cellStyle name="Comma [0] 2 218" xfId="48365" hidden="1" xr:uid="{3CC877F6-1454-4135-A30D-DD5734A0AE5F}"/>
    <cellStyle name="Comma [0] 2 218" xfId="48368" hidden="1" xr:uid="{B8DB5DBA-7314-48C4-A6C5-DA983BDB3FAE}"/>
    <cellStyle name="Comma [0] 2 218" xfId="48370" hidden="1" xr:uid="{739A7D9A-3911-40CC-8044-B98868008703}"/>
    <cellStyle name="Comma [0] 2 218" xfId="48373" hidden="1" xr:uid="{58BAED03-5B82-49CE-A337-88FC859D6182}"/>
    <cellStyle name="Comma [0] 2 218" xfId="48375" hidden="1" xr:uid="{FDDA7614-4C1A-4E2C-9F9E-31F84238B2D8}"/>
    <cellStyle name="Comma [0] 2 218" xfId="48378" hidden="1" xr:uid="{3AA24004-E173-4BCD-AC8E-EE6FEF0A6AE3}"/>
    <cellStyle name="Comma [0] 2 218" xfId="48381" hidden="1" xr:uid="{A979C9D2-45DC-4A38-9DC0-AD63B89EC355}"/>
    <cellStyle name="Comma [0] 2 218" xfId="48383" hidden="1" xr:uid="{CACE1DC1-0D82-44AA-8478-285FCE9F4647}"/>
    <cellStyle name="Comma [0] 2 218" xfId="48386" hidden="1" xr:uid="{2285BC1B-B597-4D77-ACEB-2BB65CF683C1}"/>
    <cellStyle name="Comma [0] 2 218" xfId="48388" hidden="1" xr:uid="{FFDB197C-28C6-4BE1-B456-BE12A6116866}"/>
    <cellStyle name="Comma [0] 2 218" xfId="48393" hidden="1" xr:uid="{FA7F573D-5F6D-4F46-8C5B-6993D2364A6F}"/>
    <cellStyle name="Comma [0] 2 218" xfId="48394" hidden="1" xr:uid="{E40CF0EE-939A-4876-97AF-D136FC7C64F7}"/>
    <cellStyle name="Comma [0] 2 218" xfId="48398" hidden="1" xr:uid="{EF25F771-C337-4460-98F6-B0E76B34BC87}"/>
    <cellStyle name="Comma [0] 2 218" xfId="48400" hidden="1" xr:uid="{E7F2B11E-C026-40AF-80DB-0468463220AE}"/>
    <cellStyle name="Comma [0] 2 218" xfId="48402" hidden="1" xr:uid="{ACF6701E-0E5B-4938-943E-252EA69C98FC}"/>
    <cellStyle name="Comma [0] 2 218" xfId="48406" hidden="1" xr:uid="{789B8FBC-3123-4A8D-ABC5-F02FBD18E4A3}"/>
    <cellStyle name="Comma [0] 2 218" xfId="48408" hidden="1" xr:uid="{3C1DF40C-B6DE-4ECD-994A-80F13FACD047}"/>
    <cellStyle name="Comma [0] 2 218" xfId="49595" hidden="1" xr:uid="{C2725615-B74A-42F1-809D-7368B1A271C9}"/>
    <cellStyle name="Comma [0] 2 218" xfId="49596" hidden="1" xr:uid="{8630BBA7-C3A2-4455-82B7-1B2A8117230C}"/>
    <cellStyle name="Comma [0] 2 218" xfId="49601" hidden="1" xr:uid="{C7876246-7031-4D93-BC1D-FB33A2788CAF}"/>
    <cellStyle name="Comma [0] 2 218" xfId="49603" hidden="1" xr:uid="{C7B962A4-7E05-41CC-923A-AC2F9055D549}"/>
    <cellStyle name="Comma [0] 2 218" xfId="49605" hidden="1" xr:uid="{47CE4ACA-7EFD-4173-81D1-7B916A0A5DF3}"/>
    <cellStyle name="Comma [0] 2 218" xfId="49608" hidden="1" xr:uid="{A97C5C94-EA78-427B-AC22-D1939B74CAE6}"/>
    <cellStyle name="Comma [0] 2 218" xfId="49611" hidden="1" xr:uid="{E4AAB5D0-588C-49FE-9867-BB3E41BFDB91}"/>
    <cellStyle name="Comma [0] 2 218" xfId="49612" hidden="1" xr:uid="{D8DF4BAB-E04E-42C3-9EB7-7E6E34DA7126}"/>
    <cellStyle name="Comma [0] 2 218" xfId="49616" hidden="1" xr:uid="{A004649A-B9F6-491F-9C86-4A4D9224350D}"/>
    <cellStyle name="Comma [0] 2 218" xfId="49617" hidden="1" xr:uid="{45D02A11-439F-4397-B586-227953D721A1}"/>
    <cellStyle name="Comma [0] 2 218" xfId="49621" hidden="1" xr:uid="{4DC07D95-9BBF-4CF0-9988-BC29104B42CB}"/>
    <cellStyle name="Comma [0] 2 218" xfId="49623" hidden="1" xr:uid="{33FB0523-53D2-47F2-B185-BB41DE279954}"/>
    <cellStyle name="Comma [0] 2 218" xfId="49624" hidden="1" xr:uid="{CEFFC900-644B-4F81-AC3B-08DD96C3BBB9}"/>
    <cellStyle name="Comma [0] 2 218" xfId="49628" hidden="1" xr:uid="{8580E694-87DA-4387-98B3-5AB772502805}"/>
    <cellStyle name="Comma [0] 2 218" xfId="49630" hidden="1" xr:uid="{9CE1F1C5-08D1-4558-A886-94F8EE493251}"/>
    <cellStyle name="Comma [0] 2 218" xfId="49631" hidden="1" xr:uid="{E3C37914-3791-4258-8F30-B775BD32B032}"/>
    <cellStyle name="Comma [0] 2 218" xfId="49635" hidden="1" xr:uid="{8AEFDE33-F9C1-4FA4-BC84-E444AB3B733E}"/>
    <cellStyle name="Comma [0] 2 218" xfId="49636" hidden="1" xr:uid="{5E051CCD-F3BE-490B-B067-301FC67ED0F9}"/>
    <cellStyle name="Comma [0] 2 218" xfId="49641" hidden="1" xr:uid="{35DA6F80-0BDB-4924-BE94-00D3AAB69453}"/>
    <cellStyle name="Comma [0] 2 218" xfId="49643" hidden="1" xr:uid="{78AF75E8-68B1-44C5-A96F-10B511B56506}"/>
    <cellStyle name="Comma [0] 2 218" xfId="49646" hidden="1" xr:uid="{7E11B7E5-BCB8-431C-9820-94E9EE048A15}"/>
    <cellStyle name="Comma [0] 2 218" xfId="49649" hidden="1" xr:uid="{33486120-296B-4BCA-A2E7-EE1C612EE38E}"/>
    <cellStyle name="Comma [0] 2 218" xfId="49651" hidden="1" xr:uid="{DAC2A1BD-1B0F-4B6A-A673-A513757B36FF}"/>
    <cellStyle name="Comma [0] 2 218" xfId="49655" hidden="1" xr:uid="{21F44299-F366-48A1-9DF2-FCC041D9D381}"/>
    <cellStyle name="Comma [0] 2 218" xfId="49656" hidden="1" xr:uid="{97526B05-0082-4896-84BA-093C16733B00}"/>
    <cellStyle name="Comma [0] 2 218" xfId="49660" hidden="1" xr:uid="{3D1CF609-848A-4C99-84B9-761E3C28E268}"/>
    <cellStyle name="Comma [0] 2 218" xfId="49661" hidden="1" xr:uid="{2E375B64-9EE3-4985-A003-6DBFD6AF076D}"/>
    <cellStyle name="Comma [0] 2 218" xfId="49665" hidden="1" xr:uid="{6BC2EA9E-7489-4D3A-AEF9-301A8264D1DB}"/>
    <cellStyle name="Comma [0] 2 218" xfId="49668" hidden="1" xr:uid="{E06DA292-B949-45F7-AC66-C69C8345A8AF}"/>
    <cellStyle name="Comma [0] 2 218" xfId="49669" hidden="1" xr:uid="{8EF1AF4F-0070-4054-B23B-358C551594C2}"/>
    <cellStyle name="Comma [0] 2 218" xfId="49673" hidden="1" xr:uid="{0C8D0461-C806-4833-AB77-35BE8B53615D}"/>
    <cellStyle name="Comma [0] 2 218" xfId="49674" hidden="1" xr:uid="{FDDE650C-49A6-4E1F-AA1B-57C86D9659D5}"/>
    <cellStyle name="Comma [0] 2 218" xfId="49679" hidden="1" xr:uid="{E01424FE-F4F5-47AD-B4C3-9C806D6D72ED}"/>
    <cellStyle name="Comma [0] 2 218" xfId="49680" hidden="1" xr:uid="{3734CE9F-8A40-472F-98DB-DA9636B7BC13}"/>
    <cellStyle name="Comma [0] 2 218" xfId="49684" hidden="1" xr:uid="{EB3E4D45-8792-4523-A2DB-7A95B37ADCDF}"/>
    <cellStyle name="Comma [0] 2 218" xfId="49687" hidden="1" xr:uid="{CA5EDA99-1229-4C67-B4B2-145CA8494613}"/>
    <cellStyle name="Comma [0] 2 218" xfId="49688" hidden="1" xr:uid="{1935528D-C83C-4943-B441-607A4F021A4D}"/>
    <cellStyle name="Comma [0] 2 218" xfId="49692" hidden="1" xr:uid="{896C56AC-3369-4872-B707-2CA07AE7509F}"/>
    <cellStyle name="Comma [0] 2 218" xfId="49694" hidden="1" xr:uid="{1AA18882-B05A-4643-A5DD-F8BA3DCB8518}"/>
    <cellStyle name="Comma [0] 2 218" xfId="49695" hidden="1" xr:uid="{9DDFB7E9-FC52-48D0-A56A-98D064CCECA6}"/>
    <cellStyle name="Comma [0] 2 218" xfId="49699" hidden="1" xr:uid="{BF8A9029-3ED0-4F03-9F9C-B18C96C329DC}"/>
    <cellStyle name="Comma [0] 2 218" xfId="49700" hidden="1" xr:uid="{B146A600-AD16-4477-B36B-21F444947910}"/>
    <cellStyle name="Comma [0] 2 218" xfId="49704" hidden="1" xr:uid="{9AFF11B1-A5D4-4FC6-B6EC-757D90FF3F9A}"/>
    <cellStyle name="Comma [0] 2 218" xfId="49706" hidden="1" xr:uid="{4B9091C2-233C-439E-BE3B-95FDF66C3FFF}"/>
    <cellStyle name="Comma [0] 2 218" xfId="49707" hidden="1" xr:uid="{09159774-764F-4BC1-96AE-E21E529C03B3}"/>
    <cellStyle name="Comma [0] 2 218" xfId="49711" hidden="1" xr:uid="{AB4EC8C6-6529-41FE-B827-D7AB6755FB55}"/>
    <cellStyle name="Comma [0] 2 218" xfId="49714" hidden="1" xr:uid="{BD14F381-FC4B-4B42-9903-B11FCB3002BA}"/>
    <cellStyle name="Comma [0] 2 218" xfId="49715" hidden="1" xr:uid="{C35DC9A1-C33A-4675-9BE0-773300F28473}"/>
    <cellStyle name="Comma [0] 2 218" xfId="49719" hidden="1" xr:uid="{DA697451-E6AB-4E7D-8C1C-2D00C1484475}"/>
    <cellStyle name="Comma [0] 2 218" xfId="49720" hidden="1" xr:uid="{570D0F20-9910-4465-8438-D609C18C75A0}"/>
    <cellStyle name="Comma [0] 2 218" xfId="49726" hidden="1" xr:uid="{54FCE8D5-AE53-40B6-A82B-A6426A96EC4B}"/>
    <cellStyle name="Comma [0] 2 218" xfId="49727" hidden="1" xr:uid="{76BE3538-4EB3-42A2-A35B-546D02D5D5DE}"/>
    <cellStyle name="Comma [0] 2 218" xfId="49730" hidden="1" xr:uid="{59152271-EC13-4DCC-A43A-275F99BEFE6E}"/>
    <cellStyle name="Comma [0] 2 218" xfId="49734" hidden="1" xr:uid="{BA7282D8-7F67-45C9-A3A8-22EFB9080AA4}"/>
    <cellStyle name="Comma [0] 2 218" xfId="49735" hidden="1" xr:uid="{AD9C407F-9A8C-41BA-9E77-99AB14D8A9F5}"/>
    <cellStyle name="Comma [0] 2 218" xfId="49739" hidden="1" xr:uid="{78B8D243-7B40-4773-9A0D-73095E3F497E}"/>
    <cellStyle name="Comma [0] 2 218" xfId="49740" hidden="1" xr:uid="{A4796ABA-F1BD-46F8-A55F-167B3C08E905}"/>
    <cellStyle name="Comma [0] 2 218" xfId="49744" hidden="1" xr:uid="{6DFC1732-404E-44BF-B046-11728CC52D78}"/>
    <cellStyle name="Comma [0] 2 218" xfId="49745" hidden="1" xr:uid="{1E4B90C3-54BE-4643-B59F-EF96237F714F}"/>
    <cellStyle name="Comma [0] 2 218" xfId="49749" hidden="1" xr:uid="{8DD1C66F-D2C9-435D-875C-5AE6CCBFF6CB}"/>
    <cellStyle name="Comma [0] 2 218" xfId="49752" hidden="1" xr:uid="{D2F89934-4181-4615-BCBA-53A83286AE4A}"/>
    <cellStyle name="Comma [0] 2 218" xfId="49753" hidden="1" xr:uid="{1E434FAB-F843-4DE4-94E5-C47ED985A424}"/>
    <cellStyle name="Comma [0] 2 218" xfId="49756" hidden="1" xr:uid="{A4F0FB21-DB68-4DE2-A717-C632A1F7B5A7}"/>
    <cellStyle name="Comma [0] 2 218" xfId="49758" hidden="1" xr:uid="{2C3D36CD-827E-4A53-A12C-41B0223B6B3D}"/>
    <cellStyle name="Comma [0] 2 218" xfId="49762" hidden="1" xr:uid="{2FE5CB37-044B-41F6-91ED-B145676B5533}"/>
    <cellStyle name="Comma [0] 2 218" xfId="49764" hidden="1" xr:uid="{F881D23E-9119-4B2E-81B5-228F00F0D3BA}"/>
    <cellStyle name="Comma [0] 2 218" xfId="49768" hidden="1" xr:uid="{09C96770-4754-43DE-8FA4-B9E6780E8CD9}"/>
    <cellStyle name="Comma [0] 2 218" xfId="49770" hidden="1" xr:uid="{2E274D3F-73ED-439E-AD10-947A6F207CB0}"/>
    <cellStyle name="Comma [0] 2 218" xfId="49772" hidden="1" xr:uid="{56E4DA26-7D73-4004-AA3F-944C483F1D9B}"/>
    <cellStyle name="Comma [0] 2 218" xfId="49775" hidden="1" xr:uid="{F8C27A29-DFBD-459B-B106-362C0A1DC18C}"/>
    <cellStyle name="Comma [0] 2 218" xfId="49777" hidden="1" xr:uid="{B8EFF9A5-D996-493D-925E-220924BFD609}"/>
    <cellStyle name="Comma [0] 2 218" xfId="49779" hidden="1" xr:uid="{87E7174E-C8ED-4F9A-B821-D10795A67D39}"/>
    <cellStyle name="Comma [0] 2 218" xfId="49782" hidden="1" xr:uid="{D3D288B3-3524-440E-B3D6-92DECA7F009A}"/>
    <cellStyle name="Comma [0] 2 218" xfId="49784" hidden="1" xr:uid="{1553E546-D244-4667-BFD9-AFB228381D83}"/>
    <cellStyle name="Comma [0] 2 218" xfId="49788" hidden="1" xr:uid="{AD1D7840-3BB7-46A5-9481-DC92310C5F0F}"/>
    <cellStyle name="Comma [0] 2 218" xfId="49789" hidden="1" xr:uid="{D9F953E0-5672-4388-98EC-19AA37B56887}"/>
    <cellStyle name="Comma [0] 2 218" xfId="49791" hidden="1" xr:uid="{B19FE8D3-26E2-4E14-9A7D-498E68D5CAB8}"/>
    <cellStyle name="Comma [0] 2 218" xfId="49795" hidden="1" xr:uid="{9195096A-FA00-4569-A56A-90FEA6361781}"/>
    <cellStyle name="Comma [0] 2 218" xfId="49797" hidden="1" xr:uid="{6126A2F8-4F94-47F8-A710-0352A0F9058B}"/>
    <cellStyle name="Comma [0] 2 218" xfId="49799" hidden="1" xr:uid="{36B6C397-A11A-4AA0-BDF3-A402B7CEB93A}"/>
    <cellStyle name="Comma [0] 2 218" xfId="49802" hidden="1" xr:uid="{FFBCA44B-F811-4782-88EB-6ABCF66BE4D4}"/>
    <cellStyle name="Comma [0] 2 218" xfId="49804" hidden="1" xr:uid="{ECBCDD50-7957-4710-B3A6-7B72BBD388F9}"/>
    <cellStyle name="Comma [0] 2 218" xfId="49809" hidden="1" xr:uid="{3135D442-51A9-4EFF-BA16-282A13F19670}"/>
    <cellStyle name="Comma [0] 2 218" xfId="49811" hidden="1" xr:uid="{11EC5E17-506E-4CF1-8994-F1FB0E92C1E1}"/>
    <cellStyle name="Comma [0] 2 218" xfId="49815" hidden="1" xr:uid="{80B648DF-5EFF-40C3-8DF0-BB3668E80CFC}"/>
    <cellStyle name="Comma [0] 2 218" xfId="49817" hidden="1" xr:uid="{2B93BBD4-0106-4856-9A53-7B7CBDBC90AB}"/>
    <cellStyle name="Comma [0] 2 218" xfId="49820" hidden="1" xr:uid="{72ED3477-D50A-4C81-BBC9-A541E378FB06}"/>
    <cellStyle name="Comma [0] 2 218" xfId="49823" hidden="1" xr:uid="{3135222D-F6EE-4255-8D72-BCEAAEAA8F0D}"/>
    <cellStyle name="Comma [0] 2 218" xfId="49825" hidden="1" xr:uid="{8EB7CDF8-6F58-4372-8DA2-287BBFAC1F83}"/>
    <cellStyle name="Comma [0] 2 218" xfId="49828" hidden="1" xr:uid="{CC2CCCD0-C7C4-4047-A969-01225671A2B4}"/>
    <cellStyle name="Comma [0] 2 218" xfId="49830" hidden="1" xr:uid="{74244E3C-89A5-4A9E-86A6-49FB8FC92654}"/>
    <cellStyle name="Comma [0] 2 218" xfId="49833" hidden="1" xr:uid="{82406540-03B8-4516-9821-E4DC6742C2C3}"/>
    <cellStyle name="Comma [0] 2 218" xfId="49836" hidden="1" xr:uid="{B9C034CD-24A9-4511-808D-A6A66EFF1499}"/>
    <cellStyle name="Comma [0] 2 218" xfId="49838" hidden="1" xr:uid="{2A471FB9-A238-4006-8D8B-1CE4518FA96F}"/>
    <cellStyle name="Comma [0] 2 218" xfId="49841" hidden="1" xr:uid="{4E8809EF-4BC0-48E2-9D5D-ECEFDDC9456A}"/>
    <cellStyle name="Comma [0] 2 218" xfId="49842" hidden="1" xr:uid="{52F3DAED-CC27-4410-BDBA-661F227E04EC}"/>
    <cellStyle name="Comma [0] 2 218" xfId="49847" hidden="1" xr:uid="{4E1ECB43-DCE0-4E25-A2CD-FEDCFB7828E6}"/>
    <cellStyle name="Comma [0] 2 218" xfId="49849" hidden="1" xr:uid="{D4BCF824-3192-47B1-8235-7B5C36F1A94C}"/>
    <cellStyle name="Comma [0] 2 218" xfId="49852" hidden="1" xr:uid="{0CFB9779-8FE4-4DC9-B389-B6F718789292}"/>
    <cellStyle name="Comma [0] 2 218" xfId="49855" hidden="1" xr:uid="{0420126A-BD93-4653-8DDA-6D61A48456BC}"/>
    <cellStyle name="Comma [0] 2 218" xfId="49857" hidden="1" xr:uid="{C5335973-BF82-47C5-AF04-8D03F7BC56CB}"/>
    <cellStyle name="Comma [0] 2 218" xfId="49860" hidden="1" xr:uid="{7C570BD1-0A2F-4D41-BCB8-31B95F6CD204}"/>
    <cellStyle name="Comma [0] 2 218" xfId="49862" hidden="1" xr:uid="{60D7B095-FF36-4C47-8A10-958AD44C35CF}"/>
    <cellStyle name="Comma [0] 2 218" xfId="49864" hidden="1" xr:uid="{82931697-059C-4E55-82E7-40ECFA7546F7}"/>
    <cellStyle name="Comma [0] 2 218" xfId="49867" hidden="1" xr:uid="{F2B866A4-6DE3-4302-996E-FDD092D437CC}"/>
    <cellStyle name="Comma [0] 2 218" xfId="49869" hidden="1" xr:uid="{58F1CD60-4659-4FF0-9634-5EF4561E40BA}"/>
    <cellStyle name="Comma [0] 2 218" xfId="49873" hidden="1" xr:uid="{347897AD-ACD5-4A54-82EC-008CFB88B42D}"/>
    <cellStyle name="Comma [0] 2 218" xfId="49874" hidden="1" xr:uid="{85B24E4B-3C68-400D-BE7F-1C17192CF384}"/>
    <cellStyle name="Comma [0] 2 218" xfId="49876" hidden="1" xr:uid="{DEFCDEE7-FFD4-44E2-8862-99EE5C0C0537}"/>
    <cellStyle name="Comma [0] 2 218" xfId="49880" hidden="1" xr:uid="{8C0F49A0-0BBE-4B41-8964-E1D6BCBF4C89}"/>
    <cellStyle name="Comma [0] 2 218" xfId="49882" hidden="1" xr:uid="{402624B9-F5B5-4A4C-A1FF-FCFFF1B974E3}"/>
    <cellStyle name="Comma [0] 2 218" xfId="49884" hidden="1" xr:uid="{E6AF7B58-D8B1-4E98-8FAA-E78C0B4B3FA1}"/>
    <cellStyle name="Comma [0] 2 218" xfId="49887" hidden="1" xr:uid="{1B1ED4DF-4527-4F7B-9FBB-A92A996B8554}"/>
    <cellStyle name="Comma [0] 2 218" xfId="49889" hidden="1" xr:uid="{4E848836-D2B9-47A8-82D2-C8C2796787C6}"/>
    <cellStyle name="Comma [0] 2 218" xfId="49894" hidden="1" xr:uid="{1F584076-E51A-4E15-93D1-AAAFA4174E33}"/>
    <cellStyle name="Comma [0] 2 218" xfId="49895" hidden="1" xr:uid="{8040AB70-295C-4C5C-BBA6-54ED35CAC517}"/>
    <cellStyle name="Comma [0] 2 218" xfId="49899" hidden="1" xr:uid="{E2E4AF40-8038-4FF6-A66E-8097469164A1}"/>
    <cellStyle name="Comma [0] 2 218" xfId="49902" hidden="1" xr:uid="{F7E75223-CCAF-4772-A493-F7131E885AC9}"/>
    <cellStyle name="Comma [0] 2 218" xfId="49904" hidden="1" xr:uid="{D8D30C44-5765-48E6-86A3-DEBC04DE6979}"/>
    <cellStyle name="Comma [0] 2 218" xfId="49907" hidden="1" xr:uid="{B49F4049-8CF0-461E-AB7F-3FAA348F7D44}"/>
    <cellStyle name="Comma [0] 2 218" xfId="49908" hidden="1" xr:uid="{A98DD481-3C89-43BE-BCE3-3749795F97DF}"/>
    <cellStyle name="Comma [0] 2 218" xfId="49912" hidden="1" xr:uid="{0A220591-D484-400F-913F-760BC0233758}"/>
    <cellStyle name="Comma [0] 2 218" xfId="49913" hidden="1" xr:uid="{7E335730-4D83-4030-BA63-576F00ABB5EE}"/>
    <cellStyle name="Comma [0] 2 218" xfId="49917" hidden="1" xr:uid="{37A07514-A7ED-42B2-AE21-EDFF8ACF8B10}"/>
    <cellStyle name="Comma [0] 2 218" xfId="49920" hidden="1" xr:uid="{E8B85339-E181-46D9-976F-D2454CE752A8}"/>
    <cellStyle name="Comma [0] 2 218" xfId="49921" hidden="1" xr:uid="{8EFBA7C1-CB31-46B7-8BD0-6CA9A405ECD6}"/>
    <cellStyle name="Comma [0] 2 218" xfId="49925" hidden="1" xr:uid="{82A37FB9-3B52-4D41-8009-CD95953F3008}"/>
    <cellStyle name="Comma [0] 2 218" xfId="49926" hidden="1" xr:uid="{A86CF837-E359-4A11-92D4-2B1377EC2401}"/>
    <cellStyle name="Comma [0] 2 218" xfId="49931" hidden="1" xr:uid="{E3C26FE7-CFD0-4D55-877A-4001483DEBD2}"/>
    <cellStyle name="Comma [0] 2 218" xfId="49933" hidden="1" xr:uid="{BB7A9F55-AF91-404D-AA2E-17DF0893E8A1}"/>
    <cellStyle name="Comma [0] 2 218" xfId="49934" hidden="1" xr:uid="{FC76B778-22F3-4541-BB22-C828D305B9F7}"/>
    <cellStyle name="Comma [0] 2 218" xfId="49937" hidden="1" xr:uid="{5B79D01C-252E-4684-860A-1BF7072CB4F3}"/>
    <cellStyle name="Comma [0] 2 218" xfId="49940" hidden="1" xr:uid="{C0948D63-4E5B-437D-BE9E-1A7720B5FA24}"/>
    <cellStyle name="Comma [0] 2 218" xfId="49941" hidden="1" xr:uid="{9E301F6C-4D79-43AD-8BC0-090B0887A73D}"/>
    <cellStyle name="Comma [0] 2 218" xfId="49945" hidden="1" xr:uid="{F12A3C7F-FC49-4315-9278-CD085135B1F5}"/>
    <cellStyle name="Comma [0] 2 218" xfId="49947" hidden="1" xr:uid="{8106D16C-934D-4709-BD2B-EB0ABB9D0E95}"/>
    <cellStyle name="Comma [0] 2 218" xfId="49949" hidden="1" xr:uid="{2C1C444D-8F3D-4CBF-88BA-CE44B7FA2542}"/>
    <cellStyle name="Comma [0] 2 218" xfId="49952" hidden="1" xr:uid="{30D38891-D23E-4BAF-B686-7D7B480C6E11}"/>
    <cellStyle name="Comma [0] 2 218" xfId="49954" hidden="1" xr:uid="{8621E9BB-C68A-4478-B54A-B64CBEC14AD1}"/>
    <cellStyle name="Comma [0] 2 218" xfId="49958" hidden="1" xr:uid="{D0D26F57-AEA8-43D1-B240-8064C698D31D}"/>
    <cellStyle name="Comma [0] 2 218" xfId="49959" hidden="1" xr:uid="{74617D4F-31CC-43C1-89BF-00AB47DC2E40}"/>
    <cellStyle name="Comma [0] 2 218" xfId="49961" hidden="1" xr:uid="{32741776-F92C-425D-B45F-EA295D788575}"/>
    <cellStyle name="Comma [0] 2 218" xfId="49965" hidden="1" xr:uid="{246A58C0-AC42-47D5-A8D7-C1D6005CA47C}"/>
    <cellStyle name="Comma [0] 2 218" xfId="49967" hidden="1" xr:uid="{1960738E-034C-4C9E-B763-B4EDA74CE3C8}"/>
    <cellStyle name="Comma [0] 2 218" xfId="49969" hidden="1" xr:uid="{A7B57190-CA9C-4995-8500-5F4C85036AFE}"/>
    <cellStyle name="Comma [0] 2 218" xfId="49972" hidden="1" xr:uid="{B0660356-564E-4737-9901-79DB8EFA6E3B}"/>
    <cellStyle name="Comma [0] 2 218" xfId="49974" hidden="1" xr:uid="{ED4F3881-C5BB-4BB8-B726-DAB269F69633}"/>
    <cellStyle name="Comma [0] 2 218" xfId="49979" hidden="1" xr:uid="{88F2C14F-0EFA-44DD-B9CD-BBEAFAE6AC80}"/>
    <cellStyle name="Comma [0] 2 218" xfId="49980" hidden="1" xr:uid="{7E715CB9-2609-4358-9434-6C9B5B9D993C}"/>
    <cellStyle name="Comma [0] 2 218" xfId="49984" hidden="1" xr:uid="{B27A135A-E3DA-4C1D-A23A-69B30A4D662A}"/>
    <cellStyle name="Comma [0] 2 218" xfId="49987" hidden="1" xr:uid="{A2E9A370-B266-4CA9-B871-4376EDFEDC0D}"/>
    <cellStyle name="Comma [0] 2 218" xfId="49989" hidden="1" xr:uid="{53883CBB-49D6-4247-8C37-701795A90CD4}"/>
    <cellStyle name="Comma [0] 2 218" xfId="49992" hidden="1" xr:uid="{E3026141-FC81-41F1-B91E-3F728BD635F3}"/>
    <cellStyle name="Comma [0] 2 218" xfId="49993" hidden="1" xr:uid="{2E7FF0ED-EC76-40A9-B633-EF0832A65873}"/>
    <cellStyle name="Comma [0] 2 218" xfId="49997" hidden="1" xr:uid="{2A9D1E81-400B-40CD-A20F-8D9453DA2695}"/>
    <cellStyle name="Comma [0] 2 218" xfId="50000" hidden="1" xr:uid="{898FE8EC-3EFF-4C99-9D38-8906AA6C2028}"/>
    <cellStyle name="Comma [0] 2 218" xfId="50003" hidden="1" xr:uid="{4BF74A7C-1F36-4EA4-838C-8AB97C6C5819}"/>
    <cellStyle name="Comma [0] 2 218" xfId="50005" hidden="1" xr:uid="{E9E50EA0-CFEF-487D-9FA3-DFBEDF796A41}"/>
    <cellStyle name="Comma [0] 2 218" xfId="50008" hidden="1" xr:uid="{E6254856-3DFB-41E4-B029-A504294779A5}"/>
    <cellStyle name="Comma [0] 2 218" xfId="50010" hidden="1" xr:uid="{289B0121-BF7C-49D2-92EB-9E9D4661022E}"/>
    <cellStyle name="Comma [0] 2 218" xfId="50014" hidden="1" xr:uid="{2D3C9A79-1564-4D44-BB3D-319ECEBD732E}"/>
    <cellStyle name="Comma [0] 2 218" xfId="50016" hidden="1" xr:uid="{93EAF814-8E2E-4BE6-8685-69B3B25D8782}"/>
    <cellStyle name="Comma [0] 2 218" xfId="50019" hidden="1" xr:uid="{FDCB0886-D02C-4AD0-A8C9-5520B5E8FBD3}"/>
    <cellStyle name="Comma [0] 2 218" xfId="50021" hidden="1" xr:uid="{2DA6B19C-E0D6-42A9-ACA6-DEF1246C4843}"/>
    <cellStyle name="Comma [0] 2 218" xfId="50024" hidden="1" xr:uid="{8EB8BDC0-95EB-45EA-AB4B-78954C8B6D5F}"/>
    <cellStyle name="Comma [0] 2 218" xfId="50027" hidden="1" xr:uid="{5C63350C-6DF4-4937-8C93-AEDB4B6396C5}"/>
    <cellStyle name="Comma [0] 2 218" xfId="50029" hidden="1" xr:uid="{36C68C97-07F9-4679-85BD-343B77AD59CB}"/>
    <cellStyle name="Comma [0] 2 218" xfId="50031" hidden="1" xr:uid="{BC97198D-83C8-49C5-9152-B1AB1010C912}"/>
    <cellStyle name="Comma [0] 2 218" xfId="50034" hidden="1" xr:uid="{9805A154-B7BA-4BE8-B0AD-4B349638ED39}"/>
    <cellStyle name="Comma [0] 2 218" xfId="50036" hidden="1" xr:uid="{139E3055-FA04-46F0-82F2-A0E62FD98E95}"/>
    <cellStyle name="Comma [0] 2 218" xfId="50039" hidden="1" xr:uid="{C3F0B564-9F9F-493B-B43F-4CC0364666A7}"/>
    <cellStyle name="Comma [0] 2 218" xfId="50041" hidden="1" xr:uid="{D0EAD9CB-569C-4DF0-AF13-6883A3250F01}"/>
    <cellStyle name="Comma [0] 2 218" xfId="50043" hidden="1" xr:uid="{890E33BB-5411-4042-BFD0-A6EB03FC6393}"/>
    <cellStyle name="Comma [0] 2 218" xfId="50046" hidden="1" xr:uid="{51EDB0A3-1D51-4FD7-883C-A731C1083A56}"/>
    <cellStyle name="Comma [0] 2 218" xfId="50049" hidden="1" xr:uid="{4B24BEA2-1DF1-492F-8194-B5435ED5E954}"/>
    <cellStyle name="Comma [0] 2 218" xfId="50051" hidden="1" xr:uid="{E48F39A3-C4F2-4641-95B6-51557401C8ED}"/>
    <cellStyle name="Comma [0] 2 218" xfId="50054" hidden="1" xr:uid="{DA066C6B-AAAC-4453-9CC7-949B597F178C}"/>
    <cellStyle name="Comma [0] 2 218" xfId="50056" hidden="1" xr:uid="{E112BB2D-0FA9-46B0-9227-1A8775718E10}"/>
    <cellStyle name="Comma [0] 2 218" xfId="50060" hidden="1" xr:uid="{D7DA2759-2670-4D63-8B72-C961AA8A6BE7}"/>
    <cellStyle name="Comma [0] 2 218" xfId="50062" hidden="1" xr:uid="{41B0773B-7EE6-41DF-B976-0B3D1FC67021}"/>
    <cellStyle name="Comma [0] 2 218" xfId="50065" hidden="1" xr:uid="{A4A04765-E874-45B5-A8E5-CA001C4BCBEC}"/>
    <cellStyle name="Comma [0] 2 218" xfId="50068" hidden="1" xr:uid="{84B40866-F733-49D7-BFE9-2A1D0D3B480D}"/>
    <cellStyle name="Comma [0] 2 218" xfId="50071" hidden="1" xr:uid="{9D2C1FE4-A18A-4C22-BB15-D532D8D11CDD}"/>
    <cellStyle name="Comma [0] 2 218" xfId="50074" hidden="1" xr:uid="{435CC49C-427F-4320-A1B5-AC21802BD4A2}"/>
    <cellStyle name="Comma [0] 2 218" xfId="50076" hidden="1" xr:uid="{2E172614-572A-44C9-82BC-953848DFA223}"/>
    <cellStyle name="Comma [0] 2 218" xfId="50079" hidden="1" xr:uid="{DF535F70-818B-4B49-99C7-3422692F507D}"/>
    <cellStyle name="Comma [0] 2 218" xfId="50081" hidden="1" xr:uid="{6D74EF8B-97E3-41A7-8FC3-8C26702F54C8}"/>
    <cellStyle name="Comma [0] 2 218" xfId="50083" hidden="1" xr:uid="{0FAAB472-D7C7-46C9-92D4-CBD3522F7232}"/>
    <cellStyle name="Comma [0] 2 218" xfId="50086" hidden="1" xr:uid="{AFD815F6-EF6B-4318-8EEB-DE1514E64C7E}"/>
    <cellStyle name="Comma [0] 2 218" xfId="50088" hidden="1" xr:uid="{B370947B-9123-450B-952A-D28F0A162678}"/>
    <cellStyle name="Comma [0] 2 218" xfId="50092" hidden="1" xr:uid="{DCE7117F-3E09-4BC7-9DA6-9FF6D304D4E1}"/>
    <cellStyle name="Comma [0] 2 218" xfId="50094" hidden="1" xr:uid="{F95557BF-6305-4399-962B-36E8156069A5}"/>
    <cellStyle name="Comma [0] 2 218" xfId="50097" hidden="1" xr:uid="{264AAED3-1E92-4F59-8CD8-51644DA7A3CB}"/>
    <cellStyle name="Comma [0] 2 218" xfId="50099" hidden="1" xr:uid="{CDC3DF2F-FD9B-43AB-9A42-4FFE3DBFC5C7}"/>
    <cellStyle name="Comma [0] 2 218" xfId="50102" hidden="1" xr:uid="{E1AC9357-EEA9-46AB-9737-5206B3EC49CF}"/>
    <cellStyle name="Comma [0] 2 218" xfId="50105" hidden="1" xr:uid="{FF1692CC-1B6F-458C-A8B7-6821C7A7DEF7}"/>
    <cellStyle name="Comma [0] 2 218" xfId="50107" hidden="1" xr:uid="{F33E42FF-62E2-4D7B-AE2F-2D02D555D3F5}"/>
    <cellStyle name="Comma [0] 2 218" xfId="50110" hidden="1" xr:uid="{476341D2-3E7F-48EF-9AFC-307F49849AAF}"/>
    <cellStyle name="Comma [0] 2 218" xfId="50113" hidden="1" xr:uid="{A92BF0ED-6004-4E83-9863-4EB9C6796A54}"/>
    <cellStyle name="Comma [0] 2 218" xfId="50115" hidden="1" xr:uid="{55C5D39A-9807-44E9-9AA8-54456B4E56C4}"/>
    <cellStyle name="Comma [0] 2 218" xfId="50118" hidden="1" xr:uid="{F11A44FA-879B-4128-8968-A65B471AFA70}"/>
    <cellStyle name="Comma [0] 2 218" xfId="50120" hidden="1" xr:uid="{EFFAA2C4-FD21-463F-B7CA-19F12959FCF9}"/>
    <cellStyle name="Comma [0] 2 218" xfId="50123" hidden="1" xr:uid="{7AD685E4-ECA3-408C-9794-98423B6F7067}"/>
    <cellStyle name="Comma [0] 2 218" xfId="50125" hidden="1" xr:uid="{6D671541-E887-4ADE-85A9-9E0B7B0CC156}"/>
    <cellStyle name="Comma [0] 2 218" xfId="50128" hidden="1" xr:uid="{EB3F1357-F9DC-455C-A9ED-073A2383147D}"/>
    <cellStyle name="Comma [0] 2 218" xfId="50131" hidden="1" xr:uid="{05BAAD04-31DE-40C5-A4E6-B244EFA32CB5}"/>
    <cellStyle name="Comma [0] 2 218" xfId="50133" hidden="1" xr:uid="{19B41A67-A6F6-405A-8EEC-D3CC2CFED233}"/>
    <cellStyle name="Comma [0] 2 218" xfId="50136" hidden="1" xr:uid="{568D28F4-1F3A-4B7D-808D-AE353BACCDAA}"/>
    <cellStyle name="Comma [0] 2 218" xfId="50138" hidden="1" xr:uid="{1B878BF6-3273-4019-8D2E-BA3FB257E358}"/>
    <cellStyle name="Comma [0] 2 218" xfId="50143" hidden="1" xr:uid="{568F6C64-1D57-43F6-BE66-9B3C98EA9E8B}"/>
    <cellStyle name="Comma [0] 2 218" xfId="50144" hidden="1" xr:uid="{F533EB94-846A-4022-BFBB-BCB688FB235B}"/>
    <cellStyle name="Comma [0] 2 218" xfId="50148" hidden="1" xr:uid="{325C5D38-B864-4339-B857-012CA6E81E2B}"/>
    <cellStyle name="Comma [0] 2 218" xfId="50150" hidden="1" xr:uid="{D7D1A077-27E9-4D0D-9F70-C1D516D04275}"/>
    <cellStyle name="Comma [0] 2 218" xfId="50152" hidden="1" xr:uid="{34318983-ED3D-49E4-B4A6-CAE542C8701B}"/>
    <cellStyle name="Comma [0] 2 218" xfId="50156" hidden="1" xr:uid="{7F0E3084-463B-4647-8B35-52E521C85351}"/>
    <cellStyle name="Comma [0] 2 218" xfId="50158" hidden="1" xr:uid="{5284743E-7BF1-4C23-BB28-B37AE54F46D7}"/>
    <cellStyle name="Comma [0] 2 218" xfId="51341" hidden="1" xr:uid="{F4D6C61C-007D-4721-A38A-14A6A062C7FD}"/>
    <cellStyle name="Comma [0] 2 218" xfId="51342" hidden="1" xr:uid="{395C7B16-CD14-479D-94E5-00F8E80E3EB0}"/>
    <cellStyle name="Comma [0] 2 218" xfId="51347" hidden="1" xr:uid="{53E38610-42A1-4918-A5DD-4926CF59E0F9}"/>
    <cellStyle name="Comma [0] 2 218" xfId="51349" hidden="1" xr:uid="{3B232052-4C04-4F57-8950-93C0A3A9680F}"/>
    <cellStyle name="Comma [0] 2 218" xfId="51351" hidden="1" xr:uid="{810A5811-7FA9-466F-BC08-567C90C2D80E}"/>
    <cellStyle name="Comma [0] 2 218" xfId="51354" hidden="1" xr:uid="{01E09846-7CAA-405F-9359-1BB85CC2A1DA}"/>
    <cellStyle name="Comma [0] 2 218" xfId="51357" hidden="1" xr:uid="{6119673F-B6D2-4893-9DCD-BA25D4E4DC37}"/>
    <cellStyle name="Comma [0] 2 218" xfId="51358" hidden="1" xr:uid="{60855C60-982A-4A0A-B354-BCC093AEE859}"/>
    <cellStyle name="Comma [0] 2 218" xfId="51362" hidden="1" xr:uid="{811F7041-C441-4612-B890-585E2C5D2915}"/>
    <cellStyle name="Comma [0] 2 218" xfId="51363" hidden="1" xr:uid="{C6508AAD-D3C8-4966-88B5-21B1B056BD5E}"/>
    <cellStyle name="Comma [0] 2 218" xfId="51367" hidden="1" xr:uid="{7C239EE3-7458-43B8-9B17-176C74715CB5}"/>
    <cellStyle name="Comma [0] 2 218" xfId="51368" hidden="1" xr:uid="{881A7C96-FCA1-4AB7-B258-0202DCB27AE4}"/>
    <cellStyle name="Comma [0] 2 218" xfId="51369" hidden="1" xr:uid="{222F2865-D695-46AE-9833-678CA53F928D}"/>
    <cellStyle name="Comma [0] 2 218" xfId="51373" hidden="1" xr:uid="{2987D0D6-3220-4597-A162-D76CB799F78A}"/>
    <cellStyle name="Comma [0] 2 218" xfId="51375" hidden="1" xr:uid="{1E3A2CE7-EB8D-4EBB-8EC3-74BB1B1C29AA}"/>
    <cellStyle name="Comma [0] 2 218" xfId="51376" hidden="1" xr:uid="{A1E9EA8B-1614-4B74-8001-2727CC5D7766}"/>
    <cellStyle name="Comma [0] 2 218" xfId="51380" hidden="1" xr:uid="{54E96F87-5250-4FB8-8BFE-09C81D506FCE}"/>
    <cellStyle name="Comma [0] 2 218" xfId="51381" hidden="1" xr:uid="{7756BD86-1454-4144-9766-76A2A6E4BADE}"/>
    <cellStyle name="Comma [0] 2 218" xfId="51386" hidden="1" xr:uid="{E7C457A3-A71D-47AB-8E5D-5D9B7DFEED6E}"/>
    <cellStyle name="Comma [0] 2 218" xfId="51388" hidden="1" xr:uid="{A15407E4-2CB9-4695-B4E8-1CA1F912DC0D}"/>
    <cellStyle name="Comma [0] 2 218" xfId="51391" hidden="1" xr:uid="{8E11557F-3C6B-441A-B581-3A0FF8FEA8A1}"/>
    <cellStyle name="Comma [0] 2 218" xfId="51394" hidden="1" xr:uid="{37378BF6-D934-4BDD-A365-E9B508C9C1D6}"/>
    <cellStyle name="Comma [0] 2 218" xfId="51396" hidden="1" xr:uid="{3FAFB206-D924-4E75-9B2F-046A9EC7AE74}"/>
    <cellStyle name="Comma [0] 2 218" xfId="51400" hidden="1" xr:uid="{892E4BE5-144A-4082-AB40-B51AFE334D68}"/>
    <cellStyle name="Comma [0] 2 218" xfId="51401" hidden="1" xr:uid="{66870C4F-0494-4374-9279-DFE52A2191AF}"/>
    <cellStyle name="Comma [0] 2 218" xfId="51405" hidden="1" xr:uid="{B548DD70-2951-4D09-A559-B3A353708827}"/>
    <cellStyle name="Comma [0] 2 218" xfId="51406" hidden="1" xr:uid="{64843FDE-4D12-4CEC-B3EC-DE3512FD811D}"/>
    <cellStyle name="Comma [0] 2 218" xfId="51410" hidden="1" xr:uid="{834F83B0-4CBB-4E13-9675-4AC7DFD89A38}"/>
    <cellStyle name="Comma [0] 2 218" xfId="51413" hidden="1" xr:uid="{DB147B06-CCC1-4FB3-AE8A-1FDF05FC36C0}"/>
    <cellStyle name="Comma [0] 2 218" xfId="51414" hidden="1" xr:uid="{13E2FF82-9972-4EC9-BFE0-0B91D88FCCB7}"/>
    <cellStyle name="Comma [0] 2 218" xfId="51418" hidden="1" xr:uid="{A032EA0D-4270-4142-88BD-AD0B6ED02E70}"/>
    <cellStyle name="Comma [0] 2 218" xfId="51419" hidden="1" xr:uid="{44B02032-417D-4303-8E24-517031F61F32}"/>
    <cellStyle name="Comma [0] 2 218" xfId="51424" hidden="1" xr:uid="{A276124E-63CD-49B1-810D-2EED301729BA}"/>
    <cellStyle name="Comma [0] 2 218" xfId="51425" hidden="1" xr:uid="{A3F1C491-CCB7-4544-8624-7A38414F8686}"/>
    <cellStyle name="Comma [0] 2 218" xfId="51429" hidden="1" xr:uid="{37ADC8BB-43A4-4A07-9AF3-3924589E6539}"/>
    <cellStyle name="Comma [0] 2 218" xfId="51432" hidden="1" xr:uid="{61F3CAF0-2B17-45EB-BC02-8A4432AFA3B3}"/>
    <cellStyle name="Comma [0] 2 218" xfId="51433" hidden="1" xr:uid="{E0A697A1-F1D7-400E-B035-7928F821CE2C}"/>
    <cellStyle name="Comma [0] 2 218" xfId="51437" hidden="1" xr:uid="{176F8279-4992-4816-9DC1-85EFA5B79669}"/>
    <cellStyle name="Comma [0] 2 218" xfId="51439" hidden="1" xr:uid="{0DD59C2E-89C6-4F0C-AABB-1C2349E4459F}"/>
    <cellStyle name="Comma [0] 2 218" xfId="51440" hidden="1" xr:uid="{BB35B747-1D4E-4969-B715-BD69F497593C}"/>
    <cellStyle name="Comma [0] 2 218" xfId="51444" hidden="1" xr:uid="{C530086B-5AE3-428F-96EE-6598704CE13B}"/>
    <cellStyle name="Comma [0] 2 218" xfId="51445" hidden="1" xr:uid="{A8482415-5A94-4478-84AA-3F36DE8B58EF}"/>
    <cellStyle name="Comma [0] 2 218" xfId="51449" hidden="1" xr:uid="{EFB3E286-BBC8-47DE-83ED-27D310BB6023}"/>
    <cellStyle name="Comma [0] 2 218" xfId="51451" hidden="1" xr:uid="{70A6E6B9-EC71-46A7-9CA4-EFE6B10A3E75}"/>
    <cellStyle name="Comma [0] 2 218" xfId="51452" hidden="1" xr:uid="{D76B5D19-32FA-421F-A2F1-79C57711F6C5}"/>
    <cellStyle name="Comma [0] 2 218" xfId="51456" hidden="1" xr:uid="{B6F2B464-BAF2-42FC-8DEC-5E6FA69B753C}"/>
    <cellStyle name="Comma [0] 2 218" xfId="51459" hidden="1" xr:uid="{1DA05262-0B08-4B2E-B402-DB12398A1A55}"/>
    <cellStyle name="Comma [0] 2 218" xfId="51460" hidden="1" xr:uid="{0341F72B-F674-413B-8761-F353C4DF4148}"/>
    <cellStyle name="Comma [0] 2 218" xfId="51464" hidden="1" xr:uid="{E2620DA8-BAAA-4D1B-80AD-EBA9690692DA}"/>
    <cellStyle name="Comma [0] 2 218" xfId="51465" hidden="1" xr:uid="{BC2B90AA-8DF3-44E4-A581-F7939C9872BD}"/>
    <cellStyle name="Comma [0] 2 218" xfId="51471" hidden="1" xr:uid="{C5A18CF6-D634-47F4-92AF-E17879878A6B}"/>
    <cellStyle name="Comma [0] 2 218" xfId="51472" hidden="1" xr:uid="{2E6D9693-CA87-4A2C-AF91-52D149D2369F}"/>
    <cellStyle name="Comma [0] 2 218" xfId="51475" hidden="1" xr:uid="{F2BC3E3B-A4FC-48A2-A324-ED8668452D23}"/>
    <cellStyle name="Comma [0] 2 218" xfId="51479" hidden="1" xr:uid="{B7518313-12AE-42EE-B5FD-8CE32A8C7D20}"/>
    <cellStyle name="Comma [0] 2 218" xfId="51480" hidden="1" xr:uid="{52D2C82D-FCAA-4DBC-81B3-AE33B9627099}"/>
    <cellStyle name="Comma [0] 2 218" xfId="51484" hidden="1" xr:uid="{E9E1AB92-9A7D-4FEE-92A2-04C365A975E1}"/>
    <cellStyle name="Comma [0] 2 218" xfId="51485" hidden="1" xr:uid="{B160CEA6-1B39-4D16-B2D8-1E9C27A36D70}"/>
    <cellStyle name="Comma [0] 2 218" xfId="51489" hidden="1" xr:uid="{170CE3D4-30E2-4126-B064-3D766E79D2DF}"/>
    <cellStyle name="Comma [0] 2 218" xfId="51490" hidden="1" xr:uid="{FCFE44AC-C957-4BD5-A5DB-DCD14E646BE5}"/>
    <cellStyle name="Comma [0] 2 218" xfId="51494" hidden="1" xr:uid="{E863B4E8-1655-4F59-9ED6-EE3BCCEC739A}"/>
    <cellStyle name="Comma [0] 2 218" xfId="51497" hidden="1" xr:uid="{FC47732E-4B32-47DC-A0D0-0813A69D2BCE}"/>
    <cellStyle name="Comma [0] 2 218" xfId="51498" hidden="1" xr:uid="{44F93DBE-2F85-47B4-88BB-F50F7A5E776F}"/>
    <cellStyle name="Comma [0] 2 218" xfId="51501" hidden="1" xr:uid="{E6B27FC7-2C87-4A2F-A3CB-4F3367DBE33D}"/>
    <cellStyle name="Comma [0] 2 218" xfId="51503" hidden="1" xr:uid="{49867891-B5D9-4660-B6E4-5812BC1153AC}"/>
    <cellStyle name="Comma [0] 2 218" xfId="51507" hidden="1" xr:uid="{4713CBAF-D5B7-4122-8EEC-44D814AD7FFE}"/>
    <cellStyle name="Comma [0] 2 218" xfId="51509" hidden="1" xr:uid="{6B6EC114-874A-4B78-BDB7-F93B7768FBF6}"/>
    <cellStyle name="Comma [0] 2 218" xfId="51513" hidden="1" xr:uid="{C0FE3881-01BF-47C4-8219-8C9EFC0713BC}"/>
    <cellStyle name="Comma [0] 2 218" xfId="51515" hidden="1" xr:uid="{A59108EB-E767-4E35-B829-C6107CD757F9}"/>
    <cellStyle name="Comma [0] 2 218" xfId="51517" hidden="1" xr:uid="{1800F8BE-A0FA-47FE-BC75-775EB49BB296}"/>
    <cellStyle name="Comma [0] 2 218" xfId="51520" hidden="1" xr:uid="{C3E06589-EE13-4AE0-8C27-E2864901D660}"/>
    <cellStyle name="Comma [0] 2 218" xfId="51522" hidden="1" xr:uid="{F6ACB9B7-015D-41B1-8A71-1AC18B3A2D74}"/>
    <cellStyle name="Comma [0] 2 218" xfId="51524" hidden="1" xr:uid="{B2DDE4D2-A053-437E-85AC-F223E54AC19A}"/>
    <cellStyle name="Comma [0] 2 218" xfId="51527" hidden="1" xr:uid="{7F480DFF-B8C2-4788-B09D-E33650FEE1EB}"/>
    <cellStyle name="Comma [0] 2 218" xfId="51529" hidden="1" xr:uid="{8A3FFB08-06A8-4321-B653-DCBF276D4CA3}"/>
    <cellStyle name="Comma [0] 2 218" xfId="51533" hidden="1" xr:uid="{C9DC39DA-FA75-400B-BCA8-84191258ACA2}"/>
    <cellStyle name="Comma [0] 2 218" xfId="51534" hidden="1" xr:uid="{64230BAD-EEF8-4815-841E-51F3DA221F3E}"/>
    <cellStyle name="Comma [0] 2 218" xfId="51536" hidden="1" xr:uid="{8509808B-7A23-4485-8608-D9D684C8471A}"/>
    <cellStyle name="Comma [0] 2 218" xfId="51540" hidden="1" xr:uid="{FBAEAAA6-0CA7-45EB-BBDD-89F0C7C29379}"/>
    <cellStyle name="Comma [0] 2 218" xfId="51542" hidden="1" xr:uid="{56FB25A0-254A-4C61-8EB3-032CB949DFD6}"/>
    <cellStyle name="Comma [0] 2 218" xfId="51544" hidden="1" xr:uid="{006654E7-C001-407B-B5A2-2B32AE4B586E}"/>
    <cellStyle name="Comma [0] 2 218" xfId="51547" hidden="1" xr:uid="{9FA08AC0-A293-46A4-9003-29B2DDF7FF3F}"/>
    <cellStyle name="Comma [0] 2 218" xfId="51549" hidden="1" xr:uid="{40FF8143-7DF4-4D97-A45D-A06A1BA542D8}"/>
    <cellStyle name="Comma [0] 2 218" xfId="51554" hidden="1" xr:uid="{FE2A90C9-C573-49EA-9120-B185EF74D8BC}"/>
    <cellStyle name="Comma [0] 2 218" xfId="51556" hidden="1" xr:uid="{2C870F00-3962-428E-880D-31EF02DD253F}"/>
    <cellStyle name="Comma [0] 2 218" xfId="51560" hidden="1" xr:uid="{A09819CD-4728-441A-A4D2-466EBEDFE4A3}"/>
    <cellStyle name="Comma [0] 2 218" xfId="51562" hidden="1" xr:uid="{86232B30-674B-46A7-A7F1-3076114BF82C}"/>
    <cellStyle name="Comma [0] 2 218" xfId="51565" hidden="1" xr:uid="{701D6452-2FAA-46F9-BB46-F0EB6AB52CF9}"/>
    <cellStyle name="Comma [0] 2 218" xfId="51568" hidden="1" xr:uid="{6021C37F-2880-4A71-83E9-4F78F797E67D}"/>
    <cellStyle name="Comma [0] 2 218" xfId="51570" hidden="1" xr:uid="{5C35BB8A-312A-40CE-8E0D-B67D0C21D81E}"/>
    <cellStyle name="Comma [0] 2 218" xfId="51573" hidden="1" xr:uid="{6161A76A-7937-49B6-BC33-41B51372282D}"/>
    <cellStyle name="Comma [0] 2 218" xfId="51575" hidden="1" xr:uid="{905DCA28-E193-4DB0-BDB5-367585E91EDF}"/>
    <cellStyle name="Comma [0] 2 218" xfId="51578" hidden="1" xr:uid="{9AD42E4B-B5A5-4CCB-ADA8-C2E649FE807A}"/>
    <cellStyle name="Comma [0] 2 218" xfId="51581" hidden="1" xr:uid="{882740F2-0BCC-480F-A3C5-D8F8EA71F00C}"/>
    <cellStyle name="Comma [0] 2 218" xfId="51583" hidden="1" xr:uid="{F8789F28-BD01-4D76-8D34-ABFD10FAB70F}"/>
    <cellStyle name="Comma [0] 2 218" xfId="51586" hidden="1" xr:uid="{49F8B86E-F000-4484-89AD-49539A30141E}"/>
    <cellStyle name="Comma [0] 2 218" xfId="51587" hidden="1" xr:uid="{DBD55D97-AB86-46C4-AF7A-7C128BEC20EF}"/>
    <cellStyle name="Comma [0] 2 218" xfId="51592" hidden="1" xr:uid="{E378E923-BAD3-4601-B70D-0EF009C651C4}"/>
    <cellStyle name="Comma [0] 2 218" xfId="51594" hidden="1" xr:uid="{AB337FC0-25E2-4E28-8208-146D0DEE7714}"/>
    <cellStyle name="Comma [0] 2 218" xfId="51597" hidden="1" xr:uid="{38EB5881-07C9-4F4B-BAC4-730A6CB2DF07}"/>
    <cellStyle name="Comma [0] 2 218" xfId="51600" hidden="1" xr:uid="{136E3E5A-7E95-4267-9748-EE43A95A1C09}"/>
    <cellStyle name="Comma [0] 2 218" xfId="51602" hidden="1" xr:uid="{6E8158CE-D884-46CE-A97B-8F728BBF3F37}"/>
    <cellStyle name="Comma [0] 2 218" xfId="51605" hidden="1" xr:uid="{8DE04E92-53BF-4374-86B8-6B8210EACBC7}"/>
    <cellStyle name="Comma [0] 2 218" xfId="51607" hidden="1" xr:uid="{CC654BAB-6489-40BD-B2EF-7343589D9E8A}"/>
    <cellStyle name="Comma [0] 2 218" xfId="51609" hidden="1" xr:uid="{D4D8754B-3930-4205-82FC-235B36AAE106}"/>
    <cellStyle name="Comma [0] 2 218" xfId="51612" hidden="1" xr:uid="{68779C65-9911-439A-80F5-542B3B52FC0A}"/>
    <cellStyle name="Comma [0] 2 218" xfId="51614" hidden="1" xr:uid="{BAD0CD95-6078-463B-83EC-3A05123BA7FE}"/>
    <cellStyle name="Comma [0] 2 218" xfId="51618" hidden="1" xr:uid="{4D1F6E8C-3A89-48A8-8B97-4E2B483B43BD}"/>
    <cellStyle name="Comma [0] 2 218" xfId="51619" hidden="1" xr:uid="{12F880D6-4433-4709-9923-6DB32557D2B8}"/>
    <cellStyle name="Comma [0] 2 218" xfId="51621" hidden="1" xr:uid="{AF3F130F-6999-42CD-B9EB-90DD0ED7EF1A}"/>
    <cellStyle name="Comma [0] 2 218" xfId="51625" hidden="1" xr:uid="{B705F1DB-4F66-4D44-AF4F-0D1A69CD2403}"/>
    <cellStyle name="Comma [0] 2 218" xfId="51627" hidden="1" xr:uid="{6A2FF408-DF9B-4D77-9FD5-8B89D5A578E3}"/>
    <cellStyle name="Comma [0] 2 218" xfId="51629" hidden="1" xr:uid="{76755D44-EA9A-4A76-846C-E973326B7F07}"/>
    <cellStyle name="Comma [0] 2 218" xfId="51632" hidden="1" xr:uid="{BB8F56CD-CF93-4697-904C-6398552D54EA}"/>
    <cellStyle name="Comma [0] 2 218" xfId="51634" hidden="1" xr:uid="{563752A4-9C6B-48CF-81CC-AABE55A141A4}"/>
    <cellStyle name="Comma [0] 2 218" xfId="51639" hidden="1" xr:uid="{8480F072-3F5D-4140-BBC6-A1B2EEE6B6F5}"/>
    <cellStyle name="Comma [0] 2 218" xfId="51640" hidden="1" xr:uid="{FB5476EA-9099-4314-8C59-81D17438376B}"/>
    <cellStyle name="Comma [0] 2 218" xfId="51644" hidden="1" xr:uid="{49D5B8BA-68CA-4D90-95B4-8A5A1357BB70}"/>
    <cellStyle name="Comma [0] 2 218" xfId="51647" hidden="1" xr:uid="{717A3AFD-0488-4F50-B158-48A75DE82874}"/>
    <cellStyle name="Comma [0] 2 218" xfId="51649" hidden="1" xr:uid="{BDF37703-751C-40CA-9A80-85EE85A626C4}"/>
    <cellStyle name="Comma [0] 2 218" xfId="51652" hidden="1" xr:uid="{21C67336-C2A5-4717-BD25-152CE61B7109}"/>
    <cellStyle name="Comma [0] 2 218" xfId="51653" hidden="1" xr:uid="{B7F9796A-D5FD-444C-B3AB-27C2009BBEE6}"/>
    <cellStyle name="Comma [0] 2 218" xfId="51657" hidden="1" xr:uid="{ED17F2F4-588F-4A27-A86E-08143586F250}"/>
    <cellStyle name="Comma [0] 2 218" xfId="51658" hidden="1" xr:uid="{BE58E1F2-84D5-4D7E-AA00-C4E48E0F6DFA}"/>
    <cellStyle name="Comma [0] 2 218" xfId="51661" hidden="1" xr:uid="{DD1F3C16-2B70-41B2-8C7E-03E7C1AC67B6}"/>
    <cellStyle name="Comma [0] 2 218" xfId="51664" hidden="1" xr:uid="{781F8A6C-E1E4-476A-A8E6-D51569D610E5}"/>
    <cellStyle name="Comma [0] 2 218" xfId="51665" hidden="1" xr:uid="{A56656FB-6EE4-4737-8484-8B7812385FD9}"/>
    <cellStyle name="Comma [0] 2 218" xfId="51669" hidden="1" xr:uid="{CCD396CD-4330-445A-AC58-1F8994E2A6D5}"/>
    <cellStyle name="Comma [0] 2 218" xfId="51670" hidden="1" xr:uid="{1BC976A3-A0C7-4BA7-843E-F814B30C4849}"/>
    <cellStyle name="Comma [0] 2 218" xfId="51675" hidden="1" xr:uid="{89522B39-AEFF-4D22-B218-D98576B718D9}"/>
    <cellStyle name="Comma [0] 2 218" xfId="51677" hidden="1" xr:uid="{268A0969-038C-496D-9279-9E411326382C}"/>
    <cellStyle name="Comma [0] 2 218" xfId="51678" hidden="1" xr:uid="{52CC441F-BC9F-4C70-9638-AE7FF745ABA4}"/>
    <cellStyle name="Comma [0] 2 218" xfId="51681" hidden="1" xr:uid="{7FB84AC9-5C3B-4930-A165-BE95C9548653}"/>
    <cellStyle name="Comma [0] 2 218" xfId="51684" hidden="1" xr:uid="{49AA57DE-BBC3-4034-86A3-D01B632933F0}"/>
    <cellStyle name="Comma [0] 2 218" xfId="51685" hidden="1" xr:uid="{94F36BD6-B90E-488A-A105-2C581D276EE2}"/>
    <cellStyle name="Comma [0] 2 218" xfId="51689" hidden="1" xr:uid="{8480F6E1-70E2-4E62-A784-2BFA7DAAD9F1}"/>
    <cellStyle name="Comma [0] 2 218" xfId="51691" hidden="1" xr:uid="{121DAF6D-57BA-479B-8650-A7EE72D1A366}"/>
    <cellStyle name="Comma [0] 2 218" xfId="51693" hidden="1" xr:uid="{984004ED-F29E-4033-A28C-E8C6C02C3EFB}"/>
    <cellStyle name="Comma [0] 2 218" xfId="51696" hidden="1" xr:uid="{B9C7D1E1-5E0C-456F-9FC9-D951BA77D646}"/>
    <cellStyle name="Comma [0] 2 218" xfId="51698" hidden="1" xr:uid="{F20DE679-D947-458B-94DD-8B2F371D89BB}"/>
    <cellStyle name="Comma [0] 2 218" xfId="51702" hidden="1" xr:uid="{F9D63810-014B-498C-AA97-CB0F57DB6BB0}"/>
    <cellStyle name="Comma [0] 2 218" xfId="51703" hidden="1" xr:uid="{6C5374A5-C59F-4FF2-8550-874260FEBCE5}"/>
    <cellStyle name="Comma [0] 2 218" xfId="51705" hidden="1" xr:uid="{3C2682CB-DF41-483A-9054-124C2DC2D44C}"/>
    <cellStyle name="Comma [0] 2 218" xfId="51709" hidden="1" xr:uid="{800052A9-18DF-4C82-B968-657FAFDB4200}"/>
    <cellStyle name="Comma [0] 2 218" xfId="51711" hidden="1" xr:uid="{ACE4079A-5A44-4ADB-8247-31314ECB29F5}"/>
    <cellStyle name="Comma [0] 2 218" xfId="51713" hidden="1" xr:uid="{23629EF1-9831-4A85-913A-9E465BCC7765}"/>
    <cellStyle name="Comma [0] 2 218" xfId="51716" hidden="1" xr:uid="{9FA76FE2-1F71-4464-8238-94B454C485FA}"/>
    <cellStyle name="Comma [0] 2 218" xfId="51718" hidden="1" xr:uid="{8173D7C7-D92D-4580-B877-F7CEC7D0A002}"/>
    <cellStyle name="Comma [0] 2 218" xfId="51723" hidden="1" xr:uid="{BFEA3450-B6B5-4B6F-AAA7-79605FC936C5}"/>
    <cellStyle name="Comma [0] 2 218" xfId="51724" hidden="1" xr:uid="{7B3001F7-DF57-4437-9275-7F3F7FAF630C}"/>
    <cellStyle name="Comma [0] 2 218" xfId="51728" hidden="1" xr:uid="{DA54C515-DFAF-4047-A39F-0403F04862F5}"/>
    <cellStyle name="Comma [0] 2 218" xfId="51731" hidden="1" xr:uid="{8B793959-AB6C-4397-B89E-AB7AA08B9199}"/>
    <cellStyle name="Comma [0] 2 218" xfId="51733" hidden="1" xr:uid="{51CF7E2D-690F-4FD3-AB19-7575C28DBB2A}"/>
    <cellStyle name="Comma [0] 2 218" xfId="51736" hidden="1" xr:uid="{8B6CB1A6-3B03-4530-B639-C053B2B4D836}"/>
    <cellStyle name="Comma [0] 2 218" xfId="51737" hidden="1" xr:uid="{2496C307-D4B1-4FF8-8168-8FB3B046717F}"/>
    <cellStyle name="Comma [0] 2 218" xfId="51741" hidden="1" xr:uid="{E3404702-97BA-4E5C-A131-E3019ED81555}"/>
    <cellStyle name="Comma [0] 2 218" xfId="51744" hidden="1" xr:uid="{7678E0AA-8024-4529-AA21-4F2504DB8E9F}"/>
    <cellStyle name="Comma [0] 2 218" xfId="51747" hidden="1" xr:uid="{7441944E-0A7E-4A59-8C9F-5E5FABA36603}"/>
    <cellStyle name="Comma [0] 2 218" xfId="51749" hidden="1" xr:uid="{F6016464-7BA3-44E8-A945-DDA21886DDBE}"/>
    <cellStyle name="Comma [0] 2 218" xfId="51752" hidden="1" xr:uid="{40C17737-827C-49C2-B1EF-9AEB25290C5D}"/>
    <cellStyle name="Comma [0] 2 218" xfId="51754" hidden="1" xr:uid="{515AECB8-EF4D-407E-8400-9FB45125C776}"/>
    <cellStyle name="Comma [0] 2 218" xfId="51758" hidden="1" xr:uid="{707F51DD-75F5-4383-8B9E-D7E1D1C5547E}"/>
    <cellStyle name="Comma [0] 2 218" xfId="51760" hidden="1" xr:uid="{5A33DE4D-913A-483B-A9B7-FA31CB64DA7E}"/>
    <cellStyle name="Comma [0] 2 218" xfId="51763" hidden="1" xr:uid="{05704FE7-AFBB-403A-A9BE-42B2B331D7F3}"/>
    <cellStyle name="Comma [0] 2 218" xfId="51765" hidden="1" xr:uid="{E545650E-1C4D-4E3F-B8E7-873D95A4D150}"/>
    <cellStyle name="Comma [0] 2 218" xfId="51768" hidden="1" xr:uid="{BB5DF2E2-4679-49AC-9116-B54A53371B19}"/>
    <cellStyle name="Comma [0] 2 218" xfId="51771" hidden="1" xr:uid="{5C018138-6ABC-408E-AF80-0AF53ECA2A2F}"/>
    <cellStyle name="Comma [0] 2 218" xfId="51773" hidden="1" xr:uid="{93FA5ADB-2292-4410-8808-E4CF761D231E}"/>
    <cellStyle name="Comma [0] 2 218" xfId="51775" hidden="1" xr:uid="{FA88794D-1523-4738-A92E-E1A4AEC92DB3}"/>
    <cellStyle name="Comma [0] 2 218" xfId="51778" hidden="1" xr:uid="{3FACAF9F-3CE6-4986-BAD9-27FF2A6EDC91}"/>
    <cellStyle name="Comma [0] 2 218" xfId="51780" hidden="1" xr:uid="{589DE85A-48DB-4EDD-959A-F62B2728083C}"/>
    <cellStyle name="Comma [0] 2 218" xfId="51783" hidden="1" xr:uid="{684D266E-6C0C-4131-A666-F8C5EEFAFF6B}"/>
    <cellStyle name="Comma [0] 2 218" xfId="51785" hidden="1" xr:uid="{F9CF23A5-4CF6-4A04-BB22-7A29CB497A9A}"/>
    <cellStyle name="Comma [0] 2 218" xfId="51787" hidden="1" xr:uid="{99EC0263-BED2-47CB-AACA-0D44974A9061}"/>
    <cellStyle name="Comma [0] 2 218" xfId="51790" hidden="1" xr:uid="{910F67DB-7C1D-4BA1-AE86-6D9A9D79A605}"/>
    <cellStyle name="Comma [0] 2 218" xfId="51793" hidden="1" xr:uid="{BE244269-0459-4170-A5DE-A05D67A2287B}"/>
    <cellStyle name="Comma [0] 2 218" xfId="51795" hidden="1" xr:uid="{D75F5230-B98B-4E4C-BFEF-40EF062EB180}"/>
    <cellStyle name="Comma [0] 2 218" xfId="51798" hidden="1" xr:uid="{DB5367BB-1399-46A2-BBAD-247AF08EF222}"/>
    <cellStyle name="Comma [0] 2 218" xfId="51800" hidden="1" xr:uid="{368FECE3-FFA4-4411-9F9A-12648529056D}"/>
    <cellStyle name="Comma [0] 2 218" xfId="51804" hidden="1" xr:uid="{742686F7-0A43-49E7-84E7-A59D0082C470}"/>
    <cellStyle name="Comma [0] 2 218" xfId="51806" hidden="1" xr:uid="{464301D0-74A3-4027-93A5-357996A92FD1}"/>
    <cellStyle name="Comma [0] 2 218" xfId="51809" hidden="1" xr:uid="{C1E3B7DB-0712-44C1-B7D8-AB75585FC9F9}"/>
    <cellStyle name="Comma [0] 2 218" xfId="51812" hidden="1" xr:uid="{DBDB794D-7E91-4580-AC47-CB42FCF831CF}"/>
    <cellStyle name="Comma [0] 2 218" xfId="51815" hidden="1" xr:uid="{8874306F-F61D-4455-AC76-52DC1B61240E}"/>
    <cellStyle name="Comma [0] 2 218" xfId="51818" hidden="1" xr:uid="{A105E6B9-024E-4B6A-9256-6E603C47EEA5}"/>
    <cellStyle name="Comma [0] 2 218" xfId="51820" hidden="1" xr:uid="{55AFA999-8D40-4CE4-BB31-44783A6A8B38}"/>
    <cellStyle name="Comma [0] 2 218" xfId="51823" hidden="1" xr:uid="{A52187BC-C90C-49C6-8C20-A063FE8CA726}"/>
    <cellStyle name="Comma [0] 2 218" xfId="51825" hidden="1" xr:uid="{CFAACE0D-4ADC-4AB5-8EAA-FFC5BDB5FB86}"/>
    <cellStyle name="Comma [0] 2 218" xfId="51827" hidden="1" xr:uid="{D8ED6A48-5123-4D4B-B7DB-FD71180AA33A}"/>
    <cellStyle name="Comma [0] 2 218" xfId="51830" hidden="1" xr:uid="{444041B6-34B7-4771-88FF-CAEEC20EFEA7}"/>
    <cellStyle name="Comma [0] 2 218" xfId="51832" hidden="1" xr:uid="{6856AD76-B31D-4188-AD7E-1ECB978C60B2}"/>
    <cellStyle name="Comma [0] 2 218" xfId="51836" hidden="1" xr:uid="{022B8A12-5050-488A-BA98-347150A2CFBD}"/>
    <cellStyle name="Comma [0] 2 218" xfId="51838" hidden="1" xr:uid="{E0438011-0F36-406A-BA6C-9CCB3D6F1A2A}"/>
    <cellStyle name="Comma [0] 2 218" xfId="51841" hidden="1" xr:uid="{2F46F021-13F2-460D-8349-A2D55FDB8B3A}"/>
    <cellStyle name="Comma [0] 2 218" xfId="51843" hidden="1" xr:uid="{A62E2A70-BA08-4FBB-A2FF-1748E90113AF}"/>
    <cellStyle name="Comma [0] 2 218" xfId="51846" hidden="1" xr:uid="{04C6BFEC-45CC-4EBC-BAEE-BEC28B290FBA}"/>
    <cellStyle name="Comma [0] 2 218" xfId="51849" hidden="1" xr:uid="{33335891-B4B2-4FA9-8868-742AD0ADD089}"/>
    <cellStyle name="Comma [0] 2 218" xfId="51851" hidden="1" xr:uid="{F49891C0-F0E6-47C2-8ADB-B988A5335526}"/>
    <cellStyle name="Comma [0] 2 218" xfId="51854" hidden="1" xr:uid="{1AF21B43-B81D-4030-B7CA-7BF447F898F1}"/>
    <cellStyle name="Comma [0] 2 218" xfId="51857" hidden="1" xr:uid="{1B6049FF-6305-467B-9F4D-0E50A0A39B88}"/>
    <cellStyle name="Comma [0] 2 218" xfId="51859" hidden="1" xr:uid="{18D50468-741C-4761-8777-D113F3B1534B}"/>
    <cellStyle name="Comma [0] 2 218" xfId="51862" hidden="1" xr:uid="{D61D31C3-33FD-4A07-BE51-465FDC1175E9}"/>
    <cellStyle name="Comma [0] 2 218" xfId="51864" hidden="1" xr:uid="{DCC1C6BC-BBEC-430C-9390-0C482C01DF80}"/>
    <cellStyle name="Comma [0] 2 218" xfId="51867" hidden="1" xr:uid="{BFF3203F-F3AF-4DE6-997D-34D2DE291D08}"/>
    <cellStyle name="Comma [0] 2 218" xfId="51869" hidden="1" xr:uid="{E1820B08-611F-425A-BCC5-1743E8F26785}"/>
    <cellStyle name="Comma [0] 2 218" xfId="51872" hidden="1" xr:uid="{8E823A0A-683E-4655-A0C8-D709DD8D077D}"/>
    <cellStyle name="Comma [0] 2 218" xfId="51875" hidden="1" xr:uid="{8A818AEE-6E00-401B-BC95-3C87D477C035}"/>
    <cellStyle name="Comma [0] 2 218" xfId="51877" hidden="1" xr:uid="{09F284C2-44C4-43CD-A991-2CABB040F1BF}"/>
    <cellStyle name="Comma [0] 2 218" xfId="51880" hidden="1" xr:uid="{5B056794-0E3F-46F2-8253-AD5274D24316}"/>
    <cellStyle name="Comma [0] 2 218" xfId="51882" hidden="1" xr:uid="{B2561656-93EE-48C0-A9B0-075EE8D1201D}"/>
    <cellStyle name="Comma [0] 2 218" xfId="51887" hidden="1" xr:uid="{0A154CBD-19E0-40C6-9242-B0CC8789E291}"/>
    <cellStyle name="Comma [0] 2 218" xfId="51888" hidden="1" xr:uid="{A7A77600-12D9-4292-B595-86ABD469BA40}"/>
    <cellStyle name="Comma [0] 2 218" xfId="51892" hidden="1" xr:uid="{983C3FAA-80B3-4E75-8EED-69A38E229C54}"/>
    <cellStyle name="Comma [0] 2 218" xfId="51894" hidden="1" xr:uid="{E3B93729-40ED-4144-ADB0-DC8375E64D5A}"/>
    <cellStyle name="Comma [0] 2 218" xfId="51896" hidden="1" xr:uid="{EA685FE1-D326-4CDC-8424-6344E161A697}"/>
    <cellStyle name="Comma [0] 2 218" xfId="51900" hidden="1" xr:uid="{1C341E5C-1AF8-4E6D-B08C-84FC7E9D35B2}"/>
    <cellStyle name="Comma [0] 2 218" xfId="51902" hidden="1" xr:uid="{83D984B0-BC4F-4873-B73F-DDAE30E91AAC}"/>
    <cellStyle name="Comma [0] 2 218" xfId="53079" hidden="1" xr:uid="{A559C4A3-D658-48BD-A5A7-A0BF47BFAA08}"/>
    <cellStyle name="Comma [0] 2 218" xfId="53080" hidden="1" xr:uid="{EBAC78B1-7250-45DD-AB87-FA8D2F8DB3A2}"/>
    <cellStyle name="Comma [0] 2 218" xfId="53085" hidden="1" xr:uid="{7A2F74AE-4727-4B70-952D-FAEADEEA60AF}"/>
    <cellStyle name="Comma [0] 2 218" xfId="53087" hidden="1" xr:uid="{4C0CB6CF-6074-410A-B50B-71C8B4468E05}"/>
    <cellStyle name="Comma [0] 2 218" xfId="53089" hidden="1" xr:uid="{F48D6FCB-F377-47B3-83A7-9F7B6870B05D}"/>
    <cellStyle name="Comma [0] 2 218" xfId="53092" hidden="1" xr:uid="{53C6555F-F13D-4672-80CF-3FD53E6FF0E8}"/>
    <cellStyle name="Comma [0] 2 218" xfId="53095" hidden="1" xr:uid="{B9C98964-D373-4053-BD58-1F93D310DC15}"/>
    <cellStyle name="Comma [0] 2 218" xfId="53096" hidden="1" xr:uid="{C0EDD9E0-23D6-4CF6-8F4B-F7CD91FAD6F9}"/>
    <cellStyle name="Comma [0] 2 218" xfId="53100" hidden="1" xr:uid="{0FD598E4-A150-44A4-8E42-9A5D53EEF9E5}"/>
    <cellStyle name="Comma [0] 2 218" xfId="53101" hidden="1" xr:uid="{043F048A-05FA-4370-B766-1F96C63B475A}"/>
    <cellStyle name="Comma [0] 2 218" xfId="53105" hidden="1" xr:uid="{BF227DD5-C644-4DB5-A8A2-8BA1280831B7}"/>
    <cellStyle name="Comma [0] 2 218" xfId="53106" hidden="1" xr:uid="{E6B48F25-3089-4B5F-AB97-379394ED030F}"/>
    <cellStyle name="Comma [0] 2 218" xfId="53107" hidden="1" xr:uid="{2C81A614-BD9E-4C8A-A359-7AA998A95E7F}"/>
    <cellStyle name="Comma [0] 2 218" xfId="53111" hidden="1" xr:uid="{622EC50C-1F61-4636-AC02-039D60D34FA4}"/>
    <cellStyle name="Comma [0] 2 218" xfId="53113" hidden="1" xr:uid="{2AF55B04-D6F5-4066-A0ED-A1A1F6857747}"/>
    <cellStyle name="Comma [0] 2 218" xfId="53114" hidden="1" xr:uid="{428DA215-D061-4E6C-85D1-5F28580F22C1}"/>
    <cellStyle name="Comma [0] 2 218" xfId="53118" hidden="1" xr:uid="{4B7FA808-A9E9-4243-ADCF-EFA14478CD33}"/>
    <cellStyle name="Comma [0] 2 218" xfId="53119" hidden="1" xr:uid="{7D147D84-3CD4-47ED-BAC9-84DA2267A885}"/>
    <cellStyle name="Comma [0] 2 218" xfId="53124" hidden="1" xr:uid="{BFE15641-8A98-4617-8224-696D9592DF27}"/>
    <cellStyle name="Comma [0] 2 218" xfId="53126" hidden="1" xr:uid="{F0EC7EEA-7A1C-4208-84A6-6E34DC04A973}"/>
    <cellStyle name="Comma [0] 2 218" xfId="53129" hidden="1" xr:uid="{C192E535-8351-4A65-BB95-CD3196F4FE4A}"/>
    <cellStyle name="Comma [0] 2 218" xfId="53132" hidden="1" xr:uid="{6027E4FC-F353-4698-B8FB-7D1C85D391C8}"/>
    <cellStyle name="Comma [0] 2 218" xfId="53134" hidden="1" xr:uid="{D18635DD-8A62-4D36-85D5-6628E85248E2}"/>
    <cellStyle name="Comma [0] 2 218" xfId="53138" hidden="1" xr:uid="{9828B282-737B-4A01-95B8-19A957538DE2}"/>
    <cellStyle name="Comma [0] 2 218" xfId="53139" hidden="1" xr:uid="{D48DFA23-BD0E-4717-9A41-5B70C10A7F15}"/>
    <cellStyle name="Comma [0] 2 218" xfId="53143" hidden="1" xr:uid="{5886824A-DEB4-45D7-92B5-D92A6250EC5C}"/>
    <cellStyle name="Comma [0] 2 218" xfId="53144" hidden="1" xr:uid="{7D17593E-F49B-439D-B360-83F5208E33B0}"/>
    <cellStyle name="Comma [0] 2 218" xfId="53148" hidden="1" xr:uid="{C33FD398-0842-40EE-8D03-49D9A59ECB5B}"/>
    <cellStyle name="Comma [0] 2 218" xfId="53151" hidden="1" xr:uid="{83C95EAE-3BD6-438C-9205-43513F2FD066}"/>
    <cellStyle name="Comma [0] 2 218" xfId="53152" hidden="1" xr:uid="{5B675312-50E4-411E-9004-9AED2032083C}"/>
    <cellStyle name="Comma [0] 2 218" xfId="53156" hidden="1" xr:uid="{E55AF10B-7E66-4E75-AA9E-B109A1D8EC4F}"/>
    <cellStyle name="Comma [0] 2 218" xfId="53157" hidden="1" xr:uid="{60B2C9DE-559B-4C10-A367-4692DB010267}"/>
    <cellStyle name="Comma [0] 2 218" xfId="53162" hidden="1" xr:uid="{1140086D-E9B1-4E31-AD4F-A221D331662B}"/>
    <cellStyle name="Comma [0] 2 218" xfId="53163" hidden="1" xr:uid="{E18C56C8-0450-448C-A769-F1B4DF02A819}"/>
    <cellStyle name="Comma [0] 2 218" xfId="53167" hidden="1" xr:uid="{1E64CDD6-57FA-43A2-BA15-7D33D49A323B}"/>
    <cellStyle name="Comma [0] 2 218" xfId="53170" hidden="1" xr:uid="{6E7E2CFD-8751-45BE-8729-01D48B12C2F2}"/>
    <cellStyle name="Comma [0] 2 218" xfId="53171" hidden="1" xr:uid="{3C59EC15-B3E9-4399-BD1B-34C13C485F72}"/>
    <cellStyle name="Comma [0] 2 218" xfId="53175" hidden="1" xr:uid="{2AB53B59-5956-41CF-B40E-C0AFD4688456}"/>
    <cellStyle name="Comma [0] 2 218" xfId="53177" hidden="1" xr:uid="{40CCBB69-5537-4D2F-8E89-1A6712DDA1DE}"/>
    <cellStyle name="Comma [0] 2 218" xfId="53178" hidden="1" xr:uid="{8536AAF1-B9E8-475D-BDE0-C116DB1DBA24}"/>
    <cellStyle name="Comma [0] 2 218" xfId="53182" hidden="1" xr:uid="{4BAF7642-9092-46D0-B6B4-B01E84C4AD53}"/>
    <cellStyle name="Comma [0] 2 218" xfId="53183" hidden="1" xr:uid="{D0A0C0A8-EEC7-4B73-B6B7-7C155700A83F}"/>
    <cellStyle name="Comma [0] 2 218" xfId="53187" hidden="1" xr:uid="{D7C23691-B35C-4CFC-8E6B-B375D8F7AF83}"/>
    <cellStyle name="Comma [0] 2 218" xfId="53189" hidden="1" xr:uid="{66E0AE1E-B192-42F5-958E-79A58DC505B0}"/>
    <cellStyle name="Comma [0] 2 218" xfId="53190" hidden="1" xr:uid="{F4C81659-4306-4ED2-893F-B2393332641A}"/>
    <cellStyle name="Comma [0] 2 218" xfId="53194" hidden="1" xr:uid="{5D2EE41D-4249-42BA-B4C0-CCDC5B6F6C1B}"/>
    <cellStyle name="Comma [0] 2 218" xfId="53197" hidden="1" xr:uid="{AC13350A-C4AF-4972-A11F-8C7DA6145602}"/>
    <cellStyle name="Comma [0] 2 218" xfId="53198" hidden="1" xr:uid="{B548569A-B5C9-4C04-AB97-77612237555B}"/>
    <cellStyle name="Comma [0] 2 218" xfId="53202" hidden="1" xr:uid="{6C52588B-78EE-4FEF-9819-5BEBB96FCAC2}"/>
    <cellStyle name="Comma [0] 2 218" xfId="53203" hidden="1" xr:uid="{5DF780C0-6F77-472B-8EFF-22E39D6EE435}"/>
    <cellStyle name="Comma [0] 2 218" xfId="53209" hidden="1" xr:uid="{7F8516DF-2166-4FD6-8DEA-ED3DAEA083E5}"/>
    <cellStyle name="Comma [0] 2 218" xfId="53210" hidden="1" xr:uid="{E04EC65B-0FE0-47BC-809D-D979AD12106E}"/>
    <cellStyle name="Comma [0] 2 218" xfId="53213" hidden="1" xr:uid="{242C6707-6A17-4846-B4C5-876DAE08C53E}"/>
    <cellStyle name="Comma [0] 2 218" xfId="53217" hidden="1" xr:uid="{86447CC2-C1A2-4C94-95D7-BF3246A188FE}"/>
    <cellStyle name="Comma [0] 2 218" xfId="53218" hidden="1" xr:uid="{FD97AEC8-C172-4417-BD80-4B6C385ED4FC}"/>
    <cellStyle name="Comma [0] 2 218" xfId="53222" hidden="1" xr:uid="{524D5F85-3271-4E18-B58D-3B2D24FD19DA}"/>
    <cellStyle name="Comma [0] 2 218" xfId="53223" hidden="1" xr:uid="{ECA80285-8F0E-4342-AC8C-721FA86912CA}"/>
    <cellStyle name="Comma [0] 2 218" xfId="53227" hidden="1" xr:uid="{F18EB9FC-DC09-4DB5-BA13-DA3CAAE3BD48}"/>
    <cellStyle name="Comma [0] 2 218" xfId="53228" hidden="1" xr:uid="{2EFBE496-0009-4872-9F1C-6BDCBDC6800F}"/>
    <cellStyle name="Comma [0] 2 218" xfId="53232" hidden="1" xr:uid="{A3B104F8-D284-434B-9B86-346630E70863}"/>
    <cellStyle name="Comma [0] 2 218" xfId="53235" hidden="1" xr:uid="{CD9185D3-B728-4D8B-895F-45678E9C326D}"/>
    <cellStyle name="Comma [0] 2 218" xfId="53236" hidden="1" xr:uid="{AC4BC81B-83AD-42F5-8B7D-2AB67507E80F}"/>
    <cellStyle name="Comma [0] 2 218" xfId="53239" hidden="1" xr:uid="{45780CF7-2251-47F4-82B2-A35B8B0E71A7}"/>
    <cellStyle name="Comma [0] 2 218" xfId="53241" hidden="1" xr:uid="{680E62FE-1C8F-4D13-9BE9-D8750AB1AB25}"/>
    <cellStyle name="Comma [0] 2 218" xfId="53245" hidden="1" xr:uid="{53489427-15CB-4077-AC4D-274673DBA8DF}"/>
    <cellStyle name="Comma [0] 2 218" xfId="53247" hidden="1" xr:uid="{9D1610E6-DF30-4112-9B41-3215607C5D2D}"/>
    <cellStyle name="Comma [0] 2 218" xfId="53251" hidden="1" xr:uid="{0C05D7C6-741F-4211-B6B4-B237C6558E0B}"/>
    <cellStyle name="Comma [0] 2 218" xfId="53253" hidden="1" xr:uid="{F8071E1E-3307-4DF1-A820-19BEC0E6EDE8}"/>
    <cellStyle name="Comma [0] 2 218" xfId="53255" hidden="1" xr:uid="{AC4F0033-A3FD-4034-BF23-28845988154B}"/>
    <cellStyle name="Comma [0] 2 218" xfId="53258" hidden="1" xr:uid="{02C4911D-6A81-467E-94AE-3D455025CE2D}"/>
    <cellStyle name="Comma [0] 2 218" xfId="53260" hidden="1" xr:uid="{2B3DF304-4B64-40B3-932C-E01A1A90ED4C}"/>
    <cellStyle name="Comma [0] 2 218" xfId="53262" hidden="1" xr:uid="{79CC6045-1A47-4F0F-A9BF-F957A1C2C6BC}"/>
    <cellStyle name="Comma [0] 2 218" xfId="53265" hidden="1" xr:uid="{EEF30064-EF31-4411-A43C-4E9BFEA74F1C}"/>
    <cellStyle name="Comma [0] 2 218" xfId="53267" hidden="1" xr:uid="{51EF1B70-C239-4F16-9446-1DC7823DB9B2}"/>
    <cellStyle name="Comma [0] 2 218" xfId="53271" hidden="1" xr:uid="{3A8595C1-A576-4782-BE44-78531B61ADEC}"/>
    <cellStyle name="Comma [0] 2 218" xfId="53272" hidden="1" xr:uid="{D6E1DF3F-CBC6-4D44-B593-8A79D15BC042}"/>
    <cellStyle name="Comma [0] 2 218" xfId="53274" hidden="1" xr:uid="{2B7C1A21-4F1D-4865-8C31-6BEB578D8FC3}"/>
    <cellStyle name="Comma [0] 2 218" xfId="53278" hidden="1" xr:uid="{67870A62-EC86-42B4-B8CF-ECDF62C94009}"/>
    <cellStyle name="Comma [0] 2 218" xfId="53280" hidden="1" xr:uid="{057BF025-A284-47FB-AA6D-6F3BFE45DAAD}"/>
    <cellStyle name="Comma [0] 2 218" xfId="53282" hidden="1" xr:uid="{EEFF2034-BBED-4680-862F-AC933E15AD3A}"/>
    <cellStyle name="Comma [0] 2 218" xfId="53285" hidden="1" xr:uid="{8C789E77-D21C-4897-94C7-21869C659366}"/>
    <cellStyle name="Comma [0] 2 218" xfId="53287" hidden="1" xr:uid="{D0C9ECC8-5F76-4BF6-B708-A2BFA246D0F5}"/>
    <cellStyle name="Comma [0] 2 218" xfId="53292" hidden="1" xr:uid="{133B6342-10E4-4149-943A-7559EACC8CD8}"/>
    <cellStyle name="Comma [0] 2 218" xfId="53294" hidden="1" xr:uid="{A79C2F0E-DB64-484F-895E-98A778B71333}"/>
    <cellStyle name="Comma [0] 2 218" xfId="53298" hidden="1" xr:uid="{35D174C9-D9E6-4560-86EF-8D48A083B969}"/>
    <cellStyle name="Comma [0] 2 218" xfId="53300" hidden="1" xr:uid="{5E01BC47-6981-4055-9EDC-EAAD0834DF39}"/>
    <cellStyle name="Comma [0] 2 218" xfId="53303" hidden="1" xr:uid="{340F6EF3-6478-46E3-804F-6CDFE485EBEA}"/>
    <cellStyle name="Comma [0] 2 218" xfId="53306" hidden="1" xr:uid="{188406C8-068E-4FC4-8EF5-1CABBA09B6E0}"/>
    <cellStyle name="Comma [0] 2 218" xfId="53308" hidden="1" xr:uid="{831DFB2A-78C9-4767-999B-E5F20053A544}"/>
    <cellStyle name="Comma [0] 2 218" xfId="53311" hidden="1" xr:uid="{FA2A2E28-AC90-43B5-BDBC-98B507C9A191}"/>
    <cellStyle name="Comma [0] 2 218" xfId="53313" hidden="1" xr:uid="{4205F478-755E-4611-9D67-8D1B7A5808D6}"/>
    <cellStyle name="Comma [0] 2 218" xfId="53316" hidden="1" xr:uid="{F853F1A7-BB9E-43A8-A4D0-41B774847A84}"/>
    <cellStyle name="Comma [0] 2 218" xfId="53319" hidden="1" xr:uid="{44A11324-E354-45D7-BF66-705016E73A97}"/>
    <cellStyle name="Comma [0] 2 218" xfId="53321" hidden="1" xr:uid="{C76AB0B6-A3DA-4F04-87A4-22C57D321CEB}"/>
    <cellStyle name="Comma [0] 2 218" xfId="53324" hidden="1" xr:uid="{B8C7FADF-F707-479A-9FA5-18ABA33E4FD1}"/>
    <cellStyle name="Comma [0] 2 218" xfId="53325" hidden="1" xr:uid="{BC19A03C-9384-49BC-AA30-F15053E32A2D}"/>
    <cellStyle name="Comma [0] 2 218" xfId="53330" hidden="1" xr:uid="{9933716D-879E-4856-9F08-9D59F8C525AF}"/>
    <cellStyle name="Comma [0] 2 218" xfId="53332" hidden="1" xr:uid="{871BF481-106A-4C79-BED4-CBC23F4AF3E1}"/>
    <cellStyle name="Comma [0] 2 218" xfId="53335" hidden="1" xr:uid="{1424D477-52D0-4318-97A5-2723BA6E9974}"/>
    <cellStyle name="Comma [0] 2 218" xfId="53338" hidden="1" xr:uid="{A977ECFE-8996-44CC-9CAB-8C1FA61BC7FE}"/>
    <cellStyle name="Comma [0] 2 218" xfId="53340" hidden="1" xr:uid="{C34B5539-A5E8-4A13-ACBF-835457D471D1}"/>
    <cellStyle name="Comma [0] 2 218" xfId="53343" hidden="1" xr:uid="{21FFE8AE-B317-4024-9E61-99A3BCE9A994}"/>
    <cellStyle name="Comma [0] 2 218" xfId="53345" hidden="1" xr:uid="{C208A50F-7ED4-48AF-9CF8-1CE133144B4E}"/>
    <cellStyle name="Comma [0] 2 218" xfId="53347" hidden="1" xr:uid="{96488680-5960-4251-AF7C-38145E1FE1CD}"/>
    <cellStyle name="Comma [0] 2 218" xfId="53350" hidden="1" xr:uid="{536787F0-53DA-4694-83F7-42A4ECFC54B0}"/>
    <cellStyle name="Comma [0] 2 218" xfId="53352" hidden="1" xr:uid="{ECBC54E1-1037-4792-89BC-21BACFCDEBF6}"/>
    <cellStyle name="Comma [0] 2 218" xfId="53356" hidden="1" xr:uid="{3421FE5E-CE7B-4752-A07D-A6125BFCEEE5}"/>
    <cellStyle name="Comma [0] 2 218" xfId="53357" hidden="1" xr:uid="{AB19F21D-030C-4A44-BC68-5E15D096F3AA}"/>
    <cellStyle name="Comma [0] 2 218" xfId="53359" hidden="1" xr:uid="{C77BCD87-C828-439F-810A-DA091F0D1775}"/>
    <cellStyle name="Comma [0] 2 218" xfId="53363" hidden="1" xr:uid="{670DE2B7-80D1-431B-9DA6-6E10E1725A95}"/>
    <cellStyle name="Comma [0] 2 218" xfId="53365" hidden="1" xr:uid="{1D5E4221-0CA9-4D7C-8B0D-CB568585A5B9}"/>
    <cellStyle name="Comma [0] 2 218" xfId="53367" hidden="1" xr:uid="{E676DAAA-6A8C-42B4-B783-883F18C29493}"/>
    <cellStyle name="Comma [0] 2 218" xfId="53370" hidden="1" xr:uid="{32FDAD30-97E4-4645-A98D-759A438B0581}"/>
    <cellStyle name="Comma [0] 2 218" xfId="53372" hidden="1" xr:uid="{7D0B4CD2-8E04-4BA6-AF02-071369357E80}"/>
    <cellStyle name="Comma [0] 2 218" xfId="53377" hidden="1" xr:uid="{9246DFE4-B4E3-4203-BF18-C6C883A8D1A3}"/>
    <cellStyle name="Comma [0] 2 218" xfId="53378" hidden="1" xr:uid="{F5190C35-ECDD-4B8B-86AE-15E914B0B3B8}"/>
    <cellStyle name="Comma [0] 2 218" xfId="53382" hidden="1" xr:uid="{93022F1C-AE9F-4697-91F3-C76794A6550D}"/>
    <cellStyle name="Comma [0] 2 218" xfId="53385" hidden="1" xr:uid="{B7C615EB-4780-4544-B875-BD547B8F68B0}"/>
    <cellStyle name="Comma [0] 2 218" xfId="53387" hidden="1" xr:uid="{D1760D8E-5E56-4C8E-929D-526F2975204D}"/>
    <cellStyle name="Comma [0] 2 218" xfId="53390" hidden="1" xr:uid="{E93F0B4C-5D01-4300-A20C-3BA485964F39}"/>
    <cellStyle name="Comma [0] 2 218" xfId="53391" hidden="1" xr:uid="{90B979F9-4E69-4B8C-B24A-B2DD386284E1}"/>
    <cellStyle name="Comma [0] 2 218" xfId="53394" hidden="1" xr:uid="{4D1C789D-A438-445D-BD0D-8AC8DC1886CB}"/>
    <cellStyle name="Comma [0] 2 218" xfId="53395" hidden="1" xr:uid="{01C69CC3-5B26-4D43-A1E1-80BB8EBAE302}"/>
    <cellStyle name="Comma [0] 2 218" xfId="53398" hidden="1" xr:uid="{B97350A0-A581-4897-A58C-392A7F58D460}"/>
    <cellStyle name="Comma [0] 2 218" xfId="53401" hidden="1" xr:uid="{5C47744E-1C58-4A2A-86E5-DCF03012B2D9}"/>
    <cellStyle name="Comma [0] 2 218" xfId="53402" hidden="1" xr:uid="{33C576AF-54B9-4CCA-A851-E1D66E0A00DE}"/>
    <cellStyle name="Comma [0] 2 218" xfId="53406" hidden="1" xr:uid="{AC4BB248-D4CD-486C-8D4D-FD837B981DD9}"/>
    <cellStyle name="Comma [0] 2 218" xfId="53407" hidden="1" xr:uid="{A148AC6E-BCB7-4029-9E62-32F05C739ADC}"/>
    <cellStyle name="Comma [0] 2 218" xfId="53411" hidden="1" xr:uid="{6EABD938-7E01-4352-80D9-675882179A4B}"/>
    <cellStyle name="Comma [0] 2 218" xfId="53413" hidden="1" xr:uid="{7CFAC4D1-CAB9-41F4-852D-134B2A771FFC}"/>
    <cellStyle name="Comma [0] 2 218" xfId="53414" hidden="1" xr:uid="{39C3DAEF-7863-4DC3-A857-1C801F4DC878}"/>
    <cellStyle name="Comma [0] 2 218" xfId="53417" hidden="1" xr:uid="{229B577E-46D1-49A3-B8B1-3B5F627FE65A}"/>
    <cellStyle name="Comma [0] 2 218" xfId="53420" hidden="1" xr:uid="{484C8813-865E-4D5C-B5D1-78B89A3A3B66}"/>
    <cellStyle name="Comma [0] 2 218" xfId="53421" hidden="1" xr:uid="{C19FF7E7-DD73-4A2D-94E5-F65D8E6C824F}"/>
    <cellStyle name="Comma [0] 2 218" xfId="53425" hidden="1" xr:uid="{6FF2A45F-01B6-4EFE-B6F5-066E208B982E}"/>
    <cellStyle name="Comma [0] 2 218" xfId="53427" hidden="1" xr:uid="{86DAF32C-47BA-4D91-8DE9-EF0FCC7C63F5}"/>
    <cellStyle name="Comma [0] 2 218" xfId="53429" hidden="1" xr:uid="{1007F934-0437-4385-8032-01BB1A311149}"/>
    <cellStyle name="Comma [0] 2 218" xfId="53432" hidden="1" xr:uid="{E5C4019A-BAA2-456C-8DA0-89CBC3FCE3F7}"/>
    <cellStyle name="Comma [0] 2 218" xfId="53434" hidden="1" xr:uid="{13C261B2-0A8A-4C4A-BDB7-EA3784764BB9}"/>
    <cellStyle name="Comma [0] 2 218" xfId="53438" hidden="1" xr:uid="{C4E53BDC-F9B5-4F2F-B4D3-2DB0235A1656}"/>
    <cellStyle name="Comma [0] 2 218" xfId="53439" hidden="1" xr:uid="{A9E6C704-A937-4E83-904E-374DBDBA0B9B}"/>
    <cellStyle name="Comma [0] 2 218" xfId="53441" hidden="1" xr:uid="{EE2E5670-E05A-4116-B4EA-20EB158EA4F5}"/>
    <cellStyle name="Comma [0] 2 218" xfId="53445" hidden="1" xr:uid="{2573DB29-DDC8-4B56-96E5-259BA49549B6}"/>
    <cellStyle name="Comma [0] 2 218" xfId="53447" hidden="1" xr:uid="{0E315854-5AA0-4ECB-8A25-DA3114D4D6E2}"/>
    <cellStyle name="Comma [0] 2 218" xfId="53449" hidden="1" xr:uid="{DC022BFB-6C43-40FB-BCF8-DE33B15DBBB3}"/>
    <cellStyle name="Comma [0] 2 218" xfId="53452" hidden="1" xr:uid="{48F5E92A-71E9-4B34-A6A4-2278A1592DEA}"/>
    <cellStyle name="Comma [0] 2 218" xfId="53454" hidden="1" xr:uid="{E836F047-8D55-4273-BFF3-3E23407B91EC}"/>
    <cellStyle name="Comma [0] 2 218" xfId="53459" hidden="1" xr:uid="{4E1DB03D-FDCF-4840-BBFD-A3E787F2118F}"/>
    <cellStyle name="Comma [0] 2 218" xfId="53460" hidden="1" xr:uid="{7FA58DFD-234C-4005-A92C-CEF788705649}"/>
    <cellStyle name="Comma [0] 2 218" xfId="53464" hidden="1" xr:uid="{C57EF5BC-9BFC-4F4F-BEB5-6EBEF36B3E3D}"/>
    <cellStyle name="Comma [0] 2 218" xfId="53467" hidden="1" xr:uid="{5AF2563F-5E23-48AC-9B48-E32FCFDA6AF4}"/>
    <cellStyle name="Comma [0] 2 218" xfId="53469" hidden="1" xr:uid="{DF81F458-2097-41A9-BB32-270B64D0B6AF}"/>
    <cellStyle name="Comma [0] 2 218" xfId="53472" hidden="1" xr:uid="{333F6ED6-5092-4B9F-AB56-08DA1DAF18C9}"/>
    <cellStyle name="Comma [0] 2 218" xfId="53473" hidden="1" xr:uid="{52F96B40-7733-474D-A5DF-8923AFE25F29}"/>
    <cellStyle name="Comma [0] 2 218" xfId="53477" hidden="1" xr:uid="{9A0108F7-68B2-4A72-9F6A-6AA759215FB5}"/>
    <cellStyle name="Comma [0] 2 218" xfId="53480" hidden="1" xr:uid="{62B31FA8-44A9-4D2B-8D10-E8AC81412174}"/>
    <cellStyle name="Comma [0] 2 218" xfId="53483" hidden="1" xr:uid="{465728F8-7E02-4573-BDB0-02BE4C13F9AF}"/>
    <cellStyle name="Comma [0] 2 218" xfId="53485" hidden="1" xr:uid="{09835371-2BCA-439F-A564-C7BC36218268}"/>
    <cellStyle name="Comma [0] 2 218" xfId="53488" hidden="1" xr:uid="{C4A03C9E-BAFC-4676-9BF2-DC8A47E0007E}"/>
    <cellStyle name="Comma [0] 2 218" xfId="53490" hidden="1" xr:uid="{439BCF0C-EF8F-4138-8970-CE65ADB9E8A0}"/>
    <cellStyle name="Comma [0] 2 218" xfId="53494" hidden="1" xr:uid="{284E4CCD-65C6-4954-AA3C-887B25687D29}"/>
    <cellStyle name="Comma [0] 2 218" xfId="53496" hidden="1" xr:uid="{69EB56C2-03AF-4754-B65A-E8BF337FCBF8}"/>
    <cellStyle name="Comma [0] 2 218" xfId="53499" hidden="1" xr:uid="{CBFD7868-1921-40E6-8CFD-0E53746D1C91}"/>
    <cellStyle name="Comma [0] 2 218" xfId="53501" hidden="1" xr:uid="{17474269-232C-4B9A-B4E1-EB8DE5D7C23B}"/>
    <cellStyle name="Comma [0] 2 218" xfId="53504" hidden="1" xr:uid="{AB42710B-9974-4B9F-BF84-D5BC3E4B5E02}"/>
    <cellStyle name="Comma [0] 2 218" xfId="53506" hidden="1" xr:uid="{20DBDE29-7185-48F4-98BD-68C7E24B7B16}"/>
    <cellStyle name="Comma [0] 2 218" xfId="53508" hidden="1" xr:uid="{FB0B99EB-82BD-48DD-82AB-7F7D9575DA96}"/>
    <cellStyle name="Comma [0] 2 218" xfId="53510" hidden="1" xr:uid="{C30F8D50-506A-401A-A362-81C2AD8CD771}"/>
    <cellStyle name="Comma [0] 2 218" xfId="53513" hidden="1" xr:uid="{40EA2FA5-7F92-44DC-987E-02CDF61BF46A}"/>
    <cellStyle name="Comma [0] 2 218" xfId="53515" hidden="1" xr:uid="{F50018C9-90EC-48FF-96C3-9A89D99FA85C}"/>
    <cellStyle name="Comma [0] 2 218" xfId="53518" hidden="1" xr:uid="{45A25939-7BBC-43CD-B51E-715D03D0E1DB}"/>
    <cellStyle name="Comma [0] 2 218" xfId="53520" hidden="1" xr:uid="{8CADF4C9-E0A9-466E-8BCB-1E8F465CC74A}"/>
    <cellStyle name="Comma [0] 2 218" xfId="53522" hidden="1" xr:uid="{366B0E4A-E718-4D8E-85D4-556B69E7030C}"/>
    <cellStyle name="Comma [0] 2 218" xfId="53525" hidden="1" xr:uid="{7D494627-23F8-484E-8898-3A692E39DB2D}"/>
    <cellStyle name="Comma [0] 2 218" xfId="53528" hidden="1" xr:uid="{93891917-04E1-480A-B5E4-276DCF94F259}"/>
    <cellStyle name="Comma [0] 2 218" xfId="53529" hidden="1" xr:uid="{468D2D9B-9585-4F9F-A19C-06F1B886AA74}"/>
    <cellStyle name="Comma [0] 2 218" xfId="53532" hidden="1" xr:uid="{8C12CD8A-45C0-4C9D-BABA-1F12373B346E}"/>
    <cellStyle name="Comma [0] 2 218" xfId="53534" hidden="1" xr:uid="{A1E408AF-7802-480D-9B27-55B8C4CA16EA}"/>
    <cellStyle name="Comma [0] 2 218" xfId="53538" hidden="1" xr:uid="{848ECD8B-90B3-4DC3-BA07-B3EAFA5BF9B3}"/>
    <cellStyle name="Comma [0] 2 218" xfId="53540" hidden="1" xr:uid="{6D26EFF5-5248-41B0-B3D2-BC7C02C69861}"/>
    <cellStyle name="Comma [0] 2 218" xfId="53543" hidden="1" xr:uid="{808FC8E8-C897-4716-BCCE-AB0FD78C833A}"/>
    <cellStyle name="Comma [0] 2 218" xfId="53546" hidden="1" xr:uid="{DF2BCC82-FCFE-48B4-8D1D-9EA8136560F6}"/>
    <cellStyle name="Comma [0] 2 218" xfId="53549" hidden="1" xr:uid="{CA1758FE-1927-45B0-8A61-E5A9D72336E8}"/>
    <cellStyle name="Comma [0] 2 218" xfId="53552" hidden="1" xr:uid="{EEB25824-4763-4322-B388-9A215DB5E94E}"/>
    <cellStyle name="Comma [0] 2 218" xfId="53554" hidden="1" xr:uid="{B076A61C-AB90-4171-A92C-2655DA5C9E30}"/>
    <cellStyle name="Comma [0] 2 218" xfId="53557" hidden="1" xr:uid="{3F303A57-50DF-43B0-B762-BEA8CCABD58A}"/>
    <cellStyle name="Comma [0] 2 218" xfId="53559" hidden="1" xr:uid="{9E66CC70-94E9-4787-A23E-D03567377406}"/>
    <cellStyle name="Comma [0] 2 218" xfId="53561" hidden="1" xr:uid="{93197232-08E4-4A5F-AE94-0F6E5294B719}"/>
    <cellStyle name="Comma [0] 2 218" xfId="53564" hidden="1" xr:uid="{14AC6871-C85C-4B14-ABA1-D4A9A90D50B0}"/>
    <cellStyle name="Comma [0] 2 218" xfId="53566" hidden="1" xr:uid="{A6C626DE-DC21-4CF4-8A57-DB17AA36AB2B}"/>
    <cellStyle name="Comma [0] 2 218" xfId="53570" hidden="1" xr:uid="{FDF49A10-75AF-4047-B4F6-A039077C8500}"/>
    <cellStyle name="Comma [0] 2 218" xfId="53572" hidden="1" xr:uid="{E642DC6C-75F0-47D6-9364-1C995CDBAE78}"/>
    <cellStyle name="Comma [0] 2 218" xfId="53575" hidden="1" xr:uid="{C3FDB5F2-8027-46B4-848C-E856DB1003F4}"/>
    <cellStyle name="Comma [0] 2 218" xfId="53577" hidden="1" xr:uid="{5C31E0B3-324F-4D8A-8FE5-427B7C825F9D}"/>
    <cellStyle name="Comma [0] 2 218" xfId="53580" hidden="1" xr:uid="{1BB344E2-058F-4990-A950-9DE04776888A}"/>
    <cellStyle name="Comma [0] 2 218" xfId="53583" hidden="1" xr:uid="{EDA9A7AE-A9E9-4628-836E-E5A005BDA4F7}"/>
    <cellStyle name="Comma [0] 2 218" xfId="53585" hidden="1" xr:uid="{6CECEE32-69DD-4EB2-A3A5-7479D2E8A8D5}"/>
    <cellStyle name="Comma [0] 2 218" xfId="53588" hidden="1" xr:uid="{15DDCB21-7B82-47CF-819B-A3D905CF2330}"/>
    <cellStyle name="Comma [0] 2 218" xfId="53591" hidden="1" xr:uid="{BB54D3D9-1D2C-4B40-B53B-150B75722878}"/>
    <cellStyle name="Comma [0] 2 218" xfId="53593" hidden="1" xr:uid="{C9E759FE-BCE6-4ECD-9800-2EC9D88819EA}"/>
    <cellStyle name="Comma [0] 2 218" xfId="53596" hidden="1" xr:uid="{98D4953D-3971-4BE3-8298-F817C2DC3BE3}"/>
    <cellStyle name="Comma [0] 2 218" xfId="53598" hidden="1" xr:uid="{BF3B99EC-E97A-40F3-8397-325B9D85AFE7}"/>
    <cellStyle name="Comma [0] 2 218" xfId="53601" hidden="1" xr:uid="{17029354-26A4-4674-8D42-2B7B491A93C0}"/>
    <cellStyle name="Comma [0] 2 218" xfId="53603" hidden="1" xr:uid="{013AAD2B-D4BF-4E44-A03A-BA0207B4D3A4}"/>
    <cellStyle name="Comma [0] 2 218" xfId="53606" hidden="1" xr:uid="{7BCF3E3A-E22E-41FA-9814-267776C49EE9}"/>
    <cellStyle name="Comma [0] 2 218" xfId="53609" hidden="1" xr:uid="{1CB64085-6B5F-49F2-9246-268C398914DE}"/>
    <cellStyle name="Comma [0] 2 218" xfId="53611" hidden="1" xr:uid="{900DC030-EAA2-46B1-B25A-F384A6503C5D}"/>
    <cellStyle name="Comma [0] 2 218" xfId="53614" hidden="1" xr:uid="{B354D4B7-4A3F-4094-9CBA-A344CF7C6452}"/>
    <cellStyle name="Comma [0] 2 218" xfId="53616" hidden="1" xr:uid="{83925617-5BE3-4C50-BC5A-4B228FABEDC0}"/>
    <cellStyle name="Comma [0] 2 218" xfId="53621" hidden="1" xr:uid="{469A18BC-0CF6-42BD-A6D4-1867CAA6B720}"/>
    <cellStyle name="Comma [0] 2 218" xfId="53622" hidden="1" xr:uid="{E8D46432-9BEF-4D7F-BB8E-3D4D16193341}"/>
    <cellStyle name="Comma [0] 2 218" xfId="53626" hidden="1" xr:uid="{050D97A2-426D-4780-B836-1BF9EEE4935F}"/>
    <cellStyle name="Comma [0] 2 218" xfId="53628" hidden="1" xr:uid="{8DF326E3-A435-4E1F-9F2F-27572B991D7B}"/>
    <cellStyle name="Comma [0] 2 218" xfId="53630" hidden="1" xr:uid="{15147BC9-364E-4CBA-AC26-B223D93E72A9}"/>
    <cellStyle name="Comma [0] 2 218" xfId="53634" hidden="1" xr:uid="{9741F1A9-9209-46E3-994B-19990066CFCD}"/>
    <cellStyle name="Comma [0] 2 218" xfId="53636" hidden="1" xr:uid="{93E01848-6583-430A-BE41-E0866AC18A59}"/>
    <cellStyle name="Comma [0] 2 218" xfId="54807" hidden="1" xr:uid="{5B6BF3C0-A890-461E-8E37-E59AA5A96F92}"/>
    <cellStyle name="Comma [0] 2 218" xfId="54808" hidden="1" xr:uid="{595B23ED-3225-42C9-9BDE-08FD719E1D59}"/>
    <cellStyle name="Comma [0] 2 218" xfId="54813" hidden="1" xr:uid="{E05EEECC-4993-4107-875C-166212126A3A}"/>
    <cellStyle name="Comma [0] 2 218" xfId="54815" hidden="1" xr:uid="{9A6468D7-BC5A-481C-A501-0C66D55DE59B}"/>
    <cellStyle name="Comma [0] 2 218" xfId="54817" hidden="1" xr:uid="{88897E33-D216-438D-BD60-2DA4F6804A87}"/>
    <cellStyle name="Comma [0] 2 218" xfId="54820" hidden="1" xr:uid="{17382A31-77DE-4251-A0FD-409D6CC38178}"/>
    <cellStyle name="Comma [0] 2 218" xfId="54823" hidden="1" xr:uid="{6387D044-80C8-49E9-BB42-6A9504FB2D1F}"/>
    <cellStyle name="Comma [0] 2 218" xfId="54824" hidden="1" xr:uid="{A77A7671-5B25-4E7F-9CB1-C45D1FDB127D}"/>
    <cellStyle name="Comma [0] 2 218" xfId="54828" hidden="1" xr:uid="{9A879684-B164-4522-AE94-6A39F0F63FDB}"/>
    <cellStyle name="Comma [0] 2 218" xfId="54829" hidden="1" xr:uid="{E2735B06-1357-450D-93D9-4D5722208697}"/>
    <cellStyle name="Comma [0] 2 218" xfId="54833" hidden="1" xr:uid="{C2F5C0F7-349E-4CA1-AB90-1263250A99CC}"/>
    <cellStyle name="Comma [0] 2 218" xfId="54834" hidden="1" xr:uid="{0DDF924C-BE46-48CA-A527-443C0FF94EC4}"/>
    <cellStyle name="Comma [0] 2 218" xfId="54835" hidden="1" xr:uid="{3C4E0201-186A-4B9C-8118-4DA7856535A4}"/>
    <cellStyle name="Comma [0] 2 218" xfId="54839" hidden="1" xr:uid="{285AB3F3-90EF-4EF0-A635-98C1FB416AFA}"/>
    <cellStyle name="Comma [0] 2 218" xfId="54841" hidden="1" xr:uid="{6B52F172-CCF0-4726-B038-BE523B66BBD7}"/>
    <cellStyle name="Comma [0] 2 218" xfId="54842" hidden="1" xr:uid="{A9F7E0B1-5CEB-48E7-8190-627D499EA001}"/>
    <cellStyle name="Comma [0] 2 218" xfId="54846" hidden="1" xr:uid="{438603AD-A94E-4779-983F-427749E1E16F}"/>
    <cellStyle name="Comma [0] 2 218" xfId="54847" hidden="1" xr:uid="{5CA09A99-A10F-4240-839B-9A1DBE182A64}"/>
    <cellStyle name="Comma [0] 2 218" xfId="54852" hidden="1" xr:uid="{9AB43BD8-3494-4DFB-884A-7A45849BBCB9}"/>
    <cellStyle name="Comma [0] 2 218" xfId="54854" hidden="1" xr:uid="{56EB2A67-99B7-4979-B57A-99D9FC50AB18}"/>
    <cellStyle name="Comma [0] 2 218" xfId="54857" hidden="1" xr:uid="{72F6E778-DF50-408B-B401-DA2614E435DF}"/>
    <cellStyle name="Comma [0] 2 218" xfId="54860" hidden="1" xr:uid="{07437B92-2DC1-404D-8DEC-11EB25933EB5}"/>
    <cellStyle name="Comma [0] 2 218" xfId="54862" hidden="1" xr:uid="{733D7DD8-8E22-4B99-A551-266F660153E9}"/>
    <cellStyle name="Comma [0] 2 218" xfId="54866" hidden="1" xr:uid="{E54459D9-97A1-4565-B873-193BD0A4957D}"/>
    <cellStyle name="Comma [0] 2 218" xfId="54867" hidden="1" xr:uid="{45885E40-773C-47BB-92EE-AD200282ED1F}"/>
    <cellStyle name="Comma [0] 2 218" xfId="54871" hidden="1" xr:uid="{83B46B84-AB54-48DB-91B0-3052C2F64F64}"/>
    <cellStyle name="Comma [0] 2 218" xfId="54872" hidden="1" xr:uid="{7CA0610E-EDF4-4E71-A39A-04DD306EBC7E}"/>
    <cellStyle name="Comma [0] 2 218" xfId="54876" hidden="1" xr:uid="{7782F0DF-0452-4E58-A38E-D40F837FC041}"/>
    <cellStyle name="Comma [0] 2 218" xfId="54879" hidden="1" xr:uid="{9BB11D3D-17F7-47D5-8A41-15823B98C71B}"/>
    <cellStyle name="Comma [0] 2 218" xfId="54880" hidden="1" xr:uid="{76F96BE9-5839-4C2C-9E72-B7AB26007956}"/>
    <cellStyle name="Comma [0] 2 218" xfId="54884" hidden="1" xr:uid="{D72C4E4B-7064-441B-B71C-C298D1E55C1D}"/>
    <cellStyle name="Comma [0] 2 218" xfId="54885" hidden="1" xr:uid="{136147FA-4E02-4CBA-A6EE-13F2C8B24DE8}"/>
    <cellStyle name="Comma [0] 2 218" xfId="54890" hidden="1" xr:uid="{96DB7A75-A5E1-4881-99B4-2B231BB6A392}"/>
    <cellStyle name="Comma [0] 2 218" xfId="54891" hidden="1" xr:uid="{A00AD398-10BE-44DB-A802-233D41E29CC6}"/>
    <cellStyle name="Comma [0] 2 218" xfId="54895" hidden="1" xr:uid="{42A37878-C4CE-4A79-A7FD-840E7FB2C14C}"/>
    <cellStyle name="Comma [0] 2 218" xfId="54898" hidden="1" xr:uid="{0F98CBDE-F1AF-4F41-BC0F-A0C411DF5BD1}"/>
    <cellStyle name="Comma [0] 2 218" xfId="54899" hidden="1" xr:uid="{B3F3C0ED-DBEC-40D3-8AF3-B9CC0C240281}"/>
    <cellStyle name="Comma [0] 2 218" xfId="54903" hidden="1" xr:uid="{1BA2BDA4-91CE-40C5-B428-42D353D7262A}"/>
    <cellStyle name="Comma [0] 2 218" xfId="54905" hidden="1" xr:uid="{0122512E-9B2C-4DB6-B843-7CD3E697E7E6}"/>
    <cellStyle name="Comma [0] 2 218" xfId="54906" hidden="1" xr:uid="{14E16462-269C-466C-A2AD-1E4F0154EE44}"/>
    <cellStyle name="Comma [0] 2 218" xfId="54910" hidden="1" xr:uid="{380D040B-F533-4F40-B083-514FFE1290B8}"/>
    <cellStyle name="Comma [0] 2 218" xfId="54911" hidden="1" xr:uid="{A6729568-2E53-4FFC-A0CF-6499D4FDBBDA}"/>
    <cellStyle name="Comma [0] 2 218" xfId="54915" hidden="1" xr:uid="{4D7CBA5B-847B-402B-9EF7-CF45C7A4E5F5}"/>
    <cellStyle name="Comma [0] 2 218" xfId="54917" hidden="1" xr:uid="{2AF7F987-057E-4737-A4F9-23CC73970550}"/>
    <cellStyle name="Comma [0] 2 218" xfId="54918" hidden="1" xr:uid="{4F1ABDB7-AF61-414E-87BF-2FE76755C33D}"/>
    <cellStyle name="Comma [0] 2 218" xfId="54922" hidden="1" xr:uid="{05B53F5C-8511-4678-9EA2-DD8851EE8458}"/>
    <cellStyle name="Comma [0] 2 218" xfId="54925" hidden="1" xr:uid="{4D4B2F8B-31C9-4290-A78B-78304B045E1A}"/>
    <cellStyle name="Comma [0] 2 218" xfId="54926" hidden="1" xr:uid="{ED95E358-4F8E-41C7-B1F5-EB33F68D02D6}"/>
    <cellStyle name="Comma [0] 2 218" xfId="54930" hidden="1" xr:uid="{FB70A10D-49AD-4F24-B1D9-0F23645EA8D3}"/>
    <cellStyle name="Comma [0] 2 218" xfId="54931" hidden="1" xr:uid="{341E82DF-3EA7-4E37-8E4D-70A2D68DA97A}"/>
    <cellStyle name="Comma [0] 2 218" xfId="54937" hidden="1" xr:uid="{BFE7A205-99A1-40BB-8A8D-EF25CDDAF287}"/>
    <cellStyle name="Comma [0] 2 218" xfId="54938" hidden="1" xr:uid="{77B46E52-C48B-4275-B91F-D85C9F2B29D0}"/>
    <cellStyle name="Comma [0] 2 218" xfId="54941" hidden="1" xr:uid="{BA03D6ED-5366-4D28-B94C-D4AA781F4AD4}"/>
    <cellStyle name="Comma [0] 2 218" xfId="54945" hidden="1" xr:uid="{7D6F2DDC-7A26-4DCF-B54C-F8932918485E}"/>
    <cellStyle name="Comma [0] 2 218" xfId="54946" hidden="1" xr:uid="{2477E9D8-04BB-467A-B353-F95ABFAAF149}"/>
    <cellStyle name="Comma [0] 2 218" xfId="54950" hidden="1" xr:uid="{474576DD-294E-47A8-8159-D7543D286024}"/>
    <cellStyle name="Comma [0] 2 218" xfId="54951" hidden="1" xr:uid="{97A373D4-D3A1-4AF1-918C-9D6E2FC544A8}"/>
    <cellStyle name="Comma [0] 2 218" xfId="54955" hidden="1" xr:uid="{54F5EAA9-427A-4FA7-B31E-E1864D691634}"/>
    <cellStyle name="Comma [0] 2 218" xfId="54956" hidden="1" xr:uid="{5E6DF24B-BB9E-4157-B487-2071EFC0BC9B}"/>
    <cellStyle name="Comma [0] 2 218" xfId="54960" hidden="1" xr:uid="{F91ADC56-B0F3-4C4C-A8BB-BD03F3C956BA}"/>
    <cellStyle name="Comma [0] 2 218" xfId="54963" hidden="1" xr:uid="{59B52BB0-715A-4504-9794-A8A8259C632D}"/>
    <cellStyle name="Comma [0] 2 218" xfId="54964" hidden="1" xr:uid="{0F4DE263-AE10-497E-83F1-62084768A7A3}"/>
    <cellStyle name="Comma [0] 2 218" xfId="54967" hidden="1" xr:uid="{F285BC2E-C161-4862-8B71-D7C510D1366D}"/>
    <cellStyle name="Comma [0] 2 218" xfId="54969" hidden="1" xr:uid="{8C6C7EF1-64B2-4A8D-9C0A-52F327A49DAB}"/>
    <cellStyle name="Comma [0] 2 218" xfId="54973" hidden="1" xr:uid="{C4FDD7E2-F5F6-46C3-BCD3-0128715FA200}"/>
    <cellStyle name="Comma [0] 2 218" xfId="54975" hidden="1" xr:uid="{A40F0C2D-A748-4698-B9BE-D5239063ADB4}"/>
    <cellStyle name="Comma [0] 2 218" xfId="54979" hidden="1" xr:uid="{A9DE17FC-6DE9-485C-B969-FCF1DB883831}"/>
    <cellStyle name="Comma [0] 2 218" xfId="54981" hidden="1" xr:uid="{B155335B-1970-415A-A2BE-F9EC17487122}"/>
    <cellStyle name="Comma [0] 2 218" xfId="54983" hidden="1" xr:uid="{454E1D8C-6B78-4832-9062-BB63355FA034}"/>
    <cellStyle name="Comma [0] 2 218" xfId="54986" hidden="1" xr:uid="{14C89957-0B8C-4A7D-B9B2-BA6B5303DC52}"/>
    <cellStyle name="Comma [0] 2 218" xfId="54988" hidden="1" xr:uid="{631830EC-A976-4AA6-8F8D-A5E254939B7E}"/>
    <cellStyle name="Comma [0] 2 218" xfId="54990" hidden="1" xr:uid="{A00D0CD0-CB5E-4C05-ABBE-289B586384D9}"/>
    <cellStyle name="Comma [0] 2 218" xfId="54993" hidden="1" xr:uid="{75F8A10D-5A19-466A-A800-BF6CA767FF4F}"/>
    <cellStyle name="Comma [0] 2 218" xfId="54995" hidden="1" xr:uid="{9A6EF093-61F9-4B18-AB75-840F330DFC7C}"/>
    <cellStyle name="Comma [0] 2 218" xfId="54999" hidden="1" xr:uid="{50D7C1A2-0373-4EAA-8B47-3C2ED82846A5}"/>
    <cellStyle name="Comma [0] 2 218" xfId="55000" hidden="1" xr:uid="{79526CEC-1293-4D43-A62E-EC6154995E2A}"/>
    <cellStyle name="Comma [0] 2 218" xfId="55002" hidden="1" xr:uid="{4F6848E1-599A-45BC-BDD8-4FBCA6E19E47}"/>
    <cellStyle name="Comma [0] 2 218" xfId="55006" hidden="1" xr:uid="{20881B84-0F40-4D10-B58F-294F1B6B493C}"/>
    <cellStyle name="Comma [0] 2 218" xfId="55008" hidden="1" xr:uid="{107581FC-6BFA-4345-BD8D-B1A3ACE052FC}"/>
    <cellStyle name="Comma [0] 2 218" xfId="55010" hidden="1" xr:uid="{605B2183-4D09-45E5-9630-7F76C320BD57}"/>
    <cellStyle name="Comma [0] 2 218" xfId="55013" hidden="1" xr:uid="{E38CD731-C9BB-454F-BE08-7684C89102F3}"/>
    <cellStyle name="Comma [0] 2 218" xfId="55015" hidden="1" xr:uid="{11002A70-AB41-4B64-A50C-86349C5DC526}"/>
    <cellStyle name="Comma [0] 2 218" xfId="55020" hidden="1" xr:uid="{C1D83100-C1BA-4D2E-811C-F7FBAB770CBD}"/>
    <cellStyle name="Comma [0] 2 218" xfId="55022" hidden="1" xr:uid="{760BCFC4-DCEF-4192-8A91-2EBE363C82CA}"/>
    <cellStyle name="Comma [0] 2 218" xfId="55026" hidden="1" xr:uid="{B181EDFD-64C3-43AE-A598-549259AD57DA}"/>
    <cellStyle name="Comma [0] 2 218" xfId="55028" hidden="1" xr:uid="{4D2E5DEC-426F-4B90-85E0-931C0DF11A3C}"/>
    <cellStyle name="Comma [0] 2 218" xfId="55031" hidden="1" xr:uid="{28BD2A46-798F-4342-A84F-7F291F876AFA}"/>
    <cellStyle name="Comma [0] 2 218" xfId="55034" hidden="1" xr:uid="{41AA7AEC-94D3-4C0D-9206-E45D73AAFF3C}"/>
    <cellStyle name="Comma [0] 2 218" xfId="55036" hidden="1" xr:uid="{E310CC10-DD1A-45D8-9F71-E9DC3B538554}"/>
    <cellStyle name="Comma [0] 2 218" xfId="55039" hidden="1" xr:uid="{3265998D-0FA9-49BC-A149-2189B64572FE}"/>
    <cellStyle name="Comma [0] 2 218" xfId="55041" hidden="1" xr:uid="{ECDC0CBE-86C4-4313-A8CF-60DC4CFEC604}"/>
    <cellStyle name="Comma [0] 2 218" xfId="55044" hidden="1" xr:uid="{3176F440-4392-4E1C-BCA6-F72BCE2F5C0E}"/>
    <cellStyle name="Comma [0] 2 218" xfId="55047" hidden="1" xr:uid="{7CDB928D-DA97-4BA6-A829-E9923770FBBF}"/>
    <cellStyle name="Comma [0] 2 218" xfId="55049" hidden="1" xr:uid="{9E642D07-BF76-4EBE-8CA6-B38DBBFD0202}"/>
    <cellStyle name="Comma [0] 2 218" xfId="55052" hidden="1" xr:uid="{A9F4E52F-C854-43C2-A025-80A40E4013BA}"/>
    <cellStyle name="Comma [0] 2 218" xfId="55053" hidden="1" xr:uid="{D4270086-E616-44AB-BCC5-C193B8365FFD}"/>
    <cellStyle name="Comma [0] 2 218" xfId="55058" hidden="1" xr:uid="{9CF8880E-AF3B-47BB-85A0-66D543BD8F0D}"/>
    <cellStyle name="Comma [0] 2 218" xfId="55060" hidden="1" xr:uid="{DF8299F2-E2BF-488F-B22F-4308E4D203BC}"/>
    <cellStyle name="Comma [0] 2 218" xfId="55063" hidden="1" xr:uid="{035D2920-100C-4E2C-910B-851DD0C720B7}"/>
    <cellStyle name="Comma [0] 2 218" xfId="55066" hidden="1" xr:uid="{AD2C415F-13D6-49D3-AF78-83E0EAA5DD3B}"/>
    <cellStyle name="Comma [0] 2 218" xfId="55068" hidden="1" xr:uid="{D66AEC21-CFC4-48E1-B94B-7FC5CC8A8C1C}"/>
    <cellStyle name="Comma [0] 2 218" xfId="55071" hidden="1" xr:uid="{49C6BD37-37B3-425A-A882-846D3912C701}"/>
    <cellStyle name="Comma [0] 2 218" xfId="55073" hidden="1" xr:uid="{B3524C19-005A-411D-ABE6-BFF7007278D8}"/>
    <cellStyle name="Comma [0] 2 218" xfId="55075" hidden="1" xr:uid="{533B436E-06F8-46C9-9394-980DFA3C3C63}"/>
    <cellStyle name="Comma [0] 2 218" xfId="55078" hidden="1" xr:uid="{34EBB446-7662-40CE-995B-7E958C855499}"/>
    <cellStyle name="Comma [0] 2 218" xfId="55080" hidden="1" xr:uid="{90A52991-AF9A-4F69-A572-F11FDB58D619}"/>
    <cellStyle name="Comma [0] 2 218" xfId="55084" hidden="1" xr:uid="{F41F710F-5760-4352-ADB8-581706CC9F02}"/>
    <cellStyle name="Comma [0] 2 218" xfId="55085" hidden="1" xr:uid="{B31470EA-B48A-4C88-9EED-404C864926BA}"/>
    <cellStyle name="Comma [0] 2 218" xfId="55087" hidden="1" xr:uid="{812313CD-B1C8-4E80-B156-D6866403B4DA}"/>
    <cellStyle name="Comma [0] 2 218" xfId="55091" hidden="1" xr:uid="{AA222F5B-B646-412F-857E-124DEBCC920B}"/>
    <cellStyle name="Comma [0] 2 218" xfId="55093" hidden="1" xr:uid="{CF1E0AE6-4ABF-40DA-8AAB-2697EB5C71A9}"/>
    <cellStyle name="Comma [0] 2 218" xfId="55095" hidden="1" xr:uid="{7B0916ED-FD7A-45F1-9BBE-8A3DDB94FB93}"/>
    <cellStyle name="Comma [0] 2 218" xfId="55098" hidden="1" xr:uid="{DF279EA5-5907-48CC-AB62-D5D1AE914FE8}"/>
    <cellStyle name="Comma [0] 2 218" xfId="55100" hidden="1" xr:uid="{50A260B2-736E-4D5B-A4AA-FB10295F98E7}"/>
    <cellStyle name="Comma [0] 2 218" xfId="55105" hidden="1" xr:uid="{B99172E8-EB42-4D6A-AE25-D6AA789CA7A0}"/>
    <cellStyle name="Comma [0] 2 218" xfId="55106" hidden="1" xr:uid="{F9026D3D-DAFA-4D1D-AB7C-2B438B6AD55A}"/>
    <cellStyle name="Comma [0] 2 218" xfId="55110" hidden="1" xr:uid="{C7BF7E9A-CA02-4918-B8D4-956EE62BF58B}"/>
    <cellStyle name="Comma [0] 2 218" xfId="55113" hidden="1" xr:uid="{4F560620-B9EB-40F6-8FB8-E005C23E34F4}"/>
    <cellStyle name="Comma [0] 2 218" xfId="55115" hidden="1" xr:uid="{20F10023-3D85-4538-AC71-001336F69063}"/>
    <cellStyle name="Comma [0] 2 218" xfId="55118" hidden="1" xr:uid="{A0E93B89-059B-4C4F-B923-4C8E1DBA845D}"/>
    <cellStyle name="Comma [0] 2 218" xfId="55119" hidden="1" xr:uid="{AFEB5E43-BB87-48EB-8021-7660056CD257}"/>
    <cellStyle name="Comma [0] 2 218" xfId="55122" hidden="1" xr:uid="{5B435E2F-F3D5-4E77-A1CD-6214DDF07AE3}"/>
    <cellStyle name="Comma [0] 2 218" xfId="55123" hidden="1" xr:uid="{92D15D3D-16B9-4E61-8EAA-00D7B1B68C0E}"/>
    <cellStyle name="Comma [0] 2 218" xfId="55126" hidden="1" xr:uid="{9AC17CB8-4EAC-435B-A4E4-2CD6FD3ABEEF}"/>
    <cellStyle name="Comma [0] 2 218" xfId="55129" hidden="1" xr:uid="{7DC1DEC1-851D-452F-A5A7-07DD05CBFC74}"/>
    <cellStyle name="Comma [0] 2 218" xfId="55130" hidden="1" xr:uid="{065BA143-35F4-43EB-8F2F-E8A5CABE8B4F}"/>
    <cellStyle name="Comma [0] 2 218" xfId="55134" hidden="1" xr:uid="{A02662AB-01D4-492A-8A70-DE16F8C283B8}"/>
    <cellStyle name="Comma [0] 2 218" xfId="55135" hidden="1" xr:uid="{142D6502-F599-4FB4-B8DD-2AD32CD9E5D2}"/>
    <cellStyle name="Comma [0] 2 218" xfId="55139" hidden="1" xr:uid="{5001E041-EADA-46CB-8B37-075F8F046B85}"/>
    <cellStyle name="Comma [0] 2 218" xfId="55141" hidden="1" xr:uid="{4F058246-033D-454F-861B-7B32EF3D1D80}"/>
    <cellStyle name="Comma [0] 2 218" xfId="55142" hidden="1" xr:uid="{20F1AD6E-AF04-4D6A-8F1A-746B2FFE4BFE}"/>
    <cellStyle name="Comma [0] 2 218" xfId="55145" hidden="1" xr:uid="{9FA230F8-2085-4EE9-BF51-42EE0D4FF867}"/>
    <cellStyle name="Comma [0] 2 218" xfId="55147" hidden="1" xr:uid="{2266B79D-6000-41D8-9597-724A0DA97EE3}"/>
    <cellStyle name="Comma [0] 2 218" xfId="55148" hidden="1" xr:uid="{41932BAE-72A6-42A1-8A7F-E6761B937E93}"/>
    <cellStyle name="Comma [0] 2 218" xfId="55152" hidden="1" xr:uid="{78101150-5368-4300-A16B-DEC48D6EEAC3}"/>
    <cellStyle name="Comma [0] 2 218" xfId="55154" hidden="1" xr:uid="{A003C118-13B7-4C25-A43B-1F6F8E9A2DB1}"/>
    <cellStyle name="Comma [0] 2 218" xfId="55156" hidden="1" xr:uid="{A4E81565-2C86-4C7B-A635-E342D67B854E}"/>
    <cellStyle name="Comma [0] 2 218" xfId="55159" hidden="1" xr:uid="{EE1D2263-E786-4768-B86C-75486E9A3916}"/>
    <cellStyle name="Comma [0] 2 218" xfId="55161" hidden="1" xr:uid="{AAB424F7-80F5-423D-AE5E-1F09FAE2DBA1}"/>
    <cellStyle name="Comma [0] 2 218" xfId="55165" hidden="1" xr:uid="{B8210F70-B697-4C5C-A67B-3B14700004CF}"/>
    <cellStyle name="Comma [0] 2 218" xfId="55166" hidden="1" xr:uid="{58339BA1-F323-4F8D-8838-94A8FD5425F4}"/>
    <cellStyle name="Comma [0] 2 218" xfId="55168" hidden="1" xr:uid="{DB97AEEB-C06F-40C7-8FBC-231C50C1550C}"/>
    <cellStyle name="Comma [0] 2 218" xfId="55172" hidden="1" xr:uid="{5897E5BA-872E-43D8-BAED-CF093F2297EE}"/>
    <cellStyle name="Comma [0] 2 218" xfId="55174" hidden="1" xr:uid="{F1F047CA-9BCE-402E-ABE3-2AE0D4903BB0}"/>
    <cellStyle name="Comma [0] 2 218" xfId="55176" hidden="1" xr:uid="{2C879E1B-BD99-4A3F-AA85-32EF35B3C54C}"/>
    <cellStyle name="Comma [0] 2 218" xfId="55179" hidden="1" xr:uid="{6695843C-521D-4FE1-86AB-465490406E87}"/>
    <cellStyle name="Comma [0] 2 218" xfId="55181" hidden="1" xr:uid="{0C2BC349-7981-446E-AC8C-1E0310F3B574}"/>
    <cellStyle name="Comma [0] 2 218" xfId="55186" hidden="1" xr:uid="{D21DF3D8-32A1-45E0-AB00-F2DE0D985B50}"/>
    <cellStyle name="Comma [0] 2 218" xfId="55187" hidden="1" xr:uid="{E2D65D6D-0ACB-47E8-A4C2-71DB84D40006}"/>
    <cellStyle name="Comma [0] 2 218" xfId="55191" hidden="1" xr:uid="{62E65D5B-F0C8-4FDC-985F-50C54DC35D0E}"/>
    <cellStyle name="Comma [0] 2 218" xfId="55194" hidden="1" xr:uid="{AECC155D-1643-4612-9E70-F76FFF6DE9B4}"/>
    <cellStyle name="Comma [0] 2 218" xfId="55196" hidden="1" xr:uid="{FFF85BD1-E6A3-4B5D-A582-A2C4C5E83875}"/>
    <cellStyle name="Comma [0] 2 218" xfId="55199" hidden="1" xr:uid="{1AC97FFB-F4E5-48AE-9173-E413F7FDAF9C}"/>
    <cellStyle name="Comma [0] 2 218" xfId="55200" hidden="1" xr:uid="{768D09FC-65B4-4716-B507-FEAAEFDD939D}"/>
    <cellStyle name="Comma [0] 2 218" xfId="55204" hidden="1" xr:uid="{2F202FBC-7A11-4710-ACC4-BFE1EB85F053}"/>
    <cellStyle name="Comma [0] 2 218" xfId="55207" hidden="1" xr:uid="{70A93806-F71A-4D8E-A59F-1F2AC63AF382}"/>
    <cellStyle name="Comma [0] 2 218" xfId="55209" hidden="1" xr:uid="{9EBE2FDA-F8A4-4B70-98C0-5985FA932D02}"/>
    <cellStyle name="Comma [0] 2 218" xfId="55211" hidden="1" xr:uid="{B4FC5C64-A29E-400A-B065-A37845AC659E}"/>
    <cellStyle name="Comma [0] 2 218" xfId="55214" hidden="1" xr:uid="{66EC05FA-FF52-4176-8C2B-735CBDEFAE5D}"/>
    <cellStyle name="Comma [0] 2 218" xfId="55216" hidden="1" xr:uid="{92D55AC5-D2CA-47D5-8949-FCF07678695C}"/>
    <cellStyle name="Comma [0] 2 218" xfId="55220" hidden="1" xr:uid="{76232040-75EF-4B48-89BE-EA82821E68ED}"/>
    <cellStyle name="Comma [0] 2 218" xfId="55222" hidden="1" xr:uid="{5B5C9E55-0509-4166-9650-4D9228993F03}"/>
    <cellStyle name="Comma [0] 2 218" xfId="55225" hidden="1" xr:uid="{3008295C-1996-43FE-A521-89FD3381D95F}"/>
    <cellStyle name="Comma [0] 2 218" xfId="55227" hidden="1" xr:uid="{8687166D-D8BA-4BC5-B7A6-194D1B26ED65}"/>
    <cellStyle name="Comma [0] 2 218" xfId="55230" hidden="1" xr:uid="{17C1DF1E-01F0-4D8A-8AC2-14DC2C20839E}"/>
    <cellStyle name="Comma [0] 2 218" xfId="55232" hidden="1" xr:uid="{8DBEB199-5714-4DEA-B9E8-5806AC6AE18B}"/>
    <cellStyle name="Comma [0] 2 218" xfId="55234" hidden="1" xr:uid="{901D587D-13F7-475D-BCDF-0363B701AD40}"/>
    <cellStyle name="Comma [0] 2 218" xfId="55236" hidden="1" xr:uid="{A44B8CF8-E6B7-40D1-90F2-B81A498D7F7A}"/>
    <cellStyle name="Comma [0] 2 218" xfId="55239" hidden="1" xr:uid="{02F1674D-C8E0-4E74-B328-C8C1D7970D7D}"/>
    <cellStyle name="Comma [0] 2 218" xfId="55241" hidden="1" xr:uid="{1CB0F4BC-A322-4C71-A379-307BB9647E15}"/>
    <cellStyle name="Comma [0] 2 218" xfId="55244" hidden="1" xr:uid="{E51E42C1-7B28-449D-9589-80D7C5F49E45}"/>
    <cellStyle name="Comma [0] 2 218" xfId="55246" hidden="1" xr:uid="{854C3C40-7157-4E5F-B45A-C87847E51707}"/>
    <cellStyle name="Comma [0] 2 218" xfId="55248" hidden="1" xr:uid="{E2FAA031-D184-4125-9F81-5F1B15DE239C}"/>
    <cellStyle name="Comma [0] 2 218" xfId="55251" hidden="1" xr:uid="{BF5772FC-71BA-4AAE-B7DB-AA2DC0E0E8EA}"/>
    <cellStyle name="Comma [0] 2 218" xfId="55254" hidden="1" xr:uid="{C6CB64C4-1491-4CB4-A26F-80B01A1ABD48}"/>
    <cellStyle name="Comma [0] 2 218" xfId="55255" hidden="1" xr:uid="{CCFE3C34-9E75-4691-BC71-80819E8A5CEE}"/>
    <cellStyle name="Comma [0] 2 218" xfId="55258" hidden="1" xr:uid="{152B63AE-43CE-4528-833C-D8CCFA8DE6CE}"/>
    <cellStyle name="Comma [0] 2 218" xfId="55260" hidden="1" xr:uid="{72E2A5D1-BA08-494A-8328-5521FE36D60D}"/>
    <cellStyle name="Comma [0] 2 218" xfId="55264" hidden="1" xr:uid="{3735BFCC-126E-481C-8084-74564E877A8F}"/>
    <cellStyle name="Comma [0] 2 218" xfId="55266" hidden="1" xr:uid="{64C6FA56-D40B-4D66-97E1-70C10E97E91C}"/>
    <cellStyle name="Comma [0] 2 218" xfId="55269" hidden="1" xr:uid="{C8C24E0D-70A9-408F-B818-FB2DB4A62F38}"/>
    <cellStyle name="Comma [0] 2 218" xfId="55272" hidden="1" xr:uid="{19F29C69-C848-4C4C-88DE-6988D6DF46A3}"/>
    <cellStyle name="Comma [0] 2 218" xfId="55275" hidden="1" xr:uid="{55BDC8E1-280F-4260-9B9A-97069A63647D}"/>
    <cellStyle name="Comma [0] 2 218" xfId="55278" hidden="1" xr:uid="{7051654C-AE1D-43C0-B2EA-679967A23C47}"/>
    <cellStyle name="Comma [0] 2 218" xfId="55280" hidden="1" xr:uid="{AC2E1486-8EA1-42B6-83EC-3824081F7ACB}"/>
    <cellStyle name="Comma [0] 2 218" xfId="55283" hidden="1" xr:uid="{FE0CA82B-95F6-4242-81DE-95D3A92A1D2E}"/>
    <cellStyle name="Comma [0] 2 218" xfId="55285" hidden="1" xr:uid="{BD92CFA1-6E80-403A-A66D-6FDE660EA6D0}"/>
    <cellStyle name="Comma [0] 2 218" xfId="55287" hidden="1" xr:uid="{28A0E821-DDAF-466F-9626-1328ED2EC77E}"/>
    <cellStyle name="Comma [0] 2 218" xfId="55290" hidden="1" xr:uid="{B20B8693-144A-4709-85D8-071C5046585A}"/>
    <cellStyle name="Comma [0] 2 218" xfId="55292" hidden="1" xr:uid="{BD6FC79F-0209-4A82-AEF0-050376B4E3E2}"/>
    <cellStyle name="Comma [0] 2 218" xfId="55296" hidden="1" xr:uid="{7895FA40-6794-44AA-909B-404C18DDF405}"/>
    <cellStyle name="Comma [0] 2 218" xfId="55298" hidden="1" xr:uid="{231CBFA4-7618-4855-BEA9-47667A603BAD}"/>
    <cellStyle name="Comma [0] 2 218" xfId="55301" hidden="1" xr:uid="{81DD26B7-F1B3-4284-B776-890F6E105BFD}"/>
    <cellStyle name="Comma [0] 2 218" xfId="55303" hidden="1" xr:uid="{2F524C2B-C9B6-416A-B6B3-8F07F0EA0050}"/>
    <cellStyle name="Comma [0] 2 218" xfId="55306" hidden="1" xr:uid="{5203A297-625C-4F64-98D9-099C0FD1F38A}"/>
    <cellStyle name="Comma [0] 2 218" xfId="55309" hidden="1" xr:uid="{F75EDA1E-8F17-4757-B4CB-DFB46E2F6931}"/>
    <cellStyle name="Comma [0] 2 218" xfId="55311" hidden="1" xr:uid="{9740A25D-6EDF-4F0B-A820-6EF9D49D5712}"/>
    <cellStyle name="Comma [0] 2 218" xfId="55314" hidden="1" xr:uid="{5C55E1CD-9B98-4192-AA2E-8DC7896DD03D}"/>
    <cellStyle name="Comma [0] 2 218" xfId="55317" hidden="1" xr:uid="{5E1A5933-B52C-4398-B393-D1710F9210C2}"/>
    <cellStyle name="Comma [0] 2 218" xfId="55319" hidden="1" xr:uid="{A95EB1BA-62C3-4B52-A3EC-B565DBBE29E8}"/>
    <cellStyle name="Comma [0] 2 218" xfId="55322" hidden="1" xr:uid="{56880433-3EA1-4E33-8AE0-1A7105D4FB55}"/>
    <cellStyle name="Comma [0] 2 218" xfId="55324" hidden="1" xr:uid="{6D417B23-1340-45B6-8669-C5C0F890CDC3}"/>
    <cellStyle name="Comma [0] 2 218" xfId="55327" hidden="1" xr:uid="{6F1D2F93-53C5-42EC-A937-720D4F793CED}"/>
    <cellStyle name="Comma [0] 2 218" xfId="55329" hidden="1" xr:uid="{ABA775A9-2E2C-4F5F-AB28-795E97E060B8}"/>
    <cellStyle name="Comma [0] 2 218" xfId="55332" hidden="1" xr:uid="{2D87E4EC-529E-419F-8D7A-63265758EF3D}"/>
    <cellStyle name="Comma [0] 2 218" xfId="55335" hidden="1" xr:uid="{816B9ACE-662B-4980-AA55-823760204F34}"/>
    <cellStyle name="Comma [0] 2 218" xfId="55337" hidden="1" xr:uid="{C92CC716-4F47-493C-88A0-F4F3220E07F4}"/>
    <cellStyle name="Comma [0] 2 218" xfId="55340" hidden="1" xr:uid="{64E535C5-DFE8-4A0E-B633-DCA94ACF20E7}"/>
    <cellStyle name="Comma [0] 2 218" xfId="55342" hidden="1" xr:uid="{7E04E646-AA8E-46DD-B4E5-EF3CB5C8BDCB}"/>
    <cellStyle name="Comma [0] 2 218" xfId="55346" hidden="1" xr:uid="{B39B375B-5E71-4E5F-A2D1-6A3B608FA9F9}"/>
    <cellStyle name="Comma [0] 2 218" xfId="55347" hidden="1" xr:uid="{B5916D16-FF41-48B5-906D-A19AD87A5273}"/>
    <cellStyle name="Comma [0] 2 218" xfId="55351" hidden="1" xr:uid="{F486B398-9B19-40E1-92D5-C20C85FBC2BA}"/>
    <cellStyle name="Comma [0] 2 218" xfId="55353" hidden="1" xr:uid="{98E71178-2A90-43F7-BED4-509C01547BC1}"/>
    <cellStyle name="Comma [0] 2 218" xfId="55355" hidden="1" xr:uid="{F1DB9778-0C93-4053-93A8-134105562397}"/>
    <cellStyle name="Comma [0] 2 218" xfId="55359" hidden="1" xr:uid="{8204636C-31B6-4B45-B854-9E934D7BC163}"/>
    <cellStyle name="Comma [0] 2 218" xfId="55361" hidden="1" xr:uid="{6813FB50-8787-46EF-B899-4803255696EF}"/>
    <cellStyle name="Comma [0] 2 218" xfId="56522" hidden="1" xr:uid="{B2449EB2-736C-42A6-AD77-133C538BD487}"/>
    <cellStyle name="Comma [0] 2 218" xfId="56523" hidden="1" xr:uid="{1CDCA876-7C21-48E8-B34E-CB39AB597047}"/>
    <cellStyle name="Comma [0] 2 218" xfId="56528" hidden="1" xr:uid="{5B3A6DCF-8D0A-4A59-8966-E1DC8C5305F1}"/>
    <cellStyle name="Comma [0] 2 218" xfId="56530" hidden="1" xr:uid="{50837F91-F805-41EB-9255-A36B93157AE3}"/>
    <cellStyle name="Comma [0] 2 218" xfId="56531" hidden="1" xr:uid="{86172878-E4E6-4F78-80D5-B51A21EB6684}"/>
    <cellStyle name="Comma [0] 2 218" xfId="56534" hidden="1" xr:uid="{6EF0C217-D9ED-4F69-8944-8D706BA30C0D}"/>
    <cellStyle name="Comma [0] 2 218" xfId="56537" hidden="1" xr:uid="{5DB271B6-EDC1-49DD-95C5-671053DA3BC2}"/>
    <cellStyle name="Comma [0] 2 218" xfId="56538" hidden="1" xr:uid="{C775E5B0-0B4B-4D07-824D-29158ABD3273}"/>
    <cellStyle name="Comma [0] 2 218" xfId="56541" hidden="1" xr:uid="{50249837-AA98-425C-8FDD-5BA573CACB35}"/>
    <cellStyle name="Comma [0] 2 218" xfId="56542" hidden="1" xr:uid="{B4CBB7BB-1E72-43BB-AFE5-0216689F931E}"/>
    <cellStyle name="Comma [0] 2 218" xfId="56546" hidden="1" xr:uid="{1CEC7F89-B7D6-4CF4-A34E-3E0B628CAF29}"/>
    <cellStyle name="Comma [0] 2 218" xfId="56547" hidden="1" xr:uid="{621795E3-1A1D-4FA5-ABFC-443C30D30B4B}"/>
    <cellStyle name="Comma [0] 2 218" xfId="56548" hidden="1" xr:uid="{95435691-9270-4635-9E9F-A014430DD0A6}"/>
    <cellStyle name="Comma [0] 2 218" xfId="56552" hidden="1" xr:uid="{571838D9-DADB-4870-8715-3E6FCECCE394}"/>
    <cellStyle name="Comma [0] 2 218" xfId="56554" hidden="1" xr:uid="{F9C8F761-6A9E-42E4-94DF-BE2F080ED3ED}"/>
    <cellStyle name="Comma [0] 2 218" xfId="56555" hidden="1" xr:uid="{C2C6B013-DE1F-489E-BD46-F808E806F2EC}"/>
    <cellStyle name="Comma [0] 2 218" xfId="56559" hidden="1" xr:uid="{0B1EB452-115F-408F-A18A-CAB93B50E32F}"/>
    <cellStyle name="Comma [0] 2 218" xfId="56560" hidden="1" xr:uid="{39D5FC59-A55C-4765-BF7D-64EEBEA0C850}"/>
    <cellStyle name="Comma [0] 2 218" xfId="56565" hidden="1" xr:uid="{DA3C16AE-EAEF-448D-B5DE-0CDBC4EFDA3E}"/>
    <cellStyle name="Comma [0] 2 218" xfId="56567" hidden="1" xr:uid="{11F897B3-3CDA-47BB-B707-3F1BF5156E4A}"/>
    <cellStyle name="Comma [0] 2 218" xfId="56570" hidden="1" xr:uid="{5775388A-4AED-4228-9B23-19CA06BCB225}"/>
    <cellStyle name="Comma [0] 2 218" xfId="56573" hidden="1" xr:uid="{8AB20454-9A5B-4A7B-A345-34739DEB58DE}"/>
    <cellStyle name="Comma [0] 2 218" xfId="56575" hidden="1" xr:uid="{9927C738-23BE-4933-B936-BB8C0E9AC780}"/>
    <cellStyle name="Comma [0] 2 218" xfId="56579" hidden="1" xr:uid="{39481AFE-F2A4-4B80-B6D5-962214D4D51A}"/>
    <cellStyle name="Comma [0] 2 218" xfId="56580" hidden="1" xr:uid="{E5BFE16E-4296-4C73-BA1F-B65EB4D97FC9}"/>
    <cellStyle name="Comma [0] 2 218" xfId="56584" hidden="1" xr:uid="{9C5D3F41-D95F-434D-8770-48FFB5F2593C}"/>
    <cellStyle name="Comma [0] 2 218" xfId="56585" hidden="1" xr:uid="{DD447854-2F8F-4C8D-A2C8-4C39FC09FB39}"/>
    <cellStyle name="Comma [0] 2 218" xfId="56589" hidden="1" xr:uid="{DD67EC9A-259C-4C92-9100-0271A1F1A3D7}"/>
    <cellStyle name="Comma [0] 2 218" xfId="56592" hidden="1" xr:uid="{86A7CEA8-AC0B-46D6-AFD0-BE7C49ADD167}"/>
    <cellStyle name="Comma [0] 2 218" xfId="56593" hidden="1" xr:uid="{A51510F6-EF0B-4EB4-A04F-BA97D0E2B2E1}"/>
    <cellStyle name="Comma [0] 2 218" xfId="56597" hidden="1" xr:uid="{D3AADFA2-4C09-4798-B404-A2931108303B}"/>
    <cellStyle name="Comma [0] 2 218" xfId="56598" hidden="1" xr:uid="{3B9391CF-3FCE-4FF8-AD26-75EFC22CE8C0}"/>
    <cellStyle name="Comma [0] 2 218" xfId="56603" hidden="1" xr:uid="{E5D6C793-8A26-468A-B8AE-D645686C71A5}"/>
    <cellStyle name="Comma [0] 2 218" xfId="56604" hidden="1" xr:uid="{7596A947-62FB-4FBC-BA81-C8E83FFEDD06}"/>
    <cellStyle name="Comma [0] 2 218" xfId="56608" hidden="1" xr:uid="{FB83C7BD-3677-4862-8FDF-D8BE4A628612}"/>
    <cellStyle name="Comma [0] 2 218" xfId="56611" hidden="1" xr:uid="{A0D95176-5A61-4435-9E40-0F0B8D015F25}"/>
    <cellStyle name="Comma [0] 2 218" xfId="56612" hidden="1" xr:uid="{14B202DC-3436-44F7-98C6-A3628556E8C8}"/>
    <cellStyle name="Comma [0] 2 218" xfId="56616" hidden="1" xr:uid="{3702BED4-8974-41DC-A202-E21E0A77CF03}"/>
    <cellStyle name="Comma [0] 2 218" xfId="56618" hidden="1" xr:uid="{39C4A365-9333-4365-8C19-A1B5C7207CD9}"/>
    <cellStyle name="Comma [0] 2 218" xfId="56619" hidden="1" xr:uid="{9E3415E0-19AE-43AE-AAE0-CF19CCB4F560}"/>
    <cellStyle name="Comma [0] 2 218" xfId="56623" hidden="1" xr:uid="{7238BC2F-50F7-4A5C-B381-FD2E93225EA0}"/>
    <cellStyle name="Comma [0] 2 218" xfId="56624" hidden="1" xr:uid="{473705B7-AEA1-4F82-B37F-DFBF948B7D20}"/>
    <cellStyle name="Comma [0] 2 218" xfId="56628" hidden="1" xr:uid="{6792DF80-EF1C-4B98-BB95-B2ABBFB0A28C}"/>
    <cellStyle name="Comma [0] 2 218" xfId="56630" hidden="1" xr:uid="{B32648CE-AD72-46D7-8D1F-0323E91F787B}"/>
    <cellStyle name="Comma [0] 2 218" xfId="56631" hidden="1" xr:uid="{A38DBD7F-8A26-4A9D-A884-CD1D6FBF979D}"/>
    <cellStyle name="Comma [0] 2 218" xfId="56635" hidden="1" xr:uid="{61E7AAB0-11BE-4578-8395-BF3304854EB7}"/>
    <cellStyle name="Comma [0] 2 218" xfId="56638" hidden="1" xr:uid="{05A94D39-6DB3-4230-A70C-EF6BBB5D021D}"/>
    <cellStyle name="Comma [0] 2 218" xfId="56639" hidden="1" xr:uid="{47B7C4CE-84A4-470B-8B24-91081AD56F8C}"/>
    <cellStyle name="Comma [0] 2 218" xfId="56643" hidden="1" xr:uid="{A7EEEA33-DC62-4038-8CEC-B0206DC28C2F}"/>
    <cellStyle name="Comma [0] 2 218" xfId="56644" hidden="1" xr:uid="{4C11B33F-C94E-4058-BD4A-51B9DEE11907}"/>
    <cellStyle name="Comma [0] 2 218" xfId="56650" hidden="1" xr:uid="{3A3E67AA-2B4C-485C-A94F-3B7C100A9D52}"/>
    <cellStyle name="Comma [0] 2 218" xfId="56651" hidden="1" xr:uid="{6AFCA5CF-133C-4473-B743-9E0599496AA8}"/>
    <cellStyle name="Comma [0] 2 218" xfId="56654" hidden="1" xr:uid="{92890A4F-8083-4CC2-A11E-9D23F699A454}"/>
    <cellStyle name="Comma [0] 2 218" xfId="56658" hidden="1" xr:uid="{1553F1F2-1749-4503-A3CC-1A863F142D2A}"/>
    <cellStyle name="Comma [0] 2 218" xfId="56659" hidden="1" xr:uid="{369BFB44-A4CF-444B-A156-13C0F7295D66}"/>
    <cellStyle name="Comma [0] 2 218" xfId="56663" hidden="1" xr:uid="{5A245DF9-C5CE-49D6-96EE-7D7F54FE7AE4}"/>
    <cellStyle name="Comma [0] 2 218" xfId="56664" hidden="1" xr:uid="{9E5E8F39-76B2-4D27-A1FE-0D1B6DF484ED}"/>
    <cellStyle name="Comma [0] 2 218" xfId="56668" hidden="1" xr:uid="{FD533DA4-0A03-49CE-88C1-2DA951AFD6C5}"/>
    <cellStyle name="Comma [0] 2 218" xfId="56669" hidden="1" xr:uid="{79D7F73C-A5D0-4D4B-880E-BF4AD3E1F88E}"/>
    <cellStyle name="Comma [0] 2 218" xfId="56673" hidden="1" xr:uid="{4073EFB6-CE5B-43C9-B72F-DCB54441FA87}"/>
    <cellStyle name="Comma [0] 2 218" xfId="56676" hidden="1" xr:uid="{FF5C1524-E035-4865-A0BC-A15D589C5CCF}"/>
    <cellStyle name="Comma [0] 2 218" xfId="56677" hidden="1" xr:uid="{95C781CC-2E55-40F4-A283-FB1E4C37779B}"/>
    <cellStyle name="Comma [0] 2 218" xfId="56680" hidden="1" xr:uid="{E731CFEA-EFE2-4427-9DAB-E9B01D7DB659}"/>
    <cellStyle name="Comma [0] 2 218" xfId="56682" hidden="1" xr:uid="{5282EE5D-5FCB-4775-835F-8C52652B522A}"/>
    <cellStyle name="Comma [0] 2 218" xfId="56686" hidden="1" xr:uid="{5D5B3E85-5EDD-4640-86FA-41FA738578DC}"/>
    <cellStyle name="Comma [0] 2 218" xfId="56688" hidden="1" xr:uid="{00E83F90-1DB7-46EA-9278-24A15C01F30A}"/>
    <cellStyle name="Comma [0] 2 218" xfId="56692" hidden="1" xr:uid="{9C118FB6-B980-4F3E-8412-ACA5DC3954D2}"/>
    <cellStyle name="Comma [0] 2 218" xfId="56694" hidden="1" xr:uid="{288C0F3B-8E2E-4A15-B0D0-6FC06CF2D30E}"/>
    <cellStyle name="Comma [0] 2 218" xfId="56696" hidden="1" xr:uid="{48082CD5-A203-48D0-BD4D-55F7E7AE3C2C}"/>
    <cellStyle name="Comma [0] 2 218" xfId="56699" hidden="1" xr:uid="{EA3332B2-C68F-4490-936E-735CC0BFBF5D}"/>
    <cellStyle name="Comma [0] 2 218" xfId="56701" hidden="1" xr:uid="{2F4727B3-CEE4-423D-AA5A-1117BAB3F6F6}"/>
    <cellStyle name="Comma [0] 2 218" xfId="56703" hidden="1" xr:uid="{8DDAC0F4-C1A8-41E7-A32C-4EC025A0755E}"/>
    <cellStyle name="Comma [0] 2 218" xfId="56706" hidden="1" xr:uid="{D2727E96-1097-40AF-A1F1-4E6FB5406444}"/>
    <cellStyle name="Comma [0] 2 218" xfId="56708" hidden="1" xr:uid="{C59243BF-5038-455F-943D-77A47841651F}"/>
    <cellStyle name="Comma [0] 2 218" xfId="56712" hidden="1" xr:uid="{E0734646-DF4F-4D88-B866-52B25C18936C}"/>
    <cellStyle name="Comma [0] 2 218" xfId="56713" hidden="1" xr:uid="{8B17CA55-1D6F-45D9-BEBB-5B817C2FFCCD}"/>
    <cellStyle name="Comma [0] 2 218" xfId="56715" hidden="1" xr:uid="{B55ADCC9-1C9C-40FF-993E-149437E5D690}"/>
    <cellStyle name="Comma [0] 2 218" xfId="56719" hidden="1" xr:uid="{BC16E548-1500-4E45-89F2-D0F396B6DC00}"/>
    <cellStyle name="Comma [0] 2 218" xfId="56721" hidden="1" xr:uid="{1F6A3695-8606-4D14-B80C-E961FDCC336D}"/>
    <cellStyle name="Comma [0] 2 218" xfId="56723" hidden="1" xr:uid="{CDD50914-DA0A-47FF-994A-215BCFA0C173}"/>
    <cellStyle name="Comma [0] 2 218" xfId="56726" hidden="1" xr:uid="{86FF9B1B-49E1-4219-916D-B247B1282EC6}"/>
    <cellStyle name="Comma [0] 2 218" xfId="56728" hidden="1" xr:uid="{11DCFD90-B95A-4277-84BE-AD28C637D1B6}"/>
    <cellStyle name="Comma [0] 2 218" xfId="56733" hidden="1" xr:uid="{1F6ADE9D-460B-4C14-9077-9D47AB539FAE}"/>
    <cellStyle name="Comma [0] 2 218" xfId="56735" hidden="1" xr:uid="{5C3EAE91-63E6-40F8-BE11-8BE5864B3112}"/>
    <cellStyle name="Comma [0] 2 218" xfId="56739" hidden="1" xr:uid="{6F989B6C-622B-4BAC-BA24-AA773AE50BAB}"/>
    <cellStyle name="Comma [0] 2 218" xfId="56741" hidden="1" xr:uid="{F71C37C4-488F-48F5-9D0A-DEF48DA115C6}"/>
    <cellStyle name="Comma [0] 2 218" xfId="56744" hidden="1" xr:uid="{56127FF4-E12B-46E8-9CDE-92385AFFBAC4}"/>
    <cellStyle name="Comma [0] 2 218" xfId="56747" hidden="1" xr:uid="{E52126F5-1E9A-4B7E-83D4-DEFE048DF712}"/>
    <cellStyle name="Comma [0] 2 218" xfId="56749" hidden="1" xr:uid="{8F3AB9A7-201E-4D10-B373-29E288E1264D}"/>
    <cellStyle name="Comma [0] 2 218" xfId="56752" hidden="1" xr:uid="{3FC29FA2-CA7D-49F9-9469-A1FD2EF56B36}"/>
    <cellStyle name="Comma [0] 2 218" xfId="56754" hidden="1" xr:uid="{2B46FE1C-5D5A-4391-BEBA-71A215348406}"/>
    <cellStyle name="Comma [0] 2 218" xfId="56757" hidden="1" xr:uid="{1A8B6B4E-2030-4327-BEEB-87D49DA6D632}"/>
    <cellStyle name="Comma [0] 2 218" xfId="56760" hidden="1" xr:uid="{598E5C94-A99D-47F4-ADB9-C20F0246F5FF}"/>
    <cellStyle name="Comma [0] 2 218" xfId="56762" hidden="1" xr:uid="{7D17FBB0-CD84-4F74-B549-01708769EECB}"/>
    <cellStyle name="Comma [0] 2 218" xfId="56765" hidden="1" xr:uid="{F9D897EF-8F31-45DC-AC68-0E778018740D}"/>
    <cellStyle name="Comma [0] 2 218" xfId="56766" hidden="1" xr:uid="{66FC14DB-D1E3-46FB-B345-6AC7333E36FF}"/>
    <cellStyle name="Comma [0] 2 218" xfId="56771" hidden="1" xr:uid="{86E4F512-1997-4241-B053-D92FD3F87F10}"/>
    <cellStyle name="Comma [0] 2 218" xfId="56773" hidden="1" xr:uid="{B33D73FF-95D6-4353-A6AB-D9532309BFD6}"/>
    <cellStyle name="Comma [0] 2 218" xfId="56776" hidden="1" xr:uid="{475BBFB0-1F91-4760-8EC1-5B105FD4F0A2}"/>
    <cellStyle name="Comma [0] 2 218" xfId="56779" hidden="1" xr:uid="{E073806E-5649-47FD-8028-A7EF35AF5A76}"/>
    <cellStyle name="Comma [0] 2 218" xfId="56781" hidden="1" xr:uid="{07DF1F25-1DFF-433F-9BE6-C292CD8A53DF}"/>
    <cellStyle name="Comma [0] 2 218" xfId="56784" hidden="1" xr:uid="{471097CD-3075-450A-A927-BCFA7AB9F211}"/>
    <cellStyle name="Comma [0] 2 218" xfId="56786" hidden="1" xr:uid="{09A23E64-FD8B-456B-AD66-32CA336E9265}"/>
    <cellStyle name="Comma [0] 2 218" xfId="56788" hidden="1" xr:uid="{9311C69B-867F-4109-83CC-2AB013A2CD7D}"/>
    <cellStyle name="Comma [0] 2 218" xfId="56791" hidden="1" xr:uid="{E15486C8-5798-4AA7-9E12-CF7C30764499}"/>
    <cellStyle name="Comma [0] 2 218" xfId="56793" hidden="1" xr:uid="{F4EF2603-9C36-40F7-A4DE-A25D3BF69FBE}"/>
    <cellStyle name="Comma [0] 2 218" xfId="56797" hidden="1" xr:uid="{FA88BCE4-B105-4371-80D9-1111E9B6A007}"/>
    <cellStyle name="Comma [0] 2 218" xfId="56798" hidden="1" xr:uid="{F4378245-6AA2-4D8B-815C-D8DAA75C12AD}"/>
    <cellStyle name="Comma [0] 2 218" xfId="56800" hidden="1" xr:uid="{93422E67-89C2-41D5-AECD-68D9D4034854}"/>
    <cellStyle name="Comma [0] 2 218" xfId="56804" hidden="1" xr:uid="{02891094-FD90-4BCC-B8AA-8A04BAD5787A}"/>
    <cellStyle name="Comma [0] 2 218" xfId="56806" hidden="1" xr:uid="{B56E1118-4F15-4461-834E-67B8D3FF247E}"/>
    <cellStyle name="Comma [0] 2 218" xfId="56808" hidden="1" xr:uid="{E24C2578-E90F-4C39-BD23-275E5921F231}"/>
    <cellStyle name="Comma [0] 2 218" xfId="56811" hidden="1" xr:uid="{45EB3100-3CC7-48F8-AF19-929A741412DB}"/>
    <cellStyle name="Comma [0] 2 218" xfId="56813" hidden="1" xr:uid="{EF342467-E704-4A73-A22F-99F7D94684A5}"/>
    <cellStyle name="Comma [0] 2 218" xfId="56818" hidden="1" xr:uid="{2064441F-A511-4AFC-8054-CE251F1E48C1}"/>
    <cellStyle name="Comma [0] 2 218" xfId="56819" hidden="1" xr:uid="{3F597378-CD7F-4D71-B59D-B494242498ED}"/>
    <cellStyle name="Comma [0] 2 218" xfId="56823" hidden="1" xr:uid="{B58BD9BF-149D-4628-8B21-047E6C40D0C8}"/>
    <cellStyle name="Comma [0] 2 218" xfId="56826" hidden="1" xr:uid="{97F51198-D0BE-46F9-A8BB-F2C8650F8FF2}"/>
    <cellStyle name="Comma [0] 2 218" xfId="56828" hidden="1" xr:uid="{F04ED57A-F309-4654-9427-815EC061FFA8}"/>
    <cellStyle name="Comma [0] 2 218" xfId="56831" hidden="1" xr:uid="{866820F1-96CB-4ED5-9AD4-743746B3252F}"/>
    <cellStyle name="Comma [0] 2 218" xfId="56832" hidden="1" xr:uid="{4EDD54FD-3A5E-4BCF-81BE-A1E50AE9A2A5}"/>
    <cellStyle name="Comma [0] 2 218" xfId="56835" hidden="1" xr:uid="{E480F36A-D5EE-4554-99D2-D28C35D476B7}"/>
    <cellStyle name="Comma [0] 2 218" xfId="56836" hidden="1" xr:uid="{1788E25C-2B57-440C-B922-34BC7EBB86B5}"/>
    <cellStyle name="Comma [0] 2 218" xfId="56839" hidden="1" xr:uid="{89DBDD26-D386-49BE-B68D-DEF693884FE3}"/>
    <cellStyle name="Comma [0] 2 218" xfId="56842" hidden="1" xr:uid="{E172ADDE-B66A-4570-9B87-785A5469378C}"/>
    <cellStyle name="Comma [0] 2 218" xfId="56843" hidden="1" xr:uid="{677EDF7E-BE5F-430D-B3CC-6A84FF7336B7}"/>
    <cellStyle name="Comma [0] 2 218" xfId="56847" hidden="1" xr:uid="{2F9C771D-50F4-461C-A482-D83AFA70AA61}"/>
    <cellStyle name="Comma [0] 2 218" xfId="56848" hidden="1" xr:uid="{EED797F4-8902-4B81-920C-92DC955EACB8}"/>
    <cellStyle name="Comma [0] 2 218" xfId="56852" hidden="1" xr:uid="{BC3FF987-912D-48EA-867D-4EE077AF0962}"/>
    <cellStyle name="Comma [0] 2 218" xfId="56854" hidden="1" xr:uid="{2A83786E-2F0D-4291-8EFB-DBBBEA07CA02}"/>
    <cellStyle name="Comma [0] 2 218" xfId="56855" hidden="1" xr:uid="{347537FD-B818-4121-8545-2CD46456F9CD}"/>
    <cellStyle name="Comma [0] 2 218" xfId="56858" hidden="1" xr:uid="{84009F3C-BDDC-46B4-960C-3713462A20C4}"/>
    <cellStyle name="Comma [0] 2 218" xfId="56860" hidden="1" xr:uid="{B6784F14-870D-4863-8F74-79E8812FB22B}"/>
    <cellStyle name="Comma [0] 2 218" xfId="56861" hidden="1" xr:uid="{37E3FE4C-9570-4D8F-B19F-7DFA52A59833}"/>
    <cellStyle name="Comma [0] 2 218" xfId="56864" hidden="1" xr:uid="{9D39F574-4DBD-4010-9B71-CBC2F983247B}"/>
    <cellStyle name="Comma [0] 2 218" xfId="56866" hidden="1" xr:uid="{796509BE-E16B-4F5E-B9A7-45FF173B7CCA}"/>
    <cellStyle name="Comma [0] 2 218" xfId="56868" hidden="1" xr:uid="{65BF243E-6964-40CB-ADB5-DBA54DE505CD}"/>
    <cellStyle name="Comma [0] 2 218" xfId="56871" hidden="1" xr:uid="{3F19A49C-4C69-4642-90EF-AA8540FD1A0E}"/>
    <cellStyle name="Comma [0] 2 218" xfId="56872" hidden="1" xr:uid="{3BF5CDED-4F8E-416E-90EF-FDF41F1A0C62}"/>
    <cellStyle name="Comma [0] 2 218" xfId="56876" hidden="1" xr:uid="{2E3C9CA1-40FD-47E5-87BC-A548300A7BC4}"/>
    <cellStyle name="Comma [0] 2 218" xfId="56877" hidden="1" xr:uid="{6FE8C92D-F292-4B3C-8C38-6BE463C181CF}"/>
    <cellStyle name="Comma [0] 2 218" xfId="56879" hidden="1" xr:uid="{33E94110-A2E3-4C0C-BEF0-4ED97F46FF45}"/>
    <cellStyle name="Comma [0] 2 218" xfId="56882" hidden="1" xr:uid="{448A953A-D21A-4A4C-A698-24516175A0D1}"/>
    <cellStyle name="Comma [0] 2 218" xfId="56884" hidden="1" xr:uid="{9C326A29-E5E5-4C64-B46A-0CDAA6F9DD96}"/>
    <cellStyle name="Comma [0] 2 218" xfId="56886" hidden="1" xr:uid="{F58F1675-3759-414E-B385-29D552BC4FD1}"/>
    <cellStyle name="Comma [0] 2 218" xfId="56889" hidden="1" xr:uid="{EB8CEF50-FA35-49A3-9B45-46841B8253BB}"/>
    <cellStyle name="Comma [0] 2 218" xfId="56891" hidden="1" xr:uid="{54A5522A-BB0C-4B64-B7AF-607A5CAC4447}"/>
    <cellStyle name="Comma [0] 2 218" xfId="56896" hidden="1" xr:uid="{1987ACC2-8B11-4EFB-91CC-B9E9ED1442DE}"/>
    <cellStyle name="Comma [0] 2 218" xfId="56897" hidden="1" xr:uid="{472A1575-990F-4307-A0B5-0F7D09E4C7E1}"/>
    <cellStyle name="Comma [0] 2 218" xfId="56901" hidden="1" xr:uid="{986AC923-49A6-44A0-9CEE-E99E46BEEACB}"/>
    <cellStyle name="Comma [0] 2 218" xfId="56904" hidden="1" xr:uid="{A3984F26-D6F1-45BA-BB73-DA1005AF95B3}"/>
    <cellStyle name="Comma [0] 2 218" xfId="56906" hidden="1" xr:uid="{B400B029-CBE0-4AF4-B62C-C362F70E7DBB}"/>
    <cellStyle name="Comma [0] 2 218" xfId="56909" hidden="1" xr:uid="{7BE86D4C-E293-4168-81A4-14504963D291}"/>
    <cellStyle name="Comma [0] 2 218" xfId="56910" hidden="1" xr:uid="{4AB143B2-3D17-4926-9301-404095323D9A}"/>
    <cellStyle name="Comma [0] 2 218" xfId="56914" hidden="1" xr:uid="{77525463-EB85-4141-AFE0-1564E7ECA593}"/>
    <cellStyle name="Comma [0] 2 218" xfId="56917" hidden="1" xr:uid="{A5294C73-48F7-4D79-BFFB-8BB0590520DE}"/>
    <cellStyle name="Comma [0] 2 218" xfId="56919" hidden="1" xr:uid="{81BBC3AF-7B2E-4650-8F82-8270FD18D777}"/>
    <cellStyle name="Comma [0] 2 218" xfId="56921" hidden="1" xr:uid="{3A4BCB13-1E7F-4E4A-88F2-516A6721B3B7}"/>
    <cellStyle name="Comma [0] 2 218" xfId="56924" hidden="1" xr:uid="{454BDFBE-E110-429D-84B7-B623962EE92E}"/>
    <cellStyle name="Comma [0] 2 218" xfId="56926" hidden="1" xr:uid="{1703A40F-F9F2-40FE-99ED-15C6AB5E1AA5}"/>
    <cellStyle name="Comma [0] 2 218" xfId="56930" hidden="1" xr:uid="{FC53F8A9-A37F-479F-B237-47F5B49E8FCA}"/>
    <cellStyle name="Comma [0] 2 218" xfId="56932" hidden="1" xr:uid="{C8923829-0A8F-4EF4-8EFE-87EC2625C2F9}"/>
    <cellStyle name="Comma [0] 2 218" xfId="56935" hidden="1" xr:uid="{3A9C845F-18F2-495B-9208-563C470FBC1D}"/>
    <cellStyle name="Comma [0] 2 218" xfId="56937" hidden="1" xr:uid="{2201977E-247D-40F5-94FD-B151FFF7C58D}"/>
    <cellStyle name="Comma [0] 2 218" xfId="56940" hidden="1" xr:uid="{A830FD54-15E2-40C5-8CCD-5CE363E2B06A}"/>
    <cellStyle name="Comma [0] 2 218" xfId="56942" hidden="1" xr:uid="{076B67F4-F212-4BA2-914D-166CB606702A}"/>
    <cellStyle name="Comma [0] 2 218" xfId="56944" hidden="1" xr:uid="{0F482480-F01B-425E-8800-95C91E080D0C}"/>
    <cellStyle name="Comma [0] 2 218" xfId="56946" hidden="1" xr:uid="{A612B2FA-6F00-4F4C-BE14-1E44FBA5D1CC}"/>
    <cellStyle name="Comma [0] 2 218" xfId="56949" hidden="1" xr:uid="{429F6E9C-EC76-43EA-ABB9-C09CD0036A26}"/>
    <cellStyle name="Comma [0] 2 218" xfId="56950" hidden="1" xr:uid="{5CD57C66-4658-43EA-B822-FE86A74D5127}"/>
    <cellStyle name="Comma [0] 2 218" xfId="56953" hidden="1" xr:uid="{AB5B8D16-B790-4E9C-87CF-A715E2B17724}"/>
    <cellStyle name="Comma [0] 2 218" xfId="56955" hidden="1" xr:uid="{CBC54455-3337-4898-B546-72D1D2AC739A}"/>
    <cellStyle name="Comma [0] 2 218" xfId="56957" hidden="1" xr:uid="{5E818E2B-9028-4EED-9BD3-B63334813B77}"/>
    <cellStyle name="Comma [0] 2 218" xfId="56960" hidden="1" xr:uid="{6D0192D9-0D9C-457E-825E-BF96FB4B216F}"/>
    <cellStyle name="Comma [0] 2 218" xfId="56963" hidden="1" xr:uid="{F945D925-5B46-470D-B72D-94AD92A4B8B8}"/>
    <cellStyle name="Comma [0] 2 218" xfId="56964" hidden="1" xr:uid="{E3CED9B8-A1DB-41A9-8998-8F31612D8BF9}"/>
    <cellStyle name="Comma [0] 2 218" xfId="56967" hidden="1" xr:uid="{DBB9C405-E43D-49EB-8F8A-24B9B8699546}"/>
    <cellStyle name="Comma [0] 2 218" xfId="56969" hidden="1" xr:uid="{CF732A94-07CF-409B-B99F-F94A704C2F1E}"/>
    <cellStyle name="Comma [0] 2 218" xfId="56973" hidden="1" xr:uid="{00588CE8-0FCA-48E5-BAA8-FACC6CA186A3}"/>
    <cellStyle name="Comma [0] 2 218" xfId="56975" hidden="1" xr:uid="{D8264077-4B98-45E9-84E7-257931A2DEA3}"/>
    <cellStyle name="Comma [0] 2 218" xfId="56978" hidden="1" xr:uid="{9BCE8157-C0C8-4795-8296-E25C61F643E0}"/>
    <cellStyle name="Comma [0] 2 218" xfId="56981" hidden="1" xr:uid="{045CF39A-64EE-4A03-B1A8-47A6E6C58765}"/>
    <cellStyle name="Comma [0] 2 218" xfId="56984" hidden="1" xr:uid="{05A48281-2ED1-4930-87A7-A8F7FAA7E097}"/>
    <cellStyle name="Comma [0] 2 218" xfId="56987" hidden="1" xr:uid="{951FF29A-4707-4655-973C-0854FBB24BF2}"/>
    <cellStyle name="Comma [0] 2 218" xfId="56989" hidden="1" xr:uid="{C5D2B610-F2B8-4060-BFBA-2D1B9A8800D0}"/>
    <cellStyle name="Comma [0] 2 218" xfId="56991" hidden="1" xr:uid="{D787A272-CA48-40B3-9D76-E40368805283}"/>
    <cellStyle name="Comma [0] 2 218" xfId="56993" hidden="1" xr:uid="{4FA405A6-F9F9-4662-BC1D-0F59D76A9443}"/>
    <cellStyle name="Comma [0] 2 218" xfId="56995" hidden="1" xr:uid="{32F2BB31-CDE7-40BF-BA6F-F4E264F48A5D}"/>
    <cellStyle name="Comma [0] 2 218" xfId="56998" hidden="1" xr:uid="{A024DD29-D78F-48BE-B875-683FFD9481A3}"/>
    <cellStyle name="Comma [0] 2 218" xfId="57000" hidden="1" xr:uid="{C145E6FF-E646-488E-9212-84B476FEFC25}"/>
    <cellStyle name="Comma [0] 2 218" xfId="57004" hidden="1" xr:uid="{DE3C1FE1-9232-4445-B930-032FF8F991E4}"/>
    <cellStyle name="Comma [0] 2 218" xfId="57006" hidden="1" xr:uid="{C41AE322-E9BB-487B-88DE-EEADE7485D96}"/>
    <cellStyle name="Comma [0] 2 218" xfId="57009" hidden="1" xr:uid="{E8351008-171A-4260-903A-1BC3EF07B990}"/>
    <cellStyle name="Comma [0] 2 218" xfId="57011" hidden="1" xr:uid="{8B95D9A6-B4E5-4C75-B9C7-480DE3019947}"/>
    <cellStyle name="Comma [0] 2 218" xfId="57014" hidden="1" xr:uid="{B0578BC4-FAB9-4103-BCFB-FF7C65F8BD05}"/>
    <cellStyle name="Comma [0] 2 218" xfId="57017" hidden="1" xr:uid="{6BF3D2FF-2590-4BA1-B9E9-28077FA5B2A0}"/>
    <cellStyle name="Comma [0] 2 218" xfId="57019" hidden="1" xr:uid="{E35852A2-4D9F-4775-91FA-1BD6B8238BFB}"/>
    <cellStyle name="Comma [0] 2 218" xfId="57022" hidden="1" xr:uid="{3E37B992-806D-4708-8A24-C8B1323B3F6B}"/>
    <cellStyle name="Comma [0] 2 218" xfId="57025" hidden="1" xr:uid="{0FD17597-9915-419A-B884-11DD23A4DED3}"/>
    <cellStyle name="Comma [0] 2 218" xfId="57027" hidden="1" xr:uid="{869CC2B4-8695-4070-8B8D-433D11FDB914}"/>
    <cellStyle name="Comma [0] 2 218" xfId="57030" hidden="1" xr:uid="{5C678BEA-E248-4412-830C-86AAFBE2E820}"/>
    <cellStyle name="Comma [0] 2 218" xfId="57032" hidden="1" xr:uid="{9CEC7D9A-A7E4-4E10-BAF4-A98B783CA0CB}"/>
    <cellStyle name="Comma [0] 2 218" xfId="57035" hidden="1" xr:uid="{4656AF4D-05B6-41CA-A63F-D3B022456E3B}"/>
    <cellStyle name="Comma [0] 2 218" xfId="57037" hidden="1" xr:uid="{1588FA4A-1F14-45E1-B682-6101F6148038}"/>
    <cellStyle name="Comma [0] 2 218" xfId="57040" hidden="1" xr:uid="{06A253E7-0E77-490A-89E5-8CFBA43385CC}"/>
    <cellStyle name="Comma [0] 2 218" xfId="57043" hidden="1" xr:uid="{C814EAB7-31F3-4D81-A405-B85A2C5A4AB0}"/>
    <cellStyle name="Comma [0] 2 218" xfId="57045" hidden="1" xr:uid="{14F2F62A-F5C7-4242-87AC-920DCB23C124}"/>
    <cellStyle name="Comma [0] 2 218" xfId="57048" hidden="1" xr:uid="{0A5D5D1A-A4F0-4DFD-9862-66B578114093}"/>
    <cellStyle name="Comma [0] 2 218" xfId="57050" hidden="1" xr:uid="{4D2CC819-4470-4742-940B-04E90F1470B4}"/>
    <cellStyle name="Comma [0] 2 218" xfId="57054" hidden="1" xr:uid="{9416EF41-4A66-4056-9420-DFC59BB99E95}"/>
    <cellStyle name="Comma [0] 2 218" xfId="57055" hidden="1" xr:uid="{9C21CDE3-19B9-41AA-A87E-E7503B90438A}"/>
    <cellStyle name="Comma [0] 2 218" xfId="57059" hidden="1" xr:uid="{9C81A233-4026-42B4-B83D-798DBDE1350B}"/>
    <cellStyle name="Comma [0] 2 218" xfId="57061" hidden="1" xr:uid="{CDD4097C-644D-4554-B9E0-7E4128829780}"/>
    <cellStyle name="Comma [0] 2 218" xfId="57063" hidden="1" xr:uid="{DC5F8218-D5BE-4837-B6A6-93312AC49A90}"/>
    <cellStyle name="Comma [0] 2 218" xfId="57067" hidden="1" xr:uid="{E22B6290-D55E-42FA-92D7-5FB803F59EF3}"/>
    <cellStyle name="Comma [0] 2 218" xfId="57069" hidden="1" xr:uid="{5A4FD312-0E18-4686-859C-6864C4D99F85}"/>
    <cellStyle name="Comma [0] 2 218" xfId="58219" hidden="1" xr:uid="{89F514E9-B1C0-44BB-B045-0FE2FC5477B5}"/>
    <cellStyle name="Comma [0] 2 218" xfId="58220" hidden="1" xr:uid="{44BC9285-94F7-4361-9088-44D9082F05F6}"/>
    <cellStyle name="Comma [0] 2 218" xfId="58225" hidden="1" xr:uid="{8E0DA6FE-C7AD-463C-9F6B-C8C6E18467E8}"/>
    <cellStyle name="Comma [0] 2 218" xfId="58227" hidden="1" xr:uid="{886F79FB-08C2-40E6-9120-678AFA302CC8}"/>
    <cellStyle name="Comma [0] 2 218" xfId="58228" hidden="1" xr:uid="{48D0F861-5FEA-46FE-BDFD-0152F5609D08}"/>
    <cellStyle name="Comma [0] 2 218" xfId="58231" hidden="1" xr:uid="{95C628EC-445D-4BAB-A147-4B67D8EF7443}"/>
    <cellStyle name="Comma [0] 2 218" xfId="58234" hidden="1" xr:uid="{4D374640-9924-4E52-AFA5-32FFB6376601}"/>
    <cellStyle name="Comma [0] 2 218" xfId="58235" hidden="1" xr:uid="{91BFEC1C-ABCD-46A9-B4D2-3A4DC231BF41}"/>
    <cellStyle name="Comma [0] 2 218" xfId="58238" hidden="1" xr:uid="{F0E57EBE-B92C-44AE-8AFE-0DE319304ED7}"/>
    <cellStyle name="Comma [0] 2 218" xfId="58239" hidden="1" xr:uid="{172377A4-35DD-4674-8820-FB57D4A85966}"/>
    <cellStyle name="Comma [0] 2 218" xfId="58243" hidden="1" xr:uid="{58673BC8-CCCD-4E42-ACA3-ADC416697164}"/>
    <cellStyle name="Comma [0] 2 218" xfId="58244" hidden="1" xr:uid="{545261C5-C8A8-473D-9588-5736B3DEF19A}"/>
    <cellStyle name="Comma [0] 2 218" xfId="58245" hidden="1" xr:uid="{9BC6B55B-CDD9-452A-8F6B-CD7953FF9308}"/>
    <cellStyle name="Comma [0] 2 218" xfId="58249" hidden="1" xr:uid="{3C3CDA7B-79A6-42F3-9B88-1F55A1B5C1EC}"/>
    <cellStyle name="Comma [0] 2 218" xfId="58251" hidden="1" xr:uid="{5FCB3BCD-D003-4D64-AEEB-4A34E13B895E}"/>
    <cellStyle name="Comma [0] 2 218" xfId="58252" hidden="1" xr:uid="{88837044-0096-4D17-A6DF-652044E2DBB9}"/>
    <cellStyle name="Comma [0] 2 218" xfId="58256" hidden="1" xr:uid="{BD7A92E6-3340-46B3-ABCE-D62CBD36198F}"/>
    <cellStyle name="Comma [0] 2 218" xfId="58257" hidden="1" xr:uid="{4043E8ED-9D5E-4000-AF86-59E2B9FDF048}"/>
    <cellStyle name="Comma [0] 2 218" xfId="58262" hidden="1" xr:uid="{56FFBEC3-2B06-4647-9426-10591A8101D9}"/>
    <cellStyle name="Comma [0] 2 218" xfId="58264" hidden="1" xr:uid="{E51E67CC-B7BF-478A-B2BF-2367CC3F2B96}"/>
    <cellStyle name="Comma [0] 2 218" xfId="58267" hidden="1" xr:uid="{6009CBF4-D028-40E5-AECB-7EADDF610EBE}"/>
    <cellStyle name="Comma [0] 2 218" xfId="58270" hidden="1" xr:uid="{94AF067A-1788-4DC9-9A57-00E02F21BA36}"/>
    <cellStyle name="Comma [0] 2 218" xfId="58272" hidden="1" xr:uid="{A1AF087A-0B80-45BF-A730-D5AAE1307085}"/>
    <cellStyle name="Comma [0] 2 218" xfId="58276" hidden="1" xr:uid="{449FD10F-1AB6-4DF4-9539-2CF07ABA2CFB}"/>
    <cellStyle name="Comma [0] 2 218" xfId="58277" hidden="1" xr:uid="{A899B93D-8E89-4D5A-822A-0805D58A72AF}"/>
    <cellStyle name="Comma [0] 2 218" xfId="58281" hidden="1" xr:uid="{909CFA31-A8B1-4EFF-B7DB-2C6320237695}"/>
    <cellStyle name="Comma [0] 2 218" xfId="58282" hidden="1" xr:uid="{7127777C-72D8-455E-9518-0FF2F3D73D9B}"/>
    <cellStyle name="Comma [0] 2 218" xfId="58286" hidden="1" xr:uid="{1A6087E2-78EE-4AAE-A89B-9675D06B0B99}"/>
    <cellStyle name="Comma [0] 2 218" xfId="58289" hidden="1" xr:uid="{6660EE65-4C10-4409-B6BB-054B3A3D2569}"/>
    <cellStyle name="Comma [0] 2 218" xfId="58290" hidden="1" xr:uid="{B666F495-E12B-48AE-B7B2-BC9AF454BADE}"/>
    <cellStyle name="Comma [0] 2 218" xfId="58294" hidden="1" xr:uid="{B49E8071-3FBB-4D79-8853-677BEECD2068}"/>
    <cellStyle name="Comma [0] 2 218" xfId="58295" hidden="1" xr:uid="{2F65D4AE-01F4-4A0B-AADA-4BFB10245AC3}"/>
    <cellStyle name="Comma [0] 2 218" xfId="58300" hidden="1" xr:uid="{6E2E00C0-465F-4019-AF60-C31EADA95C63}"/>
    <cellStyle name="Comma [0] 2 218" xfId="58301" hidden="1" xr:uid="{5513BD68-6E1A-4AF8-AC85-8A2F3BFAD8B0}"/>
    <cellStyle name="Comma [0] 2 218" xfId="58305" hidden="1" xr:uid="{A1CBE874-21AE-4161-95C8-8F4C053339A5}"/>
    <cellStyle name="Comma [0] 2 218" xfId="58308" hidden="1" xr:uid="{A45A2C62-6EB8-4D13-9142-AA4F03564E29}"/>
    <cellStyle name="Comma [0] 2 218" xfId="58309" hidden="1" xr:uid="{15668F06-B72F-4178-B6F3-A4B51A781F0D}"/>
    <cellStyle name="Comma [0] 2 218" xfId="58313" hidden="1" xr:uid="{1F952465-BA97-4BF7-BC18-CC253DB341A5}"/>
    <cellStyle name="Comma [0] 2 218" xfId="58315" hidden="1" xr:uid="{F4476E7B-B8BC-41F3-91E2-9F03F2AFE805}"/>
    <cellStyle name="Comma [0] 2 218" xfId="58316" hidden="1" xr:uid="{30EEDE5C-9B85-4135-8B85-BE5BC9A4AF88}"/>
    <cellStyle name="Comma [0] 2 218" xfId="58320" hidden="1" xr:uid="{EFCAAED6-B9C3-4BD2-A0FD-FA4C6435E215}"/>
    <cellStyle name="Comma [0] 2 218" xfId="58321" hidden="1" xr:uid="{CDF6438F-5A91-422A-9650-4E50C2DF00BE}"/>
    <cellStyle name="Comma [0] 2 218" xfId="58325" hidden="1" xr:uid="{D6DB0F8B-8950-41AC-A72D-21964BD93A15}"/>
    <cellStyle name="Comma [0] 2 218" xfId="58327" hidden="1" xr:uid="{F07D6046-D88A-40C2-AD5D-C1063153CEFD}"/>
    <cellStyle name="Comma [0] 2 218" xfId="58328" hidden="1" xr:uid="{9A7C85B2-95E0-4D3B-99CF-0482EE947B62}"/>
    <cellStyle name="Comma [0] 2 218" xfId="58332" hidden="1" xr:uid="{C42E55B3-0752-4068-AF4F-7609A56439B8}"/>
    <cellStyle name="Comma [0] 2 218" xfId="58335" hidden="1" xr:uid="{4A64C44E-A481-4B70-B276-283C0D7896B0}"/>
    <cellStyle name="Comma [0] 2 218" xfId="58336" hidden="1" xr:uid="{26A3124D-5A31-431E-8A7B-6194AECF6612}"/>
    <cellStyle name="Comma [0] 2 218" xfId="58340" hidden="1" xr:uid="{8E71F81C-8463-4513-A369-F4542C69249C}"/>
    <cellStyle name="Comma [0] 2 218" xfId="58341" hidden="1" xr:uid="{FF9DFEA9-8CCF-49CE-8D89-DBE6203C1CBC}"/>
    <cellStyle name="Comma [0] 2 218" xfId="58347" hidden="1" xr:uid="{34F3C087-C0A3-488D-8CAA-593FF0FA41DA}"/>
    <cellStyle name="Comma [0] 2 218" xfId="58348" hidden="1" xr:uid="{245BA5A9-065B-4032-889C-21DF22050AF1}"/>
    <cellStyle name="Comma [0] 2 218" xfId="58351" hidden="1" xr:uid="{8F3454E3-A3C7-4963-8B5A-0EBE37A37A6F}"/>
    <cellStyle name="Comma [0] 2 218" xfId="58355" hidden="1" xr:uid="{02591CFD-3157-4B5C-91CA-F5787AA323B5}"/>
    <cellStyle name="Comma [0] 2 218" xfId="58356" hidden="1" xr:uid="{B6237352-7A1F-46FF-8593-3FAC21C7FB24}"/>
    <cellStyle name="Comma [0] 2 218" xfId="58360" hidden="1" xr:uid="{81372A78-C0C4-455E-8B36-00E301388F41}"/>
    <cellStyle name="Comma [0] 2 218" xfId="58361" hidden="1" xr:uid="{E6057407-8E88-47B3-A715-9AC18C190C44}"/>
    <cellStyle name="Comma [0] 2 218" xfId="58365" hidden="1" xr:uid="{C800592D-782F-458E-B723-D62E587C584B}"/>
    <cellStyle name="Comma [0] 2 218" xfId="58366" hidden="1" xr:uid="{9834B5C7-247D-4752-A6BA-0DD05696835F}"/>
    <cellStyle name="Comma [0] 2 218" xfId="58370" hidden="1" xr:uid="{A5CD20C4-9596-4B71-A200-6AFA5F39B4CC}"/>
    <cellStyle name="Comma [0] 2 218" xfId="58373" hidden="1" xr:uid="{258AA687-EED3-4CAC-9CCE-E1E0CE03CC81}"/>
    <cellStyle name="Comma [0] 2 218" xfId="58374" hidden="1" xr:uid="{91712DEC-EB47-4F46-9B76-CF59172181DA}"/>
    <cellStyle name="Comma [0] 2 218" xfId="58377" hidden="1" xr:uid="{BD6681C7-BABB-46D9-AA55-6466A403D166}"/>
    <cellStyle name="Comma [0] 2 218" xfId="58379" hidden="1" xr:uid="{31F044B7-477A-449E-9ED7-B3AC9135AFA5}"/>
    <cellStyle name="Comma [0] 2 218" xfId="58383" hidden="1" xr:uid="{6FA80467-9EA3-4EF3-A2E4-58E5B2804FD5}"/>
    <cellStyle name="Comma [0] 2 218" xfId="58385" hidden="1" xr:uid="{42885440-03A1-4687-ADDA-9247BD515AC5}"/>
    <cellStyle name="Comma [0] 2 218" xfId="58389" hidden="1" xr:uid="{227D47C6-58F1-4448-BDC2-BC11BF0BC3BD}"/>
    <cellStyle name="Comma [0] 2 218" xfId="58391" hidden="1" xr:uid="{B4F7B1BD-0ADA-4C38-9A1A-EA6EBBD696DF}"/>
    <cellStyle name="Comma [0] 2 218" xfId="58393" hidden="1" xr:uid="{879EF89C-4C78-4E14-9D8E-CD44BBE82C5C}"/>
    <cellStyle name="Comma [0] 2 218" xfId="58396" hidden="1" xr:uid="{F16D9276-736C-4249-B50A-E59D5FA751C3}"/>
    <cellStyle name="Comma [0] 2 218" xfId="58398" hidden="1" xr:uid="{CCEE6166-190A-4B69-8290-1A1C4961566F}"/>
    <cellStyle name="Comma [0] 2 218" xfId="58400" hidden="1" xr:uid="{883A7251-22A1-4998-88F7-821FCAFADCD0}"/>
    <cellStyle name="Comma [0] 2 218" xfId="58403" hidden="1" xr:uid="{173E333B-534F-40EE-9F1D-6A5D4ED1B72C}"/>
    <cellStyle name="Comma [0] 2 218" xfId="58405" hidden="1" xr:uid="{63C4886D-780E-4176-BF5A-5BACC658DC44}"/>
    <cellStyle name="Comma [0] 2 218" xfId="58409" hidden="1" xr:uid="{E676FBFB-62B2-4D50-A5DF-82FD8ECDF62B}"/>
    <cellStyle name="Comma [0] 2 218" xfId="58410" hidden="1" xr:uid="{81E08435-0331-4BB3-BAEF-087EC43F2B89}"/>
    <cellStyle name="Comma [0] 2 218" xfId="58412" hidden="1" xr:uid="{3D24043A-FF09-417A-BAF0-52A01A9FC905}"/>
    <cellStyle name="Comma [0] 2 218" xfId="58416" hidden="1" xr:uid="{B935AC09-EB88-4FF3-9724-0D13381FA17B}"/>
    <cellStyle name="Comma [0] 2 218" xfId="58418" hidden="1" xr:uid="{DAB95CBE-3F04-41BA-8796-CD29A0802D68}"/>
    <cellStyle name="Comma [0] 2 218" xfId="58420" hidden="1" xr:uid="{1F9C9741-9FE5-449A-9F55-40851235D651}"/>
    <cellStyle name="Comma [0] 2 218" xfId="58423" hidden="1" xr:uid="{2275D32D-FB93-4A5D-A161-2AB41F9EEA6F}"/>
    <cellStyle name="Comma [0] 2 218" xfId="58425" hidden="1" xr:uid="{EE69C51A-7134-4FE3-A076-53980EF5A5E4}"/>
    <cellStyle name="Comma [0] 2 218" xfId="58430" hidden="1" xr:uid="{142FE7BB-399B-4D80-AC86-6EED62A56ED9}"/>
    <cellStyle name="Comma [0] 2 218" xfId="58432" hidden="1" xr:uid="{9101239C-D55C-4231-A2BC-FFD75630F808}"/>
    <cellStyle name="Comma [0] 2 218" xfId="58436" hidden="1" xr:uid="{A9733447-EC47-4F7D-B66A-58D2D5AF1291}"/>
    <cellStyle name="Comma [0] 2 218" xfId="58438" hidden="1" xr:uid="{B2153123-F307-4058-B454-49F05B5CCBD0}"/>
    <cellStyle name="Comma [0] 2 218" xfId="58441" hidden="1" xr:uid="{3DB1F00C-67A1-4577-A3FC-998DC809A0CA}"/>
    <cellStyle name="Comma [0] 2 218" xfId="58444" hidden="1" xr:uid="{C06A510F-AE90-4E99-A680-3AE0AFC55FAC}"/>
    <cellStyle name="Comma [0] 2 218" xfId="58446" hidden="1" xr:uid="{FF600FC3-265C-421D-B73F-A9062412CC25}"/>
    <cellStyle name="Comma [0] 2 218" xfId="58449" hidden="1" xr:uid="{882CB6F9-161C-4BE0-96C7-C0FACF52286B}"/>
    <cellStyle name="Comma [0] 2 218" xfId="58451" hidden="1" xr:uid="{99485BE2-874E-49AE-8378-01D793F21609}"/>
    <cellStyle name="Comma [0] 2 218" xfId="58454" hidden="1" xr:uid="{71D9F168-C3F2-4892-8433-3BF7E2DE3E51}"/>
    <cellStyle name="Comma [0] 2 218" xfId="58457" hidden="1" xr:uid="{497F5634-A425-460E-82C7-2F158003CC9C}"/>
    <cellStyle name="Comma [0] 2 218" xfId="58459" hidden="1" xr:uid="{785C07E4-5478-4C25-857F-DED05A7D774B}"/>
    <cellStyle name="Comma [0] 2 218" xfId="58462" hidden="1" xr:uid="{C4C33C7C-0236-43E3-9562-4DD723AEA2E4}"/>
    <cellStyle name="Comma [0] 2 218" xfId="58463" hidden="1" xr:uid="{3BC85D89-F5B8-4FA0-A866-D600C753925E}"/>
    <cellStyle name="Comma [0] 2 218" xfId="58468" hidden="1" xr:uid="{DA179CF6-7509-4791-BDD6-C0CA27D04D4C}"/>
    <cellStyle name="Comma [0] 2 218" xfId="58470" hidden="1" xr:uid="{F628FEAB-6610-43C6-9B5F-CEEA6C52CDD6}"/>
    <cellStyle name="Comma [0] 2 218" xfId="58473" hidden="1" xr:uid="{1A976FC7-DD6B-4A49-AD4C-BE254C0D90CA}"/>
    <cellStyle name="Comma [0] 2 218" xfId="58476" hidden="1" xr:uid="{CEB0D7A7-6924-44F4-95DE-599086E374C0}"/>
    <cellStyle name="Comma [0] 2 218" xfId="58478" hidden="1" xr:uid="{DDADA076-90C3-4431-A41D-DE3872320C94}"/>
    <cellStyle name="Comma [0] 2 218" xfId="58481" hidden="1" xr:uid="{F71F17B7-DC8C-490D-9899-9065B918F3EB}"/>
    <cellStyle name="Comma [0] 2 218" xfId="58483" hidden="1" xr:uid="{31749943-591A-423E-A935-185FA1E69EEE}"/>
    <cellStyle name="Comma [0] 2 218" xfId="58485" hidden="1" xr:uid="{3B5B9FA2-24D8-49B4-B73E-BE43557CCB1A}"/>
    <cellStyle name="Comma [0] 2 218" xfId="58488" hidden="1" xr:uid="{B35154F0-2FC8-4B1D-AF09-C38763C0C71A}"/>
    <cellStyle name="Comma [0] 2 218" xfId="58490" hidden="1" xr:uid="{D528EF4C-C1E9-4D07-A3D8-907EEBEC625A}"/>
    <cellStyle name="Comma [0] 2 218" xfId="58494" hidden="1" xr:uid="{7F800F6F-1B3D-43AA-B45C-0FC62DEE1B68}"/>
    <cellStyle name="Comma [0] 2 218" xfId="58495" hidden="1" xr:uid="{61A02B75-44EA-4D7D-B478-875C0637BEA1}"/>
    <cellStyle name="Comma [0] 2 218" xfId="58497" hidden="1" xr:uid="{D17CBE1B-D7C3-4B3C-B59C-FAE2B596D7EE}"/>
    <cellStyle name="Comma [0] 2 218" xfId="58501" hidden="1" xr:uid="{FA54FBC4-B0D6-45E2-92BE-1F0A6BE40E00}"/>
    <cellStyle name="Comma [0] 2 218" xfId="58503" hidden="1" xr:uid="{6427AC4C-F234-4E2F-A56E-1858510C4CF1}"/>
    <cellStyle name="Comma [0] 2 218" xfId="58505" hidden="1" xr:uid="{B823DDA8-CE00-4572-B021-4CD6D20538E9}"/>
    <cellStyle name="Comma [0] 2 218" xfId="58508" hidden="1" xr:uid="{CFF674FE-BAC7-418B-976D-8FA68044466B}"/>
    <cellStyle name="Comma [0] 2 218" xfId="58510" hidden="1" xr:uid="{EDE0812A-9012-4C08-85FE-C0D8684B1877}"/>
    <cellStyle name="Comma [0] 2 218" xfId="58515" hidden="1" xr:uid="{BE53FAC9-63E1-444F-AA10-860F8E068A0C}"/>
    <cellStyle name="Comma [0] 2 218" xfId="58516" hidden="1" xr:uid="{C255B4AD-96A9-4011-ACD3-4B02A04815A4}"/>
    <cellStyle name="Comma [0] 2 218" xfId="58520" hidden="1" xr:uid="{E94DA778-7A9D-4F71-924C-2F2A8BB61FB5}"/>
    <cellStyle name="Comma [0] 2 218" xfId="58523" hidden="1" xr:uid="{25CD4030-DDD0-4C9B-9E1C-C60EBAD13549}"/>
    <cellStyle name="Comma [0] 2 218" xfId="58525" hidden="1" xr:uid="{946943CA-87A4-4C61-97C9-C98A7D6B2995}"/>
    <cellStyle name="Comma [0] 2 218" xfId="58528" hidden="1" xr:uid="{48C2206F-4B63-412A-8015-0C80B19ECFD5}"/>
    <cellStyle name="Comma [0] 2 218" xfId="58529" hidden="1" xr:uid="{4745E870-DD3D-4E1E-B028-F66DAFCA2CC4}"/>
    <cellStyle name="Comma [0] 2 218" xfId="58532" hidden="1" xr:uid="{A320C8A8-8A99-4E4A-AAF5-C72FA6840FBF}"/>
    <cellStyle name="Comma [0] 2 218" xfId="58533" hidden="1" xr:uid="{2402AA0E-778B-4FC1-B134-C9D3EC1070FC}"/>
    <cellStyle name="Comma [0] 2 218" xfId="58536" hidden="1" xr:uid="{51F6EB4C-A421-4CA9-9906-EE639A50775A}"/>
    <cellStyle name="Comma [0] 2 218" xfId="58539" hidden="1" xr:uid="{4C68F20E-1825-4AC3-8FB1-16E3EACA4D18}"/>
    <cellStyle name="Comma [0] 2 218" xfId="58540" hidden="1" xr:uid="{778B122D-8905-443E-AB1C-F508D9E3E913}"/>
    <cellStyle name="Comma [0] 2 218" xfId="58544" hidden="1" xr:uid="{DCD6432E-DCAB-4E26-AE55-F0C3C09061EE}"/>
    <cellStyle name="Comma [0] 2 218" xfId="58545" hidden="1" xr:uid="{781BDB46-5A6D-4626-8397-C27F1B5B9AA6}"/>
    <cellStyle name="Comma [0] 2 218" xfId="58549" hidden="1" xr:uid="{C685F3F3-C4A4-4E6D-8FAD-31626FB944CF}"/>
    <cellStyle name="Comma [0] 2 218" xfId="58551" hidden="1" xr:uid="{97BE43C4-A461-4CD9-A040-AF0A53D14EA6}"/>
    <cellStyle name="Comma [0] 2 218" xfId="58552" hidden="1" xr:uid="{CA211E49-0DEE-42AC-83C2-495ADB56B6E4}"/>
    <cellStyle name="Comma [0] 2 218" xfId="58554" hidden="1" xr:uid="{660AD2F2-8E24-4D30-A95F-3E62C06FEEDA}"/>
    <cellStyle name="Comma [0] 2 218" xfId="58556" hidden="1" xr:uid="{6AA7EEFE-D7EF-4390-BA11-A67B74F25233}"/>
    <cellStyle name="Comma [0] 2 218" xfId="58557" hidden="1" xr:uid="{AA2F5160-64B3-4DC9-9862-0BAB3BCAE802}"/>
    <cellStyle name="Comma [0] 2 218" xfId="58560" hidden="1" xr:uid="{C23C59B4-B6C5-414C-90C3-8E6DA0D5F2AE}"/>
    <cellStyle name="Comma [0] 2 218" xfId="58562" hidden="1" xr:uid="{B4EEF59A-FF00-4D0F-83BB-D5AAA0698637}"/>
    <cellStyle name="Comma [0] 2 218" xfId="58564" hidden="1" xr:uid="{D53B9EE4-AF47-49B9-B589-0CD28C8BADCB}"/>
    <cellStyle name="Comma [0] 2 218" xfId="58567" hidden="1" xr:uid="{262A82AD-9722-4516-983D-419097B14485}"/>
    <cellStyle name="Comma [0] 2 218" xfId="58568" hidden="1" xr:uid="{E74D6A88-24DC-460B-91AE-1D6851EFA047}"/>
    <cellStyle name="Comma [0] 2 218" xfId="58572" hidden="1" xr:uid="{60A09E8A-E59A-45FD-89DB-0E9C912E2235}"/>
    <cellStyle name="Comma [0] 2 218" xfId="58573" hidden="1" xr:uid="{20A95DC0-AA17-4612-B7A5-ADAACB3E911F}"/>
    <cellStyle name="Comma [0] 2 218" xfId="58575" hidden="1" xr:uid="{2771DA5D-15BA-440D-980B-0E9C7C0503BC}"/>
    <cellStyle name="Comma [0] 2 218" xfId="58578" hidden="1" xr:uid="{CD47F867-6950-40AF-BBB0-7797704988B2}"/>
    <cellStyle name="Comma [0] 2 218" xfId="58580" hidden="1" xr:uid="{900AE03E-7D0C-40F7-81D5-5627AA51DD69}"/>
    <cellStyle name="Comma [0] 2 218" xfId="58582" hidden="1" xr:uid="{1278C563-7CC7-4723-8A42-001639F9CFCB}"/>
    <cellStyle name="Comma [0] 2 218" xfId="58585" hidden="1" xr:uid="{396A9083-E18B-4326-BDFB-9790767DDA39}"/>
    <cellStyle name="Comma [0] 2 218" xfId="58587" hidden="1" xr:uid="{CAB5C22B-4E97-4059-BBAC-F49D074D09B1}"/>
    <cellStyle name="Comma [0] 2 218" xfId="58592" hidden="1" xr:uid="{20DD2C7E-6867-4825-9C6B-14832358C1AE}"/>
    <cellStyle name="Comma [0] 2 218" xfId="58593" hidden="1" xr:uid="{280C7B01-EB21-40C2-8547-D0F8D68F0729}"/>
    <cellStyle name="Comma [0] 2 218" xfId="58597" hidden="1" xr:uid="{624158D1-E006-4C0C-BC78-7AB4FE11ADE9}"/>
    <cellStyle name="Comma [0] 2 218" xfId="58600" hidden="1" xr:uid="{5BECF245-B0B9-4C19-8846-BA75FC0BB7D9}"/>
    <cellStyle name="Comma [0] 2 218" xfId="58602" hidden="1" xr:uid="{D267F83B-DC82-4323-8E83-741A45D1A007}"/>
    <cellStyle name="Comma [0] 2 218" xfId="58605" hidden="1" xr:uid="{634DB73E-D65C-4D0A-BAFF-185A0C0EF026}"/>
    <cellStyle name="Comma [0] 2 218" xfId="58606" hidden="1" xr:uid="{0C3BBE98-FD07-4BFC-9E4A-05CFF5C3995D}"/>
    <cellStyle name="Comma [0] 2 218" xfId="58610" hidden="1" xr:uid="{D955B083-700E-44DD-BC27-11D7878B6FB2}"/>
    <cellStyle name="Comma [0] 2 218" xfId="58613" hidden="1" xr:uid="{3880DC78-8C4B-480A-A19E-6C8D08DDB146}"/>
    <cellStyle name="Comma [0] 2 218" xfId="58615" hidden="1" xr:uid="{EAEFD2A5-CA30-42ED-AC64-78162FAA2BA4}"/>
    <cellStyle name="Comma [0] 2 218" xfId="58617" hidden="1" xr:uid="{B9EF6D2D-AD8C-4DA4-80F5-337278A04994}"/>
    <cellStyle name="Comma [0] 2 218" xfId="58620" hidden="1" xr:uid="{5BD9EA1F-4680-4B73-8ED9-33EDA5D24A1B}"/>
    <cellStyle name="Comma [0] 2 218" xfId="58622" hidden="1" xr:uid="{63416C4E-1719-40FE-852F-A3173603A699}"/>
    <cellStyle name="Comma [0] 2 218" xfId="58626" hidden="1" xr:uid="{4F488A9B-C4A9-4FCE-9E23-2A3C23B03618}"/>
    <cellStyle name="Comma [0] 2 218" xfId="58628" hidden="1" xr:uid="{A2B002F1-F7EB-450D-956C-055A75E6B748}"/>
    <cellStyle name="Comma [0] 2 218" xfId="58631" hidden="1" xr:uid="{9C0528F3-CA2A-46F3-9459-9EFD6B849B00}"/>
    <cellStyle name="Comma [0] 2 218" xfId="58633" hidden="1" xr:uid="{F0FF057B-2D0F-4D24-AB99-135ED4585A92}"/>
    <cellStyle name="Comma [0] 2 218" xfId="58636" hidden="1" xr:uid="{0A6FFEB6-5DBA-4C64-87A8-C727C68FDB23}"/>
    <cellStyle name="Comma [0] 2 218" xfId="58638" hidden="1" xr:uid="{28DB20E8-BFEA-476C-94C8-F16F330173DA}"/>
    <cellStyle name="Comma [0] 2 218" xfId="58640" hidden="1" xr:uid="{489B0F74-EB1A-4B36-A5F8-71DF1CF1C0FF}"/>
    <cellStyle name="Comma [0] 2 218" xfId="58642" hidden="1" xr:uid="{47BFF720-9E71-4705-AC6D-C1F077A52D9B}"/>
    <cellStyle name="Comma [0] 2 218" xfId="58645" hidden="1" xr:uid="{C465613C-A105-4EB1-8C8B-F6FF2E4F14EC}"/>
    <cellStyle name="Comma [0] 2 218" xfId="58646" hidden="1" xr:uid="{811A2A94-D144-4187-BCC4-DB75450E2912}"/>
    <cellStyle name="Comma [0] 2 218" xfId="58649" hidden="1" xr:uid="{2BE344BC-90F3-481B-B6EB-81EE8E6EC622}"/>
    <cellStyle name="Comma [0] 2 218" xfId="58651" hidden="1" xr:uid="{9D1BF0F1-20C8-420C-8A5B-D4C5E0D7E7BE}"/>
    <cellStyle name="Comma [0] 2 218" xfId="58653" hidden="1" xr:uid="{0E9F9EF8-B4AE-4BFD-B67A-0031EB68F992}"/>
    <cellStyle name="Comma [0] 2 218" xfId="58656" hidden="1" xr:uid="{9CA5C4DB-11F7-4F51-BF3A-84724437A2A8}"/>
    <cellStyle name="Comma [0] 2 218" xfId="58659" hidden="1" xr:uid="{25FEE12F-D68B-498A-ABA0-97688B12A834}"/>
    <cellStyle name="Comma [0] 2 218" xfId="58660" hidden="1" xr:uid="{FA0BB938-430A-4EB5-B5EE-C0CD1E7C87D1}"/>
    <cellStyle name="Comma [0] 2 218" xfId="58663" hidden="1" xr:uid="{D1D06B23-DEEE-406B-A682-249F37DE0159}"/>
    <cellStyle name="Comma [0] 2 218" xfId="58665" hidden="1" xr:uid="{B73E753D-7243-464D-B175-36BE6180E0A7}"/>
    <cellStyle name="Comma [0] 2 218" xfId="58669" hidden="1" xr:uid="{6C926951-9D22-4E33-A76F-70E81E7D0DCC}"/>
    <cellStyle name="Comma [0] 2 218" xfId="58670" hidden="1" xr:uid="{DFA673C5-BB28-4E38-BB5F-B6FA6D008CDF}"/>
    <cellStyle name="Comma [0] 2 218" xfId="58673" hidden="1" xr:uid="{D0A5BDB7-FEEE-4CAF-B3AB-971534C389B6}"/>
    <cellStyle name="Comma [0] 2 218" xfId="58676" hidden="1" xr:uid="{5BA1F25B-6852-4435-AEA1-4A30B20EE0D9}"/>
    <cellStyle name="Comma [0] 2 218" xfId="58679" hidden="1" xr:uid="{6194356A-8154-4F76-98E7-36D43D2DDAF7}"/>
    <cellStyle name="Comma [0] 2 218" xfId="58682" hidden="1" xr:uid="{218EB5AA-5F36-47A5-88AA-71C213725A05}"/>
    <cellStyle name="Comma [0] 2 218" xfId="58684" hidden="1" xr:uid="{D57C4893-4833-4192-81DB-3762F052B8A9}"/>
    <cellStyle name="Comma [0] 2 218" xfId="58686" hidden="1" xr:uid="{B13755F2-42D3-4429-944A-E37C76795E22}"/>
    <cellStyle name="Comma [0] 2 218" xfId="58688" hidden="1" xr:uid="{693C2579-AD40-4390-AC3B-ED75219937D9}"/>
    <cellStyle name="Comma [0] 2 218" xfId="58690" hidden="1" xr:uid="{47BFEA9A-8DA6-4E8F-A51A-54E6DF2849A7}"/>
    <cellStyle name="Comma [0] 2 218" xfId="58693" hidden="1" xr:uid="{740ED7E4-E8B4-44A2-8F41-8C004790CFE1}"/>
    <cellStyle name="Comma [0] 2 218" xfId="58695" hidden="1" xr:uid="{D3E582D4-8D33-4021-AF82-E1420BD8E356}"/>
    <cellStyle name="Comma [0] 2 218" xfId="58699" hidden="1" xr:uid="{ECC065C7-4AA0-4252-A6BE-98F6A58A2288}"/>
    <cellStyle name="Comma [0] 2 218" xfId="58701" hidden="1" xr:uid="{018D807B-3C54-4435-B31B-5C45C38E5802}"/>
    <cellStyle name="Comma [0] 2 218" xfId="58704" hidden="1" xr:uid="{3510DA7A-D1C9-4B78-A9FF-62F2CE374FAD}"/>
    <cellStyle name="Comma [0] 2 218" xfId="58706" hidden="1" xr:uid="{275B5EBE-62DE-4C57-BC4E-484E3A386241}"/>
    <cellStyle name="Comma [0] 2 218" xfId="58709" hidden="1" xr:uid="{418E6ECA-CD2C-4CF6-8B62-1B41EF366CF6}"/>
    <cellStyle name="Comma [0] 2 218" xfId="58712" hidden="1" xr:uid="{3F026E9A-918D-4A97-A59E-7BCD788E4034}"/>
    <cellStyle name="Comma [0] 2 218" xfId="58714" hidden="1" xr:uid="{B83112CB-7005-4D8D-9129-1F3906F0768A}"/>
    <cellStyle name="Comma [0] 2 218" xfId="58717" hidden="1" xr:uid="{565F7E50-1AFE-4DE7-81C4-ECD7D7F6372C}"/>
    <cellStyle name="Comma [0] 2 218" xfId="58720" hidden="1" xr:uid="{1104025C-A63A-44A8-992E-AA931CD77E62}"/>
    <cellStyle name="Comma [0] 2 218" xfId="58722" hidden="1" xr:uid="{6C5E48A8-1912-4DAB-81F4-391DC7BE1D95}"/>
    <cellStyle name="Comma [0] 2 218" xfId="58725" hidden="1" xr:uid="{24BDE1F2-1CA8-483C-984B-C33F32FF9ED8}"/>
    <cellStyle name="Comma [0] 2 218" xfId="58727" hidden="1" xr:uid="{7D3494E7-CB5E-4674-B669-7AE053AC193E}"/>
    <cellStyle name="Comma [0] 2 218" xfId="58730" hidden="1" xr:uid="{210FA4D5-1AEC-4998-83C6-8670E32F71BA}"/>
    <cellStyle name="Comma [0] 2 218" xfId="58732" hidden="1" xr:uid="{D340D87E-EA51-4D43-8993-08A5EA07E72B}"/>
    <cellStyle name="Comma [0] 2 218" xfId="58735" hidden="1" xr:uid="{B9EB30CB-4CC8-4D51-8C2C-736836FF64FC}"/>
    <cellStyle name="Comma [0] 2 218" xfId="58738" hidden="1" xr:uid="{37137D73-C395-4D51-9C26-D75195A73E73}"/>
    <cellStyle name="Comma [0] 2 218" xfId="58740" hidden="1" xr:uid="{FDDFBF7E-2461-4ADA-87DD-2112E372F3B9}"/>
    <cellStyle name="Comma [0] 2 218" xfId="58743" hidden="1" xr:uid="{4F76A742-519B-4359-8A01-CACF37955041}"/>
    <cellStyle name="Comma [0] 2 218" xfId="58745" hidden="1" xr:uid="{BAA9B8BD-BBC0-41D1-AF36-6F49A5D58334}"/>
    <cellStyle name="Comma [0] 2 218" xfId="58748" hidden="1" xr:uid="{5AFBEDBE-4D01-433A-AAA4-3A830971C7A5}"/>
    <cellStyle name="Comma [0] 2 218" xfId="58749" hidden="1" xr:uid="{9AA5A777-8258-4A23-86F4-359D75639852}"/>
    <cellStyle name="Comma [0] 2 218" xfId="58753" hidden="1" xr:uid="{45D62E1E-E0BF-4391-B794-0C7C9A74A36B}"/>
    <cellStyle name="Comma [0] 2 218" xfId="58755" hidden="1" xr:uid="{37C3D997-FE29-4DF7-838D-8ED6A5664CF3}"/>
    <cellStyle name="Comma [0] 2 218" xfId="58757" hidden="1" xr:uid="{ADB2BF43-1232-4D29-BA00-F1CA3D04189B}"/>
    <cellStyle name="Comma [0] 2 218" xfId="58761" hidden="1" xr:uid="{22DBB256-689F-49C3-BC3D-2C15C223E79E}"/>
    <cellStyle name="Comma [0] 2 218" xfId="58763" hidden="1" xr:uid="{CE14C33C-4308-4715-8ABA-86F1299E7AD0}"/>
    <cellStyle name="Comma [0] 2 218" xfId="59898" hidden="1" xr:uid="{EB0AD9FA-FFEE-44FC-9E59-137AA523D36E}"/>
    <cellStyle name="Comma [0] 2 218" xfId="59899" hidden="1" xr:uid="{1E133AEA-50B8-4162-B4D7-0AD024041606}"/>
    <cellStyle name="Comma [0] 2 218" xfId="59904" hidden="1" xr:uid="{F62F9CCC-F946-48B8-9162-450A6E2C992D}"/>
    <cellStyle name="Comma [0] 2 218" xfId="59906" hidden="1" xr:uid="{B95D0D54-5D37-4F8A-A052-2A781F5C8ACF}"/>
    <cellStyle name="Comma [0] 2 218" xfId="59907" hidden="1" xr:uid="{27E64477-34BC-4F68-8679-5FDA95F008DD}"/>
    <cellStyle name="Comma [0] 2 218" xfId="59910" hidden="1" xr:uid="{97AA2E6B-62F4-4149-B787-ECAE2140082B}"/>
    <cellStyle name="Comma [0] 2 218" xfId="59913" hidden="1" xr:uid="{B8733AE9-D4B8-4D6F-9040-5C63A8BC4C62}"/>
    <cellStyle name="Comma [0] 2 218" xfId="59914" hidden="1" xr:uid="{B8C0FB02-DA61-4B28-A521-20F4ECB8B19C}"/>
    <cellStyle name="Comma [0] 2 218" xfId="59917" hidden="1" xr:uid="{5CFBA597-CD28-4619-B2F1-CAD0317EB711}"/>
    <cellStyle name="Comma [0] 2 218" xfId="59918" hidden="1" xr:uid="{2437C86B-1455-4C63-A82D-ACD4E8991146}"/>
    <cellStyle name="Comma [0] 2 218" xfId="59920" hidden="1" xr:uid="{BC32ED5E-ABB9-4D5B-A014-CCDAE55B63CC}"/>
    <cellStyle name="Comma [0] 2 218" xfId="59921" hidden="1" xr:uid="{C5D7EC8B-A7F5-4FF2-8915-D1C71513FBE2}"/>
    <cellStyle name="Comma [0] 2 218" xfId="59922" hidden="1" xr:uid="{A6CB6E4D-06BF-413F-9A7B-C2964872D42E}"/>
    <cellStyle name="Comma [0] 2 218" xfId="59926" hidden="1" xr:uid="{95501FEB-EB10-4A59-8858-4DB8E6A7FC45}"/>
    <cellStyle name="Comma [0] 2 218" xfId="59928" hidden="1" xr:uid="{3DCC6266-172C-4560-BA92-23C74817100B}"/>
    <cellStyle name="Comma [0] 2 218" xfId="59929" hidden="1" xr:uid="{4D631493-EF40-4993-9E80-D2AD82307BA5}"/>
    <cellStyle name="Comma [0] 2 218" xfId="59932" hidden="1" xr:uid="{92CB078E-B723-4269-B452-55AEC306E89D}"/>
    <cellStyle name="Comma [0] 2 218" xfId="59933" hidden="1" xr:uid="{10E1D470-454B-4030-84F5-812F7077C2DE}"/>
    <cellStyle name="Comma [0] 2 218" xfId="59937" hidden="1" xr:uid="{D08DDA10-94C9-4265-A037-C60FA56D1002}"/>
    <cellStyle name="Comma [0] 2 218" xfId="59939" hidden="1" xr:uid="{7EA97D76-5462-439E-87B2-1BBF9288EF68}"/>
    <cellStyle name="Comma [0] 2 218" xfId="59942" hidden="1" xr:uid="{6545B569-74FF-49D7-89FD-7DD6A2E56006}"/>
    <cellStyle name="Comma [0] 2 218" xfId="59945" hidden="1" xr:uid="{79BFCB30-66F1-4A34-ABB1-DA65087A1332}"/>
    <cellStyle name="Comma [0] 2 218" xfId="59947" hidden="1" xr:uid="{2CF21BF1-FFC6-44AF-973D-2EC061B7BC6E}"/>
    <cellStyle name="Comma [0] 2 218" xfId="59951" hidden="1" xr:uid="{75E60B4B-C23F-4A07-AD3A-70756FCD61DE}"/>
    <cellStyle name="Comma [0] 2 218" xfId="59952" hidden="1" xr:uid="{9193072E-D749-4ACD-B6BF-6E8BE9ECB6D8}"/>
    <cellStyle name="Comma [0] 2 218" xfId="59956" hidden="1" xr:uid="{92237C31-FFB4-4079-9767-4F91FDD9C73E}"/>
    <cellStyle name="Comma [0] 2 218" xfId="59957" hidden="1" xr:uid="{A85B3A53-D48D-4208-A3D7-DEFF6C5323ED}"/>
    <cellStyle name="Comma [0] 2 218" xfId="59961" hidden="1" xr:uid="{E023975D-29A7-424F-A6D6-0CCD55905D18}"/>
    <cellStyle name="Comma [0] 2 218" xfId="59964" hidden="1" xr:uid="{5C076AE4-90A5-4F79-B338-9312B13A88B0}"/>
    <cellStyle name="Comma [0] 2 218" xfId="59965" hidden="1" xr:uid="{BBAA8263-093B-4E9B-A6CE-BEAE27025B01}"/>
    <cellStyle name="Comma [0] 2 218" xfId="59969" hidden="1" xr:uid="{1FF1CA54-4AA8-49DF-8087-3B3A8048D9C0}"/>
    <cellStyle name="Comma [0] 2 218" xfId="59970" hidden="1" xr:uid="{650C180D-FD1D-4D0F-BFE6-351355C965B1}"/>
    <cellStyle name="Comma [0] 2 218" xfId="59975" hidden="1" xr:uid="{FEAA44CE-B829-455E-96F3-B5627CD1A64E}"/>
    <cellStyle name="Comma [0] 2 218" xfId="59976" hidden="1" xr:uid="{262CDF5B-EEF2-48C2-BDC0-61EE0AFF7A64}"/>
    <cellStyle name="Comma [0] 2 218" xfId="59980" hidden="1" xr:uid="{C3668FA2-96F1-4C8C-AEF5-0F8F73D12C2C}"/>
    <cellStyle name="Comma [0] 2 218" xfId="59983" hidden="1" xr:uid="{3106C66C-AA6B-4141-82BA-760F4032F2C0}"/>
    <cellStyle name="Comma [0] 2 218" xfId="59984" hidden="1" xr:uid="{48C79A81-A2E0-424A-BD08-46CA183C9135}"/>
    <cellStyle name="Comma [0] 2 218" xfId="59988" hidden="1" xr:uid="{1CB64D64-7386-4F55-8E01-C41EB772F404}"/>
    <cellStyle name="Comma [0] 2 218" xfId="59990" hidden="1" xr:uid="{6669D235-BAC1-4A68-B334-BEB5C7B68FCB}"/>
    <cellStyle name="Comma [0] 2 218" xfId="59991" hidden="1" xr:uid="{03D1EFEC-3E6C-4063-A9F3-DC51A83837EC}"/>
    <cellStyle name="Comma [0] 2 218" xfId="59995" hidden="1" xr:uid="{6F29A783-3563-4844-A0AC-C32406B72ECE}"/>
    <cellStyle name="Comma [0] 2 218" xfId="59996" hidden="1" xr:uid="{05C3C400-F29E-4498-A0E8-DB486EAAC836}"/>
    <cellStyle name="Comma [0] 2 218" xfId="60000" hidden="1" xr:uid="{626A1DE3-6587-440F-AC32-3D2BD4670DD6}"/>
    <cellStyle name="Comma [0] 2 218" xfId="60002" hidden="1" xr:uid="{9261D422-B4FA-4EEE-908A-A5654BE3AFD1}"/>
    <cellStyle name="Comma [0] 2 218" xfId="60003" hidden="1" xr:uid="{E9C40194-34CB-4DE3-9FCC-CD284E972414}"/>
    <cellStyle name="Comma [0] 2 218" xfId="60007" hidden="1" xr:uid="{89FCF888-EED1-4E7C-B7CF-BFADA11241D3}"/>
    <cellStyle name="Comma [0] 2 218" xfId="60010" hidden="1" xr:uid="{6720AD86-ECDB-428A-8464-D029DEE3E53B}"/>
    <cellStyle name="Comma [0] 2 218" xfId="60011" hidden="1" xr:uid="{3470AD3B-8BE0-4252-B7B4-43A948C1CD8E}"/>
    <cellStyle name="Comma [0] 2 218" xfId="60015" hidden="1" xr:uid="{436A780D-4390-4E94-BBBA-7DA5752551CE}"/>
    <cellStyle name="Comma [0] 2 218" xfId="60016" hidden="1" xr:uid="{5F8C3434-B80E-48C1-BD12-BB0B3BA3A03E}"/>
    <cellStyle name="Comma [0] 2 218" xfId="60022" hidden="1" xr:uid="{05F0864D-4E3B-4DDC-8272-9E8985BD6423}"/>
    <cellStyle name="Comma [0] 2 218" xfId="60023" hidden="1" xr:uid="{A8C1AC06-4BE0-4B52-A267-9DB42DE7B1EC}"/>
    <cellStyle name="Comma [0] 2 218" xfId="60026" hidden="1" xr:uid="{C82CD652-8646-4797-946C-3BB2E5136C4E}"/>
    <cellStyle name="Comma [0] 2 218" xfId="60030" hidden="1" xr:uid="{1BD3E72B-415E-4AC8-97FE-9165ADDA832A}"/>
    <cellStyle name="Comma [0] 2 218" xfId="60031" hidden="1" xr:uid="{40C65611-E1A4-4A4E-8A0D-7CDBEA41622D}"/>
    <cellStyle name="Comma [0] 2 218" xfId="60035" hidden="1" xr:uid="{F0353716-0488-495C-9C17-2940D08A8FFB}"/>
    <cellStyle name="Comma [0] 2 218" xfId="60036" hidden="1" xr:uid="{29287441-EB2E-4835-BB69-0516CDD3A031}"/>
    <cellStyle name="Comma [0] 2 218" xfId="60040" hidden="1" xr:uid="{FBF98862-4532-4469-A952-6383297DDC78}"/>
    <cellStyle name="Comma [0] 2 218" xfId="60041" hidden="1" xr:uid="{7DF12ABD-A3FF-4C35-BC96-657596960195}"/>
    <cellStyle name="Comma [0] 2 218" xfId="60045" hidden="1" xr:uid="{91C90FE9-C23E-4260-A0EB-BF6E9CFC4C03}"/>
    <cellStyle name="Comma [0] 2 218" xfId="60048" hidden="1" xr:uid="{B2775853-FB01-47EF-9008-D17011A62843}"/>
    <cellStyle name="Comma [0] 2 218" xfId="60049" hidden="1" xr:uid="{E1EB6CD0-DA52-47CA-836E-360A95227802}"/>
    <cellStyle name="Comma [0] 2 218" xfId="60052" hidden="1" xr:uid="{114874ED-3841-4B20-815C-CA1AFD6772DC}"/>
    <cellStyle name="Comma [0] 2 218" xfId="60054" hidden="1" xr:uid="{D28FE8DF-940D-4CC9-8589-4070A2306181}"/>
    <cellStyle name="Comma [0] 2 218" xfId="60058" hidden="1" xr:uid="{7D4FC03E-1484-4E77-ACB8-CB85ACB20ADE}"/>
    <cellStyle name="Comma [0] 2 218" xfId="60060" hidden="1" xr:uid="{09A975FC-D1CC-436C-9B32-ADDEB950DCFD}"/>
    <cellStyle name="Comma [0] 2 218" xfId="60064" hidden="1" xr:uid="{840C49FE-E328-42C4-A5A1-266B36454369}"/>
    <cellStyle name="Comma [0] 2 218" xfId="60066" hidden="1" xr:uid="{B0B4AF7E-4495-4141-A533-A9E21DA8FD2C}"/>
    <cellStyle name="Comma [0] 2 218" xfId="60068" hidden="1" xr:uid="{533ED3FD-FF89-47CB-81AF-E4485EF2E49B}"/>
    <cellStyle name="Comma [0] 2 218" xfId="60071" hidden="1" xr:uid="{B39D3113-17DE-4248-BDA2-CC88BD7A0E12}"/>
    <cellStyle name="Comma [0] 2 218" xfId="60073" hidden="1" xr:uid="{61B5AB17-8F88-4382-97AC-7369456E8393}"/>
    <cellStyle name="Comma [0] 2 218" xfId="60075" hidden="1" xr:uid="{6D58F8D3-91E2-4C4C-B67F-D39F3A782E1C}"/>
    <cellStyle name="Comma [0] 2 218" xfId="60078" hidden="1" xr:uid="{9D714D30-836B-4130-B0C1-4B176EABE5B8}"/>
    <cellStyle name="Comma [0] 2 218" xfId="60080" hidden="1" xr:uid="{26D111B0-6CB0-4C7E-9FE0-A358B464762B}"/>
    <cellStyle name="Comma [0] 2 218" xfId="60084" hidden="1" xr:uid="{C9DD6C93-1348-4916-B9CF-FD1BEF3E8237}"/>
    <cellStyle name="Comma [0] 2 218" xfId="60085" hidden="1" xr:uid="{0DB66809-2923-4411-B41B-CA3D3E729025}"/>
    <cellStyle name="Comma [0] 2 218" xfId="60087" hidden="1" xr:uid="{5ED0AFFB-5AC9-4726-8345-A5E308F1A4A1}"/>
    <cellStyle name="Comma [0] 2 218" xfId="60091" hidden="1" xr:uid="{CF0D8946-08B0-465E-84A7-2BEE5AA48B7D}"/>
    <cellStyle name="Comma [0] 2 218" xfId="60093" hidden="1" xr:uid="{14EC6973-D751-4258-ACCF-3D942A6D991C}"/>
    <cellStyle name="Comma [0] 2 218" xfId="60095" hidden="1" xr:uid="{C39B2CD9-B862-42E1-ABD5-9DE3C649209E}"/>
    <cellStyle name="Comma [0] 2 218" xfId="60098" hidden="1" xr:uid="{BD66AE87-AFE8-4EF2-8C08-DE08FC6003CC}"/>
    <cellStyle name="Comma [0] 2 218" xfId="60100" hidden="1" xr:uid="{95812736-D606-4C16-8B56-51CE10E1D08E}"/>
    <cellStyle name="Comma [0] 2 218" xfId="60105" hidden="1" xr:uid="{839B0085-FFE7-4A1B-BF04-06236E34FE84}"/>
    <cellStyle name="Comma [0] 2 218" xfId="60107" hidden="1" xr:uid="{107A0F56-7AB3-45D0-AE89-96770CBB6F12}"/>
    <cellStyle name="Comma [0] 2 218" xfId="60111" hidden="1" xr:uid="{6DD41982-7008-4260-BAE5-963CD563D661}"/>
    <cellStyle name="Comma [0] 2 218" xfId="60113" hidden="1" xr:uid="{7CAE29C8-0705-4471-94A3-B0A1DFDDF20F}"/>
    <cellStyle name="Comma [0] 2 218" xfId="60116" hidden="1" xr:uid="{52CEE48C-4727-46C1-9E8E-C407A29DEC4F}"/>
    <cellStyle name="Comma [0] 2 218" xfId="60119" hidden="1" xr:uid="{58BE8203-ED03-4700-AE1D-9F4E482FD318}"/>
    <cellStyle name="Comma [0] 2 218" xfId="60121" hidden="1" xr:uid="{996941EC-D805-4523-83ED-9DA013D28834}"/>
    <cellStyle name="Comma [0] 2 218" xfId="60124" hidden="1" xr:uid="{FCE6ECDD-93DE-4F13-9F11-21D2E253A1ED}"/>
    <cellStyle name="Comma [0] 2 218" xfId="60126" hidden="1" xr:uid="{08FF27B8-10F6-40B1-BA0E-DF7EA4E371F3}"/>
    <cellStyle name="Comma [0] 2 218" xfId="60129" hidden="1" xr:uid="{CCE949EE-FD09-4E04-A48D-98EC3850F58F}"/>
    <cellStyle name="Comma [0] 2 218" xfId="60132" hidden="1" xr:uid="{8F27AFB2-609D-4C94-8B45-2A3F93153878}"/>
    <cellStyle name="Comma [0] 2 218" xfId="60134" hidden="1" xr:uid="{880009B0-363D-442F-A2DC-28B2EFA96A18}"/>
    <cellStyle name="Comma [0] 2 218" xfId="60137" hidden="1" xr:uid="{36BE3EDE-1DB4-4C1B-80F6-3CC2D9348FB5}"/>
    <cellStyle name="Comma [0] 2 218" xfId="60138" hidden="1" xr:uid="{01869BEA-4D6E-4165-A4F7-E021DE15469B}"/>
    <cellStyle name="Comma [0] 2 218" xfId="60143" hidden="1" xr:uid="{D955814E-F880-442A-B059-4BCE33E75508}"/>
    <cellStyle name="Comma [0] 2 218" xfId="60145" hidden="1" xr:uid="{DC8E6A9E-DBF1-4BC1-BBB5-E2BA477EAFCB}"/>
    <cellStyle name="Comma [0] 2 218" xfId="60148" hidden="1" xr:uid="{4A5C3683-BE59-4DA8-8245-7B81E9C32A79}"/>
    <cellStyle name="Comma [0] 2 218" xfId="60151" hidden="1" xr:uid="{9ED293D9-BA01-479C-8E71-C2D02422F928}"/>
    <cellStyle name="Comma [0] 2 218" xfId="60153" hidden="1" xr:uid="{E8C86E80-AE07-4E28-850E-1FAB7119AE28}"/>
    <cellStyle name="Comma [0] 2 218" xfId="60156" hidden="1" xr:uid="{635136B1-FED2-4108-9487-5C15CA55E7F0}"/>
    <cellStyle name="Comma [0] 2 218" xfId="60158" hidden="1" xr:uid="{0221E490-9D63-459E-8C5B-2B1CBAE05FE4}"/>
    <cellStyle name="Comma [0] 2 218" xfId="60160" hidden="1" xr:uid="{6F5D6B47-7E72-458F-A947-3E770563EFE3}"/>
    <cellStyle name="Comma [0] 2 218" xfId="60163" hidden="1" xr:uid="{B357FA10-6346-4AF0-B60F-E6B5D66D1695}"/>
    <cellStyle name="Comma [0] 2 218" xfId="60165" hidden="1" xr:uid="{17DECC83-2B50-4AA4-98D7-4FEFB5DA859B}"/>
    <cellStyle name="Comma [0] 2 218" xfId="60169" hidden="1" xr:uid="{354E52AD-2F54-49BC-A83B-15704A2F3E34}"/>
    <cellStyle name="Comma [0] 2 218" xfId="60170" hidden="1" xr:uid="{C0EE97C3-A6FC-4F1B-A5D0-E482EA9A13D3}"/>
    <cellStyle name="Comma [0] 2 218" xfId="60172" hidden="1" xr:uid="{77C9C8CA-9D7B-4DE1-8910-8F35F897CD9F}"/>
    <cellStyle name="Comma [0] 2 218" xfId="60176" hidden="1" xr:uid="{22AE4B66-0C28-43B3-B65A-158AC1F37610}"/>
    <cellStyle name="Comma [0] 2 218" xfId="60178" hidden="1" xr:uid="{2BB97CFD-B64C-4B13-BDFF-D2978BFC84AC}"/>
    <cellStyle name="Comma [0] 2 218" xfId="60180" hidden="1" xr:uid="{401DCFE5-9B6B-4458-968F-76FE264092D5}"/>
    <cellStyle name="Comma [0] 2 218" xfId="60183" hidden="1" xr:uid="{66A0BF14-E270-4DE0-8A57-A814C03C5A46}"/>
    <cellStyle name="Comma [0] 2 218" xfId="60185" hidden="1" xr:uid="{7A9621E7-C39D-49D2-A8A1-07F15B49FF97}"/>
    <cellStyle name="Comma [0] 2 218" xfId="60190" hidden="1" xr:uid="{5C80B733-A686-4041-83BD-1EE25CA9307E}"/>
    <cellStyle name="Comma [0] 2 218" xfId="60191" hidden="1" xr:uid="{A7BDCDA8-0DB9-4CE5-8020-D5399AC8E587}"/>
    <cellStyle name="Comma [0] 2 218" xfId="60195" hidden="1" xr:uid="{AA6236C9-DA62-4858-BEB0-EB2FB9E65BCF}"/>
    <cellStyle name="Comma [0] 2 218" xfId="60198" hidden="1" xr:uid="{FBA96F3F-B1EB-49DE-A5A2-68DED260D01F}"/>
    <cellStyle name="Comma [0] 2 218" xfId="60199" hidden="1" xr:uid="{7F2B125E-B382-4541-B2F3-A8A5073AD36D}"/>
    <cellStyle name="Comma [0] 2 218" xfId="60202" hidden="1" xr:uid="{A3A3F42F-533F-4721-A1BD-062F75ADDF20}"/>
    <cellStyle name="Comma [0] 2 218" xfId="60203" hidden="1" xr:uid="{D0526042-0732-4A88-B954-2C3003584A4A}"/>
    <cellStyle name="Comma [0] 2 218" xfId="60205" hidden="1" xr:uid="{683292CB-3C13-49BC-BC68-B353B188EFA0}"/>
    <cellStyle name="Comma [0] 2 218" xfId="60206" hidden="1" xr:uid="{625BB847-0F31-4A37-A1E3-FF8C51F053E3}"/>
    <cellStyle name="Comma [0] 2 218" xfId="60209" hidden="1" xr:uid="{02917DC0-D60F-4585-9475-A5D35F9E7019}"/>
    <cellStyle name="Comma [0] 2 218" xfId="60212" hidden="1" xr:uid="{B1E799E6-3AFA-4CEC-B2EE-43CF184A2F6C}"/>
    <cellStyle name="Comma [0] 2 218" xfId="60213" hidden="1" xr:uid="{91C98D89-2410-46A3-B1E7-31430DCD27BC}"/>
    <cellStyle name="Comma [0] 2 218" xfId="60217" hidden="1" xr:uid="{29EE83DA-EBEA-40BE-A9EE-225BC22449F6}"/>
    <cellStyle name="Comma [0] 2 218" xfId="60218" hidden="1" xr:uid="{85D7BCA4-698B-4126-95C4-26EDA57A0A7E}"/>
    <cellStyle name="Comma [0] 2 218" xfId="60222" hidden="1" xr:uid="{96CDB6A3-7CE5-4FE7-8781-4839B445918B}"/>
    <cellStyle name="Comma [0] 2 218" xfId="60224" hidden="1" xr:uid="{1C1E6E92-A30C-45F4-A387-77A5822D9A9E}"/>
    <cellStyle name="Comma [0] 2 218" xfId="60225" hidden="1" xr:uid="{55974072-17FF-4723-852D-9B356AB2CCF8}"/>
    <cellStyle name="Comma [0] 2 218" xfId="60227" hidden="1" xr:uid="{348AE33A-9234-443A-B8ED-452E0EE98509}"/>
    <cellStyle name="Comma [0] 2 218" xfId="60229" hidden="1" xr:uid="{AC322903-AD88-4BD9-A59F-20617CBE326E}"/>
    <cellStyle name="Comma [0] 2 218" xfId="60230" hidden="1" xr:uid="{700E7A73-7868-4263-AAA8-9A9A93B20F63}"/>
    <cellStyle name="Comma [0] 2 218" xfId="60233" hidden="1" xr:uid="{8386FA2B-D758-4DE8-9BDE-D89D5D044863}"/>
    <cellStyle name="Comma [0] 2 218" xfId="60235" hidden="1" xr:uid="{C573F95B-A7CF-434A-848A-995D0C359B42}"/>
    <cellStyle name="Comma [0] 2 218" xfId="60237" hidden="1" xr:uid="{A7C000F2-9BEB-4754-B308-7F6AE45DA4C6}"/>
    <cellStyle name="Comma [0] 2 218" xfId="60239" hidden="1" xr:uid="{89AB55DA-9D98-471A-8FBF-D60B91A3B49A}"/>
    <cellStyle name="Comma [0] 2 218" xfId="60240" hidden="1" xr:uid="{903E48DC-8192-4049-ADA7-9402DB4A1059}"/>
    <cellStyle name="Comma [0] 2 218" xfId="60244" hidden="1" xr:uid="{CA8E7028-BB95-4C94-8013-4D016B017B42}"/>
    <cellStyle name="Comma [0] 2 218" xfId="60245" hidden="1" xr:uid="{328F146F-1954-43A0-8E99-A1910BF67262}"/>
    <cellStyle name="Comma [0] 2 218" xfId="60247" hidden="1" xr:uid="{ECB25D7F-537A-4698-B16B-C219E167554A}"/>
    <cellStyle name="Comma [0] 2 218" xfId="60249" hidden="1" xr:uid="{C6D65F49-31B1-4548-A1B2-FA1FF0D559BB}"/>
    <cellStyle name="Comma [0] 2 218" xfId="60251" hidden="1" xr:uid="{DC735D00-0D24-4EAA-8178-385AA4D4E617}"/>
    <cellStyle name="Comma [0] 2 218" xfId="60253" hidden="1" xr:uid="{BA8BE9D6-F52F-400A-82E7-F7B97538C9BC}"/>
    <cellStyle name="Comma [0] 2 218" xfId="60256" hidden="1" xr:uid="{0A7545A6-9A3B-4436-8A79-B70342445BA4}"/>
    <cellStyle name="Comma [0] 2 218" xfId="60257" hidden="1" xr:uid="{ACD84D4B-DA47-4F9D-AE48-E6E2193EF06E}"/>
    <cellStyle name="Comma [0] 2 218" xfId="60262" hidden="1" xr:uid="{6ADC881E-6BB4-4F94-8AF9-9C0FF47D8544}"/>
    <cellStyle name="Comma [0] 2 218" xfId="60263" hidden="1" xr:uid="{02432E0E-20DF-4F80-A1B3-2C7951ACD8DB}"/>
    <cellStyle name="Comma [0] 2 218" xfId="60266" hidden="1" xr:uid="{18A1682C-EB58-4A55-8A97-707DD8785870}"/>
    <cellStyle name="Comma [0] 2 218" xfId="60269" hidden="1" xr:uid="{EE12AA20-E653-4D01-ADCA-CFBD36708AE6}"/>
    <cellStyle name="Comma [0] 2 218" xfId="60271" hidden="1" xr:uid="{AD88651F-238D-4869-9880-02DDA54EE6A0}"/>
    <cellStyle name="Comma [0] 2 218" xfId="60274" hidden="1" xr:uid="{C99B51FF-79B5-4616-A899-1A58B15000BF}"/>
    <cellStyle name="Comma [0] 2 218" xfId="60275" hidden="1" xr:uid="{F1BE5956-DB46-45FA-97E6-5E038ED09FAD}"/>
    <cellStyle name="Comma [0] 2 218" xfId="60278" hidden="1" xr:uid="{44F42A9C-0B90-40FA-BC6D-5E1A2655A49D}"/>
    <cellStyle name="Comma [0] 2 218" xfId="60281" hidden="1" xr:uid="{013542EB-93E5-4945-975D-326241ED46D3}"/>
    <cellStyle name="Comma [0] 2 218" xfId="60283" hidden="1" xr:uid="{6A1F0B41-D466-4E66-82C8-E4AED40893C2}"/>
    <cellStyle name="Comma [0] 2 218" xfId="60285" hidden="1" xr:uid="{745C6954-07BE-41D1-9AE7-C75C93AB233D}"/>
    <cellStyle name="Comma [0] 2 218" xfId="60288" hidden="1" xr:uid="{5EBABA02-C064-4B79-920E-747FF7B4910B}"/>
    <cellStyle name="Comma [0] 2 218" xfId="60290" hidden="1" xr:uid="{11E59C93-FF45-47E7-9AB7-BD867AA488E9}"/>
    <cellStyle name="Comma [0] 2 218" xfId="60294" hidden="1" xr:uid="{EF1B6A43-5E4E-4054-8058-1987E1041BB5}"/>
    <cellStyle name="Comma [0] 2 218" xfId="60296" hidden="1" xr:uid="{E3659854-2467-4B04-8B51-CE24CEFC9D23}"/>
    <cellStyle name="Comma [0] 2 218" xfId="60299" hidden="1" xr:uid="{FD11F518-37AD-42E4-8D91-4C50DD73F244}"/>
    <cellStyle name="Comma [0] 2 218" xfId="60301" hidden="1" xr:uid="{E83F612D-F7E9-477C-983B-525879E30EB9}"/>
    <cellStyle name="Comma [0] 2 218" xfId="60304" hidden="1" xr:uid="{79ABC014-45F3-4891-9B94-687FA861B3AA}"/>
    <cellStyle name="Comma [0] 2 218" xfId="60306" hidden="1" xr:uid="{FFE56A8B-9B0A-4D64-BA97-BC2A95246173}"/>
    <cellStyle name="Comma [0] 2 218" xfId="60308" hidden="1" xr:uid="{574DECDF-0671-4B17-A68C-5320EEFDB7DD}"/>
    <cellStyle name="Comma [0] 2 218" xfId="60310" hidden="1" xr:uid="{62CD1C4C-736E-4506-BC90-A88DAA23FDCB}"/>
    <cellStyle name="Comma [0] 2 218" xfId="60312" hidden="1" xr:uid="{49C76424-4F63-496A-B02E-0D3071E68F50}"/>
    <cellStyle name="Comma [0] 2 218" xfId="60313" hidden="1" xr:uid="{5FDDB516-CD61-4A45-9884-5DD218CF3F9D}"/>
    <cellStyle name="Comma [0] 2 218" xfId="60316" hidden="1" xr:uid="{0DD38833-67FB-451C-BA9B-3B742B3C2846}"/>
    <cellStyle name="Comma [0] 2 218" xfId="60318" hidden="1" xr:uid="{8BAFF337-D2D1-46B9-8582-EC2C95E5D3A7}"/>
    <cellStyle name="Comma [0] 2 218" xfId="60320" hidden="1" xr:uid="{F1E762CB-E371-4423-AC6E-428F8017B6FC}"/>
    <cellStyle name="Comma [0] 2 218" xfId="60323" hidden="1" xr:uid="{0F7604C5-CFFF-4304-BA7F-C1447163C4CB}"/>
    <cellStyle name="Comma [0] 2 218" xfId="60326" hidden="1" xr:uid="{A94CE903-A293-4FA1-8BA5-03D38B99DE1B}"/>
    <cellStyle name="Comma [0] 2 218" xfId="60327" hidden="1" xr:uid="{1DB8EF5E-87D6-49E3-ADAB-49210A338D83}"/>
    <cellStyle name="Comma [0] 2 218" xfId="60330" hidden="1" xr:uid="{1DC0BE48-AE75-49E3-8101-1195922379ED}"/>
    <cellStyle name="Comma [0] 2 218" xfId="60332" hidden="1" xr:uid="{3894FCC6-74DB-4E4F-9EA6-60A353BB4426}"/>
    <cellStyle name="Comma [0] 2 218" xfId="60336" hidden="1" xr:uid="{812DDBA0-194B-4900-B4E3-7E0E820A7575}"/>
    <cellStyle name="Comma [0] 2 218" xfId="60337" hidden="1" xr:uid="{C014192E-39F5-4F3D-8CEB-9ED5278B64F1}"/>
    <cellStyle name="Comma [0] 2 218" xfId="60340" hidden="1" xr:uid="{D37A5E4D-FB8D-4DA7-A55A-43799282520C}"/>
    <cellStyle name="Comma [0] 2 218" xfId="60343" hidden="1" xr:uid="{B97FF329-A086-4950-800B-C97E017914C7}"/>
    <cellStyle name="Comma [0] 2 218" xfId="60345" hidden="1" xr:uid="{88E4C46C-A59B-4E1F-A826-677A0F7A4FB1}"/>
    <cellStyle name="Comma [0] 2 218" xfId="60347" hidden="1" xr:uid="{F1EF5B96-20A0-4DA4-8FC6-AA7A9D274071}"/>
    <cellStyle name="Comma [0] 2 218" xfId="60349" hidden="1" xr:uid="{2D88A92A-E96E-41C5-8D7A-6E28A8DA99C3}"/>
    <cellStyle name="Comma [0] 2 218" xfId="60351" hidden="1" xr:uid="{7F06DCD5-C1CB-4F6D-B81C-1299EE1E42D7}"/>
    <cellStyle name="Comma [0] 2 218" xfId="60353" hidden="1" xr:uid="{85E79E0D-CDFB-4362-8471-14DAC022AB3F}"/>
    <cellStyle name="Comma [0] 2 218" xfId="60355" hidden="1" xr:uid="{1871C9EE-697A-4644-A99E-A5DD1A04C872}"/>
    <cellStyle name="Comma [0] 2 218" xfId="60358" hidden="1" xr:uid="{8608167D-A78D-4BF0-827A-1A73C61CF41B}"/>
    <cellStyle name="Comma [0] 2 218" xfId="60360" hidden="1" xr:uid="{BB427C85-F03C-4335-A94C-B092024B0B35}"/>
    <cellStyle name="Comma [0] 2 218" xfId="60363" hidden="1" xr:uid="{76D14647-CA39-490A-80E8-2C99A5B94EED}"/>
    <cellStyle name="Comma [0] 2 218" xfId="60365" hidden="1" xr:uid="{C226DC5A-848B-4E92-8725-0B3033A4C20D}"/>
    <cellStyle name="Comma [0] 2 218" xfId="60368" hidden="1" xr:uid="{5C203B54-9264-48F3-AE0F-AB61C9266648}"/>
    <cellStyle name="Comma [0] 2 218" xfId="60370" hidden="1" xr:uid="{8C1E243D-0681-41A9-8521-3ABF3E176615}"/>
    <cellStyle name="Comma [0] 2 218" xfId="60373" hidden="1" xr:uid="{709B1AB3-B716-4CE4-B2BE-D5D45D1AFEC2}"/>
    <cellStyle name="Comma [0] 2 218" xfId="60376" hidden="1" xr:uid="{74CDFC0A-C7F6-4652-9221-FE75AA265FE6}"/>
    <cellStyle name="Comma [0] 2 218" xfId="60378" hidden="1" xr:uid="{A52A3933-57B8-40AA-8657-6681E5533B50}"/>
    <cellStyle name="Comma [0] 2 218" xfId="60381" hidden="1" xr:uid="{AC175B0D-F657-462B-B02B-DC7B1746EA59}"/>
    <cellStyle name="Comma [0] 2 218" xfId="60384" hidden="1" xr:uid="{63A308BC-E1BF-4B4E-8DFB-9F1E1DD51FFE}"/>
    <cellStyle name="Comma [0] 2 218" xfId="60386" hidden="1" xr:uid="{E2E4183F-8ED8-488C-849B-AE545B452F89}"/>
    <cellStyle name="Comma [0] 2 218" xfId="60389" hidden="1" xr:uid="{07542FE7-8FAE-4637-A24D-BAC8ADA4DA44}"/>
    <cellStyle name="Comma [0] 2 218" xfId="60391" hidden="1" xr:uid="{3D6AA4E4-5238-4C47-AA00-032125C3CE62}"/>
    <cellStyle name="Comma [0] 2 218" xfId="60394" hidden="1" xr:uid="{352F8A11-869C-4C2E-B6E7-9CCA63CA7D76}"/>
    <cellStyle name="Comma [0] 2 218" xfId="60396" hidden="1" xr:uid="{69B215F4-2FF6-40EF-ACEB-DBDDC111B84C}"/>
    <cellStyle name="Comma [0] 2 218" xfId="60399" hidden="1" xr:uid="{FA6F95E1-9A62-4B13-834F-0CED23747C1E}"/>
    <cellStyle name="Comma [0] 2 218" xfId="60402" hidden="1" xr:uid="{8AF2F969-D0A6-42BB-8A05-7397B7997B55}"/>
    <cellStyle name="Comma [0] 2 218" xfId="60404" hidden="1" xr:uid="{AD802049-6DC3-4509-A776-14EE46DC1CB2}"/>
    <cellStyle name="Comma [0] 2 218" xfId="60407" hidden="1" xr:uid="{B9BE8E92-F493-457A-B1D1-CF0A67FBF736}"/>
    <cellStyle name="Comma [0] 2 218" xfId="60409" hidden="1" xr:uid="{29E86A92-3810-404A-8B56-8A883C2D4536}"/>
    <cellStyle name="Comma [0] 2 218" xfId="60412" hidden="1" xr:uid="{2692B12A-8D38-4671-8D57-3DDCCD12EE3D}"/>
    <cellStyle name="Comma [0] 2 218" xfId="60413" hidden="1" xr:uid="{B0D6E043-644E-4365-867B-7E8473BFF048}"/>
    <cellStyle name="Comma [0] 2 218" xfId="60417" hidden="1" xr:uid="{0CDAB2F3-F261-4236-8F8D-0A045722D7F8}"/>
    <cellStyle name="Comma [0] 2 218" xfId="60419" hidden="1" xr:uid="{E9EED678-AA7D-4DB6-91B4-099F3AF40331}"/>
    <cellStyle name="Comma [0] 2 218" xfId="60421" hidden="1" xr:uid="{1E292374-EE3E-47F2-A463-144A10595F8C}"/>
    <cellStyle name="Comma [0] 2 218" xfId="60424" hidden="1" xr:uid="{492BC73C-34CB-435B-9B9E-FB31BAF595CA}"/>
    <cellStyle name="Comma [0] 2 218" xfId="60426" hidden="1" xr:uid="{DF17C206-04BF-41A4-B936-77E473D647FF}"/>
    <cellStyle name="Comma [0] 2 218" xfId="61545" hidden="1" xr:uid="{EA44C9A4-FEB8-4974-AF0C-F4FE923CA930}"/>
    <cellStyle name="Comma [0] 2 218" xfId="61546" hidden="1" xr:uid="{EF09C054-6E9C-4000-BEED-F84D54DBD696}"/>
    <cellStyle name="Comma [0] 2 218" xfId="61551" hidden="1" xr:uid="{4212BAB6-24D9-4AA6-A339-1F6FBA883D04}"/>
    <cellStyle name="Comma [0] 2 218" xfId="61553" hidden="1" xr:uid="{33DD6180-A033-4BF9-902C-18355C5E7A74}"/>
    <cellStyle name="Comma [0] 2 218" xfId="61554" hidden="1" xr:uid="{B12CFD73-0665-4827-88BB-A08262A0200B}"/>
    <cellStyle name="Comma [0] 2 218" xfId="61557" hidden="1" xr:uid="{EA65C931-6DCF-463E-A185-A0B005E2B19D}"/>
    <cellStyle name="Comma [0] 2 218" xfId="61560" hidden="1" xr:uid="{31EEA541-54A8-40CA-B78C-0467AD72F9F3}"/>
    <cellStyle name="Comma [0] 2 218" xfId="61561" hidden="1" xr:uid="{85A583B5-08AA-4285-B586-168F2034E50A}"/>
    <cellStyle name="Comma [0] 2 218" xfId="61564" hidden="1" xr:uid="{5E26FEDA-D839-4A43-99B8-A5ED45BC50C6}"/>
    <cellStyle name="Comma [0] 2 218" xfId="61565" hidden="1" xr:uid="{4AB007D1-81F0-458F-9A9F-7C0BF89D6B0E}"/>
    <cellStyle name="Comma [0] 2 218" xfId="61567" hidden="1" xr:uid="{FA655910-249E-4158-BD39-00A509922C9B}"/>
    <cellStyle name="Comma [0] 2 218" xfId="61568" hidden="1" xr:uid="{6E5BB104-4EDC-416C-865E-684C7EE53E9E}"/>
    <cellStyle name="Comma [0] 2 218" xfId="61569" hidden="1" xr:uid="{65A554B8-0251-449C-8B8C-5FFE523A6F0F}"/>
    <cellStyle name="Comma [0] 2 218" xfId="61573" hidden="1" xr:uid="{7DF358D5-72C7-4B56-982B-F38BE20C4B1A}"/>
    <cellStyle name="Comma [0] 2 218" xfId="61575" hidden="1" xr:uid="{CAFAB0AE-73BC-48D9-B0B0-E65589F42EE9}"/>
    <cellStyle name="Comma [0] 2 218" xfId="61576" hidden="1" xr:uid="{7FC2BB47-4FB9-4741-8CF3-57DCBA42F37A}"/>
    <cellStyle name="Comma [0] 2 218" xfId="61579" hidden="1" xr:uid="{FDB001BB-9B56-40A6-BB9F-071F354970C7}"/>
    <cellStyle name="Comma [0] 2 218" xfId="61580" hidden="1" xr:uid="{BBC50074-8772-4629-9D70-D3F24F57ACF7}"/>
    <cellStyle name="Comma [0] 2 218" xfId="61584" hidden="1" xr:uid="{325EFC1D-6A88-46E7-8A50-F43CA7B72F73}"/>
    <cellStyle name="Comma [0] 2 218" xfId="61585" hidden="1" xr:uid="{9BFD7B64-BCD6-4283-8491-4C28BF2A9A87}"/>
    <cellStyle name="Comma [0] 2 218" xfId="61588" hidden="1" xr:uid="{B7AC052B-2FED-4CC8-81B8-AA981F4C48EA}"/>
    <cellStyle name="Comma [0] 2 218" xfId="61591" hidden="1" xr:uid="{614EE6AC-DFF5-471F-B6D0-9F8F941C978B}"/>
    <cellStyle name="Comma [0] 2 218" xfId="61593" hidden="1" xr:uid="{E25FC92E-F1FD-4294-9357-D37DDFCAAF48}"/>
    <cellStyle name="Comma [0] 2 218" xfId="61597" hidden="1" xr:uid="{2B59A4E6-47BC-4149-8483-9BE79E606A80}"/>
    <cellStyle name="Comma [0] 2 218" xfId="61598" hidden="1" xr:uid="{50B5747B-2424-4BED-8840-CF750D980222}"/>
    <cellStyle name="Comma [0] 2 218" xfId="61602" hidden="1" xr:uid="{5E51C03C-8763-4C04-9F7D-4DBACA688B3B}"/>
    <cellStyle name="Comma [0] 2 218" xfId="61603" hidden="1" xr:uid="{65256C8B-CC8C-4DC0-9EAC-3E750AD30940}"/>
    <cellStyle name="Comma [0] 2 218" xfId="61607" hidden="1" xr:uid="{B8D93E35-C276-4DD1-BE51-53662CB169FA}"/>
    <cellStyle name="Comma [0] 2 218" xfId="61610" hidden="1" xr:uid="{073BF762-724B-4775-9D0E-39E45A074D49}"/>
    <cellStyle name="Comma [0] 2 218" xfId="61611" hidden="1" xr:uid="{D49822AF-54B4-4E02-AEC3-2C0989D521DF}"/>
    <cellStyle name="Comma [0] 2 218" xfId="61615" hidden="1" xr:uid="{A1129993-2D05-4516-8758-82F8CC8ABE46}"/>
    <cellStyle name="Comma [0] 2 218" xfId="61616" hidden="1" xr:uid="{84A311B9-3384-43A2-BC7A-1AF65243A076}"/>
    <cellStyle name="Comma [0] 2 218" xfId="61621" hidden="1" xr:uid="{8E327DD7-A2DC-4229-A2BA-1E4C50535060}"/>
    <cellStyle name="Comma [0] 2 218" xfId="61622" hidden="1" xr:uid="{486CE1F4-1E26-4A81-927B-833D28AE4AFA}"/>
    <cellStyle name="Comma [0] 2 218" xfId="61626" hidden="1" xr:uid="{6142DCD5-CEC2-40AD-8483-6E30F1C7B48C}"/>
    <cellStyle name="Comma [0] 2 218" xfId="61629" hidden="1" xr:uid="{21619F6E-136E-4B3B-9146-18E01F85DB3C}"/>
    <cellStyle name="Comma [0] 2 218" xfId="61630" hidden="1" xr:uid="{8F42C312-6E0E-4D0D-BC71-B241F76B8BBD}"/>
    <cellStyle name="Comma [0] 2 218" xfId="61634" hidden="1" xr:uid="{F275B936-1BB2-4177-B311-6403089D81E3}"/>
    <cellStyle name="Comma [0] 2 218" xfId="61636" hidden="1" xr:uid="{EA060308-ABF4-4CFE-B89A-2C69EACCDDBD}"/>
    <cellStyle name="Comma [0] 2 218" xfId="61637" hidden="1" xr:uid="{B0469A2B-AE85-4BB3-A25C-C8344DEA4770}"/>
    <cellStyle name="Comma [0] 2 218" xfId="61641" hidden="1" xr:uid="{249DFBED-4604-49FA-B020-36C523E23873}"/>
    <cellStyle name="Comma [0] 2 218" xfId="61642" hidden="1" xr:uid="{8EA5406F-D768-4516-ACD4-6BF5FAD4E8E0}"/>
    <cellStyle name="Comma [0] 2 218" xfId="61646" hidden="1" xr:uid="{F8AC5B2A-80C2-4BAA-87DD-593DA2B46AAC}"/>
    <cellStyle name="Comma [0] 2 218" xfId="61648" hidden="1" xr:uid="{50555337-B1A9-411A-A9DF-AD2E68F52840}"/>
    <cellStyle name="Comma [0] 2 218" xfId="61649" hidden="1" xr:uid="{66C25178-F084-4B0A-9755-140A04111792}"/>
    <cellStyle name="Comma [0] 2 218" xfId="61653" hidden="1" xr:uid="{ED9C1DCB-2327-4842-9A57-7C527171552D}"/>
    <cellStyle name="Comma [0] 2 218" xfId="61656" hidden="1" xr:uid="{375D17E7-75BC-4B50-AFCF-AB4DCE5EA639}"/>
    <cellStyle name="Comma [0] 2 218" xfId="61657" hidden="1" xr:uid="{C0CFEABD-A90B-4BA6-A16A-5E042D6241AD}"/>
    <cellStyle name="Comma [0] 2 218" xfId="61661" hidden="1" xr:uid="{B680934E-49DE-43E1-9C1F-B7CA8B7222DA}"/>
    <cellStyle name="Comma [0] 2 218" xfId="61662" hidden="1" xr:uid="{EA6AD99F-C835-4E84-B325-9CC0921C7D79}"/>
    <cellStyle name="Comma [0] 2 218" xfId="61668" hidden="1" xr:uid="{ADE940B0-E426-4928-9259-2F07B1B50F8D}"/>
    <cellStyle name="Comma [0] 2 218" xfId="61669" hidden="1" xr:uid="{8FBC1AD9-9B82-48A1-8E31-DDFDBCDE0FAF}"/>
    <cellStyle name="Comma [0] 2 218" xfId="61672" hidden="1" xr:uid="{8592398A-1FD2-4A99-8D92-DB84516233EB}"/>
    <cellStyle name="Comma [0] 2 218" xfId="61676" hidden="1" xr:uid="{CC7D1631-F753-4027-A90A-77C701A6C0A8}"/>
    <cellStyle name="Comma [0] 2 218" xfId="61677" hidden="1" xr:uid="{3AB1FF9F-F10B-4F15-AFEC-6BB0A1B32C04}"/>
    <cellStyle name="Comma [0] 2 218" xfId="61681" hidden="1" xr:uid="{1633166E-640F-4598-9A4D-7F47E15A45EF}"/>
    <cellStyle name="Comma [0] 2 218" xfId="61682" hidden="1" xr:uid="{85D584BB-A3BD-408D-A6AB-F4147212EA87}"/>
    <cellStyle name="Comma [0] 2 218" xfId="61686" hidden="1" xr:uid="{6532CF42-E026-4396-9EDC-F15020677E94}"/>
    <cellStyle name="Comma [0] 2 218" xfId="61687" hidden="1" xr:uid="{EBDF390C-6F25-4573-AE3C-F63177D9F9D6}"/>
    <cellStyle name="Comma [0] 2 218" xfId="61691" hidden="1" xr:uid="{62FF45D3-651C-4ED9-B9B7-C01806AFDAC5}"/>
    <cellStyle name="Comma [0] 2 218" xfId="61694" hidden="1" xr:uid="{4F797D19-3975-400B-BFDA-655C95621D1C}"/>
    <cellStyle name="Comma [0] 2 218" xfId="61695" hidden="1" xr:uid="{32442F6A-9E38-4903-87D9-28C5B7ED9072}"/>
    <cellStyle name="Comma [0] 2 218" xfId="61698" hidden="1" xr:uid="{F1F116E8-682C-4BC3-82A7-05B023F4D35D}"/>
    <cellStyle name="Comma [0] 2 218" xfId="61700" hidden="1" xr:uid="{79AD76DA-24DC-4A8A-B794-C61394610D3E}"/>
    <cellStyle name="Comma [0] 2 218" xfId="61704" hidden="1" xr:uid="{5AFE2AA9-92B5-414F-A501-DD1A0345844F}"/>
    <cellStyle name="Comma [0] 2 218" xfId="61706" hidden="1" xr:uid="{23169865-7763-4020-AAD3-5A53110F09C4}"/>
    <cellStyle name="Comma [0] 2 218" xfId="61710" hidden="1" xr:uid="{6666E23E-7FEB-487D-87A3-F277A8AD7A5A}"/>
    <cellStyle name="Comma [0] 2 218" xfId="61712" hidden="1" xr:uid="{FFDA6A8A-FBEF-4BDA-83E4-B1FB725EB3E9}"/>
    <cellStyle name="Comma [0] 2 218" xfId="61714" hidden="1" xr:uid="{BE4FEA42-EB42-4366-8B35-8BDCF697035E}"/>
    <cellStyle name="Comma [0] 2 218" xfId="61717" hidden="1" xr:uid="{F4854116-3BB8-4405-AC74-28FF50D1B7F5}"/>
    <cellStyle name="Comma [0] 2 218" xfId="61719" hidden="1" xr:uid="{5AF9495F-8E30-487C-AC04-F67F15C723C4}"/>
    <cellStyle name="Comma [0] 2 218" xfId="61721" hidden="1" xr:uid="{FC815819-23C2-4243-B49B-97EA160EAA64}"/>
    <cellStyle name="Comma [0] 2 218" xfId="61724" hidden="1" xr:uid="{F0A96C26-E47B-43B4-94F2-8F1DC1DBAFF8}"/>
    <cellStyle name="Comma [0] 2 218" xfId="61726" hidden="1" xr:uid="{E7B80C01-922C-4C92-970D-210F74BC00E2}"/>
    <cellStyle name="Comma [0] 2 218" xfId="61730" hidden="1" xr:uid="{5B6D4ECC-6A6C-46D5-B86C-2549F2C4B414}"/>
    <cellStyle name="Comma [0] 2 218" xfId="61731" hidden="1" xr:uid="{AE993CCF-D452-4A6E-8121-1974481D8CED}"/>
    <cellStyle name="Comma [0] 2 218" xfId="61733" hidden="1" xr:uid="{4FADBA8E-1C4A-451C-BCB5-3A427986BF31}"/>
    <cellStyle name="Comma [0] 2 218" xfId="61737" hidden="1" xr:uid="{AE2F115F-A2F4-42BB-9E88-757B80C1B9F3}"/>
    <cellStyle name="Comma [0] 2 218" xfId="61739" hidden="1" xr:uid="{75B868CF-E71C-440C-A9E2-C7EAB0C86A45}"/>
    <cellStyle name="Comma [0] 2 218" xfId="61741" hidden="1" xr:uid="{3EB5B4DA-1715-476E-BFBD-A96635E45843}"/>
    <cellStyle name="Comma [0] 2 218" xfId="61744" hidden="1" xr:uid="{5FA0D8F1-ECC4-439F-BBCC-D51835859D46}"/>
    <cellStyle name="Comma [0] 2 218" xfId="61746" hidden="1" xr:uid="{A9675321-B988-49A8-BC57-ADFDB760DA11}"/>
    <cellStyle name="Comma [0] 2 218" xfId="61751" hidden="1" xr:uid="{E433131D-4071-425E-A011-A54130323732}"/>
    <cellStyle name="Comma [0] 2 218" xfId="61753" hidden="1" xr:uid="{6C24DABD-2C9C-4965-AA86-5BBED2B82603}"/>
    <cellStyle name="Comma [0] 2 218" xfId="61757" hidden="1" xr:uid="{EA448587-A028-4811-A69D-AD2025860E57}"/>
    <cellStyle name="Comma [0] 2 218" xfId="61759" hidden="1" xr:uid="{DF2C6588-6577-4B9A-99B6-4A13A42085E5}"/>
    <cellStyle name="Comma [0] 2 218" xfId="61762" hidden="1" xr:uid="{B041C582-4875-4E91-9B68-80D11B979632}"/>
    <cellStyle name="Comma [0] 2 218" xfId="61765" hidden="1" xr:uid="{6F42542D-5E20-4D8C-943A-283F8960186B}"/>
    <cellStyle name="Comma [0] 2 218" xfId="61767" hidden="1" xr:uid="{281C7A8E-DE95-42A2-9607-31DD0E1FC559}"/>
    <cellStyle name="Comma [0] 2 218" xfId="61770" hidden="1" xr:uid="{8DFCBC62-D6F8-4893-BE85-924A63DAD6FA}"/>
    <cellStyle name="Comma [0] 2 218" xfId="61772" hidden="1" xr:uid="{63FF3D6F-E9DE-41A5-9549-F71C7285806D}"/>
    <cellStyle name="Comma [0] 2 218" xfId="61775" hidden="1" xr:uid="{3C1E0BB8-1C79-44D0-89F0-9049D98A56DF}"/>
    <cellStyle name="Comma [0] 2 218" xfId="61778" hidden="1" xr:uid="{17E2931D-29A2-40B0-8947-BB86F6B092D1}"/>
    <cellStyle name="Comma [0] 2 218" xfId="61780" hidden="1" xr:uid="{E0E4232F-B46B-4317-B9DE-3ED22EEB833F}"/>
    <cellStyle name="Comma [0] 2 218" xfId="61783" hidden="1" xr:uid="{98B3F23F-719B-40BF-8620-37203AC3D509}"/>
    <cellStyle name="Comma [0] 2 218" xfId="61784" hidden="1" xr:uid="{43E4F220-AE94-4B5C-B5A2-A4E727850A9B}"/>
    <cellStyle name="Comma [0] 2 218" xfId="61789" hidden="1" xr:uid="{85AFA732-BC4F-4D10-8CFD-F4EF8FC55BC9}"/>
    <cellStyle name="Comma [0] 2 218" xfId="61791" hidden="1" xr:uid="{3A1F0C7D-CA17-4A1E-8771-66FC671A3F99}"/>
    <cellStyle name="Comma [0] 2 218" xfId="61794" hidden="1" xr:uid="{2DFE67CB-5E6A-4C05-845B-370B2734393C}"/>
    <cellStyle name="Comma [0] 2 218" xfId="61797" hidden="1" xr:uid="{0EDDC3E8-232D-481A-9AE6-04370A0981E5}"/>
    <cellStyle name="Comma [0] 2 218" xfId="61799" hidden="1" xr:uid="{EEDD2EF6-CBE1-426C-9D85-417CD434AA36}"/>
    <cellStyle name="Comma [0] 2 218" xfId="61802" hidden="1" xr:uid="{51EBD03B-6455-47EB-B485-378A86625BCC}"/>
    <cellStyle name="Comma [0] 2 218" xfId="61804" hidden="1" xr:uid="{E8C3DB02-74FB-41FC-9AFF-12E944ADAF1A}"/>
    <cellStyle name="Comma [0] 2 218" xfId="61806" hidden="1" xr:uid="{27B516BA-DE52-424F-9AC5-5A8246B94763}"/>
    <cellStyle name="Comma [0] 2 218" xfId="61809" hidden="1" xr:uid="{A285175C-CB6C-44A8-AF9A-58D2CF17CDA8}"/>
    <cellStyle name="Comma [0] 2 218" xfId="61811" hidden="1" xr:uid="{051185E2-AD51-468F-88F8-51D4C17F19EF}"/>
    <cellStyle name="Comma [0] 2 218" xfId="61815" hidden="1" xr:uid="{B2966EC9-C318-4C28-ADBE-7E9CB2512AB9}"/>
    <cellStyle name="Comma [0] 2 218" xfId="61816" hidden="1" xr:uid="{2646C057-39E3-4C5F-843A-AFC4A8BEC59E}"/>
    <cellStyle name="Comma [0] 2 218" xfId="61818" hidden="1" xr:uid="{56A0C2F4-822E-430C-BD09-1464C4026302}"/>
    <cellStyle name="Comma [0] 2 218" xfId="61822" hidden="1" xr:uid="{C62BD72A-3C42-4161-A9B5-804563FC96C0}"/>
    <cellStyle name="Comma [0] 2 218" xfId="61824" hidden="1" xr:uid="{A04C9C62-0B79-4321-8F2F-8D6BCC9A68E6}"/>
    <cellStyle name="Comma [0] 2 218" xfId="61826" hidden="1" xr:uid="{7772DE02-C8AB-41DC-A530-C513968C7334}"/>
    <cellStyle name="Comma [0] 2 218" xfId="61829" hidden="1" xr:uid="{7589CB97-D07D-43C0-850D-6C86D0B2403E}"/>
    <cellStyle name="Comma [0] 2 218" xfId="61831" hidden="1" xr:uid="{CA1CE56A-B791-4023-A347-8A13702A047D}"/>
    <cellStyle name="Comma [0] 2 218" xfId="61836" hidden="1" xr:uid="{9772FD2B-F499-4724-841F-346E3D0B79D2}"/>
    <cellStyle name="Comma [0] 2 218" xfId="61837" hidden="1" xr:uid="{60BC8ACE-082A-4BA2-89A5-BE803874CFDB}"/>
    <cellStyle name="Comma [0] 2 218" xfId="61841" hidden="1" xr:uid="{CA21184D-E50E-4C5E-9C6A-A7228E4C4625}"/>
    <cellStyle name="Comma [0] 2 218" xfId="61844" hidden="1" xr:uid="{F7DBC57C-8430-4E96-AB54-776BF5F25EC5}"/>
    <cellStyle name="Comma [0] 2 218" xfId="61845" hidden="1" xr:uid="{04886A55-231A-43DB-A202-1AB7EA4F3877}"/>
    <cellStyle name="Comma [0] 2 218" xfId="61847" hidden="1" xr:uid="{3B0E00AE-458A-459A-B8F6-B823D451E1FA}"/>
    <cellStyle name="Comma [0] 2 218" xfId="61848" hidden="1" xr:uid="{B078E50A-6ADA-476E-8AE5-21C4D4897EB5}"/>
    <cellStyle name="Comma [0] 2 218" xfId="61850" hidden="1" xr:uid="{509B7576-4EF6-4990-ACF0-31D573C203D6}"/>
    <cellStyle name="Comma [0] 2 218" xfId="61851" hidden="1" xr:uid="{E03DC7E0-FADC-4FE8-969F-54CABB879586}"/>
    <cellStyle name="Comma [0] 2 218" xfId="61853" hidden="1" xr:uid="{7B9B7E40-4E79-440C-B82D-8A22EBC9985A}"/>
    <cellStyle name="Comma [0] 2 218" xfId="61855" hidden="1" xr:uid="{07068A82-308C-4B5B-AFC9-C7911D9E54D9}"/>
    <cellStyle name="Comma [0] 2 218" xfId="61856" hidden="1" xr:uid="{E2E342BF-3B04-4F06-B5EF-735881D088F3}"/>
    <cellStyle name="Comma [0] 2 218" xfId="61859" hidden="1" xr:uid="{9C56FAA0-9015-4712-B1D2-8E5A3787363A}"/>
    <cellStyle name="Comma [0] 2 218" xfId="61860" hidden="1" xr:uid="{322A4D27-FDC0-4F66-BCF5-45D7EA8752DC}"/>
    <cellStyle name="Comma [0] 2 218" xfId="61864" hidden="1" xr:uid="{4BE5DBE9-4324-4CB9-8224-A20B91C2E0EA}"/>
    <cellStyle name="Comma [0] 2 218" xfId="61866" hidden="1" xr:uid="{A17F8F5C-FA85-4C10-AB9A-5EB80A87FCBD}"/>
    <cellStyle name="Comma [0] 2 218" xfId="61867" hidden="1" xr:uid="{020F919C-5B9B-483F-AA78-C810DAB77B48}"/>
    <cellStyle name="Comma [0] 2 218" xfId="61869" hidden="1" xr:uid="{8D1AA328-11E7-441E-9F22-4C18AAC97A78}"/>
    <cellStyle name="Comma [0] 2 218" xfId="61871" hidden="1" xr:uid="{59A3E3F0-CDDF-414D-A35B-AF2A557011D7}"/>
    <cellStyle name="Comma [0] 2 218" xfId="61872" hidden="1" xr:uid="{5F2B319F-9B93-4B26-A00C-C01EFDECFBED}"/>
    <cellStyle name="Comma [0] 2 218" xfId="61874" hidden="1" xr:uid="{00FB7B90-5ADD-42B2-9F78-4CFC74020711}"/>
    <cellStyle name="Comma [0] 2 218" xfId="61876" hidden="1" xr:uid="{9FBF8437-0FB4-4763-B9BA-065794C20BB0}"/>
    <cellStyle name="Comma [0] 2 218" xfId="61877" hidden="1" xr:uid="{DB82F385-0EFA-4328-AA9E-A06C45A51A51}"/>
    <cellStyle name="Comma [0] 2 218" xfId="61879" hidden="1" xr:uid="{4ED63E16-F445-4F4F-A6F4-8E44938C0BCF}"/>
    <cellStyle name="Comma [0] 2 218" xfId="61880" hidden="1" xr:uid="{E5EF485F-4116-4DEC-9BB9-3CF551202AF6}"/>
    <cellStyle name="Comma [0] 2 218" xfId="61883" hidden="1" xr:uid="{67640B18-5B7C-45CB-96A9-95832CE01434}"/>
    <cellStyle name="Comma [0] 2 218" xfId="61884" hidden="1" xr:uid="{BB49D013-D033-49E2-A325-7DAACB9DE594}"/>
    <cellStyle name="Comma [0] 2 218" xfId="61886" hidden="1" xr:uid="{B9A9E63F-D179-4F25-A31D-4FB5A6E4276A}"/>
    <cellStyle name="Comma [0] 2 218" xfId="61888" hidden="1" xr:uid="{553957A4-518E-4FF0-BF6C-E248094CBA41}"/>
    <cellStyle name="Comma [0] 2 218" xfId="61890" hidden="1" xr:uid="{CBD76570-B88B-413F-9185-F3170A583839}"/>
    <cellStyle name="Comma [0] 2 218" xfId="61892" hidden="1" xr:uid="{1B8E6CB0-070D-443A-B717-DE5EF697B2C2}"/>
    <cellStyle name="Comma [0] 2 218" xfId="61894" hidden="1" xr:uid="{CEA4049E-7B38-4692-89AC-1FDDC274E951}"/>
    <cellStyle name="Comma [0] 2 218" xfId="61895" hidden="1" xr:uid="{F8AB104A-1B49-4D4F-8468-A2052460789E}"/>
    <cellStyle name="Comma [0] 2 218" xfId="61900" hidden="1" xr:uid="{8F9127FB-5AA7-43FD-8827-27D229E9C88E}"/>
    <cellStyle name="Comma [0] 2 218" xfId="61901" hidden="1" xr:uid="{DC17A45E-0DFA-4153-B913-E3327BE47B99}"/>
    <cellStyle name="Comma [0] 2 218" xfId="61904" hidden="1" xr:uid="{90C2102B-A18C-40B1-A820-98F3D4A1A48B}"/>
    <cellStyle name="Comma [0] 2 218" xfId="61907" hidden="1" xr:uid="{BB8D42E8-9827-48FC-AD51-D1F5DA1AE2A2}"/>
    <cellStyle name="Comma [0] 2 218" xfId="61909" hidden="1" xr:uid="{9E09FA3C-2AAD-4E41-8828-76E5B9FE7286}"/>
    <cellStyle name="Comma [0] 2 218" xfId="61912" hidden="1" xr:uid="{65217F92-5DD5-4F56-822F-21B54D9D5371}"/>
    <cellStyle name="Comma [0] 2 218" xfId="61913" hidden="1" xr:uid="{F233E8AE-F6CE-4D61-8C63-5E723D031F11}"/>
    <cellStyle name="Comma [0] 2 218" xfId="61916" hidden="1" xr:uid="{AB582860-E1B2-4557-ACCF-09B8406C61C1}"/>
    <cellStyle name="Comma [0] 2 218" xfId="61919" hidden="1" xr:uid="{FD92F221-12CB-4BFE-86FD-684B634D9979}"/>
    <cellStyle name="Comma [0] 2 218" xfId="61921" hidden="1" xr:uid="{CE6B00B3-5BF1-40E2-87FA-46D09DB46268}"/>
    <cellStyle name="Comma [0] 2 218" xfId="61923" hidden="1" xr:uid="{407DE15B-DBBF-4DE1-858E-CF6CA2A406C3}"/>
    <cellStyle name="Comma [0] 2 218" xfId="61926" hidden="1" xr:uid="{325FFA65-986A-4CFF-8497-CE8AB25A02A8}"/>
    <cellStyle name="Comma [0] 2 218" xfId="61928" hidden="1" xr:uid="{F097B0BA-E0FD-4137-B452-EA46E6444F45}"/>
    <cellStyle name="Comma [0] 2 218" xfId="61932" hidden="1" xr:uid="{C83CDF18-086E-4C01-9131-F159E0BB3F8F}"/>
    <cellStyle name="Comma [0] 2 218" xfId="61933" hidden="1" xr:uid="{95DBF1E6-0248-4AC7-8348-1E5D6608B1E0}"/>
    <cellStyle name="Comma [0] 2 218" xfId="61936" hidden="1" xr:uid="{144E29E5-C3C9-4637-85EC-DE00579341E2}"/>
    <cellStyle name="Comma [0] 2 218" xfId="61938" hidden="1" xr:uid="{BE8D6DF7-D2CD-4399-ABDE-0D7D7B823333}"/>
    <cellStyle name="Comma [0] 2 218" xfId="61941" hidden="1" xr:uid="{8E492FB9-3682-46F7-987C-74B6FEA648FA}"/>
    <cellStyle name="Comma [0] 2 218" xfId="61943" hidden="1" xr:uid="{C62817B8-63D6-4A82-B352-127FB922B091}"/>
    <cellStyle name="Comma [0] 2 218" xfId="61945" hidden="1" xr:uid="{E5996747-B790-422E-9B39-AB5FD1A3493D}"/>
    <cellStyle name="Comma [0] 2 218" xfId="61947" hidden="1" xr:uid="{E00A07AE-4972-406C-A397-9E33DFB3B3F7}"/>
    <cellStyle name="Comma [0] 2 218" xfId="61949" hidden="1" xr:uid="{98600E0D-0EA8-498A-958B-01C295EB0A15}"/>
    <cellStyle name="Comma [0] 2 218" xfId="61950" hidden="1" xr:uid="{6556A97A-40F4-40E6-8FA6-AA92E8DBFA9B}"/>
    <cellStyle name="Comma [0] 2 218" xfId="61952" hidden="1" xr:uid="{B96E9876-1F0C-4601-9AD9-A4F32E2782F7}"/>
    <cellStyle name="Comma [0] 2 218" xfId="61954" hidden="1" xr:uid="{A085B00F-A5F1-425C-8DC2-630638EA5AD0}"/>
    <cellStyle name="Comma [0] 2 218" xfId="61956" hidden="1" xr:uid="{CBA81741-45B9-41FE-B883-BF47C6DE886A}"/>
    <cellStyle name="Comma [0] 2 218" xfId="61959" hidden="1" xr:uid="{79ED9328-1E80-49D7-91B8-72CEFB14982E}"/>
    <cellStyle name="Comma [0] 2 218" xfId="61962" hidden="1" xr:uid="{B360EB69-377E-4FBB-9C2C-5ED9C31A8811}"/>
    <cellStyle name="Comma [0] 2 218" xfId="61963" hidden="1" xr:uid="{CB91FBCC-F290-4789-95A1-AD5B7870D5F8}"/>
    <cellStyle name="Comma [0] 2 218" xfId="61966" hidden="1" xr:uid="{4D6C99E3-DCAB-4747-863B-A1DA306FC29A}"/>
    <cellStyle name="Comma [0] 2 218" xfId="61968" hidden="1" xr:uid="{B3B59A20-49C2-4473-9BE9-11419B0BA85A}"/>
    <cellStyle name="Comma [0] 2 218" xfId="61972" hidden="1" xr:uid="{3B7C2E1D-6595-41E9-B5B5-E05B86794E18}"/>
    <cellStyle name="Comma [0] 2 218" xfId="61973" hidden="1" xr:uid="{8DEB7223-4F88-41D7-9CBA-B1E88B493138}"/>
    <cellStyle name="Comma [0] 2 218" xfId="61976" hidden="1" xr:uid="{9DE093E4-7DBA-4D2E-ACAA-E94F6027F3ED}"/>
    <cellStyle name="Comma [0] 2 218" xfId="61979" hidden="1" xr:uid="{CEE76C35-8D32-489A-A7ED-88984195B41F}"/>
    <cellStyle name="Comma [0] 2 218" xfId="61981" hidden="1" xr:uid="{DE39D8F1-E315-4EBA-AF02-F2DAC0DAC7DF}"/>
    <cellStyle name="Comma [0] 2 218" xfId="61983" hidden="1" xr:uid="{44891B9D-2BD0-4B3B-989F-BE6C34BA69FC}"/>
    <cellStyle name="Comma [0] 2 218" xfId="61985" hidden="1" xr:uid="{3BFDEB5E-60C8-41B4-A774-DF9C698C95A6}"/>
    <cellStyle name="Comma [0] 2 218" xfId="61987" hidden="1" xr:uid="{210BFC75-384D-42FB-802C-79D709168971}"/>
    <cellStyle name="Comma [0] 2 218" xfId="61989" hidden="1" xr:uid="{B2A1F673-0238-4100-8B26-8E136D42D386}"/>
    <cellStyle name="Comma [0] 2 218" xfId="61991" hidden="1" xr:uid="{0D63A9DC-6F4E-462B-824D-EBEBDB2C2B7C}"/>
    <cellStyle name="Comma [0] 2 218" xfId="61994" hidden="1" xr:uid="{1126F725-4A6E-411B-BB8C-EE1CFAA47ECC}"/>
    <cellStyle name="Comma [0] 2 218" xfId="61996" hidden="1" xr:uid="{B0EADC98-0CD1-4344-8F7F-ABCA81801C93}"/>
    <cellStyle name="Comma [0] 2 218" xfId="61999" hidden="1" xr:uid="{7BE781F6-BCE8-4866-BD10-3DF05684AD8C}"/>
    <cellStyle name="Comma [0] 2 218" xfId="62001" hidden="1" xr:uid="{75325EFA-31C5-4A42-A8DF-87BFFE7AF5E4}"/>
    <cellStyle name="Comma [0] 2 218" xfId="62004" hidden="1" xr:uid="{E1A91DDF-C81A-419A-9927-E7428FBF9127}"/>
    <cellStyle name="Comma [0] 2 218" xfId="62006" hidden="1" xr:uid="{8383E9D0-26E1-4277-945B-F028CE1E5C24}"/>
    <cellStyle name="Comma [0] 2 218" xfId="62009" hidden="1" xr:uid="{40A865B0-CDDA-4400-9B60-9B382060C618}"/>
    <cellStyle name="Comma [0] 2 218" xfId="62012" hidden="1" xr:uid="{EBC81A05-AEA7-45DD-B942-D6D9C7136E15}"/>
    <cellStyle name="Comma [0] 2 218" xfId="62013" hidden="1" xr:uid="{8BACF860-6E23-44AE-A440-14567F380104}"/>
    <cellStyle name="Comma [0] 2 218" xfId="62016" hidden="1" xr:uid="{C5C9E3ED-8C6D-4BC5-9818-49A9F99DC483}"/>
    <cellStyle name="Comma [0] 2 218" xfId="62019" hidden="1" xr:uid="{D5279352-35F4-4D08-B527-C152CE47369F}"/>
    <cellStyle name="Comma [0] 2 218" xfId="62021" hidden="1" xr:uid="{43CE08D7-FB36-43F9-880A-3F61B32C923C}"/>
    <cellStyle name="Comma [0] 2 218" xfId="62024" hidden="1" xr:uid="{766B4A5C-E73D-47AE-9714-FB3E2570E801}"/>
    <cellStyle name="Comma [0] 2 218" xfId="62026" hidden="1" xr:uid="{D941EF0D-9881-49FF-ABE9-1BBB8D573A29}"/>
    <cellStyle name="Comma [0] 2 218" xfId="62029" hidden="1" xr:uid="{8CF5FFD3-3B94-49F5-8F7B-35C5E909624B}"/>
    <cellStyle name="Comma [0] 2 218" xfId="62031" hidden="1" xr:uid="{E67748D8-ACD3-41C2-98FA-69DEDF1F07EC}"/>
    <cellStyle name="Comma [0] 2 218" xfId="62034" hidden="1" xr:uid="{E16D6144-6B9B-4B32-ABE9-DC07C743025C}"/>
    <cellStyle name="Comma [0] 2 218" xfId="62037" hidden="1" xr:uid="{5D174315-2849-45FB-B1E8-6D0C9EC07BBE}"/>
    <cellStyle name="Comma [0] 2 218" xfId="62039" hidden="1" xr:uid="{1B6EEE68-DA48-43EC-AD2C-CF859CAC0D79}"/>
    <cellStyle name="Comma [0] 2 218" xfId="62042" hidden="1" xr:uid="{082E1A40-6738-434B-BABD-56EDDEA0CD50}"/>
    <cellStyle name="Comma [0] 2 218" xfId="62044" hidden="1" xr:uid="{892F22F6-AE9E-4D2E-8807-8568D47DB45B}"/>
    <cellStyle name="Comma [0] 2 218" xfId="62047" hidden="1" xr:uid="{C9BBD96A-A69D-4628-9BFB-44C44DAFBCDF}"/>
    <cellStyle name="Comma [0] 2 218" xfId="62048" hidden="1" xr:uid="{CF7E4616-C154-4F74-86B2-E531996806EE}"/>
    <cellStyle name="Comma [0] 2 218" xfId="62052" hidden="1" xr:uid="{D341CE66-250B-4159-A8CF-2CE624D3C976}"/>
    <cellStyle name="Comma [0] 2 218" xfId="62054" hidden="1" xr:uid="{0D437C4E-202F-48EB-926C-8C06F952A749}"/>
    <cellStyle name="Comma [0] 2 218" xfId="62056" hidden="1" xr:uid="{B967F687-D97B-49D9-B5F2-B188C2DC880E}"/>
    <cellStyle name="Comma [0] 2 218" xfId="62059" hidden="1" xr:uid="{D1BE1D1C-529C-4606-BB2D-07B7D8D7FB26}"/>
    <cellStyle name="Comma [0] 2 218" xfId="62061" hidden="1" xr:uid="{16A5DDDB-C943-4F21-8D59-9FA28753FA9F}"/>
    <cellStyle name="Comma [0] 2 218" xfId="63137" hidden="1" xr:uid="{422B0392-EF52-4149-BBFA-D3747261B0FE}"/>
    <cellStyle name="Comma [0] 2 218" xfId="63138" hidden="1" xr:uid="{42C7FFD3-17D0-48FA-B1E4-A05D73E98847}"/>
    <cellStyle name="Comma [0] 2 218" xfId="63141" hidden="1" xr:uid="{81F3017B-8222-4700-867B-B2E8AF3B1859}"/>
    <cellStyle name="Comma [0] 2 218" xfId="63143" hidden="1" xr:uid="{FB926E8A-FE44-469B-AAA1-44BB00B14EF1}"/>
    <cellStyle name="Comma [0] 2 218" xfId="63144" hidden="1" xr:uid="{36FF2711-D693-4266-BA30-A1AE8FA6CF64}"/>
    <cellStyle name="Comma [0] 2 218" xfId="63146" hidden="1" xr:uid="{AAF0435E-7316-461C-8875-AB3EF315BE2E}"/>
    <cellStyle name="Comma [0] 2 218" xfId="63148" hidden="1" xr:uid="{1E06409F-3DF2-4A43-AA69-8DA9901E9893}"/>
    <cellStyle name="Comma [0] 2 218" xfId="63149" hidden="1" xr:uid="{47F2F62D-74E9-4B18-B71C-980B0CCE0650}"/>
    <cellStyle name="Comma [0] 2 218" xfId="63151" hidden="1" xr:uid="{9159F71F-E26E-4237-B67B-7F092F4739EE}"/>
    <cellStyle name="Comma [0] 2 218" xfId="63152" hidden="1" xr:uid="{FAD71352-AF14-4BE4-AF83-D23534BCD26C}"/>
    <cellStyle name="Comma [0] 2 218" xfId="63154" hidden="1" xr:uid="{F38B3069-C8EC-43F3-851A-7F012AAA0D9F}"/>
    <cellStyle name="Comma [0] 2 218" xfId="63155" hidden="1" xr:uid="{A3D21518-0474-412A-9770-6734047FDA34}"/>
    <cellStyle name="Comma [0] 2 218" xfId="63156" hidden="1" xr:uid="{092C5412-8EEE-4C26-806E-F332ADA888BB}"/>
    <cellStyle name="Comma [0] 2 218" xfId="63158" hidden="1" xr:uid="{77151EB1-411D-4920-BE9E-01D626DED8EE}"/>
    <cellStyle name="Comma [0] 2 218" xfId="63160" hidden="1" xr:uid="{7EB4FD38-2081-4A63-8AF9-443B9AD1F2DE}"/>
    <cellStyle name="Comma [0] 2 218" xfId="63161" hidden="1" xr:uid="{E8830045-C3A0-43E5-A509-0C1B9BC07B70}"/>
    <cellStyle name="Comma [0] 2 218" xfId="63163" hidden="1" xr:uid="{851D58B1-61F5-4AA1-B725-6E7FF79DC6B1}"/>
    <cellStyle name="Comma [0] 2 218" xfId="63164" hidden="1" xr:uid="{9868DB74-F317-4E1D-8FC9-14DDFB0716B6}"/>
    <cellStyle name="Comma [0] 2 218" xfId="63167" hidden="1" xr:uid="{8598F058-2AFC-4D94-949C-B519861E4274}"/>
    <cellStyle name="Comma [0] 2 218" xfId="63168" hidden="1" xr:uid="{D638B1A2-4A16-4C70-A071-46ECB53919C6}"/>
    <cellStyle name="Comma [0] 2 218" xfId="63171" hidden="1" xr:uid="{1D011480-4FC1-440C-B0AC-459F8FAC420A}"/>
    <cellStyle name="Comma [0] 2 218" xfId="63174" hidden="1" xr:uid="{63EB79F1-B2BB-4785-9C0A-57756FD4933A}"/>
    <cellStyle name="Comma [0] 2 218" xfId="63175" hidden="1" xr:uid="{EE41BD01-1CA4-4EC6-A45C-ED5891A40B30}"/>
    <cellStyle name="Comma [0] 2 218" xfId="63179" hidden="1" xr:uid="{150C862C-1DD3-4FB2-AE13-D253C0E07D8F}"/>
    <cellStyle name="Comma [0] 2 218" xfId="63180" hidden="1" xr:uid="{2C73ED33-4DD1-4927-A26C-5B48E40D0709}"/>
    <cellStyle name="Comma [0] 2 218" xfId="63184" hidden="1" xr:uid="{862492C4-6C8B-44B5-85EC-CAD05902EC0D}"/>
    <cellStyle name="Comma [0] 2 218" xfId="63185" hidden="1" xr:uid="{FBA368BB-5CC2-4471-A89D-459A9402C765}"/>
    <cellStyle name="Comma [0] 2 218" xfId="63189" hidden="1" xr:uid="{1AF20F92-B81D-4E67-BF14-DF37A3F9EAA7}"/>
    <cellStyle name="Comma [0] 2 218" xfId="63192" hidden="1" xr:uid="{FEA92A16-2CA5-4C4B-BEF4-0A76E9100F26}"/>
    <cellStyle name="Comma [0] 2 218" xfId="63193" hidden="1" xr:uid="{C8DFBCA8-5574-4CDC-9D91-8C56735DEEE0}"/>
    <cellStyle name="Comma [0] 2 218" xfId="63197" hidden="1" xr:uid="{5BBE345C-2B3F-4E68-81F1-840A790391AC}"/>
    <cellStyle name="Comma [0] 2 218" xfId="63198" hidden="1" xr:uid="{060425D3-6F6C-4204-8DAE-EE385B241561}"/>
    <cellStyle name="Comma [0] 2 218" xfId="63203" hidden="1" xr:uid="{64BB6B5C-6D5F-4D42-AB0E-FC659A6A7130}"/>
    <cellStyle name="Comma [0] 2 218" xfId="63204" hidden="1" xr:uid="{E9691AA7-7E8D-48E8-8A29-1DBFB1D32D0C}"/>
    <cellStyle name="Comma [0] 2 218" xfId="63208" hidden="1" xr:uid="{3D8FEC99-0C21-4148-BA4F-B6E0F0E62594}"/>
    <cellStyle name="Comma [0] 2 218" xfId="63211" hidden="1" xr:uid="{93FABFFF-97B5-4D03-994F-CF50CC13F522}"/>
    <cellStyle name="Comma [0] 2 218" xfId="63212" hidden="1" xr:uid="{3820D7D6-BD74-4A09-8495-01D9F8A2B67F}"/>
    <cellStyle name="Comma [0] 2 218" xfId="63216" hidden="1" xr:uid="{EEDE567D-B4B3-4FC6-895D-4737DB9451C7}"/>
    <cellStyle name="Comma [0] 2 218" xfId="63218" hidden="1" xr:uid="{B222864D-9229-4FDD-85EB-CF0E4023C1C8}"/>
    <cellStyle name="Comma [0] 2 218" xfId="63219" hidden="1" xr:uid="{B5E3E0C9-232C-4DDF-8665-903427F66FBF}"/>
    <cellStyle name="Comma [0] 2 218" xfId="63223" hidden="1" xr:uid="{D74971BC-9CC8-48AF-AA44-9BE1DA607952}"/>
    <cellStyle name="Comma [0] 2 218" xfId="63224" hidden="1" xr:uid="{EED236FF-2627-4E3E-BA80-C3AEB4864C7F}"/>
    <cellStyle name="Comma [0] 2 218" xfId="63226" hidden="1" xr:uid="{961B93AB-E609-405B-BFBF-CF505C73DBB4}"/>
    <cellStyle name="Comma [0] 2 218" xfId="63227" hidden="1" xr:uid="{AC1FA8B4-40AA-443B-8A42-DDF04759DD94}"/>
    <cellStyle name="Comma [0] 2 218" xfId="63228" hidden="1" xr:uid="{CC64E312-ABAA-44A9-9C94-41CAF7184803}"/>
    <cellStyle name="Comma [0] 2 218" xfId="63231" hidden="1" xr:uid="{DBDD5D70-FAF8-4031-81E6-9C048F8F50D1}"/>
    <cellStyle name="Comma [0] 2 218" xfId="63233" hidden="1" xr:uid="{AB1835F5-9F0F-4CB6-8456-E31BDDF6BB36}"/>
    <cellStyle name="Comma [0] 2 218" xfId="63234" hidden="1" xr:uid="{5DFDDC9B-52AC-4BA5-8BD8-A77700DDA998}"/>
    <cellStyle name="Comma [0] 2 218" xfId="63238" hidden="1" xr:uid="{84AF165D-17FC-42A0-9FC8-C26910F8F894}"/>
    <cellStyle name="Comma [0] 2 218" xfId="63239" hidden="1" xr:uid="{2CAF70FE-5982-43A8-8244-263506779A29}"/>
    <cellStyle name="Comma [0] 2 218" xfId="63245" hidden="1" xr:uid="{10DDC18E-F4FD-4AFA-8839-4ECA54C11C6A}"/>
    <cellStyle name="Comma [0] 2 218" xfId="63246" hidden="1" xr:uid="{4BB0C6D3-566A-4506-82A4-CCD53CEDBD3C}"/>
    <cellStyle name="Comma [0] 2 218" xfId="63249" hidden="1" xr:uid="{D5391AF9-BC13-4570-AADE-FC3AEB01C88B}"/>
    <cellStyle name="Comma [0] 2 218" xfId="63253" hidden="1" xr:uid="{88634073-D313-40A2-8534-D2F22CB441AD}"/>
    <cellStyle name="Comma [0] 2 218" xfId="63254" hidden="1" xr:uid="{62B420ED-95C1-4353-ACD4-8ED35095D8FB}"/>
    <cellStyle name="Comma [0] 2 218" xfId="63258" hidden="1" xr:uid="{C6D42F23-5232-4081-AAB0-D333C2B83A5D}"/>
    <cellStyle name="Comma [0] 2 218" xfId="63259" hidden="1" xr:uid="{84C68994-B887-4DFB-9927-C9A148E4D613}"/>
    <cellStyle name="Comma [0] 2 218" xfId="63263" hidden="1" xr:uid="{CCA4A652-EAC8-4A97-A3D5-66B63C4A630A}"/>
    <cellStyle name="Comma [0] 2 218" xfId="63264" hidden="1" xr:uid="{C45AF20A-1A3B-46CC-BB0A-C39A7409D972}"/>
    <cellStyle name="Comma [0] 2 218" xfId="63268" hidden="1" xr:uid="{6CDCD9D3-EDA4-4D09-9500-CB0DF00C69B4}"/>
    <cellStyle name="Comma [0] 2 218" xfId="63271" hidden="1" xr:uid="{2050D55F-7D29-45C9-AF0B-57CDB4921ED2}"/>
    <cellStyle name="Comma [0] 2 218" xfId="63272" hidden="1" xr:uid="{8999347F-0223-4CD6-B69A-4BB9F1710E15}"/>
    <cellStyle name="Comma [0] 2 218" xfId="63275" hidden="1" xr:uid="{E912A2AD-385B-4173-8437-E5CB6C46FB8C}"/>
    <cellStyle name="Comma [0] 2 218" xfId="63277" hidden="1" xr:uid="{A1F22D97-BB09-4238-93C1-53826AC9BB64}"/>
    <cellStyle name="Comma [0] 2 218" xfId="63281" hidden="1" xr:uid="{969D40CB-2ACC-4D60-A6C6-DEF6DFAB41F3}"/>
    <cellStyle name="Comma [0] 2 218" xfId="63283" hidden="1" xr:uid="{835D5651-402D-40EA-9E07-3446C880C80D}"/>
    <cellStyle name="Comma [0] 2 218" xfId="63287" hidden="1" xr:uid="{F555A8E7-72EC-4B05-B9F1-6B9598803120}"/>
    <cellStyle name="Comma [0] 2 218" xfId="63289" hidden="1" xr:uid="{BCB01557-BDA0-418C-902F-2616FC64FD08}"/>
    <cellStyle name="Comma [0] 2 218" xfId="63291" hidden="1" xr:uid="{9A1FD59B-69E9-49F6-856F-52B8081A83CC}"/>
    <cellStyle name="Comma [0] 2 218" xfId="63294" hidden="1" xr:uid="{C145C054-B7E8-43F4-A13B-014F4E89DACD}"/>
    <cellStyle name="Comma [0] 2 218" xfId="63296" hidden="1" xr:uid="{FC6E3732-161B-4E42-8FCD-8BEE92FA0734}"/>
    <cellStyle name="Comma [0] 2 218" xfId="63298" hidden="1" xr:uid="{849CD817-281F-4847-A351-A3DD7F160DC3}"/>
    <cellStyle name="Comma [0] 2 218" xfId="63301" hidden="1" xr:uid="{4C8EAD3D-AD40-4E11-A39B-F54FBB82346A}"/>
    <cellStyle name="Comma [0] 2 218" xfId="63303" hidden="1" xr:uid="{6C1A7909-975E-491C-A539-21F944BC89F8}"/>
    <cellStyle name="Comma [0] 2 218" xfId="63307" hidden="1" xr:uid="{1880DFC0-1C16-4526-AFAA-BF7A8866A96B}"/>
    <cellStyle name="Comma [0] 2 218" xfId="63308" hidden="1" xr:uid="{E0BBB7D1-F57E-4372-8BE6-9C9C3EBAD1FA}"/>
    <cellStyle name="Comma [0] 2 218" xfId="63309" hidden="1" xr:uid="{BA93569B-C025-4254-8933-7B95F2526479}"/>
    <cellStyle name="Comma [0] 2 218" xfId="63312" hidden="1" xr:uid="{CCD78448-C719-46EF-962F-381C6A00FD86}"/>
    <cellStyle name="Comma [0] 2 218" xfId="63314" hidden="1" xr:uid="{665123AB-A2BB-42D9-B5F0-5A2D1369B001}"/>
    <cellStyle name="Comma [0] 2 218" xfId="63315" hidden="1" xr:uid="{C907BC1F-D554-4E67-B4C4-D5BA6C51F7D1}"/>
    <cellStyle name="Comma [0] 2 218" xfId="63317" hidden="1" xr:uid="{AF5F3A5D-FFAA-4216-9BA0-F4F02EBB08C1}"/>
    <cellStyle name="Comma [0] 2 218" xfId="63318" hidden="1" xr:uid="{4C1BF374-611E-4A35-80CA-951CCA202030}"/>
    <cellStyle name="Comma [0] 2 218" xfId="63323" hidden="1" xr:uid="{65AE73F9-CBC9-4AAE-9E7F-3F1CE158277C}"/>
    <cellStyle name="Comma [0] 2 218" xfId="63325" hidden="1" xr:uid="{86001272-2659-4A34-968E-3E33369C9A07}"/>
    <cellStyle name="Comma [0] 2 218" xfId="63327" hidden="1" xr:uid="{D3C8C3D8-C5FA-48B4-91F4-0181802FD891}"/>
    <cellStyle name="Comma [0] 2 218" xfId="63329" hidden="1" xr:uid="{CA04BA63-3950-4F5A-BE65-D84FF36B0C9B}"/>
    <cellStyle name="Comma [0] 2 218" xfId="63332" hidden="1" xr:uid="{19408A48-075C-47BF-A6DC-AFB5737465CD}"/>
    <cellStyle name="Comma [0] 2 218" xfId="63335" hidden="1" xr:uid="{D3E467B5-D7AC-494E-8DFC-27A174105CC8}"/>
    <cellStyle name="Comma [0] 2 218" xfId="63337" hidden="1" xr:uid="{62CB3621-06F5-4517-86D5-2EBA6A9E6D0E}"/>
    <cellStyle name="Comma [0] 2 218" xfId="63340" hidden="1" xr:uid="{43E6E78E-F81C-46C4-A2AB-A9173B06CA10}"/>
    <cellStyle name="Comma [0] 2 218" xfId="63342" hidden="1" xr:uid="{AB920C17-C49F-4ACA-A307-1B12FC8E04F1}"/>
    <cellStyle name="Comma [0] 2 218" xfId="63345" hidden="1" xr:uid="{F234216C-E49E-4107-BA51-B4158EF505A0}"/>
    <cellStyle name="Comma [0] 2 218" xfId="63348" hidden="1" xr:uid="{E2695B60-8A93-489B-AEE3-6A7CC8586B5F}"/>
    <cellStyle name="Comma [0] 2 218" xfId="63350" hidden="1" xr:uid="{F81AEA89-F1AA-4853-A462-03D913B189C3}"/>
    <cellStyle name="Comma [0] 2 218" xfId="63353" hidden="1" xr:uid="{D2A87AAD-E242-4C13-80E5-E6C8BB69EBF0}"/>
    <cellStyle name="Comma [0] 2 218" xfId="63354" hidden="1" xr:uid="{27328FCD-9669-41AA-B375-438422AC2B23}"/>
    <cellStyle name="Comma [0] 2 218" xfId="63359" hidden="1" xr:uid="{4ECDACB2-BC00-48A5-8B33-3D9534CA7817}"/>
    <cellStyle name="Comma [0] 2 218" xfId="63361" hidden="1" xr:uid="{5C498E2C-3EFF-45C1-BBFA-58B576D97A5B}"/>
    <cellStyle name="Comma [0] 2 218" xfId="63364" hidden="1" xr:uid="{9078A17B-AC54-414F-B5F6-C45ED1278425}"/>
    <cellStyle name="Comma [0] 2 218" xfId="63367" hidden="1" xr:uid="{9352760D-B5A3-4246-A0DE-DAF50114F49D}"/>
    <cellStyle name="Comma [0] 2 218" xfId="63369" hidden="1" xr:uid="{F0FB18AD-31FE-4BF9-83F3-3F90D074EFC3}"/>
    <cellStyle name="Comma [0] 2 218" xfId="63372" hidden="1" xr:uid="{BE297634-2E9E-4956-AF11-607654C6B622}"/>
    <cellStyle name="Comma [0] 2 218" xfId="63374" hidden="1" xr:uid="{57A767E6-F057-47D1-95B1-F8C8EDF0616B}"/>
    <cellStyle name="Comma [0] 2 218" xfId="63376" hidden="1" xr:uid="{2A10B938-2682-48D0-92AA-8E1CFCC30299}"/>
    <cellStyle name="Comma [0] 2 218" xfId="63379" hidden="1" xr:uid="{355CF83C-5FAB-48BF-947C-E4162B3B9A50}"/>
    <cellStyle name="Comma [0] 2 218" xfId="63381" hidden="1" xr:uid="{95C89E39-65A0-4401-B073-DA525E1C92F3}"/>
    <cellStyle name="Comma [0] 2 218" xfId="63385" hidden="1" xr:uid="{CAC03E36-CC94-4916-8FF7-9437B27757EB}"/>
    <cellStyle name="Comma [0] 2 218" xfId="63386" hidden="1" xr:uid="{8FFFF0D4-241E-4E62-AEDD-3FB7C8DCDAA7}"/>
    <cellStyle name="Comma [0] 2 218" xfId="63388" hidden="1" xr:uid="{A22E8616-0E5E-4283-9A38-9FB5C59FC9F4}"/>
    <cellStyle name="Comma [0] 2 218" xfId="63392" hidden="1" xr:uid="{EDF50C5A-C628-419A-975E-E2DD93AEF06F}"/>
    <cellStyle name="Comma [0] 2 218" xfId="63394" hidden="1" xr:uid="{D5894C4F-923D-4BAB-8C41-E5C680704842}"/>
    <cellStyle name="Comma [0] 2 218" xfId="63396" hidden="1" xr:uid="{0F820B4E-3BF4-4E90-A896-EF288279E19C}"/>
    <cellStyle name="Comma [0] 2 218" xfId="63399" hidden="1" xr:uid="{FBDC23C3-A5A1-4E59-A578-BA15C58D27E4}"/>
    <cellStyle name="Comma [0] 2 218" xfId="63401" hidden="1" xr:uid="{DD00B548-7FF2-4A41-BDBA-CFFF454A8104}"/>
    <cellStyle name="Comma [0] 2 218" xfId="63406" hidden="1" xr:uid="{22FEEC8A-2BDF-4C11-91DF-C7ED00BB37D0}"/>
    <cellStyle name="Comma [0] 2 218" xfId="63407" hidden="1" xr:uid="{6873F60E-3BF9-4956-989F-21A5A3DDAC9D}"/>
    <cellStyle name="Comma [0] 2 218" xfId="63411" hidden="1" xr:uid="{EB2BDBE2-77CF-4B2F-A680-4E94C36E70F0}"/>
    <cellStyle name="Comma [0] 2 218" xfId="63414" hidden="1" xr:uid="{1F477764-BA7F-4819-92F0-1F4A0E6C0EC6}"/>
    <cellStyle name="Comma [0] 2 218" xfId="63415" hidden="1" xr:uid="{A98EF887-5B95-4C91-AEB4-88961469A31A}"/>
    <cellStyle name="Comma [0] 2 218" xfId="63417" hidden="1" xr:uid="{1A574A23-843B-48F9-8931-85B9C2625DF8}"/>
    <cellStyle name="Comma [0] 2 218" xfId="63418" hidden="1" xr:uid="{DA197525-1914-4FF0-B3FD-4BB4AAF8171A}"/>
    <cellStyle name="Comma [0] 2 218" xfId="63420" hidden="1" xr:uid="{EC5F0921-B3AA-4F32-BBB0-63117A7C2845}"/>
    <cellStyle name="Comma [0] 2 218" xfId="63421" hidden="1" xr:uid="{E7D03A40-0085-468D-80CC-5FA81773BE0C}"/>
    <cellStyle name="Comma [0] 2 218" xfId="63423" hidden="1" xr:uid="{E9E9C0E6-22CA-4040-9D6D-70046F08D826}"/>
    <cellStyle name="Comma [0] 2 218" xfId="63425" hidden="1" xr:uid="{01194BFD-9A37-4CBD-88F9-B79032C54396}"/>
    <cellStyle name="Comma [0] 2 218" xfId="63426" hidden="1" xr:uid="{82765CEF-9B68-4B46-80E5-DDFDD14AC03E}"/>
    <cellStyle name="Comma [0] 2 218" xfId="63428" hidden="1" xr:uid="{6614819A-0EC1-420B-BC52-DF5D1D0D136B}"/>
    <cellStyle name="Comma [0] 2 218" xfId="63429" hidden="1" xr:uid="{E899268F-C1BD-4F6F-9C76-17F1F1CB42D2}"/>
    <cellStyle name="Comma [0] 2 218" xfId="63432" hidden="1" xr:uid="{ADBAB82D-2F12-4181-908D-FD95CEA53837}"/>
    <cellStyle name="Comma [0] 2 218" xfId="63433" hidden="1" xr:uid="{8E1FAAE6-00FE-4DA5-8619-D4B9EDCD0781}"/>
    <cellStyle name="Comma [0] 2 218" xfId="63434" hidden="1" xr:uid="{C966A6BD-4146-4113-A7E3-4FAFEE898809}"/>
    <cellStyle name="Comma [0] 2 218" xfId="63436" hidden="1" xr:uid="{4FFDBE64-EC62-4C21-A044-552FA37D7A69}"/>
    <cellStyle name="Comma [0] 2 218" xfId="63438" hidden="1" xr:uid="{795FE6C8-9DCE-43CB-8B7D-E5E5BC41F40B}"/>
    <cellStyle name="Comma [0] 2 218" xfId="63439" hidden="1" xr:uid="{4D096E86-2C53-4A37-B575-5D8F29AAA0A6}"/>
    <cellStyle name="Comma [0] 2 218" xfId="63441" hidden="1" xr:uid="{D0C0A330-A279-4A36-BEB5-BBE2F0F6B25A}"/>
    <cellStyle name="Comma [0] 2 218" xfId="63443" hidden="1" xr:uid="{639DB8EE-089E-48A7-8D9A-3D788D76F31F}"/>
    <cellStyle name="Comma [0] 2 218" xfId="63444" hidden="1" xr:uid="{37BB18E5-75A4-43F8-AF72-A208AD4BEE9B}"/>
    <cellStyle name="Comma [0] 2 218" xfId="63446" hidden="1" xr:uid="{61A6FB86-AFA7-4FAD-98E5-A5C440C3C489}"/>
    <cellStyle name="Comma [0] 2 218" xfId="63447" hidden="1" xr:uid="{A1541118-5EF2-4B38-9EAB-246203DB5AD1}"/>
    <cellStyle name="Comma [0] 2 218" xfId="63449" hidden="1" xr:uid="{3B3242DB-843F-4455-BDC4-99CCF7376637}"/>
    <cellStyle name="Comma [0] 2 218" xfId="63450" hidden="1" xr:uid="{E45E28B3-C47E-48EB-A5B6-03D1C220772C}"/>
    <cellStyle name="Comma [0] 2 218" xfId="63451" hidden="1" xr:uid="{81E09B28-C003-480C-9A57-EA8FCB36DA58}"/>
    <cellStyle name="Comma [0] 2 218" xfId="63453" hidden="1" xr:uid="{6B6BBFD0-1F5D-4A8D-8EF3-85FAF1301AC8}"/>
    <cellStyle name="Comma [0] 2 218" xfId="63455" hidden="1" xr:uid="{DFA3CF3F-F8E2-4054-92D2-D27706356076}"/>
    <cellStyle name="Comma [0] 2 218" xfId="63456" hidden="1" xr:uid="{E87A29A9-8BF4-4CD1-B787-9B4172A039A5}"/>
    <cellStyle name="Comma [0] 2 218" xfId="63458" hidden="1" xr:uid="{2B00BABF-65E5-4185-965B-0A05F1A46C01}"/>
    <cellStyle name="Comma [0] 2 218" xfId="63459" hidden="1" xr:uid="{CC6B0BC7-15E7-4E35-8409-AF25182C6854}"/>
    <cellStyle name="Comma [0] 2 218" xfId="63462" hidden="1" xr:uid="{F28ECB04-2493-4482-B38D-74ACA1B3D0FC}"/>
    <cellStyle name="Comma [0] 2 218" xfId="63463" hidden="1" xr:uid="{01900CC0-B12C-4DA3-A0DB-7647FA0552EE}"/>
    <cellStyle name="Comma [0] 2 218" xfId="63465" hidden="1" xr:uid="{39FAC6D6-EB69-4D72-AD55-1DCEC801F006}"/>
    <cellStyle name="Comma [0] 2 218" xfId="63467" hidden="1" xr:uid="{0CE77452-D69C-4D01-AF6E-DF8C406037AC}"/>
    <cellStyle name="Comma [0] 2 218" xfId="63468" hidden="1" xr:uid="{C5687A4C-EFA9-4313-A311-917C7B5B12D0}"/>
    <cellStyle name="Comma [0] 2 218" xfId="63470" hidden="1" xr:uid="{4C9588D0-0ABB-4C29-B628-D3C472E54E73}"/>
    <cellStyle name="Comma [0] 2 218" xfId="63471" hidden="1" xr:uid="{75A3E5D8-BD22-43F4-8C16-8A3C31E53DF8}"/>
    <cellStyle name="Comma [0] 2 218" xfId="63473" hidden="1" xr:uid="{47D94FDE-865B-4D26-9BFE-1266E1B7A7BF}"/>
    <cellStyle name="Comma [0] 2 218" xfId="63475" hidden="1" xr:uid="{114E47AD-7EB6-4FB0-A1AD-02D23A390D38}"/>
    <cellStyle name="Comma [0] 2 218" xfId="63477" hidden="1" xr:uid="{A35EA066-1AB2-480C-9210-A5C452F3F0A2}"/>
    <cellStyle name="Comma [0] 2 218" xfId="63478" hidden="1" xr:uid="{370F8F1E-B139-4501-B75B-828CC6AE8D48}"/>
    <cellStyle name="Comma [0] 2 218" xfId="63480" hidden="1" xr:uid="{7403A08B-C83F-4DFE-8AF1-4FC8D9CCE144}"/>
    <cellStyle name="Comma [0] 2 218" xfId="63481" hidden="1" xr:uid="{BB0ACFF5-CF10-43C8-B46B-8DDB96B765A2}"/>
    <cellStyle name="Comma [0] 2 218" xfId="63484" hidden="1" xr:uid="{31B44166-7F80-4C3A-A16D-61E8D44FB823}"/>
    <cellStyle name="Comma [0] 2 218" xfId="63485" hidden="1" xr:uid="{9A4B6878-0FB9-4A5D-894C-4814A4428665}"/>
    <cellStyle name="Comma [0] 2 218" xfId="63487" hidden="1" xr:uid="{1199D329-3A72-45A3-A635-D3537D1FA0C1}"/>
    <cellStyle name="Comma [0] 2 218" xfId="63489" hidden="1" xr:uid="{D069309D-BEFB-4977-B206-6811330A702D}"/>
    <cellStyle name="Comma [0] 2 218" xfId="63490" hidden="1" xr:uid="{F99FC6A2-F608-41BA-B34D-2AFB5AA0C1C2}"/>
    <cellStyle name="Comma [0] 2 218" xfId="63492" hidden="1" xr:uid="{D221E5F4-6843-4611-8605-F97CA6777FAB}"/>
    <cellStyle name="Comma [0] 2 218" xfId="63494" hidden="1" xr:uid="{FA032DA8-4EBC-4502-9CB4-D6DAE19EFD78}"/>
    <cellStyle name="Comma [0] 2 218" xfId="63495" hidden="1" xr:uid="{9CB5B6E7-567A-48E8-B099-A48B1907B01E}"/>
    <cellStyle name="Comma [0] 2 218" xfId="63497" hidden="1" xr:uid="{132C6432-8A85-4EB1-AA29-ED521760B323}"/>
    <cellStyle name="Comma [0] 2 218" xfId="63498" hidden="1" xr:uid="{23F1A80E-3346-4248-A712-314CE4EE19AD}"/>
    <cellStyle name="Comma [0] 2 218" xfId="63500" hidden="1" xr:uid="{9AB01CD5-CBCC-4FE9-B63B-C170270A8136}"/>
    <cellStyle name="Comma [0] 2 218" xfId="63501" hidden="1" xr:uid="{32FAD2C2-9FEE-490A-B009-1B82D4BFE7AD}"/>
    <cellStyle name="Comma [0] 2 218" xfId="63502" hidden="1" xr:uid="{E43540C5-126D-4D2A-87E2-14BD50ED6AD1}"/>
    <cellStyle name="Comma [0] 2 218" xfId="63504" hidden="1" xr:uid="{B761F48C-F260-49F3-B9DA-3D7CFDC0CE6C}"/>
    <cellStyle name="Comma [0] 2 218" xfId="63506" hidden="1" xr:uid="{E9F142EB-7BD0-491D-9B15-558CF599EADB}"/>
    <cellStyle name="Comma [0] 2 218" xfId="63507" hidden="1" xr:uid="{438FF4F7-A6B9-4296-A70B-0586A691F95A}"/>
    <cellStyle name="Comma [0] 2 218" xfId="63509" hidden="1" xr:uid="{1CB41336-688D-4A38-8552-A3488068C39F}"/>
    <cellStyle name="Comma [0] 2 218" xfId="63510" hidden="1" xr:uid="{7C876D6F-64AA-490C-BC39-0BCDBD6EFD6F}"/>
    <cellStyle name="Comma [0] 2 218" xfId="63513" hidden="1" xr:uid="{55FFBC0A-7960-4ED2-AEBC-9CF872876B73}"/>
    <cellStyle name="Comma [0] 2 218" xfId="63514" hidden="1" xr:uid="{CF9DA272-EF29-4F4C-B177-FF1017F91043}"/>
    <cellStyle name="Comma [0] 2 218" xfId="63516" hidden="1" xr:uid="{1A3EBCEE-4B5D-4285-9C2A-E81C4F0C67CD}"/>
    <cellStyle name="Comma [0] 2 218" xfId="63518" hidden="1" xr:uid="{ECC34A20-BDF9-455C-AAAC-80EAA75EA130}"/>
    <cellStyle name="Comma [0] 2 218" xfId="63519" hidden="1" xr:uid="{79AA0E7E-A393-482E-85D7-1A72983D3005}"/>
    <cellStyle name="Comma [0] 2 218" xfId="63521" hidden="1" xr:uid="{1B1453B0-FEFF-4B79-A05B-7234D68CC228}"/>
    <cellStyle name="Comma [0] 2 218" xfId="63522" hidden="1" xr:uid="{E7E876D6-DD64-492E-B558-79FA279E41A9}"/>
    <cellStyle name="Comma [0] 2 218" xfId="63524" hidden="1" xr:uid="{429411B0-42B3-498B-9735-8BD9C49277C5}"/>
    <cellStyle name="Comma [0] 2 218" xfId="63525" hidden="1" xr:uid="{1F65618A-7DC7-441C-8230-08F5B4697BF1}"/>
    <cellStyle name="Comma [0] 2 218" xfId="63527" hidden="1" xr:uid="{A9F25E88-DBC3-4E8D-95F5-C3FE004BC6E5}"/>
    <cellStyle name="Comma [0] 2 218" xfId="63529" hidden="1" xr:uid="{FCC2E51D-8976-4A57-AF86-EE3016750A46}"/>
    <cellStyle name="Comma [0] 2 218" xfId="63530" hidden="1" xr:uid="{617441B5-4A70-4365-A92A-E50C54D8500F}"/>
    <cellStyle name="Comma [0] 2 218" xfId="63532" hidden="1" xr:uid="{B5AEBE76-7C7B-4EBF-A91E-DC33C167B92F}"/>
    <cellStyle name="Comma [0] 2 218" xfId="63533" hidden="1" xr:uid="{837EF516-F2C6-437B-891D-3E5D0F30D61C}"/>
    <cellStyle name="Comma [0] 2 218" xfId="63536" hidden="1" xr:uid="{FEE92107-FAD0-45C5-99D0-8D3D5BBB57C2}"/>
    <cellStyle name="Comma [0] 2 218" xfId="63537" hidden="1" xr:uid="{045C841D-01FB-452F-AE62-5DD6B915D205}"/>
    <cellStyle name="Comma [0] 2 218" xfId="63539" hidden="1" xr:uid="{8D7DF06E-184C-4C6A-84CE-BC8389AB48CC}"/>
    <cellStyle name="Comma [0] 2 218" xfId="63541" hidden="1" xr:uid="{F570F8A3-E4AB-43A8-97E6-9DCE493E89BA}"/>
    <cellStyle name="Comma [0] 2 218" xfId="63542" hidden="1" xr:uid="{451B50FD-A356-463D-9C26-46B7642D3EC5}"/>
    <cellStyle name="Comma [0] 2 218" xfId="63544" hidden="1" xr:uid="{0557881D-FBDA-481C-B2DE-34BF30D72746}"/>
    <cellStyle name="Comma [0] 2 218" xfId="63546" hidden="1" xr:uid="{65F3CA2D-BE3D-4CEE-AE83-500972B420AD}"/>
    <cellStyle name="Comma [0] 2 218" xfId="63548" hidden="1" xr:uid="{8B83D4E7-BFB6-4EE6-84E2-4815CD9DAF05}"/>
    <cellStyle name="Comma [0] 2 218" xfId="63551" hidden="1" xr:uid="{F814DE19-6AA5-4465-9DE0-F9665F04AA59}"/>
    <cellStyle name="Comma [0] 2 218" xfId="63553" hidden="1" xr:uid="{C97AF046-95BA-401F-B05E-44AF17F5FA8A}"/>
    <cellStyle name="Comma [0] 2 218" xfId="63556" hidden="1" xr:uid="{ECC50AAF-01E4-4F93-BC59-CD4800FF9B3C}"/>
    <cellStyle name="Comma [0] 2 218" xfId="63558" hidden="1" xr:uid="{B7161D6F-279E-49CB-96FC-B0748B6B4805}"/>
    <cellStyle name="Comma [0] 2 218" xfId="63561" hidden="1" xr:uid="{10214627-6BF5-4B19-91BF-285F390D63E3}"/>
    <cellStyle name="Comma [0] 2 218" xfId="63564" hidden="1" xr:uid="{0604C295-5ACC-43A8-B796-9E5E3303DDC9}"/>
    <cellStyle name="Comma [0] 2 218" xfId="63566" hidden="1" xr:uid="{FA370718-78BE-41EA-8281-D1B2ED2A83EB}"/>
    <cellStyle name="Comma [0] 2 218" xfId="63568" hidden="1" xr:uid="{8D628089-5928-4D73-96B7-7619BCB519EC}"/>
    <cellStyle name="Comma [0] 2 218" xfId="63570" hidden="1" xr:uid="{6A75CA7A-B878-4F60-BDC5-E720D0C7F382}"/>
    <cellStyle name="Comma [0] 2 218" xfId="63573" hidden="1" xr:uid="{C9C551DA-2FFE-4964-9965-5F6DB6B499BE}"/>
    <cellStyle name="Comma [0] 2 218" xfId="63574" hidden="1" xr:uid="{2575D0DD-1DFB-48DD-8EAD-A892050EB18A}"/>
    <cellStyle name="Comma [0] 2 218" xfId="63576" hidden="1" xr:uid="{09A3B7F4-0431-4AD2-9201-CABBB645AEBC}"/>
    <cellStyle name="Comma [0] 2 218" xfId="63578" hidden="1" xr:uid="{D1E895A2-BFF3-4C90-8725-E0CB8E8A1F15}"/>
    <cellStyle name="Comma [0] 2 218" xfId="63579" hidden="1" xr:uid="{EB82001D-3861-4819-9C00-B25793F72992}"/>
    <cellStyle name="Comma [0] 2 218" xfId="63582" hidden="1" xr:uid="{8A7E1128-A5F7-4BEB-AAF6-7B5853E9B483}"/>
    <cellStyle name="Comma [0] 2 218" xfId="63583" hidden="1" xr:uid="{B7BF68ED-D158-4BC6-9B85-0BA4BAB246CE}"/>
    <cellStyle name="Comma [0] 2 22" xfId="886" xr:uid="{00000000-0005-0000-0000-000079030000}"/>
    <cellStyle name="Comma [0] 2 22 2" xfId="1541" hidden="1" xr:uid="{00000000-0005-0000-0000-000008060000}"/>
    <cellStyle name="Comma [0] 2 22 2" xfId="2079" hidden="1" xr:uid="{00000000-0005-0000-0000-000022080000}"/>
    <cellStyle name="Comma [0] 2 22 2" xfId="2352" hidden="1" xr:uid="{00000000-0005-0000-0000-000033090000}"/>
    <cellStyle name="Comma [0] 2 22 2" xfId="2559" hidden="1" xr:uid="{00000000-0005-0000-0000-0000020A0000}"/>
    <cellStyle name="Comma [0] 2 22 2" xfId="33574" hidden="1" xr:uid="{8524C0B6-2FD6-420D-850C-A6BD5D8AF083}"/>
    <cellStyle name="Comma [0] 2 22 2" xfId="34109" hidden="1" xr:uid="{981AE987-86EF-4C23-BFF5-A7A8490C1B9B}"/>
    <cellStyle name="Comma [0] 2 22 2" xfId="34382" hidden="1" xr:uid="{3D5B4D57-4C14-41D6-9CE1-E12C3B7DC272}"/>
    <cellStyle name="Comma [0] 2 22 2" xfId="34589" hidden="1" xr:uid="{566EC701-7786-41CD-9729-630A86F380C3}"/>
    <cellStyle name="Comma [0] 2 22 2" xfId="32939" xr:uid="{EDD0E45A-4335-4194-8531-1703A5E20312}"/>
    <cellStyle name="Comma [0] 2 22 2 2" xfId="5338" hidden="1" xr:uid="{00000000-0005-0000-0000-0000DD140000}"/>
    <cellStyle name="Comma [0] 2 22 2 2" xfId="5881" hidden="1" xr:uid="{00000000-0005-0000-0000-0000FC160000}"/>
    <cellStyle name="Comma [0] 2 22 2 2" xfId="6154" hidden="1" xr:uid="{00000000-0005-0000-0000-00000D180000}"/>
    <cellStyle name="Comma [0] 2 22 2 2" xfId="6361" hidden="1" xr:uid="{00000000-0005-0000-0000-0000DC180000}"/>
    <cellStyle name="Comma [0] 2 22 2 2" xfId="8100" hidden="1" xr:uid="{00000000-0005-0000-0000-0000A71F0000}"/>
    <cellStyle name="Comma [0] 2 22 2 2" xfId="8373" hidden="1" xr:uid="{00000000-0005-0000-0000-0000B8200000}"/>
    <cellStyle name="Comma [0] 2 22 2 2" xfId="8580" hidden="1" xr:uid="{00000000-0005-0000-0000-000087210000}"/>
    <cellStyle name="Comma [0] 2 22 2 2" xfId="9856" hidden="1" xr:uid="{00000000-0005-0000-0000-000083260000}"/>
    <cellStyle name="Comma [0] 2 22 2 2" xfId="10129" hidden="1" xr:uid="{00000000-0005-0000-0000-000094270000}"/>
    <cellStyle name="Comma [0] 2 22 2 2" xfId="10336" hidden="1" xr:uid="{00000000-0005-0000-0000-000063280000}"/>
    <cellStyle name="Comma [0] 2 22 2 2" xfId="11612" hidden="1" xr:uid="{00000000-0005-0000-0000-00005F2D0000}"/>
    <cellStyle name="Comma [0] 2 22 2 2" xfId="11885" hidden="1" xr:uid="{00000000-0005-0000-0000-0000702E0000}"/>
    <cellStyle name="Comma [0] 2 22 2 2" xfId="12092" hidden="1" xr:uid="{00000000-0005-0000-0000-00003F2F0000}"/>
    <cellStyle name="Comma [0] 2 22 2 2" xfId="13368" hidden="1" xr:uid="{00000000-0005-0000-0000-00003B340000}"/>
    <cellStyle name="Comma [0] 2 22 2 2" xfId="13641" hidden="1" xr:uid="{00000000-0005-0000-0000-00004C350000}"/>
    <cellStyle name="Comma [0] 2 22 2 2" xfId="13848" hidden="1" xr:uid="{00000000-0005-0000-0000-00001B360000}"/>
    <cellStyle name="Comma [0] 2 22 2 2" xfId="15124" hidden="1" xr:uid="{00000000-0005-0000-0000-0000173B0000}"/>
    <cellStyle name="Comma [0] 2 22 2 2" xfId="15397" hidden="1" xr:uid="{00000000-0005-0000-0000-0000283C0000}"/>
    <cellStyle name="Comma [0] 2 22 2 2" xfId="15604" hidden="1" xr:uid="{00000000-0005-0000-0000-0000F73C0000}"/>
    <cellStyle name="Comma [0] 2 22 2 2" xfId="16877" hidden="1" xr:uid="{00000000-0005-0000-0000-0000F0410000}"/>
    <cellStyle name="Comma [0] 2 22 2 2" xfId="17150" hidden="1" xr:uid="{00000000-0005-0000-0000-000001430000}"/>
    <cellStyle name="Comma [0] 2 22 2 2" xfId="17357" hidden="1" xr:uid="{00000000-0005-0000-0000-0000D0430000}"/>
    <cellStyle name="Comma [0] 2 22 2 2" xfId="18627" hidden="1" xr:uid="{00000000-0005-0000-0000-0000C6480000}"/>
    <cellStyle name="Comma [0] 2 22 2 2" xfId="18900" hidden="1" xr:uid="{00000000-0005-0000-0000-0000D7490000}"/>
    <cellStyle name="Comma [0] 2 22 2 2" xfId="19107" hidden="1" xr:uid="{00000000-0005-0000-0000-0000A64A0000}"/>
    <cellStyle name="Comma [0] 2 22 2 2" xfId="20371" hidden="1" xr:uid="{00000000-0005-0000-0000-0000964F0000}"/>
    <cellStyle name="Comma [0] 2 22 2 2" xfId="20644" hidden="1" xr:uid="{00000000-0005-0000-0000-0000A7500000}"/>
    <cellStyle name="Comma [0] 2 22 2 2" xfId="20851" hidden="1" xr:uid="{00000000-0005-0000-0000-000076510000}"/>
    <cellStyle name="Comma [0] 2 22 2 2" xfId="22105" hidden="1" xr:uid="{00000000-0005-0000-0000-00005C560000}"/>
    <cellStyle name="Comma [0] 2 22 2 2" xfId="22378" hidden="1" xr:uid="{00000000-0005-0000-0000-00006D570000}"/>
    <cellStyle name="Comma [0] 2 22 2 2" xfId="22585" hidden="1" xr:uid="{00000000-0005-0000-0000-00003C580000}"/>
    <cellStyle name="Comma [0] 2 22 2 2" xfId="23829" hidden="1" xr:uid="{00000000-0005-0000-0000-0000185D0000}"/>
    <cellStyle name="Comma [0] 2 22 2 2" xfId="24102" hidden="1" xr:uid="{00000000-0005-0000-0000-0000295E0000}"/>
    <cellStyle name="Comma [0] 2 22 2 2" xfId="24309" hidden="1" xr:uid="{00000000-0005-0000-0000-0000F85E0000}"/>
    <cellStyle name="Comma [0] 2 22 2 2" xfId="25536" hidden="1" xr:uid="{00000000-0005-0000-0000-0000C3630000}"/>
    <cellStyle name="Comma [0] 2 22 2 2" xfId="25809" hidden="1" xr:uid="{00000000-0005-0000-0000-0000D4640000}"/>
    <cellStyle name="Comma [0] 2 22 2 2" xfId="26016" hidden="1" xr:uid="{00000000-0005-0000-0000-0000A3650000}"/>
    <cellStyle name="Comma [0] 2 22 2 2" xfId="27230" hidden="1" xr:uid="{00000000-0005-0000-0000-0000616A0000}"/>
    <cellStyle name="Comma [0] 2 22 2 2" xfId="27503" hidden="1" xr:uid="{00000000-0005-0000-0000-0000726B0000}"/>
    <cellStyle name="Comma [0] 2 22 2 2" xfId="27710" hidden="1" xr:uid="{00000000-0005-0000-0000-0000416C0000}"/>
    <cellStyle name="Comma [0] 2 22 2 2" xfId="28891" hidden="1" xr:uid="{00000000-0005-0000-0000-0000DE700000}"/>
    <cellStyle name="Comma [0] 2 22 2 2" xfId="29164" hidden="1" xr:uid="{00000000-0005-0000-0000-0000EF710000}"/>
    <cellStyle name="Comma [0] 2 22 2 2" xfId="29371" hidden="1" xr:uid="{00000000-0005-0000-0000-0000BE720000}"/>
    <cellStyle name="Comma [0] 2 22 2 2" xfId="30526" hidden="1" xr:uid="{00000000-0005-0000-0000-000041770000}"/>
    <cellStyle name="Comma [0] 2 22 2 2" xfId="30799" hidden="1" xr:uid="{00000000-0005-0000-0000-000052780000}"/>
    <cellStyle name="Comma [0] 2 22 2 2" xfId="31006" hidden="1" xr:uid="{00000000-0005-0000-0000-000021790000}"/>
    <cellStyle name="Comma [0] 2 22 2 2" xfId="37357" hidden="1" xr:uid="{45C1CE98-DE21-4528-818B-92AE11125A7E}"/>
    <cellStyle name="Comma [0] 2 22 2 2" xfId="37900" hidden="1" xr:uid="{49623CD9-350E-40DE-84A2-29F6F949A340}"/>
    <cellStyle name="Comma [0] 2 22 2 2" xfId="38173" hidden="1" xr:uid="{BF20E597-96CD-4B4E-A96C-4245F1BFC84B}"/>
    <cellStyle name="Comma [0] 2 22 2 2" xfId="38380" hidden="1" xr:uid="{1D7E1112-0A12-478F-B081-4DF7BCDED354}"/>
    <cellStyle name="Comma [0] 2 22 2 2" xfId="40119" hidden="1" xr:uid="{42C6DD4C-F959-4D5F-AD9A-7A08E25A6E3B}"/>
    <cellStyle name="Comma [0] 2 22 2 2" xfId="40392" hidden="1" xr:uid="{2BD95F3B-15B1-4799-B5BF-CED629316CF6}"/>
    <cellStyle name="Comma [0] 2 22 2 2" xfId="40599" hidden="1" xr:uid="{B19E9968-03DC-4C52-AB70-6ED97CD7353A}"/>
    <cellStyle name="Comma [0] 2 22 2 2" xfId="41875" hidden="1" xr:uid="{E2989C5B-10E5-4194-86D5-5DF152911DED}"/>
    <cellStyle name="Comma [0] 2 22 2 2" xfId="42148" hidden="1" xr:uid="{0D2FC6E4-310E-40AC-A317-EAF24AB15D29}"/>
    <cellStyle name="Comma [0] 2 22 2 2" xfId="42355" hidden="1" xr:uid="{A8C894EB-520E-43A0-A5F0-DB3CB8161D55}"/>
    <cellStyle name="Comma [0] 2 22 2 2" xfId="43631" hidden="1" xr:uid="{4A00F985-46AD-496A-8333-D8170A0A246F}"/>
    <cellStyle name="Comma [0] 2 22 2 2" xfId="43904" hidden="1" xr:uid="{880D2EF5-2375-46FB-B1AF-EB1F3DC4C6BF}"/>
    <cellStyle name="Comma [0] 2 22 2 2" xfId="44111" hidden="1" xr:uid="{0F6329AA-4E2B-4381-8FFA-D5EB91541DE7}"/>
    <cellStyle name="Comma [0] 2 22 2 2" xfId="45387" hidden="1" xr:uid="{BC39794E-5402-4EDD-97EB-4C436DC9A92C}"/>
    <cellStyle name="Comma [0] 2 22 2 2" xfId="45660" hidden="1" xr:uid="{41D0790B-7BA1-4E07-9059-163049833A2B}"/>
    <cellStyle name="Comma [0] 2 22 2 2" xfId="45867" hidden="1" xr:uid="{00800C78-CBB6-4086-8687-250320541BCB}"/>
    <cellStyle name="Comma [0] 2 22 2 2" xfId="47143" hidden="1" xr:uid="{B397F47E-1AB2-44E6-9084-1F403837FB01}"/>
    <cellStyle name="Comma [0] 2 22 2 2" xfId="47416" hidden="1" xr:uid="{E264082C-036E-4665-8BB4-326A19E07FDF}"/>
    <cellStyle name="Comma [0] 2 22 2 2" xfId="47623" hidden="1" xr:uid="{E14F4297-1006-45B5-9ECE-C602978BB335}"/>
    <cellStyle name="Comma [0] 2 22 2 2" xfId="48896" hidden="1" xr:uid="{9C8427C2-FB88-4AA1-AC31-E5B8C0EF2C26}"/>
    <cellStyle name="Comma [0] 2 22 2 2" xfId="49169" hidden="1" xr:uid="{B190ED5C-4552-4ABC-BAE3-7130F2651BC9}"/>
    <cellStyle name="Comma [0] 2 22 2 2" xfId="49376" hidden="1" xr:uid="{5E80DE99-07FB-4D4E-9786-25C6475EBE42}"/>
    <cellStyle name="Comma [0] 2 22 2 2" xfId="50646" hidden="1" xr:uid="{AB8EE9F6-A37C-470F-97D0-838BDC059226}"/>
    <cellStyle name="Comma [0] 2 22 2 2" xfId="50919" hidden="1" xr:uid="{5CD12D26-8C07-4481-A27A-F89C337A0561}"/>
    <cellStyle name="Comma [0] 2 22 2 2" xfId="51126" hidden="1" xr:uid="{89900E3D-784E-45C3-BCA5-1D22D76A8F5B}"/>
    <cellStyle name="Comma [0] 2 22 2 2" xfId="52390" hidden="1" xr:uid="{AC0D5324-90DF-4597-8F02-1CB32CE2216B}"/>
    <cellStyle name="Comma [0] 2 22 2 2" xfId="52663" hidden="1" xr:uid="{587D2E1C-38CD-477F-8AE2-923289F9D33B}"/>
    <cellStyle name="Comma [0] 2 22 2 2" xfId="52870" hidden="1" xr:uid="{411E0586-BC54-49A9-B800-6EEBBAA67301}"/>
    <cellStyle name="Comma [0] 2 22 2 2" xfId="54124" hidden="1" xr:uid="{3084ADD9-E7E4-4DC6-9944-BFC25CFE5C6C}"/>
    <cellStyle name="Comma [0] 2 22 2 2" xfId="54397" hidden="1" xr:uid="{C38C2721-2D8F-4B43-88ED-E74DAC58CAB7}"/>
    <cellStyle name="Comma [0] 2 22 2 2" xfId="54604" hidden="1" xr:uid="{3C09CB79-86A1-4216-B8A7-E58D684A68F3}"/>
    <cellStyle name="Comma [0] 2 22 2 2" xfId="55848" hidden="1" xr:uid="{80556FF4-91F3-4523-B9BA-E796A30ABC51}"/>
    <cellStyle name="Comma [0] 2 22 2 2" xfId="56121" hidden="1" xr:uid="{DFCCECA8-684D-461F-AF5B-617A811381E6}"/>
    <cellStyle name="Comma [0] 2 22 2 2" xfId="56328" hidden="1" xr:uid="{F1BAD6A6-CD7D-4BE6-B4EB-CB61E3ED187F}"/>
    <cellStyle name="Comma [0] 2 22 2 2" xfId="57555" hidden="1" xr:uid="{F62B0B69-BAB6-48B7-8496-613D7F8E4442}"/>
    <cellStyle name="Comma [0] 2 22 2 2" xfId="57828" hidden="1" xr:uid="{9EF81865-7A33-44C1-BA57-A2E9796D24AF}"/>
    <cellStyle name="Comma [0] 2 22 2 2" xfId="58035" hidden="1" xr:uid="{57A99C8E-D4D7-4402-9684-25DD13EBA5C7}"/>
    <cellStyle name="Comma [0] 2 22 2 2" xfId="59249" hidden="1" xr:uid="{B3542F92-5793-4E2F-8ED0-4C28B4FBA161}"/>
    <cellStyle name="Comma [0] 2 22 2 2" xfId="59522" hidden="1" xr:uid="{1F87F794-18C5-41AB-8EE8-C6953163C0B5}"/>
    <cellStyle name="Comma [0] 2 22 2 2" xfId="59729" hidden="1" xr:uid="{8A93EBD6-41FE-477F-9A62-97E9EB71E0D9}"/>
    <cellStyle name="Comma [0] 2 22 2 2" xfId="60910" hidden="1" xr:uid="{8BB01ACA-5F37-4222-8813-B4E5F936CEFF}"/>
    <cellStyle name="Comma [0] 2 22 2 2" xfId="61183" hidden="1" xr:uid="{996E9EFE-F0F9-465C-8A91-5D9F96452690}"/>
    <cellStyle name="Comma [0] 2 22 2 2" xfId="61390" hidden="1" xr:uid="{E5985B42-9AED-4B47-AEC8-D26D4E47E290}"/>
    <cellStyle name="Comma [0] 2 22 2 2" xfId="62545" hidden="1" xr:uid="{9BAB2CA8-420D-4139-AF84-B41BEEF443F8}"/>
    <cellStyle name="Comma [0] 2 22 2 2" xfId="62818" hidden="1" xr:uid="{0DB2BF0A-FDC6-48CB-B093-95789AA08A50}"/>
    <cellStyle name="Comma [0] 2 22 2 2" xfId="63025" hidden="1" xr:uid="{444F6EF0-148A-48A0-A17F-B95BC697955A}"/>
    <cellStyle name="Comma [0] 2 22 3" xfId="4677" xr:uid="{00000000-0005-0000-0000-000048120000}"/>
    <cellStyle name="Comma [0] 2 22 3 2" xfId="36696" xr:uid="{FF3E38C4-0D9A-498E-AD9F-6F3349841F0E}"/>
    <cellStyle name="Comma [0] 2 23" xfId="892" xr:uid="{00000000-0005-0000-0000-00007F030000}"/>
    <cellStyle name="Comma [0] 2 23 2" xfId="1547" hidden="1" xr:uid="{00000000-0005-0000-0000-00000E060000}"/>
    <cellStyle name="Comma [0] 2 23 2" xfId="2084" hidden="1" xr:uid="{00000000-0005-0000-0000-000027080000}"/>
    <cellStyle name="Comma [0] 2 23 2" xfId="2357" hidden="1" xr:uid="{00000000-0005-0000-0000-000038090000}"/>
    <cellStyle name="Comma [0] 2 23 2" xfId="2563" hidden="1" xr:uid="{00000000-0005-0000-0000-0000060A0000}"/>
    <cellStyle name="Comma [0] 2 23 2" xfId="33580" hidden="1" xr:uid="{0565ECD5-646A-45C9-BAAE-CECA211F9C8D}"/>
    <cellStyle name="Comma [0] 2 23 2" xfId="34114" hidden="1" xr:uid="{17E2D371-885D-4FB8-832C-94A07B748FFA}"/>
    <cellStyle name="Comma [0] 2 23 2" xfId="34387" hidden="1" xr:uid="{531FBBAD-67A1-409C-AAF7-23852404522E}"/>
    <cellStyle name="Comma [0] 2 23 2" xfId="34593" hidden="1" xr:uid="{68960689-DBF8-4A21-8876-F5603525DFAC}"/>
    <cellStyle name="Comma [0] 2 23 2" xfId="32945" xr:uid="{1B8BF9B0-001B-40CF-BB0D-07B99ACC4595}"/>
    <cellStyle name="Comma [0] 2 23 2 2" xfId="5344" hidden="1" xr:uid="{00000000-0005-0000-0000-0000E3140000}"/>
    <cellStyle name="Comma [0] 2 23 2 2" xfId="5886" hidden="1" xr:uid="{00000000-0005-0000-0000-000001170000}"/>
    <cellStyle name="Comma [0] 2 23 2 2" xfId="6159" hidden="1" xr:uid="{00000000-0005-0000-0000-000012180000}"/>
    <cellStyle name="Comma [0] 2 23 2 2" xfId="6365" hidden="1" xr:uid="{00000000-0005-0000-0000-0000E0180000}"/>
    <cellStyle name="Comma [0] 2 23 2 2" xfId="8105" hidden="1" xr:uid="{00000000-0005-0000-0000-0000AC1F0000}"/>
    <cellStyle name="Comma [0] 2 23 2 2" xfId="8378" hidden="1" xr:uid="{00000000-0005-0000-0000-0000BD200000}"/>
    <cellStyle name="Comma [0] 2 23 2 2" xfId="8584" hidden="1" xr:uid="{00000000-0005-0000-0000-00008B210000}"/>
    <cellStyle name="Comma [0] 2 23 2 2" xfId="9861" hidden="1" xr:uid="{00000000-0005-0000-0000-000088260000}"/>
    <cellStyle name="Comma [0] 2 23 2 2" xfId="10134" hidden="1" xr:uid="{00000000-0005-0000-0000-000099270000}"/>
    <cellStyle name="Comma [0] 2 23 2 2" xfId="10340" hidden="1" xr:uid="{00000000-0005-0000-0000-000067280000}"/>
    <cellStyle name="Comma [0] 2 23 2 2" xfId="11617" hidden="1" xr:uid="{00000000-0005-0000-0000-0000642D0000}"/>
    <cellStyle name="Comma [0] 2 23 2 2" xfId="11890" hidden="1" xr:uid="{00000000-0005-0000-0000-0000752E0000}"/>
    <cellStyle name="Comma [0] 2 23 2 2" xfId="12096" hidden="1" xr:uid="{00000000-0005-0000-0000-0000432F0000}"/>
    <cellStyle name="Comma [0] 2 23 2 2" xfId="13373" hidden="1" xr:uid="{00000000-0005-0000-0000-000040340000}"/>
    <cellStyle name="Comma [0] 2 23 2 2" xfId="13646" hidden="1" xr:uid="{00000000-0005-0000-0000-000051350000}"/>
    <cellStyle name="Comma [0] 2 23 2 2" xfId="13852" hidden="1" xr:uid="{00000000-0005-0000-0000-00001F360000}"/>
    <cellStyle name="Comma [0] 2 23 2 2" xfId="15129" hidden="1" xr:uid="{00000000-0005-0000-0000-00001C3B0000}"/>
    <cellStyle name="Comma [0] 2 23 2 2" xfId="15402" hidden="1" xr:uid="{00000000-0005-0000-0000-00002D3C0000}"/>
    <cellStyle name="Comma [0] 2 23 2 2" xfId="15608" hidden="1" xr:uid="{00000000-0005-0000-0000-0000FB3C0000}"/>
    <cellStyle name="Comma [0] 2 23 2 2" xfId="16882" hidden="1" xr:uid="{00000000-0005-0000-0000-0000F5410000}"/>
    <cellStyle name="Comma [0] 2 23 2 2" xfId="17155" hidden="1" xr:uid="{00000000-0005-0000-0000-000006430000}"/>
    <cellStyle name="Comma [0] 2 23 2 2" xfId="17361" hidden="1" xr:uid="{00000000-0005-0000-0000-0000D4430000}"/>
    <cellStyle name="Comma [0] 2 23 2 2" xfId="18632" hidden="1" xr:uid="{00000000-0005-0000-0000-0000CB480000}"/>
    <cellStyle name="Comma [0] 2 23 2 2" xfId="18905" hidden="1" xr:uid="{00000000-0005-0000-0000-0000DC490000}"/>
    <cellStyle name="Comma [0] 2 23 2 2" xfId="19111" hidden="1" xr:uid="{00000000-0005-0000-0000-0000AA4A0000}"/>
    <cellStyle name="Comma [0] 2 23 2 2" xfId="20376" hidden="1" xr:uid="{00000000-0005-0000-0000-00009B4F0000}"/>
    <cellStyle name="Comma [0] 2 23 2 2" xfId="20649" hidden="1" xr:uid="{00000000-0005-0000-0000-0000AC500000}"/>
    <cellStyle name="Comma [0] 2 23 2 2" xfId="20855" hidden="1" xr:uid="{00000000-0005-0000-0000-00007A510000}"/>
    <cellStyle name="Comma [0] 2 23 2 2" xfId="22110" hidden="1" xr:uid="{00000000-0005-0000-0000-000061560000}"/>
    <cellStyle name="Comma [0] 2 23 2 2" xfId="22383" hidden="1" xr:uid="{00000000-0005-0000-0000-000072570000}"/>
    <cellStyle name="Comma [0] 2 23 2 2" xfId="22589" hidden="1" xr:uid="{00000000-0005-0000-0000-000040580000}"/>
    <cellStyle name="Comma [0] 2 23 2 2" xfId="23834" hidden="1" xr:uid="{00000000-0005-0000-0000-00001D5D0000}"/>
    <cellStyle name="Comma [0] 2 23 2 2" xfId="24107" hidden="1" xr:uid="{00000000-0005-0000-0000-00002E5E0000}"/>
    <cellStyle name="Comma [0] 2 23 2 2" xfId="24313" hidden="1" xr:uid="{00000000-0005-0000-0000-0000FC5E0000}"/>
    <cellStyle name="Comma [0] 2 23 2 2" xfId="25541" hidden="1" xr:uid="{00000000-0005-0000-0000-0000C8630000}"/>
    <cellStyle name="Comma [0] 2 23 2 2" xfId="25814" hidden="1" xr:uid="{00000000-0005-0000-0000-0000D9640000}"/>
    <cellStyle name="Comma [0] 2 23 2 2" xfId="26020" hidden="1" xr:uid="{00000000-0005-0000-0000-0000A7650000}"/>
    <cellStyle name="Comma [0] 2 23 2 2" xfId="27235" hidden="1" xr:uid="{00000000-0005-0000-0000-0000666A0000}"/>
    <cellStyle name="Comma [0] 2 23 2 2" xfId="27508" hidden="1" xr:uid="{00000000-0005-0000-0000-0000776B0000}"/>
    <cellStyle name="Comma [0] 2 23 2 2" xfId="27714" hidden="1" xr:uid="{00000000-0005-0000-0000-0000456C0000}"/>
    <cellStyle name="Comma [0] 2 23 2 2" xfId="28896" hidden="1" xr:uid="{00000000-0005-0000-0000-0000E3700000}"/>
    <cellStyle name="Comma [0] 2 23 2 2" xfId="29169" hidden="1" xr:uid="{00000000-0005-0000-0000-0000F4710000}"/>
    <cellStyle name="Comma [0] 2 23 2 2" xfId="29375" hidden="1" xr:uid="{00000000-0005-0000-0000-0000C2720000}"/>
    <cellStyle name="Comma [0] 2 23 2 2" xfId="30531" hidden="1" xr:uid="{00000000-0005-0000-0000-000046770000}"/>
    <cellStyle name="Comma [0] 2 23 2 2" xfId="30804" hidden="1" xr:uid="{00000000-0005-0000-0000-000057780000}"/>
    <cellStyle name="Comma [0] 2 23 2 2" xfId="31010" hidden="1" xr:uid="{00000000-0005-0000-0000-000025790000}"/>
    <cellStyle name="Comma [0] 2 23 2 2" xfId="37363" hidden="1" xr:uid="{C7171B3E-B89F-48DF-B380-9E7C8543D09D}"/>
    <cellStyle name="Comma [0] 2 23 2 2" xfId="37905" hidden="1" xr:uid="{707E1667-E400-4C0B-B872-E183CF342C08}"/>
    <cellStyle name="Comma [0] 2 23 2 2" xfId="38178" hidden="1" xr:uid="{93F848A7-6789-4AB1-88F2-CB4FCBF788BD}"/>
    <cellStyle name="Comma [0] 2 23 2 2" xfId="38384" hidden="1" xr:uid="{3FF6D28A-EBCD-44EE-A789-C93C0F5B40C1}"/>
    <cellStyle name="Comma [0] 2 23 2 2" xfId="40124" hidden="1" xr:uid="{08F22EE9-0653-43E5-BF77-1B0F38106DD6}"/>
    <cellStyle name="Comma [0] 2 23 2 2" xfId="40397" hidden="1" xr:uid="{932C950D-851A-42EA-BD64-ECF107107089}"/>
    <cellStyle name="Comma [0] 2 23 2 2" xfId="40603" hidden="1" xr:uid="{E2E2A136-E1B7-4D47-A53E-A01910A1CF73}"/>
    <cellStyle name="Comma [0] 2 23 2 2" xfId="41880" hidden="1" xr:uid="{D0251968-D86D-4B62-B2AD-1A761CC3CF50}"/>
    <cellStyle name="Comma [0] 2 23 2 2" xfId="42153" hidden="1" xr:uid="{71DCFFB7-A526-4914-AD8B-6649D04EC2F6}"/>
    <cellStyle name="Comma [0] 2 23 2 2" xfId="42359" hidden="1" xr:uid="{1F6FB8E2-C359-4A65-BB18-DE986BCEA771}"/>
    <cellStyle name="Comma [0] 2 23 2 2" xfId="43636" hidden="1" xr:uid="{A8C9B77A-E41B-4343-92F1-75210BABAF5A}"/>
    <cellStyle name="Comma [0] 2 23 2 2" xfId="43909" hidden="1" xr:uid="{E48921E2-5665-45F1-84FF-863BB7EA2121}"/>
    <cellStyle name="Comma [0] 2 23 2 2" xfId="44115" hidden="1" xr:uid="{C9D67EC9-7108-40DF-908E-7C9DDA312B97}"/>
    <cellStyle name="Comma [0] 2 23 2 2" xfId="45392" hidden="1" xr:uid="{3E99C8CB-F60D-4090-8ECB-7F87E8DCE357}"/>
    <cellStyle name="Comma [0] 2 23 2 2" xfId="45665" hidden="1" xr:uid="{48942E9D-4DA6-4CD6-9EB6-0D0878AA3105}"/>
    <cellStyle name="Comma [0] 2 23 2 2" xfId="45871" hidden="1" xr:uid="{AFCE84B5-5269-4E02-956F-12FF648C3EA1}"/>
    <cellStyle name="Comma [0] 2 23 2 2" xfId="47148" hidden="1" xr:uid="{3B478CC1-BA52-4B93-BC49-C6B2788B6142}"/>
    <cellStyle name="Comma [0] 2 23 2 2" xfId="47421" hidden="1" xr:uid="{DF13D647-A186-4875-9517-DB461EF689B4}"/>
    <cellStyle name="Comma [0] 2 23 2 2" xfId="47627" hidden="1" xr:uid="{F4626EDF-CA6F-415B-804C-13395EE103D3}"/>
    <cellStyle name="Comma [0] 2 23 2 2" xfId="48901" hidden="1" xr:uid="{2EBA7655-2E67-4648-BED2-EC827F935B7B}"/>
    <cellStyle name="Comma [0] 2 23 2 2" xfId="49174" hidden="1" xr:uid="{107BFCBB-85E4-4F6B-A0FC-470EC8952F81}"/>
    <cellStyle name="Comma [0] 2 23 2 2" xfId="49380" hidden="1" xr:uid="{F2C008C5-636A-4A4F-9E7A-074FEABCFE8D}"/>
    <cellStyle name="Comma [0] 2 23 2 2" xfId="50651" hidden="1" xr:uid="{E02809F5-82D3-43E5-AA3C-C89F32027767}"/>
    <cellStyle name="Comma [0] 2 23 2 2" xfId="50924" hidden="1" xr:uid="{2E2FC1F1-9E97-45C4-A08B-3541814B1EA9}"/>
    <cellStyle name="Comma [0] 2 23 2 2" xfId="51130" hidden="1" xr:uid="{50AE31E2-CD8C-4045-AB98-3FEF60B0682F}"/>
    <cellStyle name="Comma [0] 2 23 2 2" xfId="52395" hidden="1" xr:uid="{0B33B55D-ACCF-4AF0-8114-4FC6702B3401}"/>
    <cellStyle name="Comma [0] 2 23 2 2" xfId="52668" hidden="1" xr:uid="{A17C50DB-1940-4220-964D-AE0B3CF56657}"/>
    <cellStyle name="Comma [0] 2 23 2 2" xfId="52874" hidden="1" xr:uid="{91A1EC29-183F-4ECD-A3F8-186725CD17F4}"/>
    <cellStyle name="Comma [0] 2 23 2 2" xfId="54129" hidden="1" xr:uid="{73ED1BDB-902C-4622-99E8-98C81ABDD18B}"/>
    <cellStyle name="Comma [0] 2 23 2 2" xfId="54402" hidden="1" xr:uid="{D5A911FA-567C-4CC3-A6A3-00125FA0B144}"/>
    <cellStyle name="Comma [0] 2 23 2 2" xfId="54608" hidden="1" xr:uid="{C611F0B9-CA73-48D7-8497-49AE0604948F}"/>
    <cellStyle name="Comma [0] 2 23 2 2" xfId="55853" hidden="1" xr:uid="{F06AD6B5-E2D6-43A4-BE29-A01A22A5E9BD}"/>
    <cellStyle name="Comma [0] 2 23 2 2" xfId="56126" hidden="1" xr:uid="{FEBDCCCC-F81D-4793-B090-6D0E70A27082}"/>
    <cellStyle name="Comma [0] 2 23 2 2" xfId="56332" hidden="1" xr:uid="{AFB13320-BCF8-4668-96DC-D4973BD98990}"/>
    <cellStyle name="Comma [0] 2 23 2 2" xfId="57560" hidden="1" xr:uid="{BBE9C6E7-C440-4743-9DF0-3E41BD06AE9F}"/>
    <cellStyle name="Comma [0] 2 23 2 2" xfId="57833" hidden="1" xr:uid="{0DB41D86-90F8-45EB-A5F9-F210F54ED5CC}"/>
    <cellStyle name="Comma [0] 2 23 2 2" xfId="58039" hidden="1" xr:uid="{D1B4B09A-634D-4B40-B544-7149B255F418}"/>
    <cellStyle name="Comma [0] 2 23 2 2" xfId="59254" hidden="1" xr:uid="{FE476549-B27C-4FBB-B403-01D26B8CB7E3}"/>
    <cellStyle name="Comma [0] 2 23 2 2" xfId="59527" hidden="1" xr:uid="{D11DD4A5-CE85-4AD4-B983-BAE6E5F56BE0}"/>
    <cellStyle name="Comma [0] 2 23 2 2" xfId="59733" hidden="1" xr:uid="{FF4FE782-6BC0-4FCC-901E-6DD2C1F1B20F}"/>
    <cellStyle name="Comma [0] 2 23 2 2" xfId="60915" hidden="1" xr:uid="{6A24F927-56B0-4BDF-9DEA-0522069C5102}"/>
    <cellStyle name="Comma [0] 2 23 2 2" xfId="61188" hidden="1" xr:uid="{7A7EB98E-B8D8-4655-ADAA-66C0B00B24ED}"/>
    <cellStyle name="Comma [0] 2 23 2 2" xfId="61394" hidden="1" xr:uid="{789684EC-72AD-4D4C-982C-33C34A9A0807}"/>
    <cellStyle name="Comma [0] 2 23 2 2" xfId="62550" hidden="1" xr:uid="{C161F25D-2FA4-4A0B-9299-94ED5F329935}"/>
    <cellStyle name="Comma [0] 2 23 2 2" xfId="62823" hidden="1" xr:uid="{251F4789-1342-4425-B05D-6504E930CF11}"/>
    <cellStyle name="Comma [0] 2 23 2 2" xfId="63029" hidden="1" xr:uid="{8514E007-B4A5-4B95-967B-71C81E1D354A}"/>
    <cellStyle name="Comma [0] 2 23 3" xfId="4683" xr:uid="{00000000-0005-0000-0000-00004E120000}"/>
    <cellStyle name="Comma [0] 2 23 3 2" xfId="36702" xr:uid="{5BF90AE7-6A4B-46F6-8E6C-7D3670076EAA}"/>
    <cellStyle name="Comma [0] 2 24" xfId="883" xr:uid="{00000000-0005-0000-0000-000076030000}"/>
    <cellStyle name="Comma [0] 2 24 2" xfId="1538" hidden="1" xr:uid="{00000000-0005-0000-0000-000005060000}"/>
    <cellStyle name="Comma [0] 2 24 2" xfId="2077" hidden="1" xr:uid="{00000000-0005-0000-0000-000020080000}"/>
    <cellStyle name="Comma [0] 2 24 2" xfId="2350" hidden="1" xr:uid="{00000000-0005-0000-0000-000031090000}"/>
    <cellStyle name="Comma [0] 2 24 2" xfId="2557" hidden="1" xr:uid="{00000000-0005-0000-0000-0000000A0000}"/>
    <cellStyle name="Comma [0] 2 24 2" xfId="33571" hidden="1" xr:uid="{6D4A4185-E48B-4B19-876C-53E14EF4EE2B}"/>
    <cellStyle name="Comma [0] 2 24 2" xfId="34107" hidden="1" xr:uid="{BB3D33DA-6657-41B0-A2FD-E5F80355D877}"/>
    <cellStyle name="Comma [0] 2 24 2" xfId="34380" hidden="1" xr:uid="{ED5D5363-8F85-48F0-8045-BE3E7C695103}"/>
    <cellStyle name="Comma [0] 2 24 2" xfId="34587" hidden="1" xr:uid="{A13704B8-64BB-4A06-8AB8-6C54138795FC}"/>
    <cellStyle name="Comma [0] 2 24 2" xfId="32936" xr:uid="{B3C546BC-9CF1-4AE2-9044-9C7B4194A535}"/>
    <cellStyle name="Comma [0] 2 24 2 2" xfId="5335" hidden="1" xr:uid="{00000000-0005-0000-0000-0000DA140000}"/>
    <cellStyle name="Comma [0] 2 24 2 2" xfId="5879" hidden="1" xr:uid="{00000000-0005-0000-0000-0000FA160000}"/>
    <cellStyle name="Comma [0] 2 24 2 2" xfId="6152" hidden="1" xr:uid="{00000000-0005-0000-0000-00000B180000}"/>
    <cellStyle name="Comma [0] 2 24 2 2" xfId="6359" hidden="1" xr:uid="{00000000-0005-0000-0000-0000DA180000}"/>
    <cellStyle name="Comma [0] 2 24 2 2" xfId="8098" hidden="1" xr:uid="{00000000-0005-0000-0000-0000A51F0000}"/>
    <cellStyle name="Comma [0] 2 24 2 2" xfId="8371" hidden="1" xr:uid="{00000000-0005-0000-0000-0000B6200000}"/>
    <cellStyle name="Comma [0] 2 24 2 2" xfId="8578" hidden="1" xr:uid="{00000000-0005-0000-0000-000085210000}"/>
    <cellStyle name="Comma [0] 2 24 2 2" xfId="9854" hidden="1" xr:uid="{00000000-0005-0000-0000-000081260000}"/>
    <cellStyle name="Comma [0] 2 24 2 2" xfId="10127" hidden="1" xr:uid="{00000000-0005-0000-0000-000092270000}"/>
    <cellStyle name="Comma [0] 2 24 2 2" xfId="10334" hidden="1" xr:uid="{00000000-0005-0000-0000-000061280000}"/>
    <cellStyle name="Comma [0] 2 24 2 2" xfId="11610" hidden="1" xr:uid="{00000000-0005-0000-0000-00005D2D0000}"/>
    <cellStyle name="Comma [0] 2 24 2 2" xfId="11883" hidden="1" xr:uid="{00000000-0005-0000-0000-00006E2E0000}"/>
    <cellStyle name="Comma [0] 2 24 2 2" xfId="12090" hidden="1" xr:uid="{00000000-0005-0000-0000-00003D2F0000}"/>
    <cellStyle name="Comma [0] 2 24 2 2" xfId="13366" hidden="1" xr:uid="{00000000-0005-0000-0000-000039340000}"/>
    <cellStyle name="Comma [0] 2 24 2 2" xfId="13639" hidden="1" xr:uid="{00000000-0005-0000-0000-00004A350000}"/>
    <cellStyle name="Comma [0] 2 24 2 2" xfId="13846" hidden="1" xr:uid="{00000000-0005-0000-0000-000019360000}"/>
    <cellStyle name="Comma [0] 2 24 2 2" xfId="15122" hidden="1" xr:uid="{00000000-0005-0000-0000-0000153B0000}"/>
    <cellStyle name="Comma [0] 2 24 2 2" xfId="15395" hidden="1" xr:uid="{00000000-0005-0000-0000-0000263C0000}"/>
    <cellStyle name="Comma [0] 2 24 2 2" xfId="15602" hidden="1" xr:uid="{00000000-0005-0000-0000-0000F53C0000}"/>
    <cellStyle name="Comma [0] 2 24 2 2" xfId="16875" hidden="1" xr:uid="{00000000-0005-0000-0000-0000EE410000}"/>
    <cellStyle name="Comma [0] 2 24 2 2" xfId="17148" hidden="1" xr:uid="{00000000-0005-0000-0000-0000FF420000}"/>
    <cellStyle name="Comma [0] 2 24 2 2" xfId="17355" hidden="1" xr:uid="{00000000-0005-0000-0000-0000CE430000}"/>
    <cellStyle name="Comma [0] 2 24 2 2" xfId="18625" hidden="1" xr:uid="{00000000-0005-0000-0000-0000C4480000}"/>
    <cellStyle name="Comma [0] 2 24 2 2" xfId="18898" hidden="1" xr:uid="{00000000-0005-0000-0000-0000D5490000}"/>
    <cellStyle name="Comma [0] 2 24 2 2" xfId="19105" hidden="1" xr:uid="{00000000-0005-0000-0000-0000A44A0000}"/>
    <cellStyle name="Comma [0] 2 24 2 2" xfId="20369" hidden="1" xr:uid="{00000000-0005-0000-0000-0000944F0000}"/>
    <cellStyle name="Comma [0] 2 24 2 2" xfId="20642" hidden="1" xr:uid="{00000000-0005-0000-0000-0000A5500000}"/>
    <cellStyle name="Comma [0] 2 24 2 2" xfId="20849" hidden="1" xr:uid="{00000000-0005-0000-0000-000074510000}"/>
    <cellStyle name="Comma [0] 2 24 2 2" xfId="22103" hidden="1" xr:uid="{00000000-0005-0000-0000-00005A560000}"/>
    <cellStyle name="Comma [0] 2 24 2 2" xfId="22376" hidden="1" xr:uid="{00000000-0005-0000-0000-00006B570000}"/>
    <cellStyle name="Comma [0] 2 24 2 2" xfId="22583" hidden="1" xr:uid="{00000000-0005-0000-0000-00003A580000}"/>
    <cellStyle name="Comma [0] 2 24 2 2" xfId="23827" hidden="1" xr:uid="{00000000-0005-0000-0000-0000165D0000}"/>
    <cellStyle name="Comma [0] 2 24 2 2" xfId="24100" hidden="1" xr:uid="{00000000-0005-0000-0000-0000275E0000}"/>
    <cellStyle name="Comma [0] 2 24 2 2" xfId="24307" hidden="1" xr:uid="{00000000-0005-0000-0000-0000F65E0000}"/>
    <cellStyle name="Comma [0] 2 24 2 2" xfId="25534" hidden="1" xr:uid="{00000000-0005-0000-0000-0000C1630000}"/>
    <cellStyle name="Comma [0] 2 24 2 2" xfId="25807" hidden="1" xr:uid="{00000000-0005-0000-0000-0000D2640000}"/>
    <cellStyle name="Comma [0] 2 24 2 2" xfId="26014" hidden="1" xr:uid="{00000000-0005-0000-0000-0000A1650000}"/>
    <cellStyle name="Comma [0] 2 24 2 2" xfId="27228" hidden="1" xr:uid="{00000000-0005-0000-0000-00005F6A0000}"/>
    <cellStyle name="Comma [0] 2 24 2 2" xfId="27501" hidden="1" xr:uid="{00000000-0005-0000-0000-0000706B0000}"/>
    <cellStyle name="Comma [0] 2 24 2 2" xfId="27708" hidden="1" xr:uid="{00000000-0005-0000-0000-00003F6C0000}"/>
    <cellStyle name="Comma [0] 2 24 2 2" xfId="28889" hidden="1" xr:uid="{00000000-0005-0000-0000-0000DC700000}"/>
    <cellStyle name="Comma [0] 2 24 2 2" xfId="29162" hidden="1" xr:uid="{00000000-0005-0000-0000-0000ED710000}"/>
    <cellStyle name="Comma [0] 2 24 2 2" xfId="29369" hidden="1" xr:uid="{00000000-0005-0000-0000-0000BC720000}"/>
    <cellStyle name="Comma [0] 2 24 2 2" xfId="30524" hidden="1" xr:uid="{00000000-0005-0000-0000-00003F770000}"/>
    <cellStyle name="Comma [0] 2 24 2 2" xfId="30797" hidden="1" xr:uid="{00000000-0005-0000-0000-000050780000}"/>
    <cellStyle name="Comma [0] 2 24 2 2" xfId="31004" hidden="1" xr:uid="{00000000-0005-0000-0000-00001F790000}"/>
    <cellStyle name="Comma [0] 2 24 2 2" xfId="37354" hidden="1" xr:uid="{84760CF1-5BFA-4309-AD77-C774B8C0E96D}"/>
    <cellStyle name="Comma [0] 2 24 2 2" xfId="37898" hidden="1" xr:uid="{FABCF4F6-63B2-4424-8E86-D11E5448514B}"/>
    <cellStyle name="Comma [0] 2 24 2 2" xfId="38171" hidden="1" xr:uid="{A3244709-1C3F-4497-9F2B-0531100393DF}"/>
    <cellStyle name="Comma [0] 2 24 2 2" xfId="38378" hidden="1" xr:uid="{F710EA43-AC86-4368-8EBD-0CD7C06FA61F}"/>
    <cellStyle name="Comma [0] 2 24 2 2" xfId="40117" hidden="1" xr:uid="{0FC86BE6-A7E9-4E5B-BE67-0462912ED60D}"/>
    <cellStyle name="Comma [0] 2 24 2 2" xfId="40390" hidden="1" xr:uid="{1BE9CD84-7553-425E-B666-A73C6CD5BFBB}"/>
    <cellStyle name="Comma [0] 2 24 2 2" xfId="40597" hidden="1" xr:uid="{5D1004ED-93E6-4F41-8AEC-D97C824151E6}"/>
    <cellStyle name="Comma [0] 2 24 2 2" xfId="41873" hidden="1" xr:uid="{12E54440-ACAF-4657-9E80-275849BB96D1}"/>
    <cellStyle name="Comma [0] 2 24 2 2" xfId="42146" hidden="1" xr:uid="{6241CF01-0C7B-4893-9DEA-DCC228C4BD1F}"/>
    <cellStyle name="Comma [0] 2 24 2 2" xfId="42353" hidden="1" xr:uid="{5BA1D889-24C7-4343-8094-39C442E5A735}"/>
    <cellStyle name="Comma [0] 2 24 2 2" xfId="43629" hidden="1" xr:uid="{BF33BD1F-83F9-47A5-842A-9A54735E5DAC}"/>
    <cellStyle name="Comma [0] 2 24 2 2" xfId="43902" hidden="1" xr:uid="{A6967769-4C21-40F1-BD24-5CDF86716A93}"/>
    <cellStyle name="Comma [0] 2 24 2 2" xfId="44109" hidden="1" xr:uid="{C5B2C449-B5A0-45CE-9E82-56E4EBCE487C}"/>
    <cellStyle name="Comma [0] 2 24 2 2" xfId="45385" hidden="1" xr:uid="{EB59F7EE-8AE8-4EEE-AB49-756BBFA63B59}"/>
    <cellStyle name="Comma [0] 2 24 2 2" xfId="45658" hidden="1" xr:uid="{A6D62ADA-1D3B-4CD2-A4AE-219F9624FD8C}"/>
    <cellStyle name="Comma [0] 2 24 2 2" xfId="45865" hidden="1" xr:uid="{A909795E-640E-4DA5-B306-34000B4E8B3A}"/>
    <cellStyle name="Comma [0] 2 24 2 2" xfId="47141" hidden="1" xr:uid="{86E4D18A-EBE1-4535-B7A9-729C95C2FD1A}"/>
    <cellStyle name="Comma [0] 2 24 2 2" xfId="47414" hidden="1" xr:uid="{3C8C339F-3D27-4168-8EE8-A69614C71B88}"/>
    <cellStyle name="Comma [0] 2 24 2 2" xfId="47621" hidden="1" xr:uid="{F29E828B-61C6-40A7-BA3F-FCB1CC9D5AC4}"/>
    <cellStyle name="Comma [0] 2 24 2 2" xfId="48894" hidden="1" xr:uid="{019349CE-2829-4E07-85F7-59D1CDC310E9}"/>
    <cellStyle name="Comma [0] 2 24 2 2" xfId="49167" hidden="1" xr:uid="{9B652DD3-736F-4E5E-9629-798B010EF606}"/>
    <cellStyle name="Comma [0] 2 24 2 2" xfId="49374" hidden="1" xr:uid="{1A9FD275-B0DD-42E5-82DB-FA2CB6C2F2DD}"/>
    <cellStyle name="Comma [0] 2 24 2 2" xfId="50644" hidden="1" xr:uid="{53D4C568-12E0-4C39-AA1D-D8E9B0D865FD}"/>
    <cellStyle name="Comma [0] 2 24 2 2" xfId="50917" hidden="1" xr:uid="{A85AD4A1-59FF-4F3D-9BC5-ECC845873F55}"/>
    <cellStyle name="Comma [0] 2 24 2 2" xfId="51124" hidden="1" xr:uid="{D425F261-86D5-4002-91E4-008BAFE273EF}"/>
    <cellStyle name="Comma [0] 2 24 2 2" xfId="52388" hidden="1" xr:uid="{9E7CC8E7-0EAC-4777-B591-E66EFE1AAE3A}"/>
    <cellStyle name="Comma [0] 2 24 2 2" xfId="52661" hidden="1" xr:uid="{036E7A70-734C-4A14-8DEB-0D77EAA189E9}"/>
    <cellStyle name="Comma [0] 2 24 2 2" xfId="52868" hidden="1" xr:uid="{4DAC26A4-DBCB-4B7B-8C63-8C397649E9BB}"/>
    <cellStyle name="Comma [0] 2 24 2 2" xfId="54122" hidden="1" xr:uid="{4AABAF61-9698-4958-B85C-DC6D9A057F53}"/>
    <cellStyle name="Comma [0] 2 24 2 2" xfId="54395" hidden="1" xr:uid="{50F3F8CD-5D83-4ABC-8851-87925A61D0DB}"/>
    <cellStyle name="Comma [0] 2 24 2 2" xfId="54602" hidden="1" xr:uid="{24202985-B6F5-4403-9278-FA66D758AAAF}"/>
    <cellStyle name="Comma [0] 2 24 2 2" xfId="55846" hidden="1" xr:uid="{E0B816CF-6F15-4C38-823B-0AEA0E2C615B}"/>
    <cellStyle name="Comma [0] 2 24 2 2" xfId="56119" hidden="1" xr:uid="{55597B3E-B84C-4378-B08C-E8E75AA2643A}"/>
    <cellStyle name="Comma [0] 2 24 2 2" xfId="56326" hidden="1" xr:uid="{704B44FD-2E28-4D52-953E-9F8FC992E7BD}"/>
    <cellStyle name="Comma [0] 2 24 2 2" xfId="57553" hidden="1" xr:uid="{A7CE2E3B-D732-4099-974D-1D58C8522BE5}"/>
    <cellStyle name="Comma [0] 2 24 2 2" xfId="57826" hidden="1" xr:uid="{2BDA18B8-7BF7-4FB1-A947-25F16A9E41A9}"/>
    <cellStyle name="Comma [0] 2 24 2 2" xfId="58033" hidden="1" xr:uid="{52FBE182-C5FA-433D-B1D0-592DD8370AB3}"/>
    <cellStyle name="Comma [0] 2 24 2 2" xfId="59247" hidden="1" xr:uid="{A15BF691-C40E-45CA-A465-9E9BED205A74}"/>
    <cellStyle name="Comma [0] 2 24 2 2" xfId="59520" hidden="1" xr:uid="{B77A8AF9-D640-4678-8B4A-0E2A85731748}"/>
    <cellStyle name="Comma [0] 2 24 2 2" xfId="59727" hidden="1" xr:uid="{E7036579-0E71-4447-8694-7801ABFC8AEF}"/>
    <cellStyle name="Comma [0] 2 24 2 2" xfId="60908" hidden="1" xr:uid="{76F11D19-6729-4135-B6E1-6FBA20BB5248}"/>
    <cellStyle name="Comma [0] 2 24 2 2" xfId="61181" hidden="1" xr:uid="{AE13BE8A-03CA-4EDB-8ABB-72904E499095}"/>
    <cellStyle name="Comma [0] 2 24 2 2" xfId="61388" hidden="1" xr:uid="{73C02C18-7974-434A-9B29-92455D4273BA}"/>
    <cellStyle name="Comma [0] 2 24 2 2" xfId="62543" hidden="1" xr:uid="{E28DAF1A-E19C-4FC6-8545-E58B56096488}"/>
    <cellStyle name="Comma [0] 2 24 2 2" xfId="62816" hidden="1" xr:uid="{572325C2-E81E-4547-B27C-E820FCF03F16}"/>
    <cellStyle name="Comma [0] 2 24 2 2" xfId="63023" hidden="1" xr:uid="{973A6311-EC08-4A35-A41C-4E2CF79C8862}"/>
    <cellStyle name="Comma [0] 2 24 3" xfId="4674" xr:uid="{00000000-0005-0000-0000-000045120000}"/>
    <cellStyle name="Comma [0] 2 24 3 2" xfId="36693" xr:uid="{6E8C0035-6390-4FE5-997D-D79D3BBCD5F2}"/>
    <cellStyle name="Comma [0] 2 25" xfId="881" xr:uid="{00000000-0005-0000-0000-000074030000}"/>
    <cellStyle name="Comma [0] 2 25 2" xfId="1536" hidden="1" xr:uid="{00000000-0005-0000-0000-000003060000}"/>
    <cellStyle name="Comma [0] 2 25 2" xfId="2076" hidden="1" xr:uid="{00000000-0005-0000-0000-00001F080000}"/>
    <cellStyle name="Comma [0] 2 25 2" xfId="2349" hidden="1" xr:uid="{00000000-0005-0000-0000-000030090000}"/>
    <cellStyle name="Comma [0] 2 25 2" xfId="2556" hidden="1" xr:uid="{00000000-0005-0000-0000-0000FF090000}"/>
    <cellStyle name="Comma [0] 2 25 2" xfId="33569" hidden="1" xr:uid="{F5517848-376E-439A-99B0-DFAD44E210CD}"/>
    <cellStyle name="Comma [0] 2 25 2" xfId="34106" hidden="1" xr:uid="{B9561A22-3F71-490A-9702-3EF74EC103D1}"/>
    <cellStyle name="Comma [0] 2 25 2" xfId="34379" hidden="1" xr:uid="{6080BE00-B281-4190-B625-11679FCB304F}"/>
    <cellStyle name="Comma [0] 2 25 2" xfId="34586" hidden="1" xr:uid="{8E89B2CF-3955-45A0-9D13-1C14E3B7A788}"/>
    <cellStyle name="Comma [0] 2 25 2" xfId="32934" xr:uid="{09C2E8B7-B6A4-4142-8CF3-CD41F6058C20}"/>
    <cellStyle name="Comma [0] 2 25 2 2" xfId="5333" hidden="1" xr:uid="{00000000-0005-0000-0000-0000D8140000}"/>
    <cellStyle name="Comma [0] 2 25 2 2" xfId="5878" hidden="1" xr:uid="{00000000-0005-0000-0000-0000F9160000}"/>
    <cellStyle name="Comma [0] 2 25 2 2" xfId="6151" hidden="1" xr:uid="{00000000-0005-0000-0000-00000A180000}"/>
    <cellStyle name="Comma [0] 2 25 2 2" xfId="6358" hidden="1" xr:uid="{00000000-0005-0000-0000-0000D9180000}"/>
    <cellStyle name="Comma [0] 2 25 2 2" xfId="8097" hidden="1" xr:uid="{00000000-0005-0000-0000-0000A41F0000}"/>
    <cellStyle name="Comma [0] 2 25 2 2" xfId="8370" hidden="1" xr:uid="{00000000-0005-0000-0000-0000B5200000}"/>
    <cellStyle name="Comma [0] 2 25 2 2" xfId="8577" hidden="1" xr:uid="{00000000-0005-0000-0000-000084210000}"/>
    <cellStyle name="Comma [0] 2 25 2 2" xfId="9853" hidden="1" xr:uid="{00000000-0005-0000-0000-000080260000}"/>
    <cellStyle name="Comma [0] 2 25 2 2" xfId="10126" hidden="1" xr:uid="{00000000-0005-0000-0000-000091270000}"/>
    <cellStyle name="Comma [0] 2 25 2 2" xfId="10333" hidden="1" xr:uid="{00000000-0005-0000-0000-000060280000}"/>
    <cellStyle name="Comma [0] 2 25 2 2" xfId="11609" hidden="1" xr:uid="{00000000-0005-0000-0000-00005C2D0000}"/>
    <cellStyle name="Comma [0] 2 25 2 2" xfId="11882" hidden="1" xr:uid="{00000000-0005-0000-0000-00006D2E0000}"/>
    <cellStyle name="Comma [0] 2 25 2 2" xfId="12089" hidden="1" xr:uid="{00000000-0005-0000-0000-00003C2F0000}"/>
    <cellStyle name="Comma [0] 2 25 2 2" xfId="13365" hidden="1" xr:uid="{00000000-0005-0000-0000-000038340000}"/>
    <cellStyle name="Comma [0] 2 25 2 2" xfId="13638" hidden="1" xr:uid="{00000000-0005-0000-0000-000049350000}"/>
    <cellStyle name="Comma [0] 2 25 2 2" xfId="13845" hidden="1" xr:uid="{00000000-0005-0000-0000-000018360000}"/>
    <cellStyle name="Comma [0] 2 25 2 2" xfId="15121" hidden="1" xr:uid="{00000000-0005-0000-0000-0000143B0000}"/>
    <cellStyle name="Comma [0] 2 25 2 2" xfId="15394" hidden="1" xr:uid="{00000000-0005-0000-0000-0000253C0000}"/>
    <cellStyle name="Comma [0] 2 25 2 2" xfId="15601" hidden="1" xr:uid="{00000000-0005-0000-0000-0000F43C0000}"/>
    <cellStyle name="Comma [0] 2 25 2 2" xfId="16874" hidden="1" xr:uid="{00000000-0005-0000-0000-0000ED410000}"/>
    <cellStyle name="Comma [0] 2 25 2 2" xfId="17147" hidden="1" xr:uid="{00000000-0005-0000-0000-0000FE420000}"/>
    <cellStyle name="Comma [0] 2 25 2 2" xfId="17354" hidden="1" xr:uid="{00000000-0005-0000-0000-0000CD430000}"/>
    <cellStyle name="Comma [0] 2 25 2 2" xfId="18624" hidden="1" xr:uid="{00000000-0005-0000-0000-0000C3480000}"/>
    <cellStyle name="Comma [0] 2 25 2 2" xfId="18897" hidden="1" xr:uid="{00000000-0005-0000-0000-0000D4490000}"/>
    <cellStyle name="Comma [0] 2 25 2 2" xfId="19104" hidden="1" xr:uid="{00000000-0005-0000-0000-0000A34A0000}"/>
    <cellStyle name="Comma [0] 2 25 2 2" xfId="20368" hidden="1" xr:uid="{00000000-0005-0000-0000-0000934F0000}"/>
    <cellStyle name="Comma [0] 2 25 2 2" xfId="20641" hidden="1" xr:uid="{00000000-0005-0000-0000-0000A4500000}"/>
    <cellStyle name="Comma [0] 2 25 2 2" xfId="20848" hidden="1" xr:uid="{00000000-0005-0000-0000-000073510000}"/>
    <cellStyle name="Comma [0] 2 25 2 2" xfId="22102" hidden="1" xr:uid="{00000000-0005-0000-0000-000059560000}"/>
    <cellStyle name="Comma [0] 2 25 2 2" xfId="22375" hidden="1" xr:uid="{00000000-0005-0000-0000-00006A570000}"/>
    <cellStyle name="Comma [0] 2 25 2 2" xfId="22582" hidden="1" xr:uid="{00000000-0005-0000-0000-000039580000}"/>
    <cellStyle name="Comma [0] 2 25 2 2" xfId="23826" hidden="1" xr:uid="{00000000-0005-0000-0000-0000155D0000}"/>
    <cellStyle name="Comma [0] 2 25 2 2" xfId="24099" hidden="1" xr:uid="{00000000-0005-0000-0000-0000265E0000}"/>
    <cellStyle name="Comma [0] 2 25 2 2" xfId="24306" hidden="1" xr:uid="{00000000-0005-0000-0000-0000F55E0000}"/>
    <cellStyle name="Comma [0] 2 25 2 2" xfId="25533" hidden="1" xr:uid="{00000000-0005-0000-0000-0000C0630000}"/>
    <cellStyle name="Comma [0] 2 25 2 2" xfId="25806" hidden="1" xr:uid="{00000000-0005-0000-0000-0000D1640000}"/>
    <cellStyle name="Comma [0] 2 25 2 2" xfId="26013" hidden="1" xr:uid="{00000000-0005-0000-0000-0000A0650000}"/>
    <cellStyle name="Comma [0] 2 25 2 2" xfId="27227" hidden="1" xr:uid="{00000000-0005-0000-0000-00005E6A0000}"/>
    <cellStyle name="Comma [0] 2 25 2 2" xfId="27500" hidden="1" xr:uid="{00000000-0005-0000-0000-00006F6B0000}"/>
    <cellStyle name="Comma [0] 2 25 2 2" xfId="27707" hidden="1" xr:uid="{00000000-0005-0000-0000-00003E6C0000}"/>
    <cellStyle name="Comma [0] 2 25 2 2" xfId="28888" hidden="1" xr:uid="{00000000-0005-0000-0000-0000DB700000}"/>
    <cellStyle name="Comma [0] 2 25 2 2" xfId="29161" hidden="1" xr:uid="{00000000-0005-0000-0000-0000EC710000}"/>
    <cellStyle name="Comma [0] 2 25 2 2" xfId="29368" hidden="1" xr:uid="{00000000-0005-0000-0000-0000BB720000}"/>
    <cellStyle name="Comma [0] 2 25 2 2" xfId="30523" hidden="1" xr:uid="{00000000-0005-0000-0000-00003E770000}"/>
    <cellStyle name="Comma [0] 2 25 2 2" xfId="30796" hidden="1" xr:uid="{00000000-0005-0000-0000-00004F780000}"/>
    <cellStyle name="Comma [0] 2 25 2 2" xfId="31003" hidden="1" xr:uid="{00000000-0005-0000-0000-00001E790000}"/>
    <cellStyle name="Comma [0] 2 25 2 2" xfId="37352" hidden="1" xr:uid="{5AB96249-E0D7-4BF2-9D65-9103F1B1860E}"/>
    <cellStyle name="Comma [0] 2 25 2 2" xfId="37897" hidden="1" xr:uid="{5F0FBB26-1482-487C-8B92-8D515F3F8F50}"/>
    <cellStyle name="Comma [0] 2 25 2 2" xfId="38170" hidden="1" xr:uid="{3294C0C6-DA9A-41C3-8861-AFA38B5DF37C}"/>
    <cellStyle name="Comma [0] 2 25 2 2" xfId="38377" hidden="1" xr:uid="{2ED0A742-D0DA-4DB7-9D1D-1B8CF377BD15}"/>
    <cellStyle name="Comma [0] 2 25 2 2" xfId="40116" hidden="1" xr:uid="{7AB0BBC8-D735-4C40-8A73-98D01664FD9E}"/>
    <cellStyle name="Comma [0] 2 25 2 2" xfId="40389" hidden="1" xr:uid="{9197666D-11BB-45B4-8581-894C8418595B}"/>
    <cellStyle name="Comma [0] 2 25 2 2" xfId="40596" hidden="1" xr:uid="{EB97430D-0CA9-4F9C-ACD3-B096CC9863B5}"/>
    <cellStyle name="Comma [0] 2 25 2 2" xfId="41872" hidden="1" xr:uid="{6374B653-CCED-43BA-9309-631268A199F8}"/>
    <cellStyle name="Comma [0] 2 25 2 2" xfId="42145" hidden="1" xr:uid="{99D38A81-801A-4837-8E8F-624805446639}"/>
    <cellStyle name="Comma [0] 2 25 2 2" xfId="42352" hidden="1" xr:uid="{7ADA5189-D2B9-4BA8-836E-D67AB7AAE521}"/>
    <cellStyle name="Comma [0] 2 25 2 2" xfId="43628" hidden="1" xr:uid="{9F9E38C0-F99C-4D9A-A882-772EC3653046}"/>
    <cellStyle name="Comma [0] 2 25 2 2" xfId="43901" hidden="1" xr:uid="{1228D66E-2815-4307-A07B-914E7AFEED7E}"/>
    <cellStyle name="Comma [0] 2 25 2 2" xfId="44108" hidden="1" xr:uid="{B9F0D017-9D0F-483D-B172-68D332358577}"/>
    <cellStyle name="Comma [0] 2 25 2 2" xfId="45384" hidden="1" xr:uid="{4A8F2D17-9A3B-407A-A4A1-B86D58D01579}"/>
    <cellStyle name="Comma [0] 2 25 2 2" xfId="45657" hidden="1" xr:uid="{00160A2F-6CF0-4564-B47E-49EDFA067817}"/>
    <cellStyle name="Comma [0] 2 25 2 2" xfId="45864" hidden="1" xr:uid="{90E7ABE6-F882-4DBA-A5E7-EAEB51A63538}"/>
    <cellStyle name="Comma [0] 2 25 2 2" xfId="47140" hidden="1" xr:uid="{E63882DF-8CAA-4D9D-9805-949075734921}"/>
    <cellStyle name="Comma [0] 2 25 2 2" xfId="47413" hidden="1" xr:uid="{58D64B1B-905A-4504-8A4E-96BD094842E0}"/>
    <cellStyle name="Comma [0] 2 25 2 2" xfId="47620" hidden="1" xr:uid="{C6A2937D-C723-4133-BC3B-5F4C9C3DE323}"/>
    <cellStyle name="Comma [0] 2 25 2 2" xfId="48893" hidden="1" xr:uid="{24C45783-46E3-42C2-9431-0142C8F162C4}"/>
    <cellStyle name="Comma [0] 2 25 2 2" xfId="49166" hidden="1" xr:uid="{86ECAC25-5674-47D3-8C7C-04CA9E12F7A8}"/>
    <cellStyle name="Comma [0] 2 25 2 2" xfId="49373" hidden="1" xr:uid="{5FBF7549-CB46-4E95-98EB-6422166FD3EE}"/>
    <cellStyle name="Comma [0] 2 25 2 2" xfId="50643" hidden="1" xr:uid="{D4E1B887-DCF6-49FA-8D2F-B293AACE6FD9}"/>
    <cellStyle name="Comma [0] 2 25 2 2" xfId="50916" hidden="1" xr:uid="{D72B30C3-E1EE-4B62-9087-337BF9F4C7DA}"/>
    <cellStyle name="Comma [0] 2 25 2 2" xfId="51123" hidden="1" xr:uid="{9E58FB9E-9A93-4F34-835A-4481FFC20431}"/>
    <cellStyle name="Comma [0] 2 25 2 2" xfId="52387" hidden="1" xr:uid="{99B7C913-2A70-4869-8604-7912BD78A0F9}"/>
    <cellStyle name="Comma [0] 2 25 2 2" xfId="52660" hidden="1" xr:uid="{C6D0B10C-6EEC-4801-A306-51C0F683951E}"/>
    <cellStyle name="Comma [0] 2 25 2 2" xfId="52867" hidden="1" xr:uid="{D02A88CA-E20F-4461-A80C-CC9F0F91A99C}"/>
    <cellStyle name="Comma [0] 2 25 2 2" xfId="54121" hidden="1" xr:uid="{41A1617B-275A-4CA7-A3B3-A141D95B7C1B}"/>
    <cellStyle name="Comma [0] 2 25 2 2" xfId="54394" hidden="1" xr:uid="{733BE0E3-032C-4095-B678-0B3D8C224223}"/>
    <cellStyle name="Comma [0] 2 25 2 2" xfId="54601" hidden="1" xr:uid="{295250C9-2C37-4259-B81E-94BC60AE4F61}"/>
    <cellStyle name="Comma [0] 2 25 2 2" xfId="55845" hidden="1" xr:uid="{783EAA5C-783B-40B1-8715-FD41BA37BFD8}"/>
    <cellStyle name="Comma [0] 2 25 2 2" xfId="56118" hidden="1" xr:uid="{047B2637-8AC7-461C-8512-66AB937D61D8}"/>
    <cellStyle name="Comma [0] 2 25 2 2" xfId="56325" hidden="1" xr:uid="{C886F03E-F8CB-4F1D-9B80-D5F148C997A6}"/>
    <cellStyle name="Comma [0] 2 25 2 2" xfId="57552" hidden="1" xr:uid="{4693C126-2819-46AF-9A48-0C05BE33A165}"/>
    <cellStyle name="Comma [0] 2 25 2 2" xfId="57825" hidden="1" xr:uid="{6048C998-192D-44D4-B642-E99B212068A5}"/>
    <cellStyle name="Comma [0] 2 25 2 2" xfId="58032" hidden="1" xr:uid="{2D1B719E-5485-409C-BF3E-F51638DDE7DA}"/>
    <cellStyle name="Comma [0] 2 25 2 2" xfId="59246" hidden="1" xr:uid="{5CDA1A34-8A48-4C85-88CE-71A2BCFDD7B0}"/>
    <cellStyle name="Comma [0] 2 25 2 2" xfId="59519" hidden="1" xr:uid="{B821ED81-D137-43FB-9C53-7EF8AF8B3A91}"/>
    <cellStyle name="Comma [0] 2 25 2 2" xfId="59726" hidden="1" xr:uid="{7619A276-4C32-4BDA-B20A-2A7009740DD2}"/>
    <cellStyle name="Comma [0] 2 25 2 2" xfId="60907" hidden="1" xr:uid="{12150422-A609-411F-BA5A-9A96D1E70FC9}"/>
    <cellStyle name="Comma [0] 2 25 2 2" xfId="61180" hidden="1" xr:uid="{FF0E9FA6-B769-4D28-B92D-78DA70588C2A}"/>
    <cellStyle name="Comma [0] 2 25 2 2" xfId="61387" hidden="1" xr:uid="{0CEC14BA-EB39-4143-A440-71AB96CE8233}"/>
    <cellStyle name="Comma [0] 2 25 2 2" xfId="62542" hidden="1" xr:uid="{C31ED9AD-73E4-4BA3-A409-C12C4F24EB2A}"/>
    <cellStyle name="Comma [0] 2 25 2 2" xfId="62815" hidden="1" xr:uid="{3F729DD5-7077-4FA3-BB2B-7FA543CD1B92}"/>
    <cellStyle name="Comma [0] 2 25 2 2" xfId="63022" hidden="1" xr:uid="{6CF33E6D-1B4F-464A-B3D4-CDF82E0BE831}"/>
    <cellStyle name="Comma [0] 2 25 3" xfId="4672" xr:uid="{00000000-0005-0000-0000-000043120000}"/>
    <cellStyle name="Comma [0] 2 25 3 2" xfId="36691" xr:uid="{6B46E45F-ED76-43EF-90EE-06E671461013}"/>
    <cellStyle name="Comma [0] 2 26" xfId="917" xr:uid="{00000000-0005-0000-0000-000098030000}"/>
    <cellStyle name="Comma [0] 2 26 2" xfId="1572" hidden="1" xr:uid="{00000000-0005-0000-0000-000027060000}"/>
    <cellStyle name="Comma [0] 2 26 2" xfId="2101" hidden="1" xr:uid="{00000000-0005-0000-0000-000038080000}"/>
    <cellStyle name="Comma [0] 2 26 2" xfId="2373" hidden="1" xr:uid="{00000000-0005-0000-0000-000048090000}"/>
    <cellStyle name="Comma [0] 2 26 2" xfId="2578" hidden="1" xr:uid="{00000000-0005-0000-0000-0000150A0000}"/>
    <cellStyle name="Comma [0] 2 26 2" xfId="33605" hidden="1" xr:uid="{43CB5D47-5544-4939-BB63-B82FF76AFF60}"/>
    <cellStyle name="Comma [0] 2 26 2" xfId="34131" hidden="1" xr:uid="{50EEC01A-8444-46BB-8107-A34E242621BE}"/>
    <cellStyle name="Comma [0] 2 26 2" xfId="34403" hidden="1" xr:uid="{F6BF47B8-C5C9-4385-B035-0136EB45A953}"/>
    <cellStyle name="Comma [0] 2 26 2" xfId="34608" hidden="1" xr:uid="{F1B0EF04-04C7-41BB-8A94-45A1C22098D4}"/>
    <cellStyle name="Comma [0] 2 26 2" xfId="32970" xr:uid="{6C12B117-42F3-4C8A-B08B-374FC575EE15}"/>
    <cellStyle name="Comma [0] 2 26 2 2" xfId="5369" hidden="1" xr:uid="{00000000-0005-0000-0000-0000FC140000}"/>
    <cellStyle name="Comma [0] 2 26 2 2" xfId="5903" hidden="1" xr:uid="{00000000-0005-0000-0000-000012170000}"/>
    <cellStyle name="Comma [0] 2 26 2 2" xfId="6175" hidden="1" xr:uid="{00000000-0005-0000-0000-000022180000}"/>
    <cellStyle name="Comma [0] 2 26 2 2" xfId="6380" hidden="1" xr:uid="{00000000-0005-0000-0000-0000EF180000}"/>
    <cellStyle name="Comma [0] 2 26 2 2" xfId="8122" hidden="1" xr:uid="{00000000-0005-0000-0000-0000BD1F0000}"/>
    <cellStyle name="Comma [0] 2 26 2 2" xfId="8394" hidden="1" xr:uid="{00000000-0005-0000-0000-0000CD200000}"/>
    <cellStyle name="Comma [0] 2 26 2 2" xfId="8599" hidden="1" xr:uid="{00000000-0005-0000-0000-00009A210000}"/>
    <cellStyle name="Comma [0] 2 26 2 2" xfId="9878" hidden="1" xr:uid="{00000000-0005-0000-0000-000099260000}"/>
    <cellStyle name="Comma [0] 2 26 2 2" xfId="10150" hidden="1" xr:uid="{00000000-0005-0000-0000-0000A9270000}"/>
    <cellStyle name="Comma [0] 2 26 2 2" xfId="10355" hidden="1" xr:uid="{00000000-0005-0000-0000-000076280000}"/>
    <cellStyle name="Comma [0] 2 26 2 2" xfId="11634" hidden="1" xr:uid="{00000000-0005-0000-0000-0000752D0000}"/>
    <cellStyle name="Comma [0] 2 26 2 2" xfId="11906" hidden="1" xr:uid="{00000000-0005-0000-0000-0000852E0000}"/>
    <cellStyle name="Comma [0] 2 26 2 2" xfId="12111" hidden="1" xr:uid="{00000000-0005-0000-0000-0000522F0000}"/>
    <cellStyle name="Comma [0] 2 26 2 2" xfId="13390" hidden="1" xr:uid="{00000000-0005-0000-0000-000051340000}"/>
    <cellStyle name="Comma [0] 2 26 2 2" xfId="13662" hidden="1" xr:uid="{00000000-0005-0000-0000-000061350000}"/>
    <cellStyle name="Comma [0] 2 26 2 2" xfId="13867" hidden="1" xr:uid="{00000000-0005-0000-0000-00002E360000}"/>
    <cellStyle name="Comma [0] 2 26 2 2" xfId="15146" hidden="1" xr:uid="{00000000-0005-0000-0000-00002D3B0000}"/>
    <cellStyle name="Comma [0] 2 26 2 2" xfId="15418" hidden="1" xr:uid="{00000000-0005-0000-0000-00003D3C0000}"/>
    <cellStyle name="Comma [0] 2 26 2 2" xfId="15623" hidden="1" xr:uid="{00000000-0005-0000-0000-00000A3D0000}"/>
    <cellStyle name="Comma [0] 2 26 2 2" xfId="16899" hidden="1" xr:uid="{00000000-0005-0000-0000-000006420000}"/>
    <cellStyle name="Comma [0] 2 26 2 2" xfId="17171" hidden="1" xr:uid="{00000000-0005-0000-0000-000016430000}"/>
    <cellStyle name="Comma [0] 2 26 2 2" xfId="17376" hidden="1" xr:uid="{00000000-0005-0000-0000-0000E3430000}"/>
    <cellStyle name="Comma [0] 2 26 2 2" xfId="18649" hidden="1" xr:uid="{00000000-0005-0000-0000-0000DC480000}"/>
    <cellStyle name="Comma [0] 2 26 2 2" xfId="18921" hidden="1" xr:uid="{00000000-0005-0000-0000-0000EC490000}"/>
    <cellStyle name="Comma [0] 2 26 2 2" xfId="19126" hidden="1" xr:uid="{00000000-0005-0000-0000-0000B94A0000}"/>
    <cellStyle name="Comma [0] 2 26 2 2" xfId="20393" hidden="1" xr:uid="{00000000-0005-0000-0000-0000AC4F0000}"/>
    <cellStyle name="Comma [0] 2 26 2 2" xfId="20665" hidden="1" xr:uid="{00000000-0005-0000-0000-0000BC500000}"/>
    <cellStyle name="Comma [0] 2 26 2 2" xfId="20870" hidden="1" xr:uid="{00000000-0005-0000-0000-000089510000}"/>
    <cellStyle name="Comma [0] 2 26 2 2" xfId="22127" hidden="1" xr:uid="{00000000-0005-0000-0000-000072560000}"/>
    <cellStyle name="Comma [0] 2 26 2 2" xfId="22399" hidden="1" xr:uid="{00000000-0005-0000-0000-000082570000}"/>
    <cellStyle name="Comma [0] 2 26 2 2" xfId="22604" hidden="1" xr:uid="{00000000-0005-0000-0000-00004F580000}"/>
    <cellStyle name="Comma [0] 2 26 2 2" xfId="23851" hidden="1" xr:uid="{00000000-0005-0000-0000-00002E5D0000}"/>
    <cellStyle name="Comma [0] 2 26 2 2" xfId="24123" hidden="1" xr:uid="{00000000-0005-0000-0000-00003E5E0000}"/>
    <cellStyle name="Comma [0] 2 26 2 2" xfId="24328" hidden="1" xr:uid="{00000000-0005-0000-0000-00000B5F0000}"/>
    <cellStyle name="Comma [0] 2 26 2 2" xfId="25558" hidden="1" xr:uid="{00000000-0005-0000-0000-0000D9630000}"/>
    <cellStyle name="Comma [0] 2 26 2 2" xfId="25830" hidden="1" xr:uid="{00000000-0005-0000-0000-0000E9640000}"/>
    <cellStyle name="Comma [0] 2 26 2 2" xfId="26035" hidden="1" xr:uid="{00000000-0005-0000-0000-0000B6650000}"/>
    <cellStyle name="Comma [0] 2 26 2 2" xfId="27252" hidden="1" xr:uid="{00000000-0005-0000-0000-0000776A0000}"/>
    <cellStyle name="Comma [0] 2 26 2 2" xfId="27524" hidden="1" xr:uid="{00000000-0005-0000-0000-0000876B0000}"/>
    <cellStyle name="Comma [0] 2 26 2 2" xfId="27729" hidden="1" xr:uid="{00000000-0005-0000-0000-0000546C0000}"/>
    <cellStyle name="Comma [0] 2 26 2 2" xfId="28913" hidden="1" xr:uid="{00000000-0005-0000-0000-0000F4700000}"/>
    <cellStyle name="Comma [0] 2 26 2 2" xfId="29185" hidden="1" xr:uid="{00000000-0005-0000-0000-000004720000}"/>
    <cellStyle name="Comma [0] 2 26 2 2" xfId="29390" hidden="1" xr:uid="{00000000-0005-0000-0000-0000D1720000}"/>
    <cellStyle name="Comma [0] 2 26 2 2" xfId="30548" hidden="1" xr:uid="{00000000-0005-0000-0000-000057770000}"/>
    <cellStyle name="Comma [0] 2 26 2 2" xfId="30820" hidden="1" xr:uid="{00000000-0005-0000-0000-000067780000}"/>
    <cellStyle name="Comma [0] 2 26 2 2" xfId="31025" hidden="1" xr:uid="{00000000-0005-0000-0000-000034790000}"/>
    <cellStyle name="Comma [0] 2 26 2 2" xfId="37388" hidden="1" xr:uid="{F7A49117-152B-44C1-AF20-5E7BC8ECDF23}"/>
    <cellStyle name="Comma [0] 2 26 2 2" xfId="37922" hidden="1" xr:uid="{5EFF7AD9-2334-40DD-AC3C-ACF61A6D296C}"/>
    <cellStyle name="Comma [0] 2 26 2 2" xfId="38194" hidden="1" xr:uid="{3E640B48-B2D1-4F24-8100-68CF05F585D7}"/>
    <cellStyle name="Comma [0] 2 26 2 2" xfId="38399" hidden="1" xr:uid="{D3883D75-6BC3-4256-B866-08425F583B70}"/>
    <cellStyle name="Comma [0] 2 26 2 2" xfId="40141" hidden="1" xr:uid="{8A7CC0FD-29D0-4AC6-970D-927E1319A212}"/>
    <cellStyle name="Comma [0] 2 26 2 2" xfId="40413" hidden="1" xr:uid="{F6AC69FE-C9D5-4130-9499-16BAFED01270}"/>
    <cellStyle name="Comma [0] 2 26 2 2" xfId="40618" hidden="1" xr:uid="{A07298FB-3A3F-41CE-B3AE-C0E01099C7B4}"/>
    <cellStyle name="Comma [0] 2 26 2 2" xfId="41897" hidden="1" xr:uid="{050F72DF-3DBD-4B47-8F31-9D9A5550400B}"/>
    <cellStyle name="Comma [0] 2 26 2 2" xfId="42169" hidden="1" xr:uid="{2FD364C2-52B1-4A2F-A0DC-826E6972741E}"/>
    <cellStyle name="Comma [0] 2 26 2 2" xfId="42374" hidden="1" xr:uid="{A911BA6C-48BA-4800-B8FB-DBC914B7E640}"/>
    <cellStyle name="Comma [0] 2 26 2 2" xfId="43653" hidden="1" xr:uid="{CC9A33B3-3CD0-4D93-8A06-F00241C825F3}"/>
    <cellStyle name="Comma [0] 2 26 2 2" xfId="43925" hidden="1" xr:uid="{3E4F0EDD-A019-4006-BE04-9953A66E8170}"/>
    <cellStyle name="Comma [0] 2 26 2 2" xfId="44130" hidden="1" xr:uid="{A2AC97E7-BB18-483E-87E3-CFF9DD6279F1}"/>
    <cellStyle name="Comma [0] 2 26 2 2" xfId="45409" hidden="1" xr:uid="{810EC210-15BE-434D-B08D-1587082B4CD3}"/>
    <cellStyle name="Comma [0] 2 26 2 2" xfId="45681" hidden="1" xr:uid="{8C4B6B9F-F981-4319-A2B7-4DA2C4466B2D}"/>
    <cellStyle name="Comma [0] 2 26 2 2" xfId="45886" hidden="1" xr:uid="{15AB6855-6E8A-4AA3-AD23-6D9C1F61396A}"/>
    <cellStyle name="Comma [0] 2 26 2 2" xfId="47165" hidden="1" xr:uid="{5A3C770B-58E0-47C7-94CC-C5083DAF7098}"/>
    <cellStyle name="Comma [0] 2 26 2 2" xfId="47437" hidden="1" xr:uid="{EF1F1BB5-44B6-41ED-9560-0D799B6B9EA5}"/>
    <cellStyle name="Comma [0] 2 26 2 2" xfId="47642" hidden="1" xr:uid="{7AC2F7C2-CEDF-4024-B405-478025551B8F}"/>
    <cellStyle name="Comma [0] 2 26 2 2" xfId="48918" hidden="1" xr:uid="{F6A50EEB-2123-4D5D-9FA7-CCCBA71AEC7D}"/>
    <cellStyle name="Comma [0] 2 26 2 2" xfId="49190" hidden="1" xr:uid="{15AAE297-DB6F-4AA4-9B21-314A1E3898B7}"/>
    <cellStyle name="Comma [0] 2 26 2 2" xfId="49395" hidden="1" xr:uid="{56A314B0-914E-4440-B804-3610B7741A53}"/>
    <cellStyle name="Comma [0] 2 26 2 2" xfId="50668" hidden="1" xr:uid="{46A6F951-8E5A-4F75-910B-AF92DEF83CB7}"/>
    <cellStyle name="Comma [0] 2 26 2 2" xfId="50940" hidden="1" xr:uid="{08736B30-E5FD-4312-BA7B-7A94B7284D31}"/>
    <cellStyle name="Comma [0] 2 26 2 2" xfId="51145" hidden="1" xr:uid="{2C586FFA-1AFB-47A2-83D5-97D37A17023A}"/>
    <cellStyle name="Comma [0] 2 26 2 2" xfId="52412" hidden="1" xr:uid="{31796E1B-247B-466C-BA66-480EA6B0287A}"/>
    <cellStyle name="Comma [0] 2 26 2 2" xfId="52684" hidden="1" xr:uid="{7F566EEB-3CC3-446C-B3C9-0C622C2DA4DA}"/>
    <cellStyle name="Comma [0] 2 26 2 2" xfId="52889" hidden="1" xr:uid="{302F786D-EE18-4B69-9F1D-0DB1E5A882EB}"/>
    <cellStyle name="Comma [0] 2 26 2 2" xfId="54146" hidden="1" xr:uid="{C8DFDFB9-EEC0-4152-BD56-466D927AC0A1}"/>
    <cellStyle name="Comma [0] 2 26 2 2" xfId="54418" hidden="1" xr:uid="{5142EDBB-54F9-4CC2-BB48-B68D75BF1F0E}"/>
    <cellStyle name="Comma [0] 2 26 2 2" xfId="54623" hidden="1" xr:uid="{8C85DF9C-80F8-4A37-8FF3-4450C6B34675}"/>
    <cellStyle name="Comma [0] 2 26 2 2" xfId="55870" hidden="1" xr:uid="{BE1E8268-613A-49D1-8D9B-6D40D3E57930}"/>
    <cellStyle name="Comma [0] 2 26 2 2" xfId="56142" hidden="1" xr:uid="{AD5B320C-D919-414A-AAE6-0A3BC5112174}"/>
    <cellStyle name="Comma [0] 2 26 2 2" xfId="56347" hidden="1" xr:uid="{CCEFB995-75F2-4EE1-A033-DA0D70775F5C}"/>
    <cellStyle name="Comma [0] 2 26 2 2" xfId="57577" hidden="1" xr:uid="{F9776121-692A-443F-A338-07DB5D291B70}"/>
    <cellStyle name="Comma [0] 2 26 2 2" xfId="57849" hidden="1" xr:uid="{BBE3D641-B495-4918-B687-02A2328DAEE3}"/>
    <cellStyle name="Comma [0] 2 26 2 2" xfId="58054" hidden="1" xr:uid="{AA01897F-8AC6-4979-8C9B-BB567CCF9FBB}"/>
    <cellStyle name="Comma [0] 2 26 2 2" xfId="59271" hidden="1" xr:uid="{9CA0B687-3CE5-43EF-8D87-F603554F48C4}"/>
    <cellStyle name="Comma [0] 2 26 2 2" xfId="59543" hidden="1" xr:uid="{6434AD19-C74B-4117-8A22-561C6C0F9A7C}"/>
    <cellStyle name="Comma [0] 2 26 2 2" xfId="59748" hidden="1" xr:uid="{4B6E0DF3-B59F-4E29-A88A-C06E0007B46D}"/>
    <cellStyle name="Comma [0] 2 26 2 2" xfId="60932" hidden="1" xr:uid="{4FFE36C7-E61F-4B02-B733-A09122E1D0C3}"/>
    <cellStyle name="Comma [0] 2 26 2 2" xfId="61204" hidden="1" xr:uid="{2FA802C5-4AFC-470D-B9D4-BAB61AB22128}"/>
    <cellStyle name="Comma [0] 2 26 2 2" xfId="61409" hidden="1" xr:uid="{D939D808-A924-4135-B8EF-2CDB23F5072F}"/>
    <cellStyle name="Comma [0] 2 26 2 2" xfId="62567" hidden="1" xr:uid="{A41463C2-63BE-4EA4-845B-7775547D2220}"/>
    <cellStyle name="Comma [0] 2 26 2 2" xfId="62839" hidden="1" xr:uid="{4F02F265-3D87-40B2-A554-92268501221C}"/>
    <cellStyle name="Comma [0] 2 26 2 2" xfId="63044" hidden="1" xr:uid="{EB5CA15B-5751-412E-882F-4B2131C1D855}"/>
    <cellStyle name="Comma [0] 2 26 3" xfId="4708" xr:uid="{00000000-0005-0000-0000-000067120000}"/>
    <cellStyle name="Comma [0] 2 26 3 2" xfId="36727" xr:uid="{880B8A7F-90D6-4E37-AE50-9B0AE5E0FF87}"/>
    <cellStyle name="Comma [0] 2 27" xfId="876" xr:uid="{00000000-0005-0000-0000-00006F030000}"/>
    <cellStyle name="Comma [0] 2 27 2" xfId="1531" hidden="1" xr:uid="{00000000-0005-0000-0000-0000FE050000}"/>
    <cellStyle name="Comma [0] 2 27 2" xfId="2071" hidden="1" xr:uid="{00000000-0005-0000-0000-00001A080000}"/>
    <cellStyle name="Comma [0] 2 27 2" xfId="2344" hidden="1" xr:uid="{00000000-0005-0000-0000-00002B090000}"/>
    <cellStyle name="Comma [0] 2 27 2" xfId="2553" hidden="1" xr:uid="{00000000-0005-0000-0000-0000FC090000}"/>
    <cellStyle name="Comma [0] 2 27 2" xfId="33564" hidden="1" xr:uid="{F83FFFFB-AD4F-487C-86F4-2A188D6ACF4B}"/>
    <cellStyle name="Comma [0] 2 27 2" xfId="34101" hidden="1" xr:uid="{79797FC0-B889-4096-B232-87D70ACA7883}"/>
    <cellStyle name="Comma [0] 2 27 2" xfId="34374" hidden="1" xr:uid="{46DD3DC8-04AC-45D5-B532-CB1BA94282D7}"/>
    <cellStyle name="Comma [0] 2 27 2" xfId="34583" hidden="1" xr:uid="{E219252A-EA4D-4CAD-8257-3C4D58350622}"/>
    <cellStyle name="Comma [0] 2 27 2" xfId="32929" xr:uid="{F287E6BA-BFBD-4EAF-B280-38F80B2DD673}"/>
    <cellStyle name="Comma [0] 2 27 2 2" xfId="5328" hidden="1" xr:uid="{00000000-0005-0000-0000-0000D3140000}"/>
    <cellStyle name="Comma [0] 2 27 2 2" xfId="5873" hidden="1" xr:uid="{00000000-0005-0000-0000-0000F4160000}"/>
    <cellStyle name="Comma [0] 2 27 2 2" xfId="6146" hidden="1" xr:uid="{00000000-0005-0000-0000-000005180000}"/>
    <cellStyle name="Comma [0] 2 27 2 2" xfId="6355" hidden="1" xr:uid="{00000000-0005-0000-0000-0000D6180000}"/>
    <cellStyle name="Comma [0] 2 27 2 2" xfId="8092" hidden="1" xr:uid="{00000000-0005-0000-0000-00009F1F0000}"/>
    <cellStyle name="Comma [0] 2 27 2 2" xfId="8365" hidden="1" xr:uid="{00000000-0005-0000-0000-0000B0200000}"/>
    <cellStyle name="Comma [0] 2 27 2 2" xfId="8574" hidden="1" xr:uid="{00000000-0005-0000-0000-000081210000}"/>
    <cellStyle name="Comma [0] 2 27 2 2" xfId="9848" hidden="1" xr:uid="{00000000-0005-0000-0000-00007B260000}"/>
    <cellStyle name="Comma [0] 2 27 2 2" xfId="10121" hidden="1" xr:uid="{00000000-0005-0000-0000-00008C270000}"/>
    <cellStyle name="Comma [0] 2 27 2 2" xfId="10330" hidden="1" xr:uid="{00000000-0005-0000-0000-00005D280000}"/>
    <cellStyle name="Comma [0] 2 27 2 2" xfId="11604" hidden="1" xr:uid="{00000000-0005-0000-0000-0000572D0000}"/>
    <cellStyle name="Comma [0] 2 27 2 2" xfId="11877" hidden="1" xr:uid="{00000000-0005-0000-0000-0000682E0000}"/>
    <cellStyle name="Comma [0] 2 27 2 2" xfId="12086" hidden="1" xr:uid="{00000000-0005-0000-0000-0000392F0000}"/>
    <cellStyle name="Comma [0] 2 27 2 2" xfId="13360" hidden="1" xr:uid="{00000000-0005-0000-0000-000033340000}"/>
    <cellStyle name="Comma [0] 2 27 2 2" xfId="13633" hidden="1" xr:uid="{00000000-0005-0000-0000-000044350000}"/>
    <cellStyle name="Comma [0] 2 27 2 2" xfId="13842" hidden="1" xr:uid="{00000000-0005-0000-0000-000015360000}"/>
    <cellStyle name="Comma [0] 2 27 2 2" xfId="15116" hidden="1" xr:uid="{00000000-0005-0000-0000-00000F3B0000}"/>
    <cellStyle name="Comma [0] 2 27 2 2" xfId="15389" hidden="1" xr:uid="{00000000-0005-0000-0000-0000203C0000}"/>
    <cellStyle name="Comma [0] 2 27 2 2" xfId="15598" hidden="1" xr:uid="{00000000-0005-0000-0000-0000F13C0000}"/>
    <cellStyle name="Comma [0] 2 27 2 2" xfId="16869" hidden="1" xr:uid="{00000000-0005-0000-0000-0000E8410000}"/>
    <cellStyle name="Comma [0] 2 27 2 2" xfId="17142" hidden="1" xr:uid="{00000000-0005-0000-0000-0000F9420000}"/>
    <cellStyle name="Comma [0] 2 27 2 2" xfId="17351" hidden="1" xr:uid="{00000000-0005-0000-0000-0000CA430000}"/>
    <cellStyle name="Comma [0] 2 27 2 2" xfId="18619" hidden="1" xr:uid="{00000000-0005-0000-0000-0000BE480000}"/>
    <cellStyle name="Comma [0] 2 27 2 2" xfId="18892" hidden="1" xr:uid="{00000000-0005-0000-0000-0000CF490000}"/>
    <cellStyle name="Comma [0] 2 27 2 2" xfId="19101" hidden="1" xr:uid="{00000000-0005-0000-0000-0000A04A0000}"/>
    <cellStyle name="Comma [0] 2 27 2 2" xfId="20363" hidden="1" xr:uid="{00000000-0005-0000-0000-00008E4F0000}"/>
    <cellStyle name="Comma [0] 2 27 2 2" xfId="20636" hidden="1" xr:uid="{00000000-0005-0000-0000-00009F500000}"/>
    <cellStyle name="Comma [0] 2 27 2 2" xfId="20845" hidden="1" xr:uid="{00000000-0005-0000-0000-000070510000}"/>
    <cellStyle name="Comma [0] 2 27 2 2" xfId="22097" hidden="1" xr:uid="{00000000-0005-0000-0000-000054560000}"/>
    <cellStyle name="Comma [0] 2 27 2 2" xfId="22370" hidden="1" xr:uid="{00000000-0005-0000-0000-000065570000}"/>
    <cellStyle name="Comma [0] 2 27 2 2" xfId="22579" hidden="1" xr:uid="{00000000-0005-0000-0000-000036580000}"/>
    <cellStyle name="Comma [0] 2 27 2 2" xfId="23821" hidden="1" xr:uid="{00000000-0005-0000-0000-0000105D0000}"/>
    <cellStyle name="Comma [0] 2 27 2 2" xfId="24094" hidden="1" xr:uid="{00000000-0005-0000-0000-0000215E0000}"/>
    <cellStyle name="Comma [0] 2 27 2 2" xfId="24303" hidden="1" xr:uid="{00000000-0005-0000-0000-0000F25E0000}"/>
    <cellStyle name="Comma [0] 2 27 2 2" xfId="25528" hidden="1" xr:uid="{00000000-0005-0000-0000-0000BB630000}"/>
    <cellStyle name="Comma [0] 2 27 2 2" xfId="25801" hidden="1" xr:uid="{00000000-0005-0000-0000-0000CC640000}"/>
    <cellStyle name="Comma [0] 2 27 2 2" xfId="26010" hidden="1" xr:uid="{00000000-0005-0000-0000-00009D650000}"/>
    <cellStyle name="Comma [0] 2 27 2 2" xfId="27222" hidden="1" xr:uid="{00000000-0005-0000-0000-0000596A0000}"/>
    <cellStyle name="Comma [0] 2 27 2 2" xfId="27495" hidden="1" xr:uid="{00000000-0005-0000-0000-00006A6B0000}"/>
    <cellStyle name="Comma [0] 2 27 2 2" xfId="27704" hidden="1" xr:uid="{00000000-0005-0000-0000-00003B6C0000}"/>
    <cellStyle name="Comma [0] 2 27 2 2" xfId="28883" hidden="1" xr:uid="{00000000-0005-0000-0000-0000D6700000}"/>
    <cellStyle name="Comma [0] 2 27 2 2" xfId="29156" hidden="1" xr:uid="{00000000-0005-0000-0000-0000E7710000}"/>
    <cellStyle name="Comma [0] 2 27 2 2" xfId="29365" hidden="1" xr:uid="{00000000-0005-0000-0000-0000B8720000}"/>
    <cellStyle name="Comma [0] 2 27 2 2" xfId="30518" hidden="1" xr:uid="{00000000-0005-0000-0000-000039770000}"/>
    <cellStyle name="Comma [0] 2 27 2 2" xfId="30791" hidden="1" xr:uid="{00000000-0005-0000-0000-00004A780000}"/>
    <cellStyle name="Comma [0] 2 27 2 2" xfId="31000" hidden="1" xr:uid="{00000000-0005-0000-0000-00001B790000}"/>
    <cellStyle name="Comma [0] 2 27 2 2" xfId="37347" hidden="1" xr:uid="{79471B5A-C56C-4C7D-8F1A-E3181D374E00}"/>
    <cellStyle name="Comma [0] 2 27 2 2" xfId="37892" hidden="1" xr:uid="{DB73C72D-36C1-40F4-9A49-8A84723D2194}"/>
    <cellStyle name="Comma [0] 2 27 2 2" xfId="38165" hidden="1" xr:uid="{48201B94-3846-44C6-AB95-38C34E85431E}"/>
    <cellStyle name="Comma [0] 2 27 2 2" xfId="38374" hidden="1" xr:uid="{5B113011-28EB-4A40-BA86-2178B1473AA2}"/>
    <cellStyle name="Comma [0] 2 27 2 2" xfId="40111" hidden="1" xr:uid="{087E1DE5-958B-4734-B888-39CA3BA67CA0}"/>
    <cellStyle name="Comma [0] 2 27 2 2" xfId="40384" hidden="1" xr:uid="{6BC2F678-2028-4937-BBD1-3C04033DA5F8}"/>
    <cellStyle name="Comma [0] 2 27 2 2" xfId="40593" hidden="1" xr:uid="{6F7A186D-F217-4475-9498-7BA5CE2B78D6}"/>
    <cellStyle name="Comma [0] 2 27 2 2" xfId="41867" hidden="1" xr:uid="{3F1ED27A-00CD-46E1-8A59-0B498C0B34B6}"/>
    <cellStyle name="Comma [0] 2 27 2 2" xfId="42140" hidden="1" xr:uid="{51E6880F-CD31-4B1D-9072-D105F3F0A540}"/>
    <cellStyle name="Comma [0] 2 27 2 2" xfId="42349" hidden="1" xr:uid="{0725BA7C-B057-466B-BEEB-E65B1CAC7936}"/>
    <cellStyle name="Comma [0] 2 27 2 2" xfId="43623" hidden="1" xr:uid="{2DB7DE25-25A7-48CE-96FA-0FB769CE8435}"/>
    <cellStyle name="Comma [0] 2 27 2 2" xfId="43896" hidden="1" xr:uid="{9AAD2DBE-7EA2-4F84-9B2A-E2B22065B812}"/>
    <cellStyle name="Comma [0] 2 27 2 2" xfId="44105" hidden="1" xr:uid="{9BB49AF3-1935-430D-A1E1-E3EA3AB54DA9}"/>
    <cellStyle name="Comma [0] 2 27 2 2" xfId="45379" hidden="1" xr:uid="{51A2F06E-7FC4-4222-B182-897ECCE6470B}"/>
    <cellStyle name="Comma [0] 2 27 2 2" xfId="45652" hidden="1" xr:uid="{BAAB4A0C-5B7D-436D-AC1E-06AD2315D7E6}"/>
    <cellStyle name="Comma [0] 2 27 2 2" xfId="45861" hidden="1" xr:uid="{00345FED-A0D1-4F92-AC67-044DD6212A20}"/>
    <cellStyle name="Comma [0] 2 27 2 2" xfId="47135" hidden="1" xr:uid="{296B56CE-06FE-46E9-A075-1B6787968A47}"/>
    <cellStyle name="Comma [0] 2 27 2 2" xfId="47408" hidden="1" xr:uid="{FEAAB442-92C4-43CC-B7C0-F3168864CD50}"/>
    <cellStyle name="Comma [0] 2 27 2 2" xfId="47617" hidden="1" xr:uid="{26E0B3C8-F585-48A2-BEB4-C201EBE81734}"/>
    <cellStyle name="Comma [0] 2 27 2 2" xfId="48888" hidden="1" xr:uid="{484FE440-43DD-4096-9BD6-CCB7FF5E8998}"/>
    <cellStyle name="Comma [0] 2 27 2 2" xfId="49161" hidden="1" xr:uid="{F2AE8D1D-EF00-4514-A704-E1309B18D29F}"/>
    <cellStyle name="Comma [0] 2 27 2 2" xfId="49370" hidden="1" xr:uid="{BC85DD22-E10E-4FF4-B607-BE25242F7ACC}"/>
    <cellStyle name="Comma [0] 2 27 2 2" xfId="50638" hidden="1" xr:uid="{E9C47343-EDA4-4585-8D36-F132F2EDDEFA}"/>
    <cellStyle name="Comma [0] 2 27 2 2" xfId="50911" hidden="1" xr:uid="{97182888-4326-4AC4-A504-AE627258CF5F}"/>
    <cellStyle name="Comma [0] 2 27 2 2" xfId="51120" hidden="1" xr:uid="{D25F53CB-D7BB-482B-9B18-9E55EE8A40F5}"/>
    <cellStyle name="Comma [0] 2 27 2 2" xfId="52382" hidden="1" xr:uid="{CA7755C6-2518-4690-90E9-266B5A8FE34E}"/>
    <cellStyle name="Comma [0] 2 27 2 2" xfId="52655" hidden="1" xr:uid="{656B69B8-1294-492E-9530-DE533ABE45E7}"/>
    <cellStyle name="Comma [0] 2 27 2 2" xfId="52864" hidden="1" xr:uid="{DE379F04-B7B7-4C52-BB99-FA95F0F4A3F8}"/>
    <cellStyle name="Comma [0] 2 27 2 2" xfId="54116" hidden="1" xr:uid="{D4C69305-4E71-4446-B497-46A5869ADDF1}"/>
    <cellStyle name="Comma [0] 2 27 2 2" xfId="54389" hidden="1" xr:uid="{AA87792A-8B58-41D5-BBE8-DFB699D24927}"/>
    <cellStyle name="Comma [0] 2 27 2 2" xfId="54598" hidden="1" xr:uid="{1260FBFC-50E8-45CF-9224-6C094884BFEB}"/>
    <cellStyle name="Comma [0] 2 27 2 2" xfId="55840" hidden="1" xr:uid="{5A87E6D0-ECA2-4183-AD0F-2E1AE9554630}"/>
    <cellStyle name="Comma [0] 2 27 2 2" xfId="56113" hidden="1" xr:uid="{532BF959-A5AC-43FF-8957-ECF99E039D4C}"/>
    <cellStyle name="Comma [0] 2 27 2 2" xfId="56322" hidden="1" xr:uid="{B823108C-66D8-42A9-8D75-07551060C6D8}"/>
    <cellStyle name="Comma [0] 2 27 2 2" xfId="57547" hidden="1" xr:uid="{67D88B92-A02B-47FE-B42D-39F8FC8A08CD}"/>
    <cellStyle name="Comma [0] 2 27 2 2" xfId="57820" hidden="1" xr:uid="{1FFDE75A-AA49-4568-9362-A02B040F8439}"/>
    <cellStyle name="Comma [0] 2 27 2 2" xfId="58029" hidden="1" xr:uid="{4A79829B-6AB0-4AD6-8AA2-DD3CAA9D80C2}"/>
    <cellStyle name="Comma [0] 2 27 2 2" xfId="59241" hidden="1" xr:uid="{B2246C70-9EF1-48AA-9D92-2F9FF2EC53B2}"/>
    <cellStyle name="Comma [0] 2 27 2 2" xfId="59514" hidden="1" xr:uid="{6D8DA331-1C3D-4A75-B8FB-A475039A0726}"/>
    <cellStyle name="Comma [0] 2 27 2 2" xfId="59723" hidden="1" xr:uid="{E73DF057-1B5D-4359-92E2-6608AF2E4EB3}"/>
    <cellStyle name="Comma [0] 2 27 2 2" xfId="60902" hidden="1" xr:uid="{D39B3E7A-A4BF-4880-AE98-63B4976775D8}"/>
    <cellStyle name="Comma [0] 2 27 2 2" xfId="61175" hidden="1" xr:uid="{5138DC68-1EF7-4873-84DA-C7DD9BB0F678}"/>
    <cellStyle name="Comma [0] 2 27 2 2" xfId="61384" hidden="1" xr:uid="{79148849-C2D8-4F7E-81A6-163C4C063198}"/>
    <cellStyle name="Comma [0] 2 27 2 2" xfId="62537" hidden="1" xr:uid="{94831D08-1065-44EB-AC54-87477D6A5A46}"/>
    <cellStyle name="Comma [0] 2 27 2 2" xfId="62810" hidden="1" xr:uid="{41D749B6-8C0F-4E7B-A9A3-A69E6094BC23}"/>
    <cellStyle name="Comma [0] 2 27 2 2" xfId="63019" hidden="1" xr:uid="{FA972BCD-A63E-4E18-9441-D6CF99D3FF09}"/>
    <cellStyle name="Comma [0] 2 27 3" xfId="4667" xr:uid="{00000000-0005-0000-0000-00003E120000}"/>
    <cellStyle name="Comma [0] 2 27 3 2" xfId="36686" xr:uid="{D49B619C-0492-4D95-BE0D-92DEEEEFA42B}"/>
    <cellStyle name="Comma [0] 2 28" xfId="874" xr:uid="{00000000-0005-0000-0000-00006D030000}"/>
    <cellStyle name="Comma [0] 2 28 2" xfId="1529" hidden="1" xr:uid="{00000000-0005-0000-0000-0000FC050000}"/>
    <cellStyle name="Comma [0] 2 28 2" xfId="2069" hidden="1" xr:uid="{00000000-0005-0000-0000-000018080000}"/>
    <cellStyle name="Comma [0] 2 28 2" xfId="2342" hidden="1" xr:uid="{00000000-0005-0000-0000-000029090000}"/>
    <cellStyle name="Comma [0] 2 28 2" xfId="2552" hidden="1" xr:uid="{00000000-0005-0000-0000-0000FB090000}"/>
    <cellStyle name="Comma [0] 2 28 2" xfId="33562" hidden="1" xr:uid="{0A65538F-2929-4CF2-8A1A-4EFC260388EE}"/>
    <cellStyle name="Comma [0] 2 28 2" xfId="34099" hidden="1" xr:uid="{05BC0030-CA90-4B13-8D09-F88E8E1E93FF}"/>
    <cellStyle name="Comma [0] 2 28 2" xfId="34372" hidden="1" xr:uid="{B307B177-A15A-4F7B-ACD1-A0274BA95F17}"/>
    <cellStyle name="Comma [0] 2 28 2" xfId="34582" hidden="1" xr:uid="{07518420-A78F-4A6D-87EB-B3D172479DD5}"/>
    <cellStyle name="Comma [0] 2 28 2" xfId="32927" xr:uid="{AEF3D77F-B6EF-45B1-B037-2316139F5852}"/>
    <cellStyle name="Comma [0] 2 28 2 2" xfId="5326" hidden="1" xr:uid="{00000000-0005-0000-0000-0000D1140000}"/>
    <cellStyle name="Comma [0] 2 28 2 2" xfId="5871" hidden="1" xr:uid="{00000000-0005-0000-0000-0000F2160000}"/>
    <cellStyle name="Comma [0] 2 28 2 2" xfId="6144" hidden="1" xr:uid="{00000000-0005-0000-0000-000003180000}"/>
    <cellStyle name="Comma [0] 2 28 2 2" xfId="6354" hidden="1" xr:uid="{00000000-0005-0000-0000-0000D5180000}"/>
    <cellStyle name="Comma [0] 2 28 2 2" xfId="8090" hidden="1" xr:uid="{00000000-0005-0000-0000-00009D1F0000}"/>
    <cellStyle name="Comma [0] 2 28 2 2" xfId="8363" hidden="1" xr:uid="{00000000-0005-0000-0000-0000AE200000}"/>
    <cellStyle name="Comma [0] 2 28 2 2" xfId="8573" hidden="1" xr:uid="{00000000-0005-0000-0000-000080210000}"/>
    <cellStyle name="Comma [0] 2 28 2 2" xfId="9846" hidden="1" xr:uid="{00000000-0005-0000-0000-000079260000}"/>
    <cellStyle name="Comma [0] 2 28 2 2" xfId="10119" hidden="1" xr:uid="{00000000-0005-0000-0000-00008A270000}"/>
    <cellStyle name="Comma [0] 2 28 2 2" xfId="10329" hidden="1" xr:uid="{00000000-0005-0000-0000-00005C280000}"/>
    <cellStyle name="Comma [0] 2 28 2 2" xfId="11602" hidden="1" xr:uid="{00000000-0005-0000-0000-0000552D0000}"/>
    <cellStyle name="Comma [0] 2 28 2 2" xfId="11875" hidden="1" xr:uid="{00000000-0005-0000-0000-0000662E0000}"/>
    <cellStyle name="Comma [0] 2 28 2 2" xfId="12085" hidden="1" xr:uid="{00000000-0005-0000-0000-0000382F0000}"/>
    <cellStyle name="Comma [0] 2 28 2 2" xfId="13358" hidden="1" xr:uid="{00000000-0005-0000-0000-000031340000}"/>
    <cellStyle name="Comma [0] 2 28 2 2" xfId="13631" hidden="1" xr:uid="{00000000-0005-0000-0000-000042350000}"/>
    <cellStyle name="Comma [0] 2 28 2 2" xfId="13841" hidden="1" xr:uid="{00000000-0005-0000-0000-000014360000}"/>
    <cellStyle name="Comma [0] 2 28 2 2" xfId="15114" hidden="1" xr:uid="{00000000-0005-0000-0000-00000D3B0000}"/>
    <cellStyle name="Comma [0] 2 28 2 2" xfId="15387" hidden="1" xr:uid="{00000000-0005-0000-0000-00001E3C0000}"/>
    <cellStyle name="Comma [0] 2 28 2 2" xfId="15597" hidden="1" xr:uid="{00000000-0005-0000-0000-0000F03C0000}"/>
    <cellStyle name="Comma [0] 2 28 2 2" xfId="16867" hidden="1" xr:uid="{00000000-0005-0000-0000-0000E6410000}"/>
    <cellStyle name="Comma [0] 2 28 2 2" xfId="17140" hidden="1" xr:uid="{00000000-0005-0000-0000-0000F7420000}"/>
    <cellStyle name="Comma [0] 2 28 2 2" xfId="17350" hidden="1" xr:uid="{00000000-0005-0000-0000-0000C9430000}"/>
    <cellStyle name="Comma [0] 2 28 2 2" xfId="18617" hidden="1" xr:uid="{00000000-0005-0000-0000-0000BC480000}"/>
    <cellStyle name="Comma [0] 2 28 2 2" xfId="18890" hidden="1" xr:uid="{00000000-0005-0000-0000-0000CD490000}"/>
    <cellStyle name="Comma [0] 2 28 2 2" xfId="19100" hidden="1" xr:uid="{00000000-0005-0000-0000-00009F4A0000}"/>
    <cellStyle name="Comma [0] 2 28 2 2" xfId="20361" hidden="1" xr:uid="{00000000-0005-0000-0000-00008C4F0000}"/>
    <cellStyle name="Comma [0] 2 28 2 2" xfId="20634" hidden="1" xr:uid="{00000000-0005-0000-0000-00009D500000}"/>
    <cellStyle name="Comma [0] 2 28 2 2" xfId="20844" hidden="1" xr:uid="{00000000-0005-0000-0000-00006F510000}"/>
    <cellStyle name="Comma [0] 2 28 2 2" xfId="22095" hidden="1" xr:uid="{00000000-0005-0000-0000-000052560000}"/>
    <cellStyle name="Comma [0] 2 28 2 2" xfId="22368" hidden="1" xr:uid="{00000000-0005-0000-0000-000063570000}"/>
    <cellStyle name="Comma [0] 2 28 2 2" xfId="22578" hidden="1" xr:uid="{00000000-0005-0000-0000-000035580000}"/>
    <cellStyle name="Comma [0] 2 28 2 2" xfId="23819" hidden="1" xr:uid="{00000000-0005-0000-0000-00000E5D0000}"/>
    <cellStyle name="Comma [0] 2 28 2 2" xfId="24092" hidden="1" xr:uid="{00000000-0005-0000-0000-00001F5E0000}"/>
    <cellStyle name="Comma [0] 2 28 2 2" xfId="24302" hidden="1" xr:uid="{00000000-0005-0000-0000-0000F15E0000}"/>
    <cellStyle name="Comma [0] 2 28 2 2" xfId="25526" hidden="1" xr:uid="{00000000-0005-0000-0000-0000B9630000}"/>
    <cellStyle name="Comma [0] 2 28 2 2" xfId="25799" hidden="1" xr:uid="{00000000-0005-0000-0000-0000CA640000}"/>
    <cellStyle name="Comma [0] 2 28 2 2" xfId="26009" hidden="1" xr:uid="{00000000-0005-0000-0000-00009C650000}"/>
    <cellStyle name="Comma [0] 2 28 2 2" xfId="27220" hidden="1" xr:uid="{00000000-0005-0000-0000-0000576A0000}"/>
    <cellStyle name="Comma [0] 2 28 2 2" xfId="27493" hidden="1" xr:uid="{00000000-0005-0000-0000-0000686B0000}"/>
    <cellStyle name="Comma [0] 2 28 2 2" xfId="27703" hidden="1" xr:uid="{00000000-0005-0000-0000-00003A6C0000}"/>
    <cellStyle name="Comma [0] 2 28 2 2" xfId="28881" hidden="1" xr:uid="{00000000-0005-0000-0000-0000D4700000}"/>
    <cellStyle name="Comma [0] 2 28 2 2" xfId="29154" hidden="1" xr:uid="{00000000-0005-0000-0000-0000E5710000}"/>
    <cellStyle name="Comma [0] 2 28 2 2" xfId="29364" hidden="1" xr:uid="{00000000-0005-0000-0000-0000B7720000}"/>
    <cellStyle name="Comma [0] 2 28 2 2" xfId="30516" hidden="1" xr:uid="{00000000-0005-0000-0000-000037770000}"/>
    <cellStyle name="Comma [0] 2 28 2 2" xfId="30789" hidden="1" xr:uid="{00000000-0005-0000-0000-000048780000}"/>
    <cellStyle name="Comma [0] 2 28 2 2" xfId="30999" hidden="1" xr:uid="{00000000-0005-0000-0000-00001A790000}"/>
    <cellStyle name="Comma [0] 2 28 2 2" xfId="37345" hidden="1" xr:uid="{E4102B34-1412-45E5-9D0D-B59AA1A045D4}"/>
    <cellStyle name="Comma [0] 2 28 2 2" xfId="37890" hidden="1" xr:uid="{1F42BD56-F1C0-4C51-9D50-2283211E7B09}"/>
    <cellStyle name="Comma [0] 2 28 2 2" xfId="38163" hidden="1" xr:uid="{CF49E081-4ED9-4040-8F60-104448A38F73}"/>
    <cellStyle name="Comma [0] 2 28 2 2" xfId="38373" hidden="1" xr:uid="{0B29E4DD-307E-4F8F-97EF-2469FE1F2DAF}"/>
    <cellStyle name="Comma [0] 2 28 2 2" xfId="40109" hidden="1" xr:uid="{DF13A5BD-910E-4351-841A-2839BF1C2644}"/>
    <cellStyle name="Comma [0] 2 28 2 2" xfId="40382" hidden="1" xr:uid="{C40FA179-AC45-41F6-A0AE-571742DDC1EF}"/>
    <cellStyle name="Comma [0] 2 28 2 2" xfId="40592" hidden="1" xr:uid="{DEF9CBED-E384-4E1F-AF89-819CEAFC66AB}"/>
    <cellStyle name="Comma [0] 2 28 2 2" xfId="41865" hidden="1" xr:uid="{EE23B9D6-9497-4F98-964F-CAB70DF760EC}"/>
    <cellStyle name="Comma [0] 2 28 2 2" xfId="42138" hidden="1" xr:uid="{DD95CAFA-DE6E-44AD-986D-17502E94CA6B}"/>
    <cellStyle name="Comma [0] 2 28 2 2" xfId="42348" hidden="1" xr:uid="{EA59117E-2FF6-4A82-B688-1E7C7FE6C9DD}"/>
    <cellStyle name="Comma [0] 2 28 2 2" xfId="43621" hidden="1" xr:uid="{96C93ED0-BF6A-455A-B6C9-F31E8285CFFD}"/>
    <cellStyle name="Comma [0] 2 28 2 2" xfId="43894" hidden="1" xr:uid="{0C169CBF-E702-4990-AACD-AEC5473A883E}"/>
    <cellStyle name="Comma [0] 2 28 2 2" xfId="44104" hidden="1" xr:uid="{16B73AFC-8839-47C6-B994-9C29D891F3D7}"/>
    <cellStyle name="Comma [0] 2 28 2 2" xfId="45377" hidden="1" xr:uid="{8561FBB2-3E08-4C4D-A989-05B130DF452E}"/>
    <cellStyle name="Comma [0] 2 28 2 2" xfId="45650" hidden="1" xr:uid="{1F388165-9179-4539-B17C-B38389771A5E}"/>
    <cellStyle name="Comma [0] 2 28 2 2" xfId="45860" hidden="1" xr:uid="{AA61A06C-AB95-44E2-90C6-1887ECC48660}"/>
    <cellStyle name="Comma [0] 2 28 2 2" xfId="47133" hidden="1" xr:uid="{725A47A8-B86F-4800-AB47-88024C0C9D42}"/>
    <cellStyle name="Comma [0] 2 28 2 2" xfId="47406" hidden="1" xr:uid="{DD1C847B-7AE0-40B8-80E1-43FD5B986AB0}"/>
    <cellStyle name="Comma [0] 2 28 2 2" xfId="47616" hidden="1" xr:uid="{F1592CB5-C05A-433B-A424-B7FC6CFD229F}"/>
    <cellStyle name="Comma [0] 2 28 2 2" xfId="48886" hidden="1" xr:uid="{15542119-4ED1-419D-ABCF-54FAFD555552}"/>
    <cellStyle name="Comma [0] 2 28 2 2" xfId="49159" hidden="1" xr:uid="{9B43CC24-4C36-40E3-B869-A4005C0D3721}"/>
    <cellStyle name="Comma [0] 2 28 2 2" xfId="49369" hidden="1" xr:uid="{A15A241B-3C04-48B8-A65E-247209C2F4A8}"/>
    <cellStyle name="Comma [0] 2 28 2 2" xfId="50636" hidden="1" xr:uid="{3ECBDB87-0B79-4D3E-B63D-BF94F94EB07B}"/>
    <cellStyle name="Comma [0] 2 28 2 2" xfId="50909" hidden="1" xr:uid="{09ACD03A-8AAD-487F-9794-1556EEEDE6F6}"/>
    <cellStyle name="Comma [0] 2 28 2 2" xfId="51119" hidden="1" xr:uid="{F5A14AA1-92AB-4E70-A6B4-92E97AB7B3BA}"/>
    <cellStyle name="Comma [0] 2 28 2 2" xfId="52380" hidden="1" xr:uid="{E64A08E8-7D82-425D-88A2-658C2823882C}"/>
    <cellStyle name="Comma [0] 2 28 2 2" xfId="52653" hidden="1" xr:uid="{A441496B-2A0C-4F90-ABD3-AFE95E172325}"/>
    <cellStyle name="Comma [0] 2 28 2 2" xfId="52863" hidden="1" xr:uid="{5CD906DF-B161-49E1-BAEE-A5014A56D4BE}"/>
    <cellStyle name="Comma [0] 2 28 2 2" xfId="54114" hidden="1" xr:uid="{F68FEA98-8272-4833-8D03-91D906773C59}"/>
    <cellStyle name="Comma [0] 2 28 2 2" xfId="54387" hidden="1" xr:uid="{2B953CA6-B9D5-4C03-923C-D0C77ABA0505}"/>
    <cellStyle name="Comma [0] 2 28 2 2" xfId="54597" hidden="1" xr:uid="{64506A83-EF9D-41D0-BC43-A2A853089A9C}"/>
    <cellStyle name="Comma [0] 2 28 2 2" xfId="55838" hidden="1" xr:uid="{054A2F5E-A212-4DE3-AB70-3535E9395AE9}"/>
    <cellStyle name="Comma [0] 2 28 2 2" xfId="56111" hidden="1" xr:uid="{DD22696B-A4A0-4263-BF75-C219D6F3216D}"/>
    <cellStyle name="Comma [0] 2 28 2 2" xfId="56321" hidden="1" xr:uid="{6B71565C-6FF8-49DA-B44B-31F3FF20576D}"/>
    <cellStyle name="Comma [0] 2 28 2 2" xfId="57545" hidden="1" xr:uid="{D303161C-930D-4AC5-A656-8F8BE2038191}"/>
    <cellStyle name="Comma [0] 2 28 2 2" xfId="57818" hidden="1" xr:uid="{3B262E7C-F3E1-4C46-9528-AA44D33D8DB5}"/>
    <cellStyle name="Comma [0] 2 28 2 2" xfId="58028" hidden="1" xr:uid="{33286DAD-A005-41D0-B36D-F4E3E65C1861}"/>
    <cellStyle name="Comma [0] 2 28 2 2" xfId="59239" hidden="1" xr:uid="{D40FB404-1B8A-4223-9AEB-35325185C23F}"/>
    <cellStyle name="Comma [0] 2 28 2 2" xfId="59512" hidden="1" xr:uid="{F53597F6-31A3-455E-827F-364C10469BA2}"/>
    <cellStyle name="Comma [0] 2 28 2 2" xfId="59722" hidden="1" xr:uid="{32DF5C90-17C0-4847-94C4-2BCD28984B0C}"/>
    <cellStyle name="Comma [0] 2 28 2 2" xfId="60900" hidden="1" xr:uid="{65673DF2-8D6A-422D-845D-4CF0CF715E1B}"/>
    <cellStyle name="Comma [0] 2 28 2 2" xfId="61173" hidden="1" xr:uid="{C7BB599F-0704-4E4C-93B1-72412277E377}"/>
    <cellStyle name="Comma [0] 2 28 2 2" xfId="61383" hidden="1" xr:uid="{A6BCF108-BBDE-45D9-AD36-FFD7F3035203}"/>
    <cellStyle name="Comma [0] 2 28 2 2" xfId="62535" hidden="1" xr:uid="{09EA0743-D42A-424E-BBF8-90DA5A32ED57}"/>
    <cellStyle name="Comma [0] 2 28 2 2" xfId="62808" hidden="1" xr:uid="{605F78D1-B5EF-45F1-8AB7-A8C1C397F80B}"/>
    <cellStyle name="Comma [0] 2 28 2 2" xfId="63018" hidden="1" xr:uid="{4B828073-6FE9-4B36-9800-402AAB27842F}"/>
    <cellStyle name="Comma [0] 2 28 3" xfId="4665" xr:uid="{00000000-0005-0000-0000-00003C120000}"/>
    <cellStyle name="Comma [0] 2 28 3 2" xfId="36684" xr:uid="{A339D981-CE3F-4282-8786-2C60C0D15EB7}"/>
    <cellStyle name="Comma [0] 2 29" xfId="870" xr:uid="{00000000-0005-0000-0000-000069030000}"/>
    <cellStyle name="Comma [0] 2 29 2" xfId="1525" hidden="1" xr:uid="{00000000-0005-0000-0000-0000F8050000}"/>
    <cellStyle name="Comma [0] 2 29 2" xfId="2065" hidden="1" xr:uid="{00000000-0005-0000-0000-000014080000}"/>
    <cellStyle name="Comma [0] 2 29 2" xfId="2339" hidden="1" xr:uid="{00000000-0005-0000-0000-000026090000}"/>
    <cellStyle name="Comma [0] 2 29 2" xfId="2549" hidden="1" xr:uid="{00000000-0005-0000-0000-0000F8090000}"/>
    <cellStyle name="Comma [0] 2 29 2" xfId="33558" hidden="1" xr:uid="{D3E962EE-C011-4048-8B85-F78EA23E1E63}"/>
    <cellStyle name="Comma [0] 2 29 2" xfId="34095" hidden="1" xr:uid="{2E20519D-34F4-411E-995B-41FAF7550D59}"/>
    <cellStyle name="Comma [0] 2 29 2" xfId="34369" hidden="1" xr:uid="{77A1A9D8-636C-44B2-8592-556259E85B32}"/>
    <cellStyle name="Comma [0] 2 29 2" xfId="34579" hidden="1" xr:uid="{FDD7D6D2-2083-4493-A827-D94237251B2F}"/>
    <cellStyle name="Comma [0] 2 29 2" xfId="32923" xr:uid="{27D032B8-F392-488B-81CE-F6CB8A3BC259}"/>
    <cellStyle name="Comma [0] 2 29 2 2" xfId="5322" hidden="1" xr:uid="{00000000-0005-0000-0000-0000CD140000}"/>
    <cellStyle name="Comma [0] 2 29 2 2" xfId="5867" hidden="1" xr:uid="{00000000-0005-0000-0000-0000EE160000}"/>
    <cellStyle name="Comma [0] 2 29 2 2" xfId="6141" hidden="1" xr:uid="{00000000-0005-0000-0000-000000180000}"/>
    <cellStyle name="Comma [0] 2 29 2 2" xfId="6351" hidden="1" xr:uid="{00000000-0005-0000-0000-0000D2180000}"/>
    <cellStyle name="Comma [0] 2 29 2 2" xfId="8086" hidden="1" xr:uid="{00000000-0005-0000-0000-0000991F0000}"/>
    <cellStyle name="Comma [0] 2 29 2 2" xfId="8360" hidden="1" xr:uid="{00000000-0005-0000-0000-0000AB200000}"/>
    <cellStyle name="Comma [0] 2 29 2 2" xfId="8570" hidden="1" xr:uid="{00000000-0005-0000-0000-00007D210000}"/>
    <cellStyle name="Comma [0] 2 29 2 2" xfId="9842" hidden="1" xr:uid="{00000000-0005-0000-0000-000075260000}"/>
    <cellStyle name="Comma [0] 2 29 2 2" xfId="10116" hidden="1" xr:uid="{00000000-0005-0000-0000-000087270000}"/>
    <cellStyle name="Comma [0] 2 29 2 2" xfId="10326" hidden="1" xr:uid="{00000000-0005-0000-0000-000059280000}"/>
    <cellStyle name="Comma [0] 2 29 2 2" xfId="11598" hidden="1" xr:uid="{00000000-0005-0000-0000-0000512D0000}"/>
    <cellStyle name="Comma [0] 2 29 2 2" xfId="11872" hidden="1" xr:uid="{00000000-0005-0000-0000-0000632E0000}"/>
    <cellStyle name="Comma [0] 2 29 2 2" xfId="12082" hidden="1" xr:uid="{00000000-0005-0000-0000-0000352F0000}"/>
    <cellStyle name="Comma [0] 2 29 2 2" xfId="13354" hidden="1" xr:uid="{00000000-0005-0000-0000-00002D340000}"/>
    <cellStyle name="Comma [0] 2 29 2 2" xfId="13628" hidden="1" xr:uid="{00000000-0005-0000-0000-00003F350000}"/>
    <cellStyle name="Comma [0] 2 29 2 2" xfId="13838" hidden="1" xr:uid="{00000000-0005-0000-0000-000011360000}"/>
    <cellStyle name="Comma [0] 2 29 2 2" xfId="15110" hidden="1" xr:uid="{00000000-0005-0000-0000-0000093B0000}"/>
    <cellStyle name="Comma [0] 2 29 2 2" xfId="15384" hidden="1" xr:uid="{00000000-0005-0000-0000-00001B3C0000}"/>
    <cellStyle name="Comma [0] 2 29 2 2" xfId="15594" hidden="1" xr:uid="{00000000-0005-0000-0000-0000ED3C0000}"/>
    <cellStyle name="Comma [0] 2 29 2 2" xfId="16863" hidden="1" xr:uid="{00000000-0005-0000-0000-0000E2410000}"/>
    <cellStyle name="Comma [0] 2 29 2 2" xfId="17137" hidden="1" xr:uid="{00000000-0005-0000-0000-0000F4420000}"/>
    <cellStyle name="Comma [0] 2 29 2 2" xfId="17347" hidden="1" xr:uid="{00000000-0005-0000-0000-0000C6430000}"/>
    <cellStyle name="Comma [0] 2 29 2 2" xfId="18613" hidden="1" xr:uid="{00000000-0005-0000-0000-0000B8480000}"/>
    <cellStyle name="Comma [0] 2 29 2 2" xfId="18887" hidden="1" xr:uid="{00000000-0005-0000-0000-0000CA490000}"/>
    <cellStyle name="Comma [0] 2 29 2 2" xfId="19097" hidden="1" xr:uid="{00000000-0005-0000-0000-00009C4A0000}"/>
    <cellStyle name="Comma [0] 2 29 2 2" xfId="20357" hidden="1" xr:uid="{00000000-0005-0000-0000-0000884F0000}"/>
    <cellStyle name="Comma [0] 2 29 2 2" xfId="20631" hidden="1" xr:uid="{00000000-0005-0000-0000-00009A500000}"/>
    <cellStyle name="Comma [0] 2 29 2 2" xfId="20841" hidden="1" xr:uid="{00000000-0005-0000-0000-00006C510000}"/>
    <cellStyle name="Comma [0] 2 29 2 2" xfId="22091" hidden="1" xr:uid="{00000000-0005-0000-0000-00004E560000}"/>
    <cellStyle name="Comma [0] 2 29 2 2" xfId="22365" hidden="1" xr:uid="{00000000-0005-0000-0000-000060570000}"/>
    <cellStyle name="Comma [0] 2 29 2 2" xfId="22575" hidden="1" xr:uid="{00000000-0005-0000-0000-000032580000}"/>
    <cellStyle name="Comma [0] 2 29 2 2" xfId="23815" hidden="1" xr:uid="{00000000-0005-0000-0000-00000A5D0000}"/>
    <cellStyle name="Comma [0] 2 29 2 2" xfId="24089" hidden="1" xr:uid="{00000000-0005-0000-0000-00001C5E0000}"/>
    <cellStyle name="Comma [0] 2 29 2 2" xfId="24299" hidden="1" xr:uid="{00000000-0005-0000-0000-0000EE5E0000}"/>
    <cellStyle name="Comma [0] 2 29 2 2" xfId="25522" hidden="1" xr:uid="{00000000-0005-0000-0000-0000B5630000}"/>
    <cellStyle name="Comma [0] 2 29 2 2" xfId="25796" hidden="1" xr:uid="{00000000-0005-0000-0000-0000C7640000}"/>
    <cellStyle name="Comma [0] 2 29 2 2" xfId="26006" hidden="1" xr:uid="{00000000-0005-0000-0000-000099650000}"/>
    <cellStyle name="Comma [0] 2 29 2 2" xfId="27216" hidden="1" xr:uid="{00000000-0005-0000-0000-0000536A0000}"/>
    <cellStyle name="Comma [0] 2 29 2 2" xfId="27490" hidden="1" xr:uid="{00000000-0005-0000-0000-0000656B0000}"/>
    <cellStyle name="Comma [0] 2 29 2 2" xfId="27700" hidden="1" xr:uid="{00000000-0005-0000-0000-0000376C0000}"/>
    <cellStyle name="Comma [0] 2 29 2 2" xfId="28877" hidden="1" xr:uid="{00000000-0005-0000-0000-0000D0700000}"/>
    <cellStyle name="Comma [0] 2 29 2 2" xfId="29151" hidden="1" xr:uid="{00000000-0005-0000-0000-0000E2710000}"/>
    <cellStyle name="Comma [0] 2 29 2 2" xfId="29361" hidden="1" xr:uid="{00000000-0005-0000-0000-0000B4720000}"/>
    <cellStyle name="Comma [0] 2 29 2 2" xfId="30512" hidden="1" xr:uid="{00000000-0005-0000-0000-000033770000}"/>
    <cellStyle name="Comma [0] 2 29 2 2" xfId="30786" hidden="1" xr:uid="{00000000-0005-0000-0000-000045780000}"/>
    <cellStyle name="Comma [0] 2 29 2 2" xfId="30996" hidden="1" xr:uid="{00000000-0005-0000-0000-000017790000}"/>
    <cellStyle name="Comma [0] 2 29 2 2" xfId="37341" hidden="1" xr:uid="{186CE942-91CD-4739-BF6F-047B12B9B9D2}"/>
    <cellStyle name="Comma [0] 2 29 2 2" xfId="37886" hidden="1" xr:uid="{DE39D4E8-7527-4C7C-9BDB-C8C863A4C5D6}"/>
    <cellStyle name="Comma [0] 2 29 2 2" xfId="38160" hidden="1" xr:uid="{2F9760C3-7A17-4B44-8F2F-09F1FFC928EC}"/>
    <cellStyle name="Comma [0] 2 29 2 2" xfId="38370" hidden="1" xr:uid="{7E207F80-B788-40DB-A66B-80E3B1A758B3}"/>
    <cellStyle name="Comma [0] 2 29 2 2" xfId="40105" hidden="1" xr:uid="{3B066610-9B5C-4D98-8866-5D44F79132E5}"/>
    <cellStyle name="Comma [0] 2 29 2 2" xfId="40379" hidden="1" xr:uid="{1FF44CB2-3D64-4147-A222-69508DE438FE}"/>
    <cellStyle name="Comma [0] 2 29 2 2" xfId="40589" hidden="1" xr:uid="{F8A96E41-39AA-45C8-A6EA-9F2145CCCBF2}"/>
    <cellStyle name="Comma [0] 2 29 2 2" xfId="41861" hidden="1" xr:uid="{33B8EA2F-9CAB-4A86-94BB-3FA8EAD6FE8E}"/>
    <cellStyle name="Comma [0] 2 29 2 2" xfId="42135" hidden="1" xr:uid="{AC4E25DA-E981-45E1-A776-288A38B1BE28}"/>
    <cellStyle name="Comma [0] 2 29 2 2" xfId="42345" hidden="1" xr:uid="{DC6CEDD3-B655-48D3-975E-D8CC5D2CA476}"/>
    <cellStyle name="Comma [0] 2 29 2 2" xfId="43617" hidden="1" xr:uid="{F0A42278-A624-4E34-A084-2930C716393E}"/>
    <cellStyle name="Comma [0] 2 29 2 2" xfId="43891" hidden="1" xr:uid="{7B4F8815-8883-4C17-8DF1-825DD408C6A4}"/>
    <cellStyle name="Comma [0] 2 29 2 2" xfId="44101" hidden="1" xr:uid="{A50C4C84-D660-4E25-9BB7-ED53DD46CCA5}"/>
    <cellStyle name="Comma [0] 2 29 2 2" xfId="45373" hidden="1" xr:uid="{7B26236E-5B2E-4C9E-84C5-F34701377261}"/>
    <cellStyle name="Comma [0] 2 29 2 2" xfId="45647" hidden="1" xr:uid="{79B43245-3EEC-4D75-AB13-989102247200}"/>
    <cellStyle name="Comma [0] 2 29 2 2" xfId="45857" hidden="1" xr:uid="{44E8210F-BC7E-4E1F-9E2C-9FE479F614AC}"/>
    <cellStyle name="Comma [0] 2 29 2 2" xfId="47129" hidden="1" xr:uid="{B9D3C174-FFE1-4A10-A9B4-32529A67F949}"/>
    <cellStyle name="Comma [0] 2 29 2 2" xfId="47403" hidden="1" xr:uid="{5D30CA64-0A55-41E5-BBF5-21F5BCA9C261}"/>
    <cellStyle name="Comma [0] 2 29 2 2" xfId="47613" hidden="1" xr:uid="{6347A7DC-D071-4B50-9224-2FC011514C7C}"/>
    <cellStyle name="Comma [0] 2 29 2 2" xfId="48882" hidden="1" xr:uid="{9A78BA5E-1471-4A7C-93EB-8E7A7649ED51}"/>
    <cellStyle name="Comma [0] 2 29 2 2" xfId="49156" hidden="1" xr:uid="{202D71D2-4064-4B0D-8B86-A45A8466879E}"/>
    <cellStyle name="Comma [0] 2 29 2 2" xfId="49366" hidden="1" xr:uid="{6B58A927-0614-49D1-BC81-4FFE372033D3}"/>
    <cellStyle name="Comma [0] 2 29 2 2" xfId="50632" hidden="1" xr:uid="{1665B77D-46B7-4BAD-84A6-763B5AD73861}"/>
    <cellStyle name="Comma [0] 2 29 2 2" xfId="50906" hidden="1" xr:uid="{83970CC4-252E-45D6-96C7-26883B4A1928}"/>
    <cellStyle name="Comma [0] 2 29 2 2" xfId="51116" hidden="1" xr:uid="{EDE8FCEB-EFA8-4212-B524-09DD75CBE52F}"/>
    <cellStyle name="Comma [0] 2 29 2 2" xfId="52376" hidden="1" xr:uid="{71BAF56E-84CB-4DBB-8CC3-78B20B4A7257}"/>
    <cellStyle name="Comma [0] 2 29 2 2" xfId="52650" hidden="1" xr:uid="{02A266E5-FA48-4732-AD18-9582E19CA187}"/>
    <cellStyle name="Comma [0] 2 29 2 2" xfId="52860" hidden="1" xr:uid="{367E6E7B-5867-4BE1-8674-B6DFE1EB7F9D}"/>
    <cellStyle name="Comma [0] 2 29 2 2" xfId="54110" hidden="1" xr:uid="{E9C4CEE5-8168-44B3-A467-32602614073D}"/>
    <cellStyle name="Comma [0] 2 29 2 2" xfId="54384" hidden="1" xr:uid="{2A8E52C1-1E50-4946-BE3F-088E1BA93107}"/>
    <cellStyle name="Comma [0] 2 29 2 2" xfId="54594" hidden="1" xr:uid="{8173A3DC-087D-4848-B4CA-4D630839E800}"/>
    <cellStyle name="Comma [0] 2 29 2 2" xfId="55834" hidden="1" xr:uid="{B43DCE9C-3BF1-48D8-97C1-C135690CD98E}"/>
    <cellStyle name="Comma [0] 2 29 2 2" xfId="56108" hidden="1" xr:uid="{E533545F-DED8-4D48-A79B-16A055C0D7DD}"/>
    <cellStyle name="Comma [0] 2 29 2 2" xfId="56318" hidden="1" xr:uid="{9601810D-C3AF-4FCE-AC44-1270E156B6E8}"/>
    <cellStyle name="Comma [0] 2 29 2 2" xfId="57541" hidden="1" xr:uid="{B9DAC4D6-3347-421F-879D-6826A7DC7A01}"/>
    <cellStyle name="Comma [0] 2 29 2 2" xfId="57815" hidden="1" xr:uid="{169471D5-9C28-4E8D-B677-6DFE47E7A1B3}"/>
    <cellStyle name="Comma [0] 2 29 2 2" xfId="58025" hidden="1" xr:uid="{A1E7D8FC-368C-4EA2-A11A-73BF14DDC446}"/>
    <cellStyle name="Comma [0] 2 29 2 2" xfId="59235" hidden="1" xr:uid="{01BEF069-93EB-4CC2-B1DF-0173B31A33CA}"/>
    <cellStyle name="Comma [0] 2 29 2 2" xfId="59509" hidden="1" xr:uid="{730FB0ED-6CCA-49DB-B9C4-E09351C17C77}"/>
    <cellStyle name="Comma [0] 2 29 2 2" xfId="59719" hidden="1" xr:uid="{0488575B-C634-43E4-8E26-0A16446C4A94}"/>
    <cellStyle name="Comma [0] 2 29 2 2" xfId="60896" hidden="1" xr:uid="{0589DDE8-56ED-4CB9-9FB6-B2816A8599FE}"/>
    <cellStyle name="Comma [0] 2 29 2 2" xfId="61170" hidden="1" xr:uid="{ECE90A52-234B-4827-B28C-A888E01D45DC}"/>
    <cellStyle name="Comma [0] 2 29 2 2" xfId="61380" hidden="1" xr:uid="{B74194FA-B28B-46AB-9AAC-A1F819F5B785}"/>
    <cellStyle name="Comma [0] 2 29 2 2" xfId="62531" hidden="1" xr:uid="{C9218E11-C88E-4FEB-B5C2-BAF2F258152A}"/>
    <cellStyle name="Comma [0] 2 29 2 2" xfId="62805" hidden="1" xr:uid="{147C2386-8D79-433E-A730-2E7D1F948749}"/>
    <cellStyle name="Comma [0] 2 29 2 2" xfId="63015" hidden="1" xr:uid="{0C80212A-F02D-493D-8737-097B673FFC56}"/>
    <cellStyle name="Comma [0] 2 29 3" xfId="4661" xr:uid="{00000000-0005-0000-0000-000038120000}"/>
    <cellStyle name="Comma [0] 2 29 3 2" xfId="36680" xr:uid="{FB0DE127-8A65-4FFA-8D87-681CF767E785}"/>
    <cellStyle name="Comma [0] 2 3" xfId="940" xr:uid="{00000000-0005-0000-0000-0000AF030000}"/>
    <cellStyle name="Comma [0] 2 3 2" xfId="1595" hidden="1" xr:uid="{00000000-0005-0000-0000-00003E060000}"/>
    <cellStyle name="Comma [0] 2 3 2" xfId="2116" hidden="1" xr:uid="{00000000-0005-0000-0000-000047080000}"/>
    <cellStyle name="Comma [0] 2 3 2" xfId="2388" hidden="1" xr:uid="{00000000-0005-0000-0000-000057090000}"/>
    <cellStyle name="Comma [0] 2 3 2" xfId="2593" hidden="1" xr:uid="{00000000-0005-0000-0000-0000240A0000}"/>
    <cellStyle name="Comma [0] 2 3 2" xfId="33628" hidden="1" xr:uid="{FCAD8761-7F83-4911-A5BD-5A51976550F5}"/>
    <cellStyle name="Comma [0] 2 3 2" xfId="34146" hidden="1" xr:uid="{B5B80570-7BB2-4C93-8520-1C80B59623C9}"/>
    <cellStyle name="Comma [0] 2 3 2" xfId="34418" hidden="1" xr:uid="{CBBDA4C9-2317-40E3-A435-2D67B49AF1A6}"/>
    <cellStyle name="Comma [0] 2 3 2" xfId="34623" hidden="1" xr:uid="{BCF9ADC9-E4A1-4AF7-9ED1-23888BD753C4}"/>
    <cellStyle name="Comma [0] 2 3 2" xfId="32993" xr:uid="{8CB0C05B-1343-4922-989D-F8E54753F3DB}"/>
    <cellStyle name="Comma [0] 2 3 2 2" xfId="5392" hidden="1" xr:uid="{00000000-0005-0000-0000-000013150000}"/>
    <cellStyle name="Comma [0] 2 3 2 2" xfId="5918" hidden="1" xr:uid="{00000000-0005-0000-0000-000021170000}"/>
    <cellStyle name="Comma [0] 2 3 2 2" xfId="6190" hidden="1" xr:uid="{00000000-0005-0000-0000-000031180000}"/>
    <cellStyle name="Comma [0] 2 3 2 2" xfId="6395" hidden="1" xr:uid="{00000000-0005-0000-0000-0000FE180000}"/>
    <cellStyle name="Comma [0] 2 3 2 2" xfId="8137" hidden="1" xr:uid="{00000000-0005-0000-0000-0000CC1F0000}"/>
    <cellStyle name="Comma [0] 2 3 2 2" xfId="8409" hidden="1" xr:uid="{00000000-0005-0000-0000-0000DC200000}"/>
    <cellStyle name="Comma [0] 2 3 2 2" xfId="8614" hidden="1" xr:uid="{00000000-0005-0000-0000-0000A9210000}"/>
    <cellStyle name="Comma [0] 2 3 2 2" xfId="9893" hidden="1" xr:uid="{00000000-0005-0000-0000-0000A8260000}"/>
    <cellStyle name="Comma [0] 2 3 2 2" xfId="10165" hidden="1" xr:uid="{00000000-0005-0000-0000-0000B8270000}"/>
    <cellStyle name="Comma [0] 2 3 2 2" xfId="10370" hidden="1" xr:uid="{00000000-0005-0000-0000-000085280000}"/>
    <cellStyle name="Comma [0] 2 3 2 2" xfId="11649" hidden="1" xr:uid="{00000000-0005-0000-0000-0000842D0000}"/>
    <cellStyle name="Comma [0] 2 3 2 2" xfId="11921" hidden="1" xr:uid="{00000000-0005-0000-0000-0000942E0000}"/>
    <cellStyle name="Comma [0] 2 3 2 2" xfId="12126" hidden="1" xr:uid="{00000000-0005-0000-0000-0000612F0000}"/>
    <cellStyle name="Comma [0] 2 3 2 2" xfId="13405" hidden="1" xr:uid="{00000000-0005-0000-0000-000060340000}"/>
    <cellStyle name="Comma [0] 2 3 2 2" xfId="13677" hidden="1" xr:uid="{00000000-0005-0000-0000-000070350000}"/>
    <cellStyle name="Comma [0] 2 3 2 2" xfId="13882" hidden="1" xr:uid="{00000000-0005-0000-0000-00003D360000}"/>
    <cellStyle name="Comma [0] 2 3 2 2" xfId="15161" hidden="1" xr:uid="{00000000-0005-0000-0000-00003C3B0000}"/>
    <cellStyle name="Comma [0] 2 3 2 2" xfId="15433" hidden="1" xr:uid="{00000000-0005-0000-0000-00004C3C0000}"/>
    <cellStyle name="Comma [0] 2 3 2 2" xfId="15638" hidden="1" xr:uid="{00000000-0005-0000-0000-0000193D0000}"/>
    <cellStyle name="Comma [0] 2 3 2 2" xfId="16914" hidden="1" xr:uid="{00000000-0005-0000-0000-000015420000}"/>
    <cellStyle name="Comma [0] 2 3 2 2" xfId="17186" hidden="1" xr:uid="{00000000-0005-0000-0000-000025430000}"/>
    <cellStyle name="Comma [0] 2 3 2 2" xfId="17391" hidden="1" xr:uid="{00000000-0005-0000-0000-0000F2430000}"/>
    <cellStyle name="Comma [0] 2 3 2 2" xfId="18664" hidden="1" xr:uid="{00000000-0005-0000-0000-0000EB480000}"/>
    <cellStyle name="Comma [0] 2 3 2 2" xfId="18936" hidden="1" xr:uid="{00000000-0005-0000-0000-0000FB490000}"/>
    <cellStyle name="Comma [0] 2 3 2 2" xfId="19141" hidden="1" xr:uid="{00000000-0005-0000-0000-0000C84A0000}"/>
    <cellStyle name="Comma [0] 2 3 2 2" xfId="20408" hidden="1" xr:uid="{00000000-0005-0000-0000-0000BB4F0000}"/>
    <cellStyle name="Comma [0] 2 3 2 2" xfId="20680" hidden="1" xr:uid="{00000000-0005-0000-0000-0000CB500000}"/>
    <cellStyle name="Comma [0] 2 3 2 2" xfId="20885" hidden="1" xr:uid="{00000000-0005-0000-0000-000098510000}"/>
    <cellStyle name="Comma [0] 2 3 2 2" xfId="22142" hidden="1" xr:uid="{00000000-0005-0000-0000-000081560000}"/>
    <cellStyle name="Comma [0] 2 3 2 2" xfId="22414" hidden="1" xr:uid="{00000000-0005-0000-0000-000091570000}"/>
    <cellStyle name="Comma [0] 2 3 2 2" xfId="22619" hidden="1" xr:uid="{00000000-0005-0000-0000-00005E580000}"/>
    <cellStyle name="Comma [0] 2 3 2 2" xfId="23866" hidden="1" xr:uid="{00000000-0005-0000-0000-00003D5D0000}"/>
    <cellStyle name="Comma [0] 2 3 2 2" xfId="24138" hidden="1" xr:uid="{00000000-0005-0000-0000-00004D5E0000}"/>
    <cellStyle name="Comma [0] 2 3 2 2" xfId="24343" hidden="1" xr:uid="{00000000-0005-0000-0000-00001A5F0000}"/>
    <cellStyle name="Comma [0] 2 3 2 2" xfId="25573" hidden="1" xr:uid="{00000000-0005-0000-0000-0000E8630000}"/>
    <cellStyle name="Comma [0] 2 3 2 2" xfId="25845" hidden="1" xr:uid="{00000000-0005-0000-0000-0000F8640000}"/>
    <cellStyle name="Comma [0] 2 3 2 2" xfId="26050" hidden="1" xr:uid="{00000000-0005-0000-0000-0000C5650000}"/>
    <cellStyle name="Comma [0] 2 3 2 2" xfId="27267" hidden="1" xr:uid="{00000000-0005-0000-0000-0000866A0000}"/>
    <cellStyle name="Comma [0] 2 3 2 2" xfId="27539" hidden="1" xr:uid="{00000000-0005-0000-0000-0000966B0000}"/>
    <cellStyle name="Comma [0] 2 3 2 2" xfId="27744" hidden="1" xr:uid="{00000000-0005-0000-0000-0000636C0000}"/>
    <cellStyle name="Comma [0] 2 3 2 2" xfId="28928" hidden="1" xr:uid="{00000000-0005-0000-0000-000003710000}"/>
    <cellStyle name="Comma [0] 2 3 2 2" xfId="29200" hidden="1" xr:uid="{00000000-0005-0000-0000-000013720000}"/>
    <cellStyle name="Comma [0] 2 3 2 2" xfId="29405" hidden="1" xr:uid="{00000000-0005-0000-0000-0000E0720000}"/>
    <cellStyle name="Comma [0] 2 3 2 2" xfId="30563" hidden="1" xr:uid="{00000000-0005-0000-0000-000066770000}"/>
    <cellStyle name="Comma [0] 2 3 2 2" xfId="30835" hidden="1" xr:uid="{00000000-0005-0000-0000-000076780000}"/>
    <cellStyle name="Comma [0] 2 3 2 2" xfId="31040" hidden="1" xr:uid="{00000000-0005-0000-0000-000043790000}"/>
    <cellStyle name="Comma [0] 2 3 2 2" xfId="37411" hidden="1" xr:uid="{4090F4DF-1CDD-4755-A2FB-41D8EB1028C9}"/>
    <cellStyle name="Comma [0] 2 3 2 2" xfId="37937" hidden="1" xr:uid="{EA77475A-FA5E-4400-83B0-B8031E296150}"/>
    <cellStyle name="Comma [0] 2 3 2 2" xfId="38209" hidden="1" xr:uid="{67EBD787-27F7-42D5-8CD1-985582550A5D}"/>
    <cellStyle name="Comma [0] 2 3 2 2" xfId="38414" hidden="1" xr:uid="{D9C2D67A-6267-4AE3-B03D-05A82DC8E1BA}"/>
    <cellStyle name="Comma [0] 2 3 2 2" xfId="40156" hidden="1" xr:uid="{426ED5A6-2153-4825-9F49-5385A6855B9F}"/>
    <cellStyle name="Comma [0] 2 3 2 2" xfId="40428" hidden="1" xr:uid="{D3C4267A-B4E7-4615-AD2A-AD87D3D9DE1B}"/>
    <cellStyle name="Comma [0] 2 3 2 2" xfId="40633" hidden="1" xr:uid="{2B789975-29FC-4986-8E07-07CDBAD1D780}"/>
    <cellStyle name="Comma [0] 2 3 2 2" xfId="41912" hidden="1" xr:uid="{1526CEBC-809E-401B-B55C-8BE5D8FEF22E}"/>
    <cellStyle name="Comma [0] 2 3 2 2" xfId="42184" hidden="1" xr:uid="{5F729012-C3A3-4D99-B897-25A0F5E45066}"/>
    <cellStyle name="Comma [0] 2 3 2 2" xfId="42389" hidden="1" xr:uid="{465CF038-CCA1-43A1-A7DA-8E11597C5A27}"/>
    <cellStyle name="Comma [0] 2 3 2 2" xfId="43668" hidden="1" xr:uid="{D5B2071B-C2BB-4519-814B-FCC409CA5BB1}"/>
    <cellStyle name="Comma [0] 2 3 2 2" xfId="43940" hidden="1" xr:uid="{4C4B63B0-73B3-464A-9580-AB58218D35A2}"/>
    <cellStyle name="Comma [0] 2 3 2 2" xfId="44145" hidden="1" xr:uid="{6E2B2E34-1F7E-4C46-A0DF-F6DE15A490AF}"/>
    <cellStyle name="Comma [0] 2 3 2 2" xfId="45424" hidden="1" xr:uid="{5895FFE6-57C3-42C7-B418-D7234C0EF02D}"/>
    <cellStyle name="Comma [0] 2 3 2 2" xfId="45696" hidden="1" xr:uid="{9E3CAD0E-7829-4823-8F8D-9E31A13711DE}"/>
    <cellStyle name="Comma [0] 2 3 2 2" xfId="45901" hidden="1" xr:uid="{D97D7AA8-3B75-447E-83D4-6BF915B482D0}"/>
    <cellStyle name="Comma [0] 2 3 2 2" xfId="47180" hidden="1" xr:uid="{F44615FE-B21F-4EE2-87B5-2C2D12E3F318}"/>
    <cellStyle name="Comma [0] 2 3 2 2" xfId="47452" hidden="1" xr:uid="{6E26F20E-D99A-4C8C-9417-569DB925CDEF}"/>
    <cellStyle name="Comma [0] 2 3 2 2" xfId="47657" hidden="1" xr:uid="{951EA259-57C4-404C-9509-7206C81399FA}"/>
    <cellStyle name="Comma [0] 2 3 2 2" xfId="48933" hidden="1" xr:uid="{8539F0A1-E00F-4D76-8F63-F4E881A85761}"/>
    <cellStyle name="Comma [0] 2 3 2 2" xfId="49205" hidden="1" xr:uid="{C6CA2F14-8004-45DA-873D-0D3904E2D76A}"/>
    <cellStyle name="Comma [0] 2 3 2 2" xfId="49410" hidden="1" xr:uid="{568B4E56-49A9-4263-8508-8D663B6433EA}"/>
    <cellStyle name="Comma [0] 2 3 2 2" xfId="50683" hidden="1" xr:uid="{DEA8E908-A548-4E17-BB4E-4AD36DF24C0B}"/>
    <cellStyle name="Comma [0] 2 3 2 2" xfId="50955" hidden="1" xr:uid="{98B7A0D3-4AD8-4BC7-860E-25B7E253E881}"/>
    <cellStyle name="Comma [0] 2 3 2 2" xfId="51160" hidden="1" xr:uid="{2BFD61A2-3F1F-4EF8-9BF4-7B342F2395E6}"/>
    <cellStyle name="Comma [0] 2 3 2 2" xfId="52427" hidden="1" xr:uid="{819708A6-42BC-4C2C-9138-C4AA451EB397}"/>
    <cellStyle name="Comma [0] 2 3 2 2" xfId="52699" hidden="1" xr:uid="{BF8FE83A-5E9C-4956-85D9-2D14745EB6EB}"/>
    <cellStyle name="Comma [0] 2 3 2 2" xfId="52904" hidden="1" xr:uid="{9EDB3D97-4EE2-432A-B232-9C505A9A2460}"/>
    <cellStyle name="Comma [0] 2 3 2 2" xfId="54161" hidden="1" xr:uid="{73A31B21-9134-4F06-A7BF-206ACDFEDECB}"/>
    <cellStyle name="Comma [0] 2 3 2 2" xfId="54433" hidden="1" xr:uid="{6869C0D4-52AA-4A50-8A31-5460B0E374AD}"/>
    <cellStyle name="Comma [0] 2 3 2 2" xfId="54638" hidden="1" xr:uid="{1B4BC05F-1E2C-4257-8BFB-F36D2A40E6C7}"/>
    <cellStyle name="Comma [0] 2 3 2 2" xfId="55885" hidden="1" xr:uid="{E1384B4C-FB9F-43E4-BFF8-907466C5B9C2}"/>
    <cellStyle name="Comma [0] 2 3 2 2" xfId="56157" hidden="1" xr:uid="{0D5617AC-8FED-4655-8C82-60A5294519D7}"/>
    <cellStyle name="Comma [0] 2 3 2 2" xfId="56362" hidden="1" xr:uid="{BCBCE407-BC28-4660-9F49-BE503BF28AD4}"/>
    <cellStyle name="Comma [0] 2 3 2 2" xfId="57592" hidden="1" xr:uid="{3DF86817-E025-4999-921C-2C914E456521}"/>
    <cellStyle name="Comma [0] 2 3 2 2" xfId="57864" hidden="1" xr:uid="{1DEE064F-8B50-43D4-AED6-F4EC6DB2ECB9}"/>
    <cellStyle name="Comma [0] 2 3 2 2" xfId="58069" hidden="1" xr:uid="{6E249A4D-F96B-49D6-AB88-7024664AA3ED}"/>
    <cellStyle name="Comma [0] 2 3 2 2" xfId="59286" hidden="1" xr:uid="{E3F3114A-1369-4C22-9B08-3BBC83BE91E7}"/>
    <cellStyle name="Comma [0] 2 3 2 2" xfId="59558" hidden="1" xr:uid="{47F00F20-A893-4664-B6AC-FE710DC8BE5A}"/>
    <cellStyle name="Comma [0] 2 3 2 2" xfId="59763" hidden="1" xr:uid="{2C586E4C-BF41-4FC2-A50A-341877A088AC}"/>
    <cellStyle name="Comma [0] 2 3 2 2" xfId="60947" hidden="1" xr:uid="{102561C3-6FDF-47C6-AC6B-DEC6465A5547}"/>
    <cellStyle name="Comma [0] 2 3 2 2" xfId="61219" hidden="1" xr:uid="{6493289D-8DF0-4170-B66C-015FD83E1271}"/>
    <cellStyle name="Comma [0] 2 3 2 2" xfId="61424" hidden="1" xr:uid="{D32F2B8B-366E-4911-9057-1F68EDCE16C7}"/>
    <cellStyle name="Comma [0] 2 3 2 2" xfId="62582" hidden="1" xr:uid="{54BCDCEB-EF7A-4EE1-95B0-53D9AA19A365}"/>
    <cellStyle name="Comma [0] 2 3 2 2" xfId="62854" hidden="1" xr:uid="{5F5AD738-8E37-44ED-AA57-3264A85042D0}"/>
    <cellStyle name="Comma [0] 2 3 2 2" xfId="63059" hidden="1" xr:uid="{B296C437-B448-477E-83FC-A65C2B9734FB}"/>
    <cellStyle name="Comma [0] 2 3 3" xfId="4731" xr:uid="{00000000-0005-0000-0000-00007E120000}"/>
    <cellStyle name="Comma [0] 2 3 3 2" xfId="36750" xr:uid="{013A9F0A-2511-48B7-8839-AFD057C16B78}"/>
    <cellStyle name="Comma [0] 2 30" xfId="867" xr:uid="{00000000-0005-0000-0000-000066030000}"/>
    <cellStyle name="Comma [0] 2 30 2" xfId="1522" hidden="1" xr:uid="{00000000-0005-0000-0000-0000F5050000}"/>
    <cellStyle name="Comma [0] 2 30 2" xfId="2062" hidden="1" xr:uid="{00000000-0005-0000-0000-000011080000}"/>
    <cellStyle name="Comma [0] 2 30 2" xfId="2336" hidden="1" xr:uid="{00000000-0005-0000-0000-000023090000}"/>
    <cellStyle name="Comma [0] 2 30 2" xfId="2547" hidden="1" xr:uid="{00000000-0005-0000-0000-0000F6090000}"/>
    <cellStyle name="Comma [0] 2 30 2" xfId="33555" hidden="1" xr:uid="{6067A036-5673-4A3F-8C07-B4B4BA1DB4E1}"/>
    <cellStyle name="Comma [0] 2 30 2" xfId="34092" hidden="1" xr:uid="{9DB0C9EA-C43F-46E7-A225-23B8FCF9DFD5}"/>
    <cellStyle name="Comma [0] 2 30 2" xfId="34366" hidden="1" xr:uid="{9A88944D-AF0E-4893-AE3F-DAE7FD3BDC7A}"/>
    <cellStyle name="Comma [0] 2 30 2" xfId="34577" hidden="1" xr:uid="{00090B82-9E84-40C7-A8BF-399E0DBC91E6}"/>
    <cellStyle name="Comma [0] 2 30 2" xfId="32920" xr:uid="{EFA2882E-59A9-484E-9627-95A57ACAFEEC}"/>
    <cellStyle name="Comma [0] 2 30 2 2" xfId="5319" hidden="1" xr:uid="{00000000-0005-0000-0000-0000CA140000}"/>
    <cellStyle name="Comma [0] 2 30 2 2" xfId="5864" hidden="1" xr:uid="{00000000-0005-0000-0000-0000EB160000}"/>
    <cellStyle name="Comma [0] 2 30 2 2" xfId="6138" hidden="1" xr:uid="{00000000-0005-0000-0000-0000FD170000}"/>
    <cellStyle name="Comma [0] 2 30 2 2" xfId="6349" hidden="1" xr:uid="{00000000-0005-0000-0000-0000D0180000}"/>
    <cellStyle name="Comma [0] 2 30 2 2" xfId="8083" hidden="1" xr:uid="{00000000-0005-0000-0000-0000961F0000}"/>
    <cellStyle name="Comma [0] 2 30 2 2" xfId="8357" hidden="1" xr:uid="{00000000-0005-0000-0000-0000A8200000}"/>
    <cellStyle name="Comma [0] 2 30 2 2" xfId="8568" hidden="1" xr:uid="{00000000-0005-0000-0000-00007B210000}"/>
    <cellStyle name="Comma [0] 2 30 2 2" xfId="9839" hidden="1" xr:uid="{00000000-0005-0000-0000-000072260000}"/>
    <cellStyle name="Comma [0] 2 30 2 2" xfId="10113" hidden="1" xr:uid="{00000000-0005-0000-0000-000084270000}"/>
    <cellStyle name="Comma [0] 2 30 2 2" xfId="10324" hidden="1" xr:uid="{00000000-0005-0000-0000-000057280000}"/>
    <cellStyle name="Comma [0] 2 30 2 2" xfId="11595" hidden="1" xr:uid="{00000000-0005-0000-0000-00004E2D0000}"/>
    <cellStyle name="Comma [0] 2 30 2 2" xfId="11869" hidden="1" xr:uid="{00000000-0005-0000-0000-0000602E0000}"/>
    <cellStyle name="Comma [0] 2 30 2 2" xfId="12080" hidden="1" xr:uid="{00000000-0005-0000-0000-0000332F0000}"/>
    <cellStyle name="Comma [0] 2 30 2 2" xfId="13351" hidden="1" xr:uid="{00000000-0005-0000-0000-00002A340000}"/>
    <cellStyle name="Comma [0] 2 30 2 2" xfId="13625" hidden="1" xr:uid="{00000000-0005-0000-0000-00003C350000}"/>
    <cellStyle name="Comma [0] 2 30 2 2" xfId="13836" hidden="1" xr:uid="{00000000-0005-0000-0000-00000F360000}"/>
    <cellStyle name="Comma [0] 2 30 2 2" xfId="15107" hidden="1" xr:uid="{00000000-0005-0000-0000-0000063B0000}"/>
    <cellStyle name="Comma [0] 2 30 2 2" xfId="15381" hidden="1" xr:uid="{00000000-0005-0000-0000-0000183C0000}"/>
    <cellStyle name="Comma [0] 2 30 2 2" xfId="15592" hidden="1" xr:uid="{00000000-0005-0000-0000-0000EB3C0000}"/>
    <cellStyle name="Comma [0] 2 30 2 2" xfId="16860" hidden="1" xr:uid="{00000000-0005-0000-0000-0000DF410000}"/>
    <cellStyle name="Comma [0] 2 30 2 2" xfId="17134" hidden="1" xr:uid="{00000000-0005-0000-0000-0000F1420000}"/>
    <cellStyle name="Comma [0] 2 30 2 2" xfId="17345" hidden="1" xr:uid="{00000000-0005-0000-0000-0000C4430000}"/>
    <cellStyle name="Comma [0] 2 30 2 2" xfId="18610" hidden="1" xr:uid="{00000000-0005-0000-0000-0000B5480000}"/>
    <cellStyle name="Comma [0] 2 30 2 2" xfId="18884" hidden="1" xr:uid="{00000000-0005-0000-0000-0000C7490000}"/>
    <cellStyle name="Comma [0] 2 30 2 2" xfId="19095" hidden="1" xr:uid="{00000000-0005-0000-0000-00009A4A0000}"/>
    <cellStyle name="Comma [0] 2 30 2 2" xfId="20354" hidden="1" xr:uid="{00000000-0005-0000-0000-0000854F0000}"/>
    <cellStyle name="Comma [0] 2 30 2 2" xfId="20628" hidden="1" xr:uid="{00000000-0005-0000-0000-000097500000}"/>
    <cellStyle name="Comma [0] 2 30 2 2" xfId="20839" hidden="1" xr:uid="{00000000-0005-0000-0000-00006A510000}"/>
    <cellStyle name="Comma [0] 2 30 2 2" xfId="22088" hidden="1" xr:uid="{00000000-0005-0000-0000-00004B560000}"/>
    <cellStyle name="Comma [0] 2 30 2 2" xfId="22362" hidden="1" xr:uid="{00000000-0005-0000-0000-00005D570000}"/>
    <cellStyle name="Comma [0] 2 30 2 2" xfId="22573" hidden="1" xr:uid="{00000000-0005-0000-0000-000030580000}"/>
    <cellStyle name="Comma [0] 2 30 2 2" xfId="23812" hidden="1" xr:uid="{00000000-0005-0000-0000-0000075D0000}"/>
    <cellStyle name="Comma [0] 2 30 2 2" xfId="24086" hidden="1" xr:uid="{00000000-0005-0000-0000-0000195E0000}"/>
    <cellStyle name="Comma [0] 2 30 2 2" xfId="24297" hidden="1" xr:uid="{00000000-0005-0000-0000-0000EC5E0000}"/>
    <cellStyle name="Comma [0] 2 30 2 2" xfId="25519" hidden="1" xr:uid="{00000000-0005-0000-0000-0000B2630000}"/>
    <cellStyle name="Comma [0] 2 30 2 2" xfId="25793" hidden="1" xr:uid="{00000000-0005-0000-0000-0000C4640000}"/>
    <cellStyle name="Comma [0] 2 30 2 2" xfId="26004" hidden="1" xr:uid="{00000000-0005-0000-0000-000097650000}"/>
    <cellStyle name="Comma [0] 2 30 2 2" xfId="27213" hidden="1" xr:uid="{00000000-0005-0000-0000-0000506A0000}"/>
    <cellStyle name="Comma [0] 2 30 2 2" xfId="27487" hidden="1" xr:uid="{00000000-0005-0000-0000-0000626B0000}"/>
    <cellStyle name="Comma [0] 2 30 2 2" xfId="27698" hidden="1" xr:uid="{00000000-0005-0000-0000-0000356C0000}"/>
    <cellStyle name="Comma [0] 2 30 2 2" xfId="28874" hidden="1" xr:uid="{00000000-0005-0000-0000-0000CD700000}"/>
    <cellStyle name="Comma [0] 2 30 2 2" xfId="29148" hidden="1" xr:uid="{00000000-0005-0000-0000-0000DF710000}"/>
    <cellStyle name="Comma [0] 2 30 2 2" xfId="29359" hidden="1" xr:uid="{00000000-0005-0000-0000-0000B2720000}"/>
    <cellStyle name="Comma [0] 2 30 2 2" xfId="30509" hidden="1" xr:uid="{00000000-0005-0000-0000-000030770000}"/>
    <cellStyle name="Comma [0] 2 30 2 2" xfId="30783" hidden="1" xr:uid="{00000000-0005-0000-0000-000042780000}"/>
    <cellStyle name="Comma [0] 2 30 2 2" xfId="30994" hidden="1" xr:uid="{00000000-0005-0000-0000-000015790000}"/>
    <cellStyle name="Comma [0] 2 30 2 2" xfId="37338" hidden="1" xr:uid="{D56F24E9-1DDF-424F-AFAC-A428D74B5DE5}"/>
    <cellStyle name="Comma [0] 2 30 2 2" xfId="37883" hidden="1" xr:uid="{05D6D95E-D1A3-4BEF-BFD0-BAAA9F49C7FC}"/>
    <cellStyle name="Comma [0] 2 30 2 2" xfId="38157" hidden="1" xr:uid="{50CE4BE5-213E-4379-AD7B-EFB6E9E00F5D}"/>
    <cellStyle name="Comma [0] 2 30 2 2" xfId="38368" hidden="1" xr:uid="{93F8D8A6-F51F-4228-B79B-405C3A56C784}"/>
    <cellStyle name="Comma [0] 2 30 2 2" xfId="40102" hidden="1" xr:uid="{EA7415A4-2F47-4F8C-9860-B50159E62E07}"/>
    <cellStyle name="Comma [0] 2 30 2 2" xfId="40376" hidden="1" xr:uid="{7BE1A7D9-6B40-4FA6-88E0-2470F09B8350}"/>
    <cellStyle name="Comma [0] 2 30 2 2" xfId="40587" hidden="1" xr:uid="{3BA369EC-848C-4740-B576-E8536AC22816}"/>
    <cellStyle name="Comma [0] 2 30 2 2" xfId="41858" hidden="1" xr:uid="{B8FDDCC8-2F5C-4EEC-B919-94792412608D}"/>
    <cellStyle name="Comma [0] 2 30 2 2" xfId="42132" hidden="1" xr:uid="{B116152B-7CEB-4802-A491-0A75BD7BB5F8}"/>
    <cellStyle name="Comma [0] 2 30 2 2" xfId="42343" hidden="1" xr:uid="{25E4A8DF-1CFB-4FBA-ADB6-D114EB98D31E}"/>
    <cellStyle name="Comma [0] 2 30 2 2" xfId="43614" hidden="1" xr:uid="{71FAE940-9A69-472D-AD26-543DF2AF50D3}"/>
    <cellStyle name="Comma [0] 2 30 2 2" xfId="43888" hidden="1" xr:uid="{0383C8EE-7311-4086-9B1F-EAB58FA0552C}"/>
    <cellStyle name="Comma [0] 2 30 2 2" xfId="44099" hidden="1" xr:uid="{C6CC099F-7553-4B31-A2F3-446ECEBD1D25}"/>
    <cellStyle name="Comma [0] 2 30 2 2" xfId="45370" hidden="1" xr:uid="{8D1C2BA9-75F8-4CC5-B879-A3BCA3AC6373}"/>
    <cellStyle name="Comma [0] 2 30 2 2" xfId="45644" hidden="1" xr:uid="{3812B780-A1A2-48A3-83B9-34985CB7D719}"/>
    <cellStyle name="Comma [0] 2 30 2 2" xfId="45855" hidden="1" xr:uid="{D02F47A0-BD7E-4246-A928-659D3502D019}"/>
    <cellStyle name="Comma [0] 2 30 2 2" xfId="47126" hidden="1" xr:uid="{F3CB114B-EE9E-49F3-B452-CBB97480B1AD}"/>
    <cellStyle name="Comma [0] 2 30 2 2" xfId="47400" hidden="1" xr:uid="{F79839F7-FA26-444C-9328-FB4C488F1FCD}"/>
    <cellStyle name="Comma [0] 2 30 2 2" xfId="47611" hidden="1" xr:uid="{50FC9175-8C60-4985-87C0-FD361871BB13}"/>
    <cellStyle name="Comma [0] 2 30 2 2" xfId="48879" hidden="1" xr:uid="{78DA9750-32B0-441A-A8E1-BA1A434E9E3B}"/>
    <cellStyle name="Comma [0] 2 30 2 2" xfId="49153" hidden="1" xr:uid="{6335618F-443F-4533-B62B-8BD060A17D83}"/>
    <cellStyle name="Comma [0] 2 30 2 2" xfId="49364" hidden="1" xr:uid="{5B152F5F-CA16-4A67-A022-C4DFD10C813D}"/>
    <cellStyle name="Comma [0] 2 30 2 2" xfId="50629" hidden="1" xr:uid="{8E2D2CC8-AA12-428B-BDAD-847113697BF6}"/>
    <cellStyle name="Comma [0] 2 30 2 2" xfId="50903" hidden="1" xr:uid="{F6F4D1EA-ABBC-448F-ADE1-6BCEBB750C76}"/>
    <cellStyle name="Comma [0] 2 30 2 2" xfId="51114" hidden="1" xr:uid="{BC67960B-91BF-4049-9A42-C597DF84D9AD}"/>
    <cellStyle name="Comma [0] 2 30 2 2" xfId="52373" hidden="1" xr:uid="{9CD2B0F5-0EF2-46EA-BF83-286ED22B03EC}"/>
    <cellStyle name="Comma [0] 2 30 2 2" xfId="52647" hidden="1" xr:uid="{2DC8D833-CAF1-46C5-A192-313D85BBD50B}"/>
    <cellStyle name="Comma [0] 2 30 2 2" xfId="52858" hidden="1" xr:uid="{D40AEC23-5EC3-429E-9726-D56676F3BB80}"/>
    <cellStyle name="Comma [0] 2 30 2 2" xfId="54107" hidden="1" xr:uid="{96611D5E-664C-47C0-A329-30C07144F13C}"/>
    <cellStyle name="Comma [0] 2 30 2 2" xfId="54381" hidden="1" xr:uid="{E3269C30-52E2-47D4-BE77-EE4AAC453AEF}"/>
    <cellStyle name="Comma [0] 2 30 2 2" xfId="54592" hidden="1" xr:uid="{BB7004BC-9825-42CD-8997-68F787F8758D}"/>
    <cellStyle name="Comma [0] 2 30 2 2" xfId="55831" hidden="1" xr:uid="{81820906-3EB0-456B-A582-5C3258DF77D2}"/>
    <cellStyle name="Comma [0] 2 30 2 2" xfId="56105" hidden="1" xr:uid="{E2052429-0156-4D82-983E-5A22264DCB24}"/>
    <cellStyle name="Comma [0] 2 30 2 2" xfId="56316" hidden="1" xr:uid="{0379173F-9D05-43B7-8AC4-F02BFBB9DA80}"/>
    <cellStyle name="Comma [0] 2 30 2 2" xfId="57538" hidden="1" xr:uid="{C20E55D4-04CF-44A2-BEA7-DCCB657AC43E}"/>
    <cellStyle name="Comma [0] 2 30 2 2" xfId="57812" hidden="1" xr:uid="{47C06D00-A02F-4016-81F9-8C325FFB76A3}"/>
    <cellStyle name="Comma [0] 2 30 2 2" xfId="58023" hidden="1" xr:uid="{06542F55-E22B-4B31-9385-9C1065B45AD7}"/>
    <cellStyle name="Comma [0] 2 30 2 2" xfId="59232" hidden="1" xr:uid="{C5684FAA-B124-4E26-8636-9FA39B8C60B0}"/>
    <cellStyle name="Comma [0] 2 30 2 2" xfId="59506" hidden="1" xr:uid="{976BE6F6-D48E-43F6-B496-02F174210A1C}"/>
    <cellStyle name="Comma [0] 2 30 2 2" xfId="59717" hidden="1" xr:uid="{DA0FD76F-6D0C-4CFF-A225-5211CC2F3E89}"/>
    <cellStyle name="Comma [0] 2 30 2 2" xfId="60893" hidden="1" xr:uid="{BDCAF6F9-E93E-49E3-ABC4-F94B96F784C9}"/>
    <cellStyle name="Comma [0] 2 30 2 2" xfId="61167" hidden="1" xr:uid="{1E0BB740-2C85-44CA-85A9-B98D64DCA191}"/>
    <cellStyle name="Comma [0] 2 30 2 2" xfId="61378" hidden="1" xr:uid="{04C78581-BF2B-4008-94B7-A59D89897BAC}"/>
    <cellStyle name="Comma [0] 2 30 2 2" xfId="62528" hidden="1" xr:uid="{13BA1CD1-BE75-4E0C-8590-0AA24F592612}"/>
    <cellStyle name="Comma [0] 2 30 2 2" xfId="62802" hidden="1" xr:uid="{F4720E2C-0B97-4E75-B5EF-74624E3B0D9B}"/>
    <cellStyle name="Comma [0] 2 30 2 2" xfId="63013" hidden="1" xr:uid="{997010ED-1718-471A-B43E-CDBA50FC11D4}"/>
    <cellStyle name="Comma [0] 2 30 3" xfId="4658" xr:uid="{00000000-0005-0000-0000-000035120000}"/>
    <cellStyle name="Comma [0] 2 30 3 2" xfId="36677" xr:uid="{4060E603-0150-471A-960E-07C8B409C97B}"/>
    <cellStyle name="Comma [0] 2 31" xfId="872" xr:uid="{00000000-0005-0000-0000-00006B030000}"/>
    <cellStyle name="Comma [0] 2 31 2" xfId="1527" hidden="1" xr:uid="{00000000-0005-0000-0000-0000FA050000}"/>
    <cellStyle name="Comma [0] 2 31 2" xfId="2067" hidden="1" xr:uid="{00000000-0005-0000-0000-000016080000}"/>
    <cellStyle name="Comma [0] 2 31 2" xfId="2340" hidden="1" xr:uid="{00000000-0005-0000-0000-000027090000}"/>
    <cellStyle name="Comma [0] 2 31 2" xfId="2550" hidden="1" xr:uid="{00000000-0005-0000-0000-0000F9090000}"/>
    <cellStyle name="Comma [0] 2 31 2" xfId="33560" hidden="1" xr:uid="{113C2384-A96F-467F-B507-B75BA94585D6}"/>
    <cellStyle name="Comma [0] 2 31 2" xfId="34097" hidden="1" xr:uid="{DA8FD291-CEEB-44E6-B2CA-218E8E08DEB6}"/>
    <cellStyle name="Comma [0] 2 31 2" xfId="34370" hidden="1" xr:uid="{49AEBD4B-0E51-48BC-A1D3-7C850B650FAD}"/>
    <cellStyle name="Comma [0] 2 31 2" xfId="34580" hidden="1" xr:uid="{BC7ECF3D-2A6E-459D-8E57-904BFB1CBB7D}"/>
    <cellStyle name="Comma [0] 2 31 2" xfId="32925" xr:uid="{F25F4DFC-AE9B-4299-B51B-B14F87B8B262}"/>
    <cellStyle name="Comma [0] 2 31 2 2" xfId="5324" hidden="1" xr:uid="{00000000-0005-0000-0000-0000CF140000}"/>
    <cellStyle name="Comma [0] 2 31 2 2" xfId="5869" hidden="1" xr:uid="{00000000-0005-0000-0000-0000F0160000}"/>
    <cellStyle name="Comma [0] 2 31 2 2" xfId="6142" hidden="1" xr:uid="{00000000-0005-0000-0000-000001180000}"/>
    <cellStyle name="Comma [0] 2 31 2 2" xfId="6352" hidden="1" xr:uid="{00000000-0005-0000-0000-0000D3180000}"/>
    <cellStyle name="Comma [0] 2 31 2 2" xfId="8088" hidden="1" xr:uid="{00000000-0005-0000-0000-00009B1F0000}"/>
    <cellStyle name="Comma [0] 2 31 2 2" xfId="8361" hidden="1" xr:uid="{00000000-0005-0000-0000-0000AC200000}"/>
    <cellStyle name="Comma [0] 2 31 2 2" xfId="8571" hidden="1" xr:uid="{00000000-0005-0000-0000-00007E210000}"/>
    <cellStyle name="Comma [0] 2 31 2 2" xfId="9844" hidden="1" xr:uid="{00000000-0005-0000-0000-000077260000}"/>
    <cellStyle name="Comma [0] 2 31 2 2" xfId="10117" hidden="1" xr:uid="{00000000-0005-0000-0000-000088270000}"/>
    <cellStyle name="Comma [0] 2 31 2 2" xfId="10327" hidden="1" xr:uid="{00000000-0005-0000-0000-00005A280000}"/>
    <cellStyle name="Comma [0] 2 31 2 2" xfId="11600" hidden="1" xr:uid="{00000000-0005-0000-0000-0000532D0000}"/>
    <cellStyle name="Comma [0] 2 31 2 2" xfId="11873" hidden="1" xr:uid="{00000000-0005-0000-0000-0000642E0000}"/>
    <cellStyle name="Comma [0] 2 31 2 2" xfId="12083" hidden="1" xr:uid="{00000000-0005-0000-0000-0000362F0000}"/>
    <cellStyle name="Comma [0] 2 31 2 2" xfId="13356" hidden="1" xr:uid="{00000000-0005-0000-0000-00002F340000}"/>
    <cellStyle name="Comma [0] 2 31 2 2" xfId="13629" hidden="1" xr:uid="{00000000-0005-0000-0000-000040350000}"/>
    <cellStyle name="Comma [0] 2 31 2 2" xfId="13839" hidden="1" xr:uid="{00000000-0005-0000-0000-000012360000}"/>
    <cellStyle name="Comma [0] 2 31 2 2" xfId="15112" hidden="1" xr:uid="{00000000-0005-0000-0000-00000B3B0000}"/>
    <cellStyle name="Comma [0] 2 31 2 2" xfId="15385" hidden="1" xr:uid="{00000000-0005-0000-0000-00001C3C0000}"/>
    <cellStyle name="Comma [0] 2 31 2 2" xfId="15595" hidden="1" xr:uid="{00000000-0005-0000-0000-0000EE3C0000}"/>
    <cellStyle name="Comma [0] 2 31 2 2" xfId="16865" hidden="1" xr:uid="{00000000-0005-0000-0000-0000E4410000}"/>
    <cellStyle name="Comma [0] 2 31 2 2" xfId="17138" hidden="1" xr:uid="{00000000-0005-0000-0000-0000F5420000}"/>
    <cellStyle name="Comma [0] 2 31 2 2" xfId="17348" hidden="1" xr:uid="{00000000-0005-0000-0000-0000C7430000}"/>
    <cellStyle name="Comma [0] 2 31 2 2" xfId="18615" hidden="1" xr:uid="{00000000-0005-0000-0000-0000BA480000}"/>
    <cellStyle name="Comma [0] 2 31 2 2" xfId="18888" hidden="1" xr:uid="{00000000-0005-0000-0000-0000CB490000}"/>
    <cellStyle name="Comma [0] 2 31 2 2" xfId="19098" hidden="1" xr:uid="{00000000-0005-0000-0000-00009D4A0000}"/>
    <cellStyle name="Comma [0] 2 31 2 2" xfId="20359" hidden="1" xr:uid="{00000000-0005-0000-0000-00008A4F0000}"/>
    <cellStyle name="Comma [0] 2 31 2 2" xfId="20632" hidden="1" xr:uid="{00000000-0005-0000-0000-00009B500000}"/>
    <cellStyle name="Comma [0] 2 31 2 2" xfId="20842" hidden="1" xr:uid="{00000000-0005-0000-0000-00006D510000}"/>
    <cellStyle name="Comma [0] 2 31 2 2" xfId="22093" hidden="1" xr:uid="{00000000-0005-0000-0000-000050560000}"/>
    <cellStyle name="Comma [0] 2 31 2 2" xfId="22366" hidden="1" xr:uid="{00000000-0005-0000-0000-000061570000}"/>
    <cellStyle name="Comma [0] 2 31 2 2" xfId="22576" hidden="1" xr:uid="{00000000-0005-0000-0000-000033580000}"/>
    <cellStyle name="Comma [0] 2 31 2 2" xfId="23817" hidden="1" xr:uid="{00000000-0005-0000-0000-00000C5D0000}"/>
    <cellStyle name="Comma [0] 2 31 2 2" xfId="24090" hidden="1" xr:uid="{00000000-0005-0000-0000-00001D5E0000}"/>
    <cellStyle name="Comma [0] 2 31 2 2" xfId="24300" hidden="1" xr:uid="{00000000-0005-0000-0000-0000EF5E0000}"/>
    <cellStyle name="Comma [0] 2 31 2 2" xfId="25524" hidden="1" xr:uid="{00000000-0005-0000-0000-0000B7630000}"/>
    <cellStyle name="Comma [0] 2 31 2 2" xfId="25797" hidden="1" xr:uid="{00000000-0005-0000-0000-0000C8640000}"/>
    <cellStyle name="Comma [0] 2 31 2 2" xfId="26007" hidden="1" xr:uid="{00000000-0005-0000-0000-00009A650000}"/>
    <cellStyle name="Comma [0] 2 31 2 2" xfId="27218" hidden="1" xr:uid="{00000000-0005-0000-0000-0000556A0000}"/>
    <cellStyle name="Comma [0] 2 31 2 2" xfId="27491" hidden="1" xr:uid="{00000000-0005-0000-0000-0000666B0000}"/>
    <cellStyle name="Comma [0] 2 31 2 2" xfId="27701" hidden="1" xr:uid="{00000000-0005-0000-0000-0000386C0000}"/>
    <cellStyle name="Comma [0] 2 31 2 2" xfId="28879" hidden="1" xr:uid="{00000000-0005-0000-0000-0000D2700000}"/>
    <cellStyle name="Comma [0] 2 31 2 2" xfId="29152" hidden="1" xr:uid="{00000000-0005-0000-0000-0000E3710000}"/>
    <cellStyle name="Comma [0] 2 31 2 2" xfId="29362" hidden="1" xr:uid="{00000000-0005-0000-0000-0000B5720000}"/>
    <cellStyle name="Comma [0] 2 31 2 2" xfId="30514" hidden="1" xr:uid="{00000000-0005-0000-0000-000035770000}"/>
    <cellStyle name="Comma [0] 2 31 2 2" xfId="30787" hidden="1" xr:uid="{00000000-0005-0000-0000-000046780000}"/>
    <cellStyle name="Comma [0] 2 31 2 2" xfId="30997" hidden="1" xr:uid="{00000000-0005-0000-0000-000018790000}"/>
    <cellStyle name="Comma [0] 2 31 2 2" xfId="37343" hidden="1" xr:uid="{EBF44F14-8C1A-4DB8-AE4F-AF0527526DA3}"/>
    <cellStyle name="Comma [0] 2 31 2 2" xfId="37888" hidden="1" xr:uid="{17336321-874A-43CD-81DA-1D4D38B27BED}"/>
    <cellStyle name="Comma [0] 2 31 2 2" xfId="38161" hidden="1" xr:uid="{2E43523D-E3ED-46FE-9198-E1535A3A5721}"/>
    <cellStyle name="Comma [0] 2 31 2 2" xfId="38371" hidden="1" xr:uid="{6C7FF26E-FE9D-40B7-8B97-8D32B26EBEEA}"/>
    <cellStyle name="Comma [0] 2 31 2 2" xfId="40107" hidden="1" xr:uid="{6A2FDD4C-1850-425D-A4E3-22B9BD2D3F17}"/>
    <cellStyle name="Comma [0] 2 31 2 2" xfId="40380" hidden="1" xr:uid="{D27D899F-136F-4018-91CD-26DD2638C995}"/>
    <cellStyle name="Comma [0] 2 31 2 2" xfId="40590" hidden="1" xr:uid="{6683016D-C6DB-4C1B-9CC9-B87A3EF0BDFE}"/>
    <cellStyle name="Comma [0] 2 31 2 2" xfId="41863" hidden="1" xr:uid="{1F8A24DF-B524-4697-9182-4E9B0A5E50F3}"/>
    <cellStyle name="Comma [0] 2 31 2 2" xfId="42136" hidden="1" xr:uid="{F4BA668E-DBE9-44F1-8B9E-0414F45B6FD4}"/>
    <cellStyle name="Comma [0] 2 31 2 2" xfId="42346" hidden="1" xr:uid="{B7D4CFDE-4253-4B09-BC51-7C01631F3F06}"/>
    <cellStyle name="Comma [0] 2 31 2 2" xfId="43619" hidden="1" xr:uid="{FE28488D-6D47-40FA-930B-97E082909F8D}"/>
    <cellStyle name="Comma [0] 2 31 2 2" xfId="43892" hidden="1" xr:uid="{3EED4C8E-8B93-4F77-8B43-3D0DB932EC3D}"/>
    <cellStyle name="Comma [0] 2 31 2 2" xfId="44102" hidden="1" xr:uid="{57CA2716-9782-4851-B630-F01B98166417}"/>
    <cellStyle name="Comma [0] 2 31 2 2" xfId="45375" hidden="1" xr:uid="{A9AD93EA-9423-4656-993C-9FCA1741978B}"/>
    <cellStyle name="Comma [0] 2 31 2 2" xfId="45648" hidden="1" xr:uid="{FCE9CDC8-A53D-4EC3-B629-0EE6DFCFDFA5}"/>
    <cellStyle name="Comma [0] 2 31 2 2" xfId="45858" hidden="1" xr:uid="{D5976A45-E6E1-43B1-A7A9-879A116BA403}"/>
    <cellStyle name="Comma [0] 2 31 2 2" xfId="47131" hidden="1" xr:uid="{FCCD8475-2735-45CF-BFF4-72FEBBCBD8B0}"/>
    <cellStyle name="Comma [0] 2 31 2 2" xfId="47404" hidden="1" xr:uid="{164B6529-8E67-4F37-B798-BF0AAB255B30}"/>
    <cellStyle name="Comma [0] 2 31 2 2" xfId="47614" hidden="1" xr:uid="{8F0535D2-1537-4E49-88F7-153566E4CFD7}"/>
    <cellStyle name="Comma [0] 2 31 2 2" xfId="48884" hidden="1" xr:uid="{FD428464-40A9-4A6F-B952-6BA6E9A9F686}"/>
    <cellStyle name="Comma [0] 2 31 2 2" xfId="49157" hidden="1" xr:uid="{7F6D3520-8AD3-4A6A-9851-05F728B1C568}"/>
    <cellStyle name="Comma [0] 2 31 2 2" xfId="49367" hidden="1" xr:uid="{FF194F4B-016F-4C96-8315-3742E61212AB}"/>
    <cellStyle name="Comma [0] 2 31 2 2" xfId="50634" hidden="1" xr:uid="{CFF14701-717F-42AD-ADBA-76DBAE33546D}"/>
    <cellStyle name="Comma [0] 2 31 2 2" xfId="50907" hidden="1" xr:uid="{D10EDADA-500B-42B2-8AD1-52D9C5E4D3A1}"/>
    <cellStyle name="Comma [0] 2 31 2 2" xfId="51117" hidden="1" xr:uid="{807FEC1A-9B4F-4237-8162-F55BEE252298}"/>
    <cellStyle name="Comma [0] 2 31 2 2" xfId="52378" hidden="1" xr:uid="{BD1B2FEA-1284-4F87-BF65-E72B73316D70}"/>
    <cellStyle name="Comma [0] 2 31 2 2" xfId="52651" hidden="1" xr:uid="{29F49A0F-57D9-4665-BDAC-7F149CB88DAD}"/>
    <cellStyle name="Comma [0] 2 31 2 2" xfId="52861" hidden="1" xr:uid="{B9A2A2BF-28AD-4A54-9E09-D5E69D8910FD}"/>
    <cellStyle name="Comma [0] 2 31 2 2" xfId="54112" hidden="1" xr:uid="{AA69D330-3A7D-4E07-B4E4-06D4D335EF3E}"/>
    <cellStyle name="Comma [0] 2 31 2 2" xfId="54385" hidden="1" xr:uid="{2272F197-8036-4326-88F4-5EE0BC78E2ED}"/>
    <cellStyle name="Comma [0] 2 31 2 2" xfId="54595" hidden="1" xr:uid="{E683D396-65F9-4CAB-8C26-09552675FC77}"/>
    <cellStyle name="Comma [0] 2 31 2 2" xfId="55836" hidden="1" xr:uid="{E2330E8C-2192-4AD7-B029-E5006043AA00}"/>
    <cellStyle name="Comma [0] 2 31 2 2" xfId="56109" hidden="1" xr:uid="{AA2A9A19-C575-4E7F-8DA6-760DC79B86F8}"/>
    <cellStyle name="Comma [0] 2 31 2 2" xfId="56319" hidden="1" xr:uid="{03615FA7-8FC8-4CA8-BADF-F795448BAD86}"/>
    <cellStyle name="Comma [0] 2 31 2 2" xfId="57543" hidden="1" xr:uid="{0339D666-7276-4D6B-962B-603B3421B283}"/>
    <cellStyle name="Comma [0] 2 31 2 2" xfId="57816" hidden="1" xr:uid="{67197C14-1450-47B9-8642-C90D35166E94}"/>
    <cellStyle name="Comma [0] 2 31 2 2" xfId="58026" hidden="1" xr:uid="{B3C284C4-910E-4DBD-B24E-BE8414027EF6}"/>
    <cellStyle name="Comma [0] 2 31 2 2" xfId="59237" hidden="1" xr:uid="{5BCD2F71-95A6-42B6-AE13-62F5119C4918}"/>
    <cellStyle name="Comma [0] 2 31 2 2" xfId="59510" hidden="1" xr:uid="{DE8CA902-116D-4A0E-9706-93D431A0AFCD}"/>
    <cellStyle name="Comma [0] 2 31 2 2" xfId="59720" hidden="1" xr:uid="{712333B6-18B1-4818-A66E-F9DE196BC1C6}"/>
    <cellStyle name="Comma [0] 2 31 2 2" xfId="60898" hidden="1" xr:uid="{31B7D8AF-3EAB-4204-9332-5D4E02C99668}"/>
    <cellStyle name="Comma [0] 2 31 2 2" xfId="61171" hidden="1" xr:uid="{70B750DA-CD0F-4E91-B33D-1A86DEB088D9}"/>
    <cellStyle name="Comma [0] 2 31 2 2" xfId="61381" hidden="1" xr:uid="{E2E5AA46-B6D0-4A6F-9286-8260CB69EA68}"/>
    <cellStyle name="Comma [0] 2 31 2 2" xfId="62533" hidden="1" xr:uid="{E50E9CFD-5AC0-4870-8D4D-684855D9339D}"/>
    <cellStyle name="Comma [0] 2 31 2 2" xfId="62806" hidden="1" xr:uid="{203494C8-54D3-4CFD-8F10-A58BCD53339A}"/>
    <cellStyle name="Comma [0] 2 31 2 2" xfId="63016" hidden="1" xr:uid="{41FFFF5C-E4DB-4FB1-94D7-6031FFC3A7D3}"/>
    <cellStyle name="Comma [0] 2 31 3" xfId="4663" xr:uid="{00000000-0005-0000-0000-00003A120000}"/>
    <cellStyle name="Comma [0] 2 31 3 2" xfId="36682" xr:uid="{5BE045A6-10D7-4505-838A-CE8460CBFCA8}"/>
    <cellStyle name="Comma [0] 2 32" xfId="863" xr:uid="{00000000-0005-0000-0000-000062030000}"/>
    <cellStyle name="Comma [0] 2 32 2" xfId="1518" hidden="1" xr:uid="{00000000-0005-0000-0000-0000F1050000}"/>
    <cellStyle name="Comma [0] 2 32 2" xfId="2059" hidden="1" xr:uid="{00000000-0005-0000-0000-00000E080000}"/>
    <cellStyle name="Comma [0] 2 32 2" xfId="2334" hidden="1" xr:uid="{00000000-0005-0000-0000-000021090000}"/>
    <cellStyle name="Comma [0] 2 32 2" xfId="2545" hidden="1" xr:uid="{00000000-0005-0000-0000-0000F4090000}"/>
    <cellStyle name="Comma [0] 2 32 2" xfId="33551" hidden="1" xr:uid="{C7D54AEB-165D-44AD-A3D0-3C097DD7C51B}"/>
    <cellStyle name="Comma [0] 2 32 2" xfId="34089" hidden="1" xr:uid="{2F042A57-9E6C-4F1B-8B7C-4A193B923081}"/>
    <cellStyle name="Comma [0] 2 32 2" xfId="34364" hidden="1" xr:uid="{9E3EEF66-E7BC-4D3C-A5C0-A77AFE871283}"/>
    <cellStyle name="Comma [0] 2 32 2" xfId="34575" hidden="1" xr:uid="{780A2243-740A-4A68-AE27-1BDDF6BF8511}"/>
    <cellStyle name="Comma [0] 2 32 2" xfId="32916" xr:uid="{33D67914-7329-4B40-84A2-667438258F9E}"/>
    <cellStyle name="Comma [0] 2 32 2 2" xfId="5315" hidden="1" xr:uid="{00000000-0005-0000-0000-0000C6140000}"/>
    <cellStyle name="Comma [0] 2 32 2 2" xfId="5861" hidden="1" xr:uid="{00000000-0005-0000-0000-0000E8160000}"/>
    <cellStyle name="Comma [0] 2 32 2 2" xfId="6136" hidden="1" xr:uid="{00000000-0005-0000-0000-0000FB170000}"/>
    <cellStyle name="Comma [0] 2 32 2 2" xfId="6347" hidden="1" xr:uid="{00000000-0005-0000-0000-0000CE180000}"/>
    <cellStyle name="Comma [0] 2 32 2 2" xfId="8080" hidden="1" xr:uid="{00000000-0005-0000-0000-0000931F0000}"/>
    <cellStyle name="Comma [0] 2 32 2 2" xfId="8355" hidden="1" xr:uid="{00000000-0005-0000-0000-0000A6200000}"/>
    <cellStyle name="Comma [0] 2 32 2 2" xfId="8566" hidden="1" xr:uid="{00000000-0005-0000-0000-000079210000}"/>
    <cellStyle name="Comma [0] 2 32 2 2" xfId="9836" hidden="1" xr:uid="{00000000-0005-0000-0000-00006F260000}"/>
    <cellStyle name="Comma [0] 2 32 2 2" xfId="10111" hidden="1" xr:uid="{00000000-0005-0000-0000-000082270000}"/>
    <cellStyle name="Comma [0] 2 32 2 2" xfId="10322" hidden="1" xr:uid="{00000000-0005-0000-0000-000055280000}"/>
    <cellStyle name="Comma [0] 2 32 2 2" xfId="11592" hidden="1" xr:uid="{00000000-0005-0000-0000-00004B2D0000}"/>
    <cellStyle name="Comma [0] 2 32 2 2" xfId="11867" hidden="1" xr:uid="{00000000-0005-0000-0000-00005E2E0000}"/>
    <cellStyle name="Comma [0] 2 32 2 2" xfId="12078" hidden="1" xr:uid="{00000000-0005-0000-0000-0000312F0000}"/>
    <cellStyle name="Comma [0] 2 32 2 2" xfId="13348" hidden="1" xr:uid="{00000000-0005-0000-0000-000027340000}"/>
    <cellStyle name="Comma [0] 2 32 2 2" xfId="13623" hidden="1" xr:uid="{00000000-0005-0000-0000-00003A350000}"/>
    <cellStyle name="Comma [0] 2 32 2 2" xfId="13834" hidden="1" xr:uid="{00000000-0005-0000-0000-00000D360000}"/>
    <cellStyle name="Comma [0] 2 32 2 2" xfId="15104" hidden="1" xr:uid="{00000000-0005-0000-0000-0000033B0000}"/>
    <cellStyle name="Comma [0] 2 32 2 2" xfId="15379" hidden="1" xr:uid="{00000000-0005-0000-0000-0000163C0000}"/>
    <cellStyle name="Comma [0] 2 32 2 2" xfId="15590" hidden="1" xr:uid="{00000000-0005-0000-0000-0000E93C0000}"/>
    <cellStyle name="Comma [0] 2 32 2 2" xfId="16857" hidden="1" xr:uid="{00000000-0005-0000-0000-0000DC410000}"/>
    <cellStyle name="Comma [0] 2 32 2 2" xfId="17132" hidden="1" xr:uid="{00000000-0005-0000-0000-0000EF420000}"/>
    <cellStyle name="Comma [0] 2 32 2 2" xfId="17343" hidden="1" xr:uid="{00000000-0005-0000-0000-0000C2430000}"/>
    <cellStyle name="Comma [0] 2 32 2 2" xfId="18607" hidden="1" xr:uid="{00000000-0005-0000-0000-0000B2480000}"/>
    <cellStyle name="Comma [0] 2 32 2 2" xfId="18882" hidden="1" xr:uid="{00000000-0005-0000-0000-0000C5490000}"/>
    <cellStyle name="Comma [0] 2 32 2 2" xfId="19093" hidden="1" xr:uid="{00000000-0005-0000-0000-0000984A0000}"/>
    <cellStyle name="Comma [0] 2 32 2 2" xfId="20351" hidden="1" xr:uid="{00000000-0005-0000-0000-0000824F0000}"/>
    <cellStyle name="Comma [0] 2 32 2 2" xfId="20626" hidden="1" xr:uid="{00000000-0005-0000-0000-000095500000}"/>
    <cellStyle name="Comma [0] 2 32 2 2" xfId="20837" hidden="1" xr:uid="{00000000-0005-0000-0000-000068510000}"/>
    <cellStyle name="Comma [0] 2 32 2 2" xfId="22085" hidden="1" xr:uid="{00000000-0005-0000-0000-000048560000}"/>
    <cellStyle name="Comma [0] 2 32 2 2" xfId="22360" hidden="1" xr:uid="{00000000-0005-0000-0000-00005B570000}"/>
    <cellStyle name="Comma [0] 2 32 2 2" xfId="22571" hidden="1" xr:uid="{00000000-0005-0000-0000-00002E580000}"/>
    <cellStyle name="Comma [0] 2 32 2 2" xfId="23809" hidden="1" xr:uid="{00000000-0005-0000-0000-0000045D0000}"/>
    <cellStyle name="Comma [0] 2 32 2 2" xfId="24084" hidden="1" xr:uid="{00000000-0005-0000-0000-0000175E0000}"/>
    <cellStyle name="Comma [0] 2 32 2 2" xfId="24295" hidden="1" xr:uid="{00000000-0005-0000-0000-0000EA5E0000}"/>
    <cellStyle name="Comma [0] 2 32 2 2" xfId="25516" hidden="1" xr:uid="{00000000-0005-0000-0000-0000AF630000}"/>
    <cellStyle name="Comma [0] 2 32 2 2" xfId="25791" hidden="1" xr:uid="{00000000-0005-0000-0000-0000C2640000}"/>
    <cellStyle name="Comma [0] 2 32 2 2" xfId="26002" hidden="1" xr:uid="{00000000-0005-0000-0000-000095650000}"/>
    <cellStyle name="Comma [0] 2 32 2 2" xfId="27210" hidden="1" xr:uid="{00000000-0005-0000-0000-00004D6A0000}"/>
    <cellStyle name="Comma [0] 2 32 2 2" xfId="27485" hidden="1" xr:uid="{00000000-0005-0000-0000-0000606B0000}"/>
    <cellStyle name="Comma [0] 2 32 2 2" xfId="27696" hidden="1" xr:uid="{00000000-0005-0000-0000-0000336C0000}"/>
    <cellStyle name="Comma [0] 2 32 2 2" xfId="28871" hidden="1" xr:uid="{00000000-0005-0000-0000-0000CA700000}"/>
    <cellStyle name="Comma [0] 2 32 2 2" xfId="29146" hidden="1" xr:uid="{00000000-0005-0000-0000-0000DD710000}"/>
    <cellStyle name="Comma [0] 2 32 2 2" xfId="29357" hidden="1" xr:uid="{00000000-0005-0000-0000-0000B0720000}"/>
    <cellStyle name="Comma [0] 2 32 2 2" xfId="30506" hidden="1" xr:uid="{00000000-0005-0000-0000-00002D770000}"/>
    <cellStyle name="Comma [0] 2 32 2 2" xfId="30781" hidden="1" xr:uid="{00000000-0005-0000-0000-000040780000}"/>
    <cellStyle name="Comma [0] 2 32 2 2" xfId="30992" hidden="1" xr:uid="{00000000-0005-0000-0000-000013790000}"/>
    <cellStyle name="Comma [0] 2 32 2 2" xfId="37334" hidden="1" xr:uid="{C0BAFD64-B22E-4816-A839-5FAF31A7C866}"/>
    <cellStyle name="Comma [0] 2 32 2 2" xfId="37880" hidden="1" xr:uid="{2853EFC7-E588-488E-BAD3-B48B7066DF21}"/>
    <cellStyle name="Comma [0] 2 32 2 2" xfId="38155" hidden="1" xr:uid="{1E3A6C5C-3011-441C-B36E-F0719EA73716}"/>
    <cellStyle name="Comma [0] 2 32 2 2" xfId="38366" hidden="1" xr:uid="{FEF73AAF-9116-49FF-AF33-BD9D67C19CE1}"/>
    <cellStyle name="Comma [0] 2 32 2 2" xfId="40099" hidden="1" xr:uid="{4472C7EC-0359-465D-B9D7-F2471EBB258A}"/>
    <cellStyle name="Comma [0] 2 32 2 2" xfId="40374" hidden="1" xr:uid="{BB3F8A5E-EE7C-4B5B-80A9-68F12BDF598F}"/>
    <cellStyle name="Comma [0] 2 32 2 2" xfId="40585" hidden="1" xr:uid="{2FF28837-57D6-47B9-BF32-E0D9147096EE}"/>
    <cellStyle name="Comma [0] 2 32 2 2" xfId="41855" hidden="1" xr:uid="{8BB9F3E5-F45F-4C25-BC82-63AAA99996B9}"/>
    <cellStyle name="Comma [0] 2 32 2 2" xfId="42130" hidden="1" xr:uid="{EB586A71-13FD-4B61-9CB0-5CFD668C1D81}"/>
    <cellStyle name="Comma [0] 2 32 2 2" xfId="42341" hidden="1" xr:uid="{1CFD9B56-FF43-4CF9-B9F9-C55DE73A97B5}"/>
    <cellStyle name="Comma [0] 2 32 2 2" xfId="43611" hidden="1" xr:uid="{F84EA86E-A58F-4887-A4E8-07A9F4842ED1}"/>
    <cellStyle name="Comma [0] 2 32 2 2" xfId="43886" hidden="1" xr:uid="{ADE7DFC7-FE26-4E00-B478-92A2EB4248DE}"/>
    <cellStyle name="Comma [0] 2 32 2 2" xfId="44097" hidden="1" xr:uid="{C398F5BF-3E18-4B2A-9248-484E59B3B291}"/>
    <cellStyle name="Comma [0] 2 32 2 2" xfId="45367" hidden="1" xr:uid="{8FBF491C-936D-40C4-AAF2-E712E3D27E72}"/>
    <cellStyle name="Comma [0] 2 32 2 2" xfId="45642" hidden="1" xr:uid="{68A93685-6B81-4DA7-9014-B8CCD0930A7E}"/>
    <cellStyle name="Comma [0] 2 32 2 2" xfId="45853" hidden="1" xr:uid="{08E11EA0-80A7-4D62-83FA-B55F38C81347}"/>
    <cellStyle name="Comma [0] 2 32 2 2" xfId="47123" hidden="1" xr:uid="{813243CD-FADE-40DF-B2A4-0E7C7EEFC87A}"/>
    <cellStyle name="Comma [0] 2 32 2 2" xfId="47398" hidden="1" xr:uid="{6D8879A3-7E77-49CB-9F0D-51EE2BA0CDF1}"/>
    <cellStyle name="Comma [0] 2 32 2 2" xfId="47609" hidden="1" xr:uid="{26DDDF00-741E-4D84-9B3F-7B2A8400BBDE}"/>
    <cellStyle name="Comma [0] 2 32 2 2" xfId="48876" hidden="1" xr:uid="{2DB58747-AA36-4603-B8CF-3F91DB63EF14}"/>
    <cellStyle name="Comma [0] 2 32 2 2" xfId="49151" hidden="1" xr:uid="{DA1497E8-3A55-4CC1-893E-058837FEE8DA}"/>
    <cellStyle name="Comma [0] 2 32 2 2" xfId="49362" hidden="1" xr:uid="{9FA3F693-74E9-435F-86CB-BB498B3045CD}"/>
    <cellStyle name="Comma [0] 2 32 2 2" xfId="50626" hidden="1" xr:uid="{4031E075-C153-47CD-90C8-7B5EEECDCB6E}"/>
    <cellStyle name="Comma [0] 2 32 2 2" xfId="50901" hidden="1" xr:uid="{56B70DC3-E3C8-48EA-AB26-414F7A13B041}"/>
    <cellStyle name="Comma [0] 2 32 2 2" xfId="51112" hidden="1" xr:uid="{62AE63EF-7D95-405A-B201-54C69B85AB5E}"/>
    <cellStyle name="Comma [0] 2 32 2 2" xfId="52370" hidden="1" xr:uid="{780660DB-BE57-4FD0-806B-3BFF35E01C80}"/>
    <cellStyle name="Comma [0] 2 32 2 2" xfId="52645" hidden="1" xr:uid="{DA2B301C-C184-4AA7-A433-46E0DA296A10}"/>
    <cellStyle name="Comma [0] 2 32 2 2" xfId="52856" hidden="1" xr:uid="{BC712D8A-1EF0-417C-ABEA-257CBEC1FBF7}"/>
    <cellStyle name="Comma [0] 2 32 2 2" xfId="54104" hidden="1" xr:uid="{E2F6F360-F7FF-49B0-B590-D77732CBB59C}"/>
    <cellStyle name="Comma [0] 2 32 2 2" xfId="54379" hidden="1" xr:uid="{C852F33D-D02A-4DBB-94A1-1DD32FB4E849}"/>
    <cellStyle name="Comma [0] 2 32 2 2" xfId="54590" hidden="1" xr:uid="{7145AA13-E6DF-408F-81A2-06F089F20596}"/>
    <cellStyle name="Comma [0] 2 32 2 2" xfId="55828" hidden="1" xr:uid="{4CBB82A6-B12C-47A1-86F6-FD93CFB5EFE4}"/>
    <cellStyle name="Comma [0] 2 32 2 2" xfId="56103" hidden="1" xr:uid="{C1455A45-214B-415B-95E4-CD249C10E3C2}"/>
    <cellStyle name="Comma [0] 2 32 2 2" xfId="56314" hidden="1" xr:uid="{2B5A2CCB-C56D-4B0A-AD15-16C4743291DD}"/>
    <cellStyle name="Comma [0] 2 32 2 2" xfId="57535" hidden="1" xr:uid="{3F48E741-68C7-418F-AFCE-F825634DA568}"/>
    <cellStyle name="Comma [0] 2 32 2 2" xfId="57810" hidden="1" xr:uid="{4FEA0598-EF28-4123-A23D-A3CEC0935163}"/>
    <cellStyle name="Comma [0] 2 32 2 2" xfId="58021" hidden="1" xr:uid="{396FB24E-42FB-4CCE-8F9B-4BB9072FB091}"/>
    <cellStyle name="Comma [0] 2 32 2 2" xfId="59229" hidden="1" xr:uid="{34F57531-64FE-4B21-A25A-19C1A993E8A7}"/>
    <cellStyle name="Comma [0] 2 32 2 2" xfId="59504" hidden="1" xr:uid="{3FF2530C-3439-466E-9C03-97518B5E2CF7}"/>
    <cellStyle name="Comma [0] 2 32 2 2" xfId="59715" hidden="1" xr:uid="{FF51B1EB-2404-4E44-A11C-B9D87C4A7911}"/>
    <cellStyle name="Comma [0] 2 32 2 2" xfId="60890" hidden="1" xr:uid="{8893119E-D947-4E05-A9DF-254BD5E51C38}"/>
    <cellStyle name="Comma [0] 2 32 2 2" xfId="61165" hidden="1" xr:uid="{4286A2D3-B467-4672-BAE5-373848E3F437}"/>
    <cellStyle name="Comma [0] 2 32 2 2" xfId="61376" hidden="1" xr:uid="{E15B6B3B-0167-444F-A048-DBF79778CFD9}"/>
    <cellStyle name="Comma [0] 2 32 2 2" xfId="62525" hidden="1" xr:uid="{C9FB04F8-86D3-4E3E-A6A7-94BB598E7F18}"/>
    <cellStyle name="Comma [0] 2 32 2 2" xfId="62800" hidden="1" xr:uid="{9C996282-BE66-4B1A-8A5E-7A7D639D4E05}"/>
    <cellStyle name="Comma [0] 2 32 2 2" xfId="63011" hidden="1" xr:uid="{A00F93EF-A31B-44F5-90FB-6BBC7FD8AC92}"/>
    <cellStyle name="Comma [0] 2 32 3" xfId="4654" xr:uid="{00000000-0005-0000-0000-000031120000}"/>
    <cellStyle name="Comma [0] 2 32 3 2" xfId="36673" xr:uid="{CDC0F2C9-1B97-4AFD-8CF9-F8BF3734E54A}"/>
    <cellStyle name="Comma [0] 2 33" xfId="861" xr:uid="{00000000-0005-0000-0000-000060030000}"/>
    <cellStyle name="Comma [0] 2 33 2" xfId="1516" hidden="1" xr:uid="{00000000-0005-0000-0000-0000EF050000}"/>
    <cellStyle name="Comma [0] 2 33 2" xfId="2057" hidden="1" xr:uid="{00000000-0005-0000-0000-00000C080000}"/>
    <cellStyle name="Comma [0] 2 33 2" xfId="2332" hidden="1" xr:uid="{00000000-0005-0000-0000-00001F090000}"/>
    <cellStyle name="Comma [0] 2 33 2" xfId="2544" hidden="1" xr:uid="{00000000-0005-0000-0000-0000F3090000}"/>
    <cellStyle name="Comma [0] 2 33 2" xfId="33549" hidden="1" xr:uid="{5EC9FB7A-B13B-4B1D-9310-2BC88BBAB697}"/>
    <cellStyle name="Comma [0] 2 33 2" xfId="34087" hidden="1" xr:uid="{4FAFC560-3FB5-4A05-A2AF-796B4CCFF4BD}"/>
    <cellStyle name="Comma [0] 2 33 2" xfId="34362" hidden="1" xr:uid="{09FAEBF6-C3CF-4B75-8245-72FACDA50EFD}"/>
    <cellStyle name="Comma [0] 2 33 2" xfId="34574" hidden="1" xr:uid="{F912C0D0-9B7B-40E9-B7E9-17BB84266FB3}"/>
    <cellStyle name="Comma [0] 2 33 2" xfId="32914" xr:uid="{F951819C-7499-4783-82B8-3B8EB613717D}"/>
    <cellStyle name="Comma [0] 2 33 2 2" xfId="5313" hidden="1" xr:uid="{00000000-0005-0000-0000-0000C4140000}"/>
    <cellStyle name="Comma [0] 2 33 2 2" xfId="5859" hidden="1" xr:uid="{00000000-0005-0000-0000-0000E6160000}"/>
    <cellStyle name="Comma [0] 2 33 2 2" xfId="6134" hidden="1" xr:uid="{00000000-0005-0000-0000-0000F9170000}"/>
    <cellStyle name="Comma [0] 2 33 2 2" xfId="6346" hidden="1" xr:uid="{00000000-0005-0000-0000-0000CD180000}"/>
    <cellStyle name="Comma [0] 2 33 2 2" xfId="8078" hidden="1" xr:uid="{00000000-0005-0000-0000-0000911F0000}"/>
    <cellStyle name="Comma [0] 2 33 2 2" xfId="8353" hidden="1" xr:uid="{00000000-0005-0000-0000-0000A4200000}"/>
    <cellStyle name="Comma [0] 2 33 2 2" xfId="8565" hidden="1" xr:uid="{00000000-0005-0000-0000-000078210000}"/>
    <cellStyle name="Comma [0] 2 33 2 2" xfId="9834" hidden="1" xr:uid="{00000000-0005-0000-0000-00006D260000}"/>
    <cellStyle name="Comma [0] 2 33 2 2" xfId="10109" hidden="1" xr:uid="{00000000-0005-0000-0000-000080270000}"/>
    <cellStyle name="Comma [0] 2 33 2 2" xfId="10321" hidden="1" xr:uid="{00000000-0005-0000-0000-000054280000}"/>
    <cellStyle name="Comma [0] 2 33 2 2" xfId="11590" hidden="1" xr:uid="{00000000-0005-0000-0000-0000492D0000}"/>
    <cellStyle name="Comma [0] 2 33 2 2" xfId="11865" hidden="1" xr:uid="{00000000-0005-0000-0000-00005C2E0000}"/>
    <cellStyle name="Comma [0] 2 33 2 2" xfId="12077" hidden="1" xr:uid="{00000000-0005-0000-0000-0000302F0000}"/>
    <cellStyle name="Comma [0] 2 33 2 2" xfId="13346" hidden="1" xr:uid="{00000000-0005-0000-0000-000025340000}"/>
    <cellStyle name="Comma [0] 2 33 2 2" xfId="13621" hidden="1" xr:uid="{00000000-0005-0000-0000-000038350000}"/>
    <cellStyle name="Comma [0] 2 33 2 2" xfId="13833" hidden="1" xr:uid="{00000000-0005-0000-0000-00000C360000}"/>
    <cellStyle name="Comma [0] 2 33 2 2" xfId="15102" hidden="1" xr:uid="{00000000-0005-0000-0000-0000013B0000}"/>
    <cellStyle name="Comma [0] 2 33 2 2" xfId="15377" hidden="1" xr:uid="{00000000-0005-0000-0000-0000143C0000}"/>
    <cellStyle name="Comma [0] 2 33 2 2" xfId="15589" hidden="1" xr:uid="{00000000-0005-0000-0000-0000E83C0000}"/>
    <cellStyle name="Comma [0] 2 33 2 2" xfId="16855" hidden="1" xr:uid="{00000000-0005-0000-0000-0000DA410000}"/>
    <cellStyle name="Comma [0] 2 33 2 2" xfId="17130" hidden="1" xr:uid="{00000000-0005-0000-0000-0000ED420000}"/>
    <cellStyle name="Comma [0] 2 33 2 2" xfId="17342" hidden="1" xr:uid="{00000000-0005-0000-0000-0000C1430000}"/>
    <cellStyle name="Comma [0] 2 33 2 2" xfId="18605" hidden="1" xr:uid="{00000000-0005-0000-0000-0000B0480000}"/>
    <cellStyle name="Comma [0] 2 33 2 2" xfId="18880" hidden="1" xr:uid="{00000000-0005-0000-0000-0000C3490000}"/>
    <cellStyle name="Comma [0] 2 33 2 2" xfId="19092" hidden="1" xr:uid="{00000000-0005-0000-0000-0000974A0000}"/>
    <cellStyle name="Comma [0] 2 33 2 2" xfId="20349" hidden="1" xr:uid="{00000000-0005-0000-0000-0000804F0000}"/>
    <cellStyle name="Comma [0] 2 33 2 2" xfId="20624" hidden="1" xr:uid="{00000000-0005-0000-0000-000093500000}"/>
    <cellStyle name="Comma [0] 2 33 2 2" xfId="20836" hidden="1" xr:uid="{00000000-0005-0000-0000-000067510000}"/>
    <cellStyle name="Comma [0] 2 33 2 2" xfId="22083" hidden="1" xr:uid="{00000000-0005-0000-0000-000046560000}"/>
    <cellStyle name="Comma [0] 2 33 2 2" xfId="22358" hidden="1" xr:uid="{00000000-0005-0000-0000-000059570000}"/>
    <cellStyle name="Comma [0] 2 33 2 2" xfId="22570" hidden="1" xr:uid="{00000000-0005-0000-0000-00002D580000}"/>
    <cellStyle name="Comma [0] 2 33 2 2" xfId="23807" hidden="1" xr:uid="{00000000-0005-0000-0000-0000025D0000}"/>
    <cellStyle name="Comma [0] 2 33 2 2" xfId="24082" hidden="1" xr:uid="{00000000-0005-0000-0000-0000155E0000}"/>
    <cellStyle name="Comma [0] 2 33 2 2" xfId="24294" hidden="1" xr:uid="{00000000-0005-0000-0000-0000E95E0000}"/>
    <cellStyle name="Comma [0] 2 33 2 2" xfId="25514" hidden="1" xr:uid="{00000000-0005-0000-0000-0000AD630000}"/>
    <cellStyle name="Comma [0] 2 33 2 2" xfId="25789" hidden="1" xr:uid="{00000000-0005-0000-0000-0000C0640000}"/>
    <cellStyle name="Comma [0] 2 33 2 2" xfId="26001" hidden="1" xr:uid="{00000000-0005-0000-0000-000094650000}"/>
    <cellStyle name="Comma [0] 2 33 2 2" xfId="27208" hidden="1" xr:uid="{00000000-0005-0000-0000-00004B6A0000}"/>
    <cellStyle name="Comma [0] 2 33 2 2" xfId="27483" hidden="1" xr:uid="{00000000-0005-0000-0000-00005E6B0000}"/>
    <cellStyle name="Comma [0] 2 33 2 2" xfId="27695" hidden="1" xr:uid="{00000000-0005-0000-0000-0000326C0000}"/>
    <cellStyle name="Comma [0] 2 33 2 2" xfId="28869" hidden="1" xr:uid="{00000000-0005-0000-0000-0000C8700000}"/>
    <cellStyle name="Comma [0] 2 33 2 2" xfId="29144" hidden="1" xr:uid="{00000000-0005-0000-0000-0000DB710000}"/>
    <cellStyle name="Comma [0] 2 33 2 2" xfId="29356" hidden="1" xr:uid="{00000000-0005-0000-0000-0000AF720000}"/>
    <cellStyle name="Comma [0] 2 33 2 2" xfId="30504" hidden="1" xr:uid="{00000000-0005-0000-0000-00002B770000}"/>
    <cellStyle name="Comma [0] 2 33 2 2" xfId="30779" hidden="1" xr:uid="{00000000-0005-0000-0000-00003E780000}"/>
    <cellStyle name="Comma [0] 2 33 2 2" xfId="30991" hidden="1" xr:uid="{00000000-0005-0000-0000-000012790000}"/>
    <cellStyle name="Comma [0] 2 33 2 2" xfId="32015" hidden="1" xr:uid="{00000000-0005-0000-0000-0000127D0000}"/>
    <cellStyle name="Comma [0] 2 33 2 2" xfId="37332" hidden="1" xr:uid="{BC8A370D-FB3C-4098-AFCC-35E80922C499}"/>
    <cellStyle name="Comma [0] 2 33 2 2" xfId="37878" hidden="1" xr:uid="{1DF16954-3A47-403F-B6A9-462ADE907C75}"/>
    <cellStyle name="Comma [0] 2 33 2 2" xfId="38153" hidden="1" xr:uid="{338C3610-8969-4C26-8E93-D29239952B94}"/>
    <cellStyle name="Comma [0] 2 33 2 2" xfId="38365" hidden="1" xr:uid="{992A8629-FA6E-4CFF-9FF4-D46F84117B63}"/>
    <cellStyle name="Comma [0] 2 33 2 2" xfId="40097" hidden="1" xr:uid="{DF31C6B9-5074-42D2-A3B8-BC34D7161CBE}"/>
    <cellStyle name="Comma [0] 2 33 2 2" xfId="40372" hidden="1" xr:uid="{353646D2-6E07-480D-A9E4-D567625E8558}"/>
    <cellStyle name="Comma [0] 2 33 2 2" xfId="40584" hidden="1" xr:uid="{F7FE873F-51F3-44E6-86B5-9D33904A9689}"/>
    <cellStyle name="Comma [0] 2 33 2 2" xfId="41853" hidden="1" xr:uid="{33101274-47E8-4A6F-9CD3-6B8F8C04C5BB}"/>
    <cellStyle name="Comma [0] 2 33 2 2" xfId="42128" hidden="1" xr:uid="{7E53BFD8-9028-43C6-9ACA-8CBD1FB37632}"/>
    <cellStyle name="Comma [0] 2 33 2 2" xfId="42340" hidden="1" xr:uid="{8B894D1A-1063-4AB9-A180-27EA4F51E948}"/>
    <cellStyle name="Comma [0] 2 33 2 2" xfId="43609" hidden="1" xr:uid="{44B2D210-447D-46F6-BEA7-EE6A2480A63B}"/>
    <cellStyle name="Comma [0] 2 33 2 2" xfId="43884" hidden="1" xr:uid="{90B951DD-1240-47BE-BF1C-1B3997B88BB3}"/>
    <cellStyle name="Comma [0] 2 33 2 2" xfId="44096" hidden="1" xr:uid="{A39C4BE2-5458-47F9-B7F2-A83DEC3C4822}"/>
    <cellStyle name="Comma [0] 2 33 2 2" xfId="45365" hidden="1" xr:uid="{FE49C047-684E-4396-A262-5A3CB00CB5D7}"/>
    <cellStyle name="Comma [0] 2 33 2 2" xfId="45640" hidden="1" xr:uid="{CC8567C7-EFA7-4B53-BA1D-739580BB41E9}"/>
    <cellStyle name="Comma [0] 2 33 2 2" xfId="45852" hidden="1" xr:uid="{00E85328-60EE-47D2-8D61-88F525AC9ED8}"/>
    <cellStyle name="Comma [0] 2 33 2 2" xfId="47121" hidden="1" xr:uid="{61D4D30F-8A99-44FD-9E6F-8C231BB1507B}"/>
    <cellStyle name="Comma [0] 2 33 2 2" xfId="47396" hidden="1" xr:uid="{50FF09E0-C568-41A2-94C8-FB3E455F21C5}"/>
    <cellStyle name="Comma [0] 2 33 2 2" xfId="47608" hidden="1" xr:uid="{5F65B161-094D-4B69-B517-2E64910F40B2}"/>
    <cellStyle name="Comma [0] 2 33 2 2" xfId="48874" hidden="1" xr:uid="{EF6736F9-1733-43BD-B74B-49F6EEBA9452}"/>
    <cellStyle name="Comma [0] 2 33 2 2" xfId="49149" hidden="1" xr:uid="{3772986C-2DA3-48DC-B3B3-A5768215E10C}"/>
    <cellStyle name="Comma [0] 2 33 2 2" xfId="49361" hidden="1" xr:uid="{EA29DAFB-A93D-4AB4-A770-4DB64CC87675}"/>
    <cellStyle name="Comma [0] 2 33 2 2" xfId="50624" hidden="1" xr:uid="{85306E69-BFE3-4ADE-AF60-2A4C5E0AB90E}"/>
    <cellStyle name="Comma [0] 2 33 2 2" xfId="50899" hidden="1" xr:uid="{97D8F664-165F-4047-AE7C-D0E650831D4A}"/>
    <cellStyle name="Comma [0] 2 33 2 2" xfId="51111" hidden="1" xr:uid="{863F92F6-D1AD-4422-AEE9-630C6E2A20F7}"/>
    <cellStyle name="Comma [0] 2 33 2 2" xfId="52368" hidden="1" xr:uid="{BF8DD623-3E23-4054-B441-695B476FA581}"/>
    <cellStyle name="Comma [0] 2 33 2 2" xfId="52643" hidden="1" xr:uid="{D44356F9-A9E2-4AD1-BFE3-C0584DCBA917}"/>
    <cellStyle name="Comma [0] 2 33 2 2" xfId="52855" hidden="1" xr:uid="{6016DFE6-836D-4AC7-9535-29F0A2B94CCB}"/>
    <cellStyle name="Comma [0] 2 33 2 2" xfId="54102" hidden="1" xr:uid="{D2145BA9-B01E-4C40-848C-488A9262A8B1}"/>
    <cellStyle name="Comma [0] 2 33 2 2" xfId="54377" hidden="1" xr:uid="{20033E1E-3F5D-41F3-A9E1-958C5CABB209}"/>
    <cellStyle name="Comma [0] 2 33 2 2" xfId="54589" hidden="1" xr:uid="{384AED72-6976-4761-B349-B768A3D7AFA0}"/>
    <cellStyle name="Comma [0] 2 33 2 2" xfId="55826" hidden="1" xr:uid="{4A898EB5-5B96-498D-BC69-3BF5F7BAA772}"/>
    <cellStyle name="Comma [0] 2 33 2 2" xfId="56101" hidden="1" xr:uid="{9B85B814-E6DA-4A97-A8C6-A69B957BD575}"/>
    <cellStyle name="Comma [0] 2 33 2 2" xfId="56313" hidden="1" xr:uid="{4197052E-5F2F-410E-839F-27BE6E514D0D}"/>
    <cellStyle name="Comma [0] 2 33 2 2" xfId="57533" hidden="1" xr:uid="{8F076484-6DFB-4DC2-8092-8E4DDAC644A3}"/>
    <cellStyle name="Comma [0] 2 33 2 2" xfId="57808" hidden="1" xr:uid="{9DF1A70B-577E-4B8F-8A93-23A9F1F151C9}"/>
    <cellStyle name="Comma [0] 2 33 2 2" xfId="58020" hidden="1" xr:uid="{346F3CA9-AE82-4C89-9BEB-2AB5C9C9A615}"/>
    <cellStyle name="Comma [0] 2 33 2 2" xfId="59227" hidden="1" xr:uid="{37232F71-A7E1-4957-A987-F9C64ADDF22F}"/>
    <cellStyle name="Comma [0] 2 33 2 2" xfId="59502" hidden="1" xr:uid="{D8318009-3391-4432-9F13-C0A2D643BA90}"/>
    <cellStyle name="Comma [0] 2 33 2 2" xfId="59714" hidden="1" xr:uid="{2C197831-EDAE-4E1E-BACD-23494AB777EA}"/>
    <cellStyle name="Comma [0] 2 33 2 2" xfId="60888" hidden="1" xr:uid="{1AC48E88-7BF7-4A7A-9EEE-2770C71DE92C}"/>
    <cellStyle name="Comma [0] 2 33 2 2" xfId="61163" hidden="1" xr:uid="{5F9AC674-E3C4-4813-ADCA-51EE5D3B06E7}"/>
    <cellStyle name="Comma [0] 2 33 2 2" xfId="61375" hidden="1" xr:uid="{7871005B-B4B5-4C77-8BC6-C8A5CAB360C7}"/>
    <cellStyle name="Comma [0] 2 33 2 2" xfId="62523" hidden="1" xr:uid="{21E17528-CFF6-4DF1-A640-C3C9D0CBCE10}"/>
    <cellStyle name="Comma [0] 2 33 2 2" xfId="62798" hidden="1" xr:uid="{32F20E16-F12A-476B-AFD3-4F844B80F5C6}"/>
    <cellStyle name="Comma [0] 2 33 2 2" xfId="63010" hidden="1" xr:uid="{77E8B330-3278-4EAF-8E07-5196F126A685}"/>
    <cellStyle name="Comma [0] 2 33 2 2" xfId="64034" hidden="1" xr:uid="{23ECE24F-5827-438D-9636-1C750A8B4448}"/>
    <cellStyle name="Comma [0] 2 33 3" xfId="4652" xr:uid="{00000000-0005-0000-0000-00002F120000}"/>
    <cellStyle name="Comma [0] 2 33 3 2" xfId="36671" xr:uid="{74381950-93A7-4D59-AC98-3639200E96FD}"/>
    <cellStyle name="Comma [0] 2 34" xfId="858" xr:uid="{00000000-0005-0000-0000-00005D030000}"/>
    <cellStyle name="Comma [0] 2 34 2" xfId="1513" hidden="1" xr:uid="{00000000-0005-0000-0000-0000EC050000}"/>
    <cellStyle name="Comma [0] 2 34 2" xfId="2054" hidden="1" xr:uid="{00000000-0005-0000-0000-000009080000}"/>
    <cellStyle name="Comma [0] 2 34 2" xfId="2329" hidden="1" xr:uid="{00000000-0005-0000-0000-00001C090000}"/>
    <cellStyle name="Comma [0] 2 34 2" xfId="2542" hidden="1" xr:uid="{00000000-0005-0000-0000-0000F1090000}"/>
    <cellStyle name="Comma [0] 2 34 2" xfId="33546" hidden="1" xr:uid="{509FC2E0-7312-4148-97CC-FB0CD2EDB0E1}"/>
    <cellStyle name="Comma [0] 2 34 2" xfId="34084" hidden="1" xr:uid="{33C9D634-6CA9-4AB4-AE69-13E68B1936EA}"/>
    <cellStyle name="Comma [0] 2 34 2" xfId="34359" hidden="1" xr:uid="{37A5F567-1982-47EC-9BCE-EC9DDE34789D}"/>
    <cellStyle name="Comma [0] 2 34 2" xfId="34572" hidden="1" xr:uid="{472729BE-8E4D-4415-A0C5-711BB7547E08}"/>
    <cellStyle name="Comma [0] 2 34 2" xfId="32911" xr:uid="{38F040E0-D7E8-48A7-AF50-188F996155FD}"/>
    <cellStyle name="Comma [0] 2 34 2 2" xfId="5310" hidden="1" xr:uid="{00000000-0005-0000-0000-0000C1140000}"/>
    <cellStyle name="Comma [0] 2 34 2 2" xfId="5856" hidden="1" xr:uid="{00000000-0005-0000-0000-0000E3160000}"/>
    <cellStyle name="Comma [0] 2 34 2 2" xfId="6131" hidden="1" xr:uid="{00000000-0005-0000-0000-0000F6170000}"/>
    <cellStyle name="Comma [0] 2 34 2 2" xfId="6344" hidden="1" xr:uid="{00000000-0005-0000-0000-0000CB180000}"/>
    <cellStyle name="Comma [0] 2 34 2 2" xfId="8075" hidden="1" xr:uid="{00000000-0005-0000-0000-00008E1F0000}"/>
    <cellStyle name="Comma [0] 2 34 2 2" xfId="8350" hidden="1" xr:uid="{00000000-0005-0000-0000-0000A1200000}"/>
    <cellStyle name="Comma [0] 2 34 2 2" xfId="8563" hidden="1" xr:uid="{00000000-0005-0000-0000-000076210000}"/>
    <cellStyle name="Comma [0] 2 34 2 2" xfId="9831" hidden="1" xr:uid="{00000000-0005-0000-0000-00006A260000}"/>
    <cellStyle name="Comma [0] 2 34 2 2" xfId="10106" hidden="1" xr:uid="{00000000-0005-0000-0000-00007D270000}"/>
    <cellStyle name="Comma [0] 2 34 2 2" xfId="10319" hidden="1" xr:uid="{00000000-0005-0000-0000-000052280000}"/>
    <cellStyle name="Comma [0] 2 34 2 2" xfId="11587" hidden="1" xr:uid="{00000000-0005-0000-0000-0000462D0000}"/>
    <cellStyle name="Comma [0] 2 34 2 2" xfId="11862" hidden="1" xr:uid="{00000000-0005-0000-0000-0000592E0000}"/>
    <cellStyle name="Comma [0] 2 34 2 2" xfId="12075" hidden="1" xr:uid="{00000000-0005-0000-0000-00002E2F0000}"/>
    <cellStyle name="Comma [0] 2 34 2 2" xfId="13343" hidden="1" xr:uid="{00000000-0005-0000-0000-000022340000}"/>
    <cellStyle name="Comma [0] 2 34 2 2" xfId="13618" hidden="1" xr:uid="{00000000-0005-0000-0000-000035350000}"/>
    <cellStyle name="Comma [0] 2 34 2 2" xfId="13831" hidden="1" xr:uid="{00000000-0005-0000-0000-00000A360000}"/>
    <cellStyle name="Comma [0] 2 34 2 2" xfId="15099" hidden="1" xr:uid="{00000000-0005-0000-0000-0000FE3A0000}"/>
    <cellStyle name="Comma [0] 2 34 2 2" xfId="15374" hidden="1" xr:uid="{00000000-0005-0000-0000-0000113C0000}"/>
    <cellStyle name="Comma [0] 2 34 2 2" xfId="15587" hidden="1" xr:uid="{00000000-0005-0000-0000-0000E63C0000}"/>
    <cellStyle name="Comma [0] 2 34 2 2" xfId="16852" hidden="1" xr:uid="{00000000-0005-0000-0000-0000D7410000}"/>
    <cellStyle name="Comma [0] 2 34 2 2" xfId="17127" hidden="1" xr:uid="{00000000-0005-0000-0000-0000EA420000}"/>
    <cellStyle name="Comma [0] 2 34 2 2" xfId="17340" hidden="1" xr:uid="{00000000-0005-0000-0000-0000BF430000}"/>
    <cellStyle name="Comma [0] 2 34 2 2" xfId="18602" hidden="1" xr:uid="{00000000-0005-0000-0000-0000AD480000}"/>
    <cellStyle name="Comma [0] 2 34 2 2" xfId="18877" hidden="1" xr:uid="{00000000-0005-0000-0000-0000C0490000}"/>
    <cellStyle name="Comma [0] 2 34 2 2" xfId="19090" hidden="1" xr:uid="{00000000-0005-0000-0000-0000954A0000}"/>
    <cellStyle name="Comma [0] 2 34 2 2" xfId="20346" hidden="1" xr:uid="{00000000-0005-0000-0000-00007D4F0000}"/>
    <cellStyle name="Comma [0] 2 34 2 2" xfId="20621" hidden="1" xr:uid="{00000000-0005-0000-0000-000090500000}"/>
    <cellStyle name="Comma [0] 2 34 2 2" xfId="20834" hidden="1" xr:uid="{00000000-0005-0000-0000-000065510000}"/>
    <cellStyle name="Comma [0] 2 34 2 2" xfId="22080" hidden="1" xr:uid="{00000000-0005-0000-0000-000043560000}"/>
    <cellStyle name="Comma [0] 2 34 2 2" xfId="22355" hidden="1" xr:uid="{00000000-0005-0000-0000-000056570000}"/>
    <cellStyle name="Comma [0] 2 34 2 2" xfId="22568" hidden="1" xr:uid="{00000000-0005-0000-0000-00002B580000}"/>
    <cellStyle name="Comma [0] 2 34 2 2" xfId="23804" hidden="1" xr:uid="{00000000-0005-0000-0000-0000FF5C0000}"/>
    <cellStyle name="Comma [0] 2 34 2 2" xfId="24079" hidden="1" xr:uid="{00000000-0005-0000-0000-0000125E0000}"/>
    <cellStyle name="Comma [0] 2 34 2 2" xfId="24292" hidden="1" xr:uid="{00000000-0005-0000-0000-0000E75E0000}"/>
    <cellStyle name="Comma [0] 2 34 2 2" xfId="25511" hidden="1" xr:uid="{00000000-0005-0000-0000-0000AA630000}"/>
    <cellStyle name="Comma [0] 2 34 2 2" xfId="25786" hidden="1" xr:uid="{00000000-0005-0000-0000-0000BD640000}"/>
    <cellStyle name="Comma [0] 2 34 2 2" xfId="25999" hidden="1" xr:uid="{00000000-0005-0000-0000-000092650000}"/>
    <cellStyle name="Comma [0] 2 34 2 2" xfId="27205" hidden="1" xr:uid="{00000000-0005-0000-0000-0000486A0000}"/>
    <cellStyle name="Comma [0] 2 34 2 2" xfId="27480" hidden="1" xr:uid="{00000000-0005-0000-0000-00005B6B0000}"/>
    <cellStyle name="Comma [0] 2 34 2 2" xfId="27693" hidden="1" xr:uid="{00000000-0005-0000-0000-0000306C0000}"/>
    <cellStyle name="Comma [0] 2 34 2 2" xfId="28866" hidden="1" xr:uid="{00000000-0005-0000-0000-0000C5700000}"/>
    <cellStyle name="Comma [0] 2 34 2 2" xfId="29141" hidden="1" xr:uid="{00000000-0005-0000-0000-0000D8710000}"/>
    <cellStyle name="Comma [0] 2 34 2 2" xfId="29354" hidden="1" xr:uid="{00000000-0005-0000-0000-0000AD720000}"/>
    <cellStyle name="Comma [0] 2 34 2 2" xfId="30501" hidden="1" xr:uid="{00000000-0005-0000-0000-000028770000}"/>
    <cellStyle name="Comma [0] 2 34 2 2" xfId="30776" hidden="1" xr:uid="{00000000-0005-0000-0000-00003B780000}"/>
    <cellStyle name="Comma [0] 2 34 2 2" xfId="30989" hidden="1" xr:uid="{00000000-0005-0000-0000-000010790000}"/>
    <cellStyle name="Comma [0] 2 34 2 2" xfId="32012" hidden="1" xr:uid="{00000000-0005-0000-0000-00000F7D0000}"/>
    <cellStyle name="Comma [0] 2 34 2 2" xfId="37329" hidden="1" xr:uid="{4AA73C67-681B-4435-AA5A-162581CC634D}"/>
    <cellStyle name="Comma [0] 2 34 2 2" xfId="37875" hidden="1" xr:uid="{7CD6F12C-73E5-4DC5-973A-C69B31825D80}"/>
    <cellStyle name="Comma [0] 2 34 2 2" xfId="38150" hidden="1" xr:uid="{E1A9081A-8DF8-41B1-A84B-96AD5A17F21D}"/>
    <cellStyle name="Comma [0] 2 34 2 2" xfId="38363" hidden="1" xr:uid="{0E9F7E2F-F78C-4C61-B59A-664A8A482A7E}"/>
    <cellStyle name="Comma [0] 2 34 2 2" xfId="40094" hidden="1" xr:uid="{4D4F12B7-17B7-4528-9724-02F830B6DFC1}"/>
    <cellStyle name="Comma [0] 2 34 2 2" xfId="40369" hidden="1" xr:uid="{36C82E85-4812-45DB-96B9-1217285D1B2F}"/>
    <cellStyle name="Comma [0] 2 34 2 2" xfId="40582" hidden="1" xr:uid="{2A7A502D-8150-4BFE-97C7-DCD564F30B5A}"/>
    <cellStyle name="Comma [0] 2 34 2 2" xfId="41850" hidden="1" xr:uid="{63EFBD17-2564-419F-825B-3CDCF0C94809}"/>
    <cellStyle name="Comma [0] 2 34 2 2" xfId="42125" hidden="1" xr:uid="{38C5AEB7-F0AC-4617-8DA7-6893B38DFC1B}"/>
    <cellStyle name="Comma [0] 2 34 2 2" xfId="42338" hidden="1" xr:uid="{EAF8DAC3-C47C-4C1B-B5CC-470FACBB5484}"/>
    <cellStyle name="Comma [0] 2 34 2 2" xfId="43606" hidden="1" xr:uid="{B86F9BCC-6451-46E6-90C3-0F2B360F16D4}"/>
    <cellStyle name="Comma [0] 2 34 2 2" xfId="43881" hidden="1" xr:uid="{FAD0912B-7E9C-4547-A12C-60D8C8D74C1D}"/>
    <cellStyle name="Comma [0] 2 34 2 2" xfId="44094" hidden="1" xr:uid="{02236E4A-3D98-49DB-BF14-F32B066A8B08}"/>
    <cellStyle name="Comma [0] 2 34 2 2" xfId="45362" hidden="1" xr:uid="{2B063894-2282-4EF5-A737-38A790044FC9}"/>
    <cellStyle name="Comma [0] 2 34 2 2" xfId="45637" hidden="1" xr:uid="{ADE61090-558C-4566-8A15-776259043363}"/>
    <cellStyle name="Comma [0] 2 34 2 2" xfId="45850" hidden="1" xr:uid="{F117B01E-07FB-4174-B37F-0E47F892C38D}"/>
    <cellStyle name="Comma [0] 2 34 2 2" xfId="47118" hidden="1" xr:uid="{8DA028E5-AD71-44AB-8B9E-5848A7748654}"/>
    <cellStyle name="Comma [0] 2 34 2 2" xfId="47393" hidden="1" xr:uid="{BC25DE46-83EA-43BF-AAC5-9366B4AB5597}"/>
    <cellStyle name="Comma [0] 2 34 2 2" xfId="47606" hidden="1" xr:uid="{533CF54A-AA9F-4C7C-825E-3AE47AA8D7D2}"/>
    <cellStyle name="Comma [0] 2 34 2 2" xfId="48871" hidden="1" xr:uid="{F5D03020-0DEB-49E5-BE2C-BAAB328C9CDD}"/>
    <cellStyle name="Comma [0] 2 34 2 2" xfId="49146" hidden="1" xr:uid="{1E16EA0A-13A6-4C50-8FBC-11B7CD1EA87A}"/>
    <cellStyle name="Comma [0] 2 34 2 2" xfId="49359" hidden="1" xr:uid="{551C204F-DF78-436C-867A-0A9890DE6FC1}"/>
    <cellStyle name="Comma [0] 2 34 2 2" xfId="50621" hidden="1" xr:uid="{570D6BFE-58E0-4202-8854-BA2BE920A563}"/>
    <cellStyle name="Comma [0] 2 34 2 2" xfId="50896" hidden="1" xr:uid="{E3AF056B-C2EF-488E-B279-17E503E3D1EA}"/>
    <cellStyle name="Comma [0] 2 34 2 2" xfId="51109" hidden="1" xr:uid="{609E02FB-CF30-4EFE-8BF9-47CEDD512ACA}"/>
    <cellStyle name="Comma [0] 2 34 2 2" xfId="52365" hidden="1" xr:uid="{55428D47-DB26-4D73-9A53-B3C6782D2BAC}"/>
    <cellStyle name="Comma [0] 2 34 2 2" xfId="52640" hidden="1" xr:uid="{53739971-009F-4E40-A75A-BFEDDA0F2F39}"/>
    <cellStyle name="Comma [0] 2 34 2 2" xfId="52853" hidden="1" xr:uid="{BF50A188-AA04-456E-8543-534F4383E080}"/>
    <cellStyle name="Comma [0] 2 34 2 2" xfId="54099" hidden="1" xr:uid="{3A0BB1B5-B472-4FFC-B886-A32CBC430618}"/>
    <cellStyle name="Comma [0] 2 34 2 2" xfId="54374" hidden="1" xr:uid="{4F071CBE-F55F-48E2-9A50-36261F0B013F}"/>
    <cellStyle name="Comma [0] 2 34 2 2" xfId="54587" hidden="1" xr:uid="{EA6A21DF-68D7-484B-9F85-C83AD337A3A5}"/>
    <cellStyle name="Comma [0] 2 34 2 2" xfId="55823" hidden="1" xr:uid="{0FE85622-B93E-4456-8EEF-A7A4454A3307}"/>
    <cellStyle name="Comma [0] 2 34 2 2" xfId="56098" hidden="1" xr:uid="{10710F8E-32FE-4676-A879-565745DD7D2B}"/>
    <cellStyle name="Comma [0] 2 34 2 2" xfId="56311" hidden="1" xr:uid="{80FA3BB1-ADCC-491E-9232-DEFFCF0C55B1}"/>
    <cellStyle name="Comma [0] 2 34 2 2" xfId="57530" hidden="1" xr:uid="{58707D83-8FA0-4AE0-97C5-8FBE44B72A4D}"/>
    <cellStyle name="Comma [0] 2 34 2 2" xfId="57805" hidden="1" xr:uid="{C95F64A4-7DB4-4778-8B9B-687312162D12}"/>
    <cellStyle name="Comma [0] 2 34 2 2" xfId="58018" hidden="1" xr:uid="{EDCB5D31-D281-4729-9C2C-1F70EEEFFB59}"/>
    <cellStyle name="Comma [0] 2 34 2 2" xfId="59224" hidden="1" xr:uid="{7647E2B0-DA41-4F7C-A2DF-2EDC227B0BB2}"/>
    <cellStyle name="Comma [0] 2 34 2 2" xfId="59499" hidden="1" xr:uid="{D175FA9D-5BFA-4E48-9AD3-FB4A915ADAE6}"/>
    <cellStyle name="Comma [0] 2 34 2 2" xfId="59712" hidden="1" xr:uid="{423021E2-7B5D-482B-A812-1FD9F0EB1971}"/>
    <cellStyle name="Comma [0] 2 34 2 2" xfId="60885" hidden="1" xr:uid="{EAD06823-9415-43D8-BE5D-FC15CC9B1972}"/>
    <cellStyle name="Comma [0] 2 34 2 2" xfId="61160" hidden="1" xr:uid="{7AB68E17-B902-40E5-BF4E-B7B72ACF492D}"/>
    <cellStyle name="Comma [0] 2 34 2 2" xfId="61373" hidden="1" xr:uid="{694DEB64-6EE9-42CA-B301-CEA365D4B017}"/>
    <cellStyle name="Comma [0] 2 34 2 2" xfId="62520" hidden="1" xr:uid="{1FA47F35-A649-450D-9F08-0EA944093F61}"/>
    <cellStyle name="Comma [0] 2 34 2 2" xfId="62795" hidden="1" xr:uid="{FDC1CB7B-E87F-484E-885F-1A30D729040C}"/>
    <cellStyle name="Comma [0] 2 34 2 2" xfId="63008" hidden="1" xr:uid="{6A919B53-ECA0-4D93-BD91-E2C8A48E0888}"/>
    <cellStyle name="Comma [0] 2 34 2 2" xfId="64031" hidden="1" xr:uid="{2BF54141-3072-48CD-A585-6B19C88EBDDD}"/>
    <cellStyle name="Comma [0] 2 34 3" xfId="4649" xr:uid="{00000000-0005-0000-0000-00002C120000}"/>
    <cellStyle name="Comma [0] 2 34 3 2" xfId="36668" xr:uid="{BFF71CEB-9B25-4359-8404-040C67ABB54E}"/>
    <cellStyle name="Comma [0] 2 35" xfId="856" xr:uid="{00000000-0005-0000-0000-00005B030000}"/>
    <cellStyle name="Comma [0] 2 35 2" xfId="1511" hidden="1" xr:uid="{00000000-0005-0000-0000-0000EA050000}"/>
    <cellStyle name="Comma [0] 2 35 2" xfId="2052" hidden="1" xr:uid="{00000000-0005-0000-0000-000007080000}"/>
    <cellStyle name="Comma [0] 2 35 2" xfId="2327" hidden="1" xr:uid="{00000000-0005-0000-0000-00001A090000}"/>
    <cellStyle name="Comma [0] 2 35 2" xfId="2541" hidden="1" xr:uid="{00000000-0005-0000-0000-0000F0090000}"/>
    <cellStyle name="Comma [0] 2 35 2" xfId="33544" hidden="1" xr:uid="{F4B66514-A774-415D-8C17-206E93780B8B}"/>
    <cellStyle name="Comma [0] 2 35 2" xfId="34082" hidden="1" xr:uid="{E7BC07B2-E131-480C-8E12-E41FCCE38A4D}"/>
    <cellStyle name="Comma [0] 2 35 2" xfId="34357" hidden="1" xr:uid="{1AAE893B-6B96-472A-A2A2-CE9A48A179AA}"/>
    <cellStyle name="Comma [0] 2 35 2" xfId="34571" hidden="1" xr:uid="{630D10CA-6235-4F22-8FF6-E1706DD9358F}"/>
    <cellStyle name="Comma [0] 2 35 2" xfId="32909" xr:uid="{3DF5A199-7AD7-492D-A21C-E32735C4A39C}"/>
    <cellStyle name="Comma [0] 2 35 2 2" xfId="5308" hidden="1" xr:uid="{00000000-0005-0000-0000-0000BF140000}"/>
    <cellStyle name="Comma [0] 2 35 2 2" xfId="5854" hidden="1" xr:uid="{00000000-0005-0000-0000-0000E1160000}"/>
    <cellStyle name="Comma [0] 2 35 2 2" xfId="6129" hidden="1" xr:uid="{00000000-0005-0000-0000-0000F4170000}"/>
    <cellStyle name="Comma [0] 2 35 2 2" xfId="6343" hidden="1" xr:uid="{00000000-0005-0000-0000-0000CA180000}"/>
    <cellStyle name="Comma [0] 2 35 2 2" xfId="8073" hidden="1" xr:uid="{00000000-0005-0000-0000-00008C1F0000}"/>
    <cellStyle name="Comma [0] 2 35 2 2" xfId="8348" hidden="1" xr:uid="{00000000-0005-0000-0000-00009F200000}"/>
    <cellStyle name="Comma [0] 2 35 2 2" xfId="8562" hidden="1" xr:uid="{00000000-0005-0000-0000-000075210000}"/>
    <cellStyle name="Comma [0] 2 35 2 2" xfId="9829" hidden="1" xr:uid="{00000000-0005-0000-0000-000068260000}"/>
    <cellStyle name="Comma [0] 2 35 2 2" xfId="10104" hidden="1" xr:uid="{00000000-0005-0000-0000-00007B270000}"/>
    <cellStyle name="Comma [0] 2 35 2 2" xfId="10318" hidden="1" xr:uid="{00000000-0005-0000-0000-000051280000}"/>
    <cellStyle name="Comma [0] 2 35 2 2" xfId="11585" hidden="1" xr:uid="{00000000-0005-0000-0000-0000442D0000}"/>
    <cellStyle name="Comma [0] 2 35 2 2" xfId="11860" hidden="1" xr:uid="{00000000-0005-0000-0000-0000572E0000}"/>
    <cellStyle name="Comma [0] 2 35 2 2" xfId="12074" hidden="1" xr:uid="{00000000-0005-0000-0000-00002D2F0000}"/>
    <cellStyle name="Comma [0] 2 35 2 2" xfId="13341" hidden="1" xr:uid="{00000000-0005-0000-0000-000020340000}"/>
    <cellStyle name="Comma [0] 2 35 2 2" xfId="13616" hidden="1" xr:uid="{00000000-0005-0000-0000-000033350000}"/>
    <cellStyle name="Comma [0] 2 35 2 2" xfId="13830" hidden="1" xr:uid="{00000000-0005-0000-0000-000009360000}"/>
    <cellStyle name="Comma [0] 2 35 2 2" xfId="15097" hidden="1" xr:uid="{00000000-0005-0000-0000-0000FC3A0000}"/>
    <cellStyle name="Comma [0] 2 35 2 2" xfId="15372" hidden="1" xr:uid="{00000000-0005-0000-0000-00000F3C0000}"/>
    <cellStyle name="Comma [0] 2 35 2 2" xfId="15586" hidden="1" xr:uid="{00000000-0005-0000-0000-0000E53C0000}"/>
    <cellStyle name="Comma [0] 2 35 2 2" xfId="16850" hidden="1" xr:uid="{00000000-0005-0000-0000-0000D5410000}"/>
    <cellStyle name="Comma [0] 2 35 2 2" xfId="17125" hidden="1" xr:uid="{00000000-0005-0000-0000-0000E8420000}"/>
    <cellStyle name="Comma [0] 2 35 2 2" xfId="17339" hidden="1" xr:uid="{00000000-0005-0000-0000-0000BE430000}"/>
    <cellStyle name="Comma [0] 2 35 2 2" xfId="18600" hidden="1" xr:uid="{00000000-0005-0000-0000-0000AB480000}"/>
    <cellStyle name="Comma [0] 2 35 2 2" xfId="18875" hidden="1" xr:uid="{00000000-0005-0000-0000-0000BE490000}"/>
    <cellStyle name="Comma [0] 2 35 2 2" xfId="19089" hidden="1" xr:uid="{00000000-0005-0000-0000-0000944A0000}"/>
    <cellStyle name="Comma [0] 2 35 2 2" xfId="20344" hidden="1" xr:uid="{00000000-0005-0000-0000-00007B4F0000}"/>
    <cellStyle name="Comma [0] 2 35 2 2" xfId="20619" hidden="1" xr:uid="{00000000-0005-0000-0000-00008E500000}"/>
    <cellStyle name="Comma [0] 2 35 2 2" xfId="20833" hidden="1" xr:uid="{00000000-0005-0000-0000-000064510000}"/>
    <cellStyle name="Comma [0] 2 35 2 2" xfId="22078" hidden="1" xr:uid="{00000000-0005-0000-0000-000041560000}"/>
    <cellStyle name="Comma [0] 2 35 2 2" xfId="22353" hidden="1" xr:uid="{00000000-0005-0000-0000-000054570000}"/>
    <cellStyle name="Comma [0] 2 35 2 2" xfId="22567" hidden="1" xr:uid="{00000000-0005-0000-0000-00002A580000}"/>
    <cellStyle name="Comma [0] 2 35 2 2" xfId="23802" hidden="1" xr:uid="{00000000-0005-0000-0000-0000FD5C0000}"/>
    <cellStyle name="Comma [0] 2 35 2 2" xfId="24077" hidden="1" xr:uid="{00000000-0005-0000-0000-0000105E0000}"/>
    <cellStyle name="Comma [0] 2 35 2 2" xfId="24291" hidden="1" xr:uid="{00000000-0005-0000-0000-0000E65E0000}"/>
    <cellStyle name="Comma [0] 2 35 2 2" xfId="25509" hidden="1" xr:uid="{00000000-0005-0000-0000-0000A8630000}"/>
    <cellStyle name="Comma [0] 2 35 2 2" xfId="25784" hidden="1" xr:uid="{00000000-0005-0000-0000-0000BB640000}"/>
    <cellStyle name="Comma [0] 2 35 2 2" xfId="25998" hidden="1" xr:uid="{00000000-0005-0000-0000-000091650000}"/>
    <cellStyle name="Comma [0] 2 35 2 2" xfId="27203" hidden="1" xr:uid="{00000000-0005-0000-0000-0000466A0000}"/>
    <cellStyle name="Comma [0] 2 35 2 2" xfId="27478" hidden="1" xr:uid="{00000000-0005-0000-0000-0000596B0000}"/>
    <cellStyle name="Comma [0] 2 35 2 2" xfId="27692" hidden="1" xr:uid="{00000000-0005-0000-0000-00002F6C0000}"/>
    <cellStyle name="Comma [0] 2 35 2 2" xfId="28864" hidden="1" xr:uid="{00000000-0005-0000-0000-0000C3700000}"/>
    <cellStyle name="Comma [0] 2 35 2 2" xfId="29139" hidden="1" xr:uid="{00000000-0005-0000-0000-0000D6710000}"/>
    <cellStyle name="Comma [0] 2 35 2 2" xfId="29353" hidden="1" xr:uid="{00000000-0005-0000-0000-0000AC720000}"/>
    <cellStyle name="Comma [0] 2 35 2 2" xfId="30499" hidden="1" xr:uid="{00000000-0005-0000-0000-000026770000}"/>
    <cellStyle name="Comma [0] 2 35 2 2" xfId="30774" hidden="1" xr:uid="{00000000-0005-0000-0000-000039780000}"/>
    <cellStyle name="Comma [0] 2 35 2 2" xfId="30988" hidden="1" xr:uid="{00000000-0005-0000-0000-00000F790000}"/>
    <cellStyle name="Comma [0] 2 35 2 2" xfId="32010" hidden="1" xr:uid="{00000000-0005-0000-0000-00000D7D0000}"/>
    <cellStyle name="Comma [0] 2 35 2 2" xfId="37327" hidden="1" xr:uid="{C7AFF9C0-F70B-4123-9DE9-00FECE2CF829}"/>
    <cellStyle name="Comma [0] 2 35 2 2" xfId="37873" hidden="1" xr:uid="{4EA0A636-43A4-42B7-84E2-C3D39094326A}"/>
    <cellStyle name="Comma [0] 2 35 2 2" xfId="38148" hidden="1" xr:uid="{A5D55B5B-62FE-4C47-9848-6CEACF40AE35}"/>
    <cellStyle name="Comma [0] 2 35 2 2" xfId="38362" hidden="1" xr:uid="{87094B1A-35F9-4571-965C-9A3279999D95}"/>
    <cellStyle name="Comma [0] 2 35 2 2" xfId="40092" hidden="1" xr:uid="{364FA86E-E881-41BB-A9BA-3B6AE21135CD}"/>
    <cellStyle name="Comma [0] 2 35 2 2" xfId="40367" hidden="1" xr:uid="{AC3CEDD7-EEF0-4B53-AFF5-3F4850BBB6AF}"/>
    <cellStyle name="Comma [0] 2 35 2 2" xfId="40581" hidden="1" xr:uid="{16D38774-3274-4929-B724-A00AE34E4B62}"/>
    <cellStyle name="Comma [0] 2 35 2 2" xfId="41848" hidden="1" xr:uid="{A434EF5E-7A2F-4295-8D43-C0196E739AF6}"/>
    <cellStyle name="Comma [0] 2 35 2 2" xfId="42123" hidden="1" xr:uid="{FC24C03C-E3A3-42CB-A9FA-1C7A0181071F}"/>
    <cellStyle name="Comma [0] 2 35 2 2" xfId="42337" hidden="1" xr:uid="{62EC0DE2-03EE-4DB5-986A-D1E188C528BA}"/>
    <cellStyle name="Comma [0] 2 35 2 2" xfId="43604" hidden="1" xr:uid="{834AB6C5-45F4-40CE-8CEB-9A3685D82BCD}"/>
    <cellStyle name="Comma [0] 2 35 2 2" xfId="43879" hidden="1" xr:uid="{8A49DF90-F8D2-4BBB-9CB1-C60CE0D85516}"/>
    <cellStyle name="Comma [0] 2 35 2 2" xfId="44093" hidden="1" xr:uid="{38DA7A47-92E9-4B35-8DCA-0E2B7BA5618B}"/>
    <cellStyle name="Comma [0] 2 35 2 2" xfId="45360" hidden="1" xr:uid="{A381B5C3-E4ED-4CB1-ADB2-CE42F6CCDAF2}"/>
    <cellStyle name="Comma [0] 2 35 2 2" xfId="45635" hidden="1" xr:uid="{F7CFDA8F-529C-4749-9714-25EE02616169}"/>
    <cellStyle name="Comma [0] 2 35 2 2" xfId="45849" hidden="1" xr:uid="{3ECDC1B6-F3D6-4015-AC6B-57A0B2C59940}"/>
    <cellStyle name="Comma [0] 2 35 2 2" xfId="47116" hidden="1" xr:uid="{48A031E9-2640-4431-B10D-4DEE1C13F7A0}"/>
    <cellStyle name="Comma [0] 2 35 2 2" xfId="47391" hidden="1" xr:uid="{37BC6433-17F4-4773-AB34-8A2091AEFD78}"/>
    <cellStyle name="Comma [0] 2 35 2 2" xfId="47605" hidden="1" xr:uid="{57989739-C088-40E7-ACA8-63F1D9ED4371}"/>
    <cellStyle name="Comma [0] 2 35 2 2" xfId="48869" hidden="1" xr:uid="{931CCF53-58E3-4B94-AAB4-2CEA4B651ACA}"/>
    <cellStyle name="Comma [0] 2 35 2 2" xfId="49144" hidden="1" xr:uid="{CED0A426-AC2B-44FF-B30D-C34D4AB2F990}"/>
    <cellStyle name="Comma [0] 2 35 2 2" xfId="49358" hidden="1" xr:uid="{AE1D2EB0-9ED7-4A79-9191-2B4277972714}"/>
    <cellStyle name="Comma [0] 2 35 2 2" xfId="50619" hidden="1" xr:uid="{FBDF22F9-E4EE-4564-AA59-9665C7C23F8B}"/>
    <cellStyle name="Comma [0] 2 35 2 2" xfId="50894" hidden="1" xr:uid="{9D0D5821-93C0-4487-948A-6A28473C6D13}"/>
    <cellStyle name="Comma [0] 2 35 2 2" xfId="51108" hidden="1" xr:uid="{CA2BE1FD-1731-42AF-86B3-7E5272028D88}"/>
    <cellStyle name="Comma [0] 2 35 2 2" xfId="52363" hidden="1" xr:uid="{A14C2F3F-C24B-46EF-AD1A-8D037E064A3A}"/>
    <cellStyle name="Comma [0] 2 35 2 2" xfId="52638" hidden="1" xr:uid="{19653976-D326-4B96-83AA-E8777E0528FE}"/>
    <cellStyle name="Comma [0] 2 35 2 2" xfId="52852" hidden="1" xr:uid="{86DCCD00-5DD6-40A2-9BBA-4850A8B7EB21}"/>
    <cellStyle name="Comma [0] 2 35 2 2" xfId="54097" hidden="1" xr:uid="{7B070940-C8F8-4CF7-989C-E0E1C246BFED}"/>
    <cellStyle name="Comma [0] 2 35 2 2" xfId="54372" hidden="1" xr:uid="{54993AE4-911A-4B89-9838-CC1D1FCF8CE9}"/>
    <cellStyle name="Comma [0] 2 35 2 2" xfId="54586" hidden="1" xr:uid="{925247F9-C49F-455C-A8BE-F3A631BE0B0B}"/>
    <cellStyle name="Comma [0] 2 35 2 2" xfId="55821" hidden="1" xr:uid="{AF3CC81E-C52B-459F-B31F-7E8FE6A91ED2}"/>
    <cellStyle name="Comma [0] 2 35 2 2" xfId="56096" hidden="1" xr:uid="{63C42374-C2E9-4A95-AA3E-521564178C00}"/>
    <cellStyle name="Comma [0] 2 35 2 2" xfId="56310" hidden="1" xr:uid="{4A033FB0-7372-4FEC-BF7B-256F38F24839}"/>
    <cellStyle name="Comma [0] 2 35 2 2" xfId="57528" hidden="1" xr:uid="{53207EAB-C028-49C0-9233-F1EE92F388AE}"/>
    <cellStyle name="Comma [0] 2 35 2 2" xfId="57803" hidden="1" xr:uid="{84BD6CF5-1180-4DB2-97C8-968B0E684F61}"/>
    <cellStyle name="Comma [0] 2 35 2 2" xfId="58017" hidden="1" xr:uid="{94CF5C60-B743-4F60-8D89-5069DF6537B8}"/>
    <cellStyle name="Comma [0] 2 35 2 2" xfId="59222" hidden="1" xr:uid="{C0130B43-24F6-4FFE-9876-8ABD0C65F543}"/>
    <cellStyle name="Comma [0] 2 35 2 2" xfId="59497" hidden="1" xr:uid="{139B808E-B8A4-4800-A79D-47936D28396C}"/>
    <cellStyle name="Comma [0] 2 35 2 2" xfId="59711" hidden="1" xr:uid="{97B05045-2E13-4BA2-84AB-EEE96710575E}"/>
    <cellStyle name="Comma [0] 2 35 2 2" xfId="60883" hidden="1" xr:uid="{EA018EFA-E209-422A-B42F-DF160E06840E}"/>
    <cellStyle name="Comma [0] 2 35 2 2" xfId="61158" hidden="1" xr:uid="{E8646124-CA2F-4E43-B936-5C2680E48FFB}"/>
    <cellStyle name="Comma [0] 2 35 2 2" xfId="61372" hidden="1" xr:uid="{7F5BF0FA-0A2B-43AB-A454-B9C6A8653161}"/>
    <cellStyle name="Comma [0] 2 35 2 2" xfId="62518" hidden="1" xr:uid="{CDB0D930-8C06-4792-A45D-4F2252A5125B}"/>
    <cellStyle name="Comma [0] 2 35 2 2" xfId="62793" hidden="1" xr:uid="{963C4A7C-A7C1-4AF2-A99F-363B21A38FB2}"/>
    <cellStyle name="Comma [0] 2 35 2 2" xfId="63007" hidden="1" xr:uid="{8A49D9A4-20F6-4F89-968E-3EE887B98BD5}"/>
    <cellStyle name="Comma [0] 2 35 2 2" xfId="64029" hidden="1" xr:uid="{9D7D8D95-E5EF-4319-927F-F06823B9B4EF}"/>
    <cellStyle name="Comma [0] 2 35 3" xfId="4647" xr:uid="{00000000-0005-0000-0000-00002A120000}"/>
    <cellStyle name="Comma [0] 2 35 3 2" xfId="36666" xr:uid="{0A86228B-4081-4875-98E9-A875E7775BD2}"/>
    <cellStyle name="Comma [0] 2 36" xfId="852" xr:uid="{00000000-0005-0000-0000-000057030000}"/>
    <cellStyle name="Comma [0] 2 36 2" xfId="1507" hidden="1" xr:uid="{00000000-0005-0000-0000-0000E6050000}"/>
    <cellStyle name="Comma [0] 2 36 2" xfId="2048" hidden="1" xr:uid="{00000000-0005-0000-0000-000003080000}"/>
    <cellStyle name="Comma [0] 2 36 2" xfId="2323" hidden="1" xr:uid="{00000000-0005-0000-0000-000016090000}"/>
    <cellStyle name="Comma [0] 2 36 2" xfId="2538" hidden="1" xr:uid="{00000000-0005-0000-0000-0000ED090000}"/>
    <cellStyle name="Comma [0] 2 36 2" xfId="33540" hidden="1" xr:uid="{0CC69B56-8CC6-41A9-A53D-4C63B8852CCC}"/>
    <cellStyle name="Comma [0] 2 36 2" xfId="34078" hidden="1" xr:uid="{5C876A48-3686-4E2A-B5FD-D8A127A226AE}"/>
    <cellStyle name="Comma [0] 2 36 2" xfId="34353" hidden="1" xr:uid="{5B3023D5-A36B-4260-8CE9-37B2D14B0C0D}"/>
    <cellStyle name="Comma [0] 2 36 2" xfId="34568" hidden="1" xr:uid="{5E8A29A5-F461-42C6-9638-92F99AE12537}"/>
    <cellStyle name="Comma [0] 2 36 2" xfId="32905" xr:uid="{A1AE2AA0-7CEF-4A2D-8CF1-A260B273F4A9}"/>
    <cellStyle name="Comma [0] 2 36 2 2" xfId="5304" hidden="1" xr:uid="{00000000-0005-0000-0000-0000BB140000}"/>
    <cellStyle name="Comma [0] 2 36 2 2" xfId="5850" hidden="1" xr:uid="{00000000-0005-0000-0000-0000DD160000}"/>
    <cellStyle name="Comma [0] 2 36 2 2" xfId="6125" hidden="1" xr:uid="{00000000-0005-0000-0000-0000F0170000}"/>
    <cellStyle name="Comma [0] 2 36 2 2" xfId="6340" hidden="1" xr:uid="{00000000-0005-0000-0000-0000C7180000}"/>
    <cellStyle name="Comma [0] 2 36 2 2" xfId="8069" hidden="1" xr:uid="{00000000-0005-0000-0000-0000881F0000}"/>
    <cellStyle name="Comma [0] 2 36 2 2" xfId="8344" hidden="1" xr:uid="{00000000-0005-0000-0000-00009B200000}"/>
    <cellStyle name="Comma [0] 2 36 2 2" xfId="8559" hidden="1" xr:uid="{00000000-0005-0000-0000-000072210000}"/>
    <cellStyle name="Comma [0] 2 36 2 2" xfId="9825" hidden="1" xr:uid="{00000000-0005-0000-0000-000064260000}"/>
    <cellStyle name="Comma [0] 2 36 2 2" xfId="10100" hidden="1" xr:uid="{00000000-0005-0000-0000-000077270000}"/>
    <cellStyle name="Comma [0] 2 36 2 2" xfId="10315" hidden="1" xr:uid="{00000000-0005-0000-0000-00004E280000}"/>
    <cellStyle name="Comma [0] 2 36 2 2" xfId="11581" hidden="1" xr:uid="{00000000-0005-0000-0000-0000402D0000}"/>
    <cellStyle name="Comma [0] 2 36 2 2" xfId="11856" hidden="1" xr:uid="{00000000-0005-0000-0000-0000532E0000}"/>
    <cellStyle name="Comma [0] 2 36 2 2" xfId="12071" hidden="1" xr:uid="{00000000-0005-0000-0000-00002A2F0000}"/>
    <cellStyle name="Comma [0] 2 36 2 2" xfId="13337" hidden="1" xr:uid="{00000000-0005-0000-0000-00001C340000}"/>
    <cellStyle name="Comma [0] 2 36 2 2" xfId="13612" hidden="1" xr:uid="{00000000-0005-0000-0000-00002F350000}"/>
    <cellStyle name="Comma [0] 2 36 2 2" xfId="13827" hidden="1" xr:uid="{00000000-0005-0000-0000-000006360000}"/>
    <cellStyle name="Comma [0] 2 36 2 2" xfId="15093" hidden="1" xr:uid="{00000000-0005-0000-0000-0000F83A0000}"/>
    <cellStyle name="Comma [0] 2 36 2 2" xfId="15368" hidden="1" xr:uid="{00000000-0005-0000-0000-00000B3C0000}"/>
    <cellStyle name="Comma [0] 2 36 2 2" xfId="15583" hidden="1" xr:uid="{00000000-0005-0000-0000-0000E23C0000}"/>
    <cellStyle name="Comma [0] 2 36 2 2" xfId="16846" hidden="1" xr:uid="{00000000-0005-0000-0000-0000D1410000}"/>
    <cellStyle name="Comma [0] 2 36 2 2" xfId="17121" hidden="1" xr:uid="{00000000-0005-0000-0000-0000E4420000}"/>
    <cellStyle name="Comma [0] 2 36 2 2" xfId="17336" hidden="1" xr:uid="{00000000-0005-0000-0000-0000BB430000}"/>
    <cellStyle name="Comma [0] 2 36 2 2" xfId="18596" hidden="1" xr:uid="{00000000-0005-0000-0000-0000A7480000}"/>
    <cellStyle name="Comma [0] 2 36 2 2" xfId="18871" hidden="1" xr:uid="{00000000-0005-0000-0000-0000BA490000}"/>
    <cellStyle name="Comma [0] 2 36 2 2" xfId="19086" hidden="1" xr:uid="{00000000-0005-0000-0000-0000914A0000}"/>
    <cellStyle name="Comma [0] 2 36 2 2" xfId="20340" hidden="1" xr:uid="{00000000-0005-0000-0000-0000774F0000}"/>
    <cellStyle name="Comma [0] 2 36 2 2" xfId="20615" hidden="1" xr:uid="{00000000-0005-0000-0000-00008A500000}"/>
    <cellStyle name="Comma [0] 2 36 2 2" xfId="20830" hidden="1" xr:uid="{00000000-0005-0000-0000-000061510000}"/>
    <cellStyle name="Comma [0] 2 36 2 2" xfId="22074" hidden="1" xr:uid="{00000000-0005-0000-0000-00003D560000}"/>
    <cellStyle name="Comma [0] 2 36 2 2" xfId="22349" hidden="1" xr:uid="{00000000-0005-0000-0000-000050570000}"/>
    <cellStyle name="Comma [0] 2 36 2 2" xfId="22564" hidden="1" xr:uid="{00000000-0005-0000-0000-000027580000}"/>
    <cellStyle name="Comma [0] 2 36 2 2" xfId="23798" hidden="1" xr:uid="{00000000-0005-0000-0000-0000F95C0000}"/>
    <cellStyle name="Comma [0] 2 36 2 2" xfId="24073" hidden="1" xr:uid="{00000000-0005-0000-0000-00000C5E0000}"/>
    <cellStyle name="Comma [0] 2 36 2 2" xfId="24288" hidden="1" xr:uid="{00000000-0005-0000-0000-0000E35E0000}"/>
    <cellStyle name="Comma [0] 2 36 2 2" xfId="25505" hidden="1" xr:uid="{00000000-0005-0000-0000-0000A4630000}"/>
    <cellStyle name="Comma [0] 2 36 2 2" xfId="25780" hidden="1" xr:uid="{00000000-0005-0000-0000-0000B7640000}"/>
    <cellStyle name="Comma [0] 2 36 2 2" xfId="25995" hidden="1" xr:uid="{00000000-0005-0000-0000-00008E650000}"/>
    <cellStyle name="Comma [0] 2 36 2 2" xfId="27199" hidden="1" xr:uid="{00000000-0005-0000-0000-0000426A0000}"/>
    <cellStyle name="Comma [0] 2 36 2 2" xfId="27474" hidden="1" xr:uid="{00000000-0005-0000-0000-0000556B0000}"/>
    <cellStyle name="Comma [0] 2 36 2 2" xfId="27689" hidden="1" xr:uid="{00000000-0005-0000-0000-00002C6C0000}"/>
    <cellStyle name="Comma [0] 2 36 2 2" xfId="28860" hidden="1" xr:uid="{00000000-0005-0000-0000-0000BF700000}"/>
    <cellStyle name="Comma [0] 2 36 2 2" xfId="29135" hidden="1" xr:uid="{00000000-0005-0000-0000-0000D2710000}"/>
    <cellStyle name="Comma [0] 2 36 2 2" xfId="29350" hidden="1" xr:uid="{00000000-0005-0000-0000-0000A9720000}"/>
    <cellStyle name="Comma [0] 2 36 2 2" xfId="30495" hidden="1" xr:uid="{00000000-0005-0000-0000-000022770000}"/>
    <cellStyle name="Comma [0] 2 36 2 2" xfId="30770" hidden="1" xr:uid="{00000000-0005-0000-0000-000035780000}"/>
    <cellStyle name="Comma [0] 2 36 2 2" xfId="30985" hidden="1" xr:uid="{00000000-0005-0000-0000-00000C790000}"/>
    <cellStyle name="Comma [0] 2 36 2 2" xfId="32006" hidden="1" xr:uid="{00000000-0005-0000-0000-0000097D0000}"/>
    <cellStyle name="Comma [0] 2 36 2 2" xfId="37323" hidden="1" xr:uid="{1D0DD580-CF10-425E-9ECA-669484344F31}"/>
    <cellStyle name="Comma [0] 2 36 2 2" xfId="37869" hidden="1" xr:uid="{7401BCDF-7E3D-4BEF-A2D0-BCC4BD0E4C5F}"/>
    <cellStyle name="Comma [0] 2 36 2 2" xfId="38144" hidden="1" xr:uid="{3E78FD61-E08E-4C78-A845-EF3F9089642C}"/>
    <cellStyle name="Comma [0] 2 36 2 2" xfId="38359" hidden="1" xr:uid="{84E9E881-DD5C-4CF9-BC6B-B71885263A27}"/>
    <cellStyle name="Comma [0] 2 36 2 2" xfId="40088" hidden="1" xr:uid="{CB008255-7D15-4C71-97A5-F009E907C57E}"/>
    <cellStyle name="Comma [0] 2 36 2 2" xfId="40363" hidden="1" xr:uid="{31A4D9C0-E366-4045-B810-B3B8B687B4F0}"/>
    <cellStyle name="Comma [0] 2 36 2 2" xfId="40578" hidden="1" xr:uid="{3E906EC0-1B34-4A28-8D80-A5E36EC92902}"/>
    <cellStyle name="Comma [0] 2 36 2 2" xfId="41844" hidden="1" xr:uid="{4554D8A7-2BE6-4D8A-BA6E-0B7EE274819C}"/>
    <cellStyle name="Comma [0] 2 36 2 2" xfId="42119" hidden="1" xr:uid="{CF108A41-84D9-4A06-A4EB-8A9D459C4613}"/>
    <cellStyle name="Comma [0] 2 36 2 2" xfId="42334" hidden="1" xr:uid="{86C8DC8D-47F1-499E-8B0F-854F0CD19E3D}"/>
    <cellStyle name="Comma [0] 2 36 2 2" xfId="43600" hidden="1" xr:uid="{D59242B3-A63C-4A20-95C7-3F0E6CA1DA4F}"/>
    <cellStyle name="Comma [0] 2 36 2 2" xfId="43875" hidden="1" xr:uid="{A8C1088C-C41A-40EE-97AD-00204D62AF51}"/>
    <cellStyle name="Comma [0] 2 36 2 2" xfId="44090" hidden="1" xr:uid="{9D314D7D-8E3F-48E1-B6A1-931D00723177}"/>
    <cellStyle name="Comma [0] 2 36 2 2" xfId="45356" hidden="1" xr:uid="{B8957737-D746-4824-9672-AA9F0EE40D6B}"/>
    <cellStyle name="Comma [0] 2 36 2 2" xfId="45631" hidden="1" xr:uid="{02481A2B-D707-43AA-981B-7E1B908CCB44}"/>
    <cellStyle name="Comma [0] 2 36 2 2" xfId="45846" hidden="1" xr:uid="{9C3AE678-FA46-4EDF-993F-7D0ED400E4B8}"/>
    <cellStyle name="Comma [0] 2 36 2 2" xfId="47112" hidden="1" xr:uid="{48723127-3954-4718-9C83-F65A023FCF04}"/>
    <cellStyle name="Comma [0] 2 36 2 2" xfId="47387" hidden="1" xr:uid="{83D26BBC-A01D-45B9-A46B-FE3247D088F4}"/>
    <cellStyle name="Comma [0] 2 36 2 2" xfId="47602" hidden="1" xr:uid="{8736D76E-7192-4E23-AE9E-F81A73A70CFB}"/>
    <cellStyle name="Comma [0] 2 36 2 2" xfId="48865" hidden="1" xr:uid="{78CA5A74-8B35-4409-90DF-867FE0DDDF05}"/>
    <cellStyle name="Comma [0] 2 36 2 2" xfId="49140" hidden="1" xr:uid="{AA02AD10-7DA0-4ACF-A14E-15AA2B5918CD}"/>
    <cellStyle name="Comma [0] 2 36 2 2" xfId="49355" hidden="1" xr:uid="{B65EC6C2-3466-4A49-9C52-E70ED02D16DC}"/>
    <cellStyle name="Comma [0] 2 36 2 2" xfId="50615" hidden="1" xr:uid="{29D99236-1F8C-47C6-BE58-F1451CFA8DBA}"/>
    <cellStyle name="Comma [0] 2 36 2 2" xfId="50890" hidden="1" xr:uid="{F6CA9D96-AA32-4557-BA27-18E726EF34A1}"/>
    <cellStyle name="Comma [0] 2 36 2 2" xfId="51105" hidden="1" xr:uid="{6C37A4CD-0429-478A-B5A7-4674F220F733}"/>
    <cellStyle name="Comma [0] 2 36 2 2" xfId="52359" hidden="1" xr:uid="{66F04978-611C-4D33-BF30-0D2A9B12483C}"/>
    <cellStyle name="Comma [0] 2 36 2 2" xfId="52634" hidden="1" xr:uid="{37FD5338-B423-4455-A9CE-D71061D69A3F}"/>
    <cellStyle name="Comma [0] 2 36 2 2" xfId="52849" hidden="1" xr:uid="{8EDACE3E-248D-45CB-B061-7655C2B9EC43}"/>
    <cellStyle name="Comma [0] 2 36 2 2" xfId="54093" hidden="1" xr:uid="{BD04CBE5-7EB0-4775-AF28-286A472732E1}"/>
    <cellStyle name="Comma [0] 2 36 2 2" xfId="54368" hidden="1" xr:uid="{192AF45C-0C94-40C6-8883-FED60CB99A6F}"/>
    <cellStyle name="Comma [0] 2 36 2 2" xfId="54583" hidden="1" xr:uid="{23079B5C-5759-4929-B824-EA859D0A4769}"/>
    <cellStyle name="Comma [0] 2 36 2 2" xfId="55817" hidden="1" xr:uid="{85BB42EF-A269-4302-9226-E2CA474A3CED}"/>
    <cellStyle name="Comma [0] 2 36 2 2" xfId="56092" hidden="1" xr:uid="{460DF4B5-26BD-47F1-B4BB-8DAE53FAA2A9}"/>
    <cellStyle name="Comma [0] 2 36 2 2" xfId="56307" hidden="1" xr:uid="{5BD0420E-3B53-4FCB-9E02-137E268B8C9B}"/>
    <cellStyle name="Comma [0] 2 36 2 2" xfId="57524" hidden="1" xr:uid="{26200B15-4478-4B86-8684-5D54D0440F06}"/>
    <cellStyle name="Comma [0] 2 36 2 2" xfId="57799" hidden="1" xr:uid="{5E0D4C63-810A-4551-9B50-A59CA440377B}"/>
    <cellStyle name="Comma [0] 2 36 2 2" xfId="58014" hidden="1" xr:uid="{8D0B3CF2-6674-457E-AC0C-07B91057584E}"/>
    <cellStyle name="Comma [0] 2 36 2 2" xfId="59218" hidden="1" xr:uid="{DF2BC6B8-3242-4F52-9BC4-102FE8F911A5}"/>
    <cellStyle name="Comma [0] 2 36 2 2" xfId="59493" hidden="1" xr:uid="{2EF4B7B0-47F7-4621-A635-244438E5013F}"/>
    <cellStyle name="Comma [0] 2 36 2 2" xfId="59708" hidden="1" xr:uid="{5165D03F-E48C-42BC-B15E-712480CAF6F3}"/>
    <cellStyle name="Comma [0] 2 36 2 2" xfId="60879" hidden="1" xr:uid="{EDE26B30-87EA-440E-9D3A-6DE65D36CC6D}"/>
    <cellStyle name="Comma [0] 2 36 2 2" xfId="61154" hidden="1" xr:uid="{F949857A-232B-41E2-9DF3-C67F8639E1CB}"/>
    <cellStyle name="Comma [0] 2 36 2 2" xfId="61369" hidden="1" xr:uid="{09EEA726-E97C-44EE-BDC3-ED4AAD81AF4B}"/>
    <cellStyle name="Comma [0] 2 36 2 2" xfId="62514" hidden="1" xr:uid="{A6D78A0D-EC7D-427D-9E52-D4449EF1EFD2}"/>
    <cellStyle name="Comma [0] 2 36 2 2" xfId="62789" hidden="1" xr:uid="{2E374FF1-F6D7-4B9A-A994-E3774717C00E}"/>
    <cellStyle name="Comma [0] 2 36 2 2" xfId="63004" hidden="1" xr:uid="{3C661145-914D-40C4-801A-36D8F576FC5D}"/>
    <cellStyle name="Comma [0] 2 36 2 2" xfId="64025" hidden="1" xr:uid="{1241ACD1-F209-45E2-9D78-99BCBC226EAA}"/>
    <cellStyle name="Comma [0] 2 36 3" xfId="4643" xr:uid="{00000000-0005-0000-0000-000026120000}"/>
    <cellStyle name="Comma [0] 2 36 3 2" xfId="36662" xr:uid="{9BF63630-0A32-4487-A22E-95C917AB8192}"/>
    <cellStyle name="Comma [0] 2 37" xfId="849" xr:uid="{00000000-0005-0000-0000-000054030000}"/>
    <cellStyle name="Comma [0] 2 37 2" xfId="1504" hidden="1" xr:uid="{00000000-0005-0000-0000-0000E3050000}"/>
    <cellStyle name="Comma [0] 2 37 2" xfId="2045" hidden="1" xr:uid="{00000000-0005-0000-0000-000000080000}"/>
    <cellStyle name="Comma [0] 2 37 2" xfId="2320" hidden="1" xr:uid="{00000000-0005-0000-0000-000013090000}"/>
    <cellStyle name="Comma [0] 2 37 2" xfId="2536" hidden="1" xr:uid="{00000000-0005-0000-0000-0000EB090000}"/>
    <cellStyle name="Comma [0] 2 37 2" xfId="33537" hidden="1" xr:uid="{5BD9AF24-B8E7-4EB6-91DA-95EE869F55FD}"/>
    <cellStyle name="Comma [0] 2 37 2" xfId="34075" hidden="1" xr:uid="{CA60073E-927C-4A3F-9B3B-2DD77EBE4E88}"/>
    <cellStyle name="Comma [0] 2 37 2" xfId="34350" hidden="1" xr:uid="{E094EC76-FF58-4BCE-A935-A4039EF8083B}"/>
    <cellStyle name="Comma [0] 2 37 2" xfId="34566" hidden="1" xr:uid="{1557D51C-08A3-4389-A119-9C12A51A64C4}"/>
    <cellStyle name="Comma [0] 2 37 2" xfId="32902" xr:uid="{D1131853-39B0-4F47-A1B8-B05B4D8C5DC6}"/>
    <cellStyle name="Comma [0] 2 37 2 2" xfId="5301" hidden="1" xr:uid="{00000000-0005-0000-0000-0000B8140000}"/>
    <cellStyle name="Comma [0] 2 37 2 2" xfId="5847" hidden="1" xr:uid="{00000000-0005-0000-0000-0000DA160000}"/>
    <cellStyle name="Comma [0] 2 37 2 2" xfId="6122" hidden="1" xr:uid="{00000000-0005-0000-0000-0000ED170000}"/>
    <cellStyle name="Comma [0] 2 37 2 2" xfId="6338" hidden="1" xr:uid="{00000000-0005-0000-0000-0000C5180000}"/>
    <cellStyle name="Comma [0] 2 37 2 2" xfId="8066" hidden="1" xr:uid="{00000000-0005-0000-0000-0000851F0000}"/>
    <cellStyle name="Comma [0] 2 37 2 2" xfId="8341" hidden="1" xr:uid="{00000000-0005-0000-0000-000098200000}"/>
    <cellStyle name="Comma [0] 2 37 2 2" xfId="8557" hidden="1" xr:uid="{00000000-0005-0000-0000-000070210000}"/>
    <cellStyle name="Comma [0] 2 37 2 2" xfId="9822" hidden="1" xr:uid="{00000000-0005-0000-0000-000061260000}"/>
    <cellStyle name="Comma [0] 2 37 2 2" xfId="10097" hidden="1" xr:uid="{00000000-0005-0000-0000-000074270000}"/>
    <cellStyle name="Comma [0] 2 37 2 2" xfId="10313" hidden="1" xr:uid="{00000000-0005-0000-0000-00004C280000}"/>
    <cellStyle name="Comma [0] 2 37 2 2" xfId="11578" hidden="1" xr:uid="{00000000-0005-0000-0000-00003D2D0000}"/>
    <cellStyle name="Comma [0] 2 37 2 2" xfId="11853" hidden="1" xr:uid="{00000000-0005-0000-0000-0000502E0000}"/>
    <cellStyle name="Comma [0] 2 37 2 2" xfId="12069" hidden="1" xr:uid="{00000000-0005-0000-0000-0000282F0000}"/>
    <cellStyle name="Comma [0] 2 37 2 2" xfId="13334" hidden="1" xr:uid="{00000000-0005-0000-0000-000019340000}"/>
    <cellStyle name="Comma [0] 2 37 2 2" xfId="13609" hidden="1" xr:uid="{00000000-0005-0000-0000-00002C350000}"/>
    <cellStyle name="Comma [0] 2 37 2 2" xfId="13825" hidden="1" xr:uid="{00000000-0005-0000-0000-000004360000}"/>
    <cellStyle name="Comma [0] 2 37 2 2" xfId="15090" hidden="1" xr:uid="{00000000-0005-0000-0000-0000F53A0000}"/>
    <cellStyle name="Comma [0] 2 37 2 2" xfId="15365" hidden="1" xr:uid="{00000000-0005-0000-0000-0000083C0000}"/>
    <cellStyle name="Comma [0] 2 37 2 2" xfId="15581" hidden="1" xr:uid="{00000000-0005-0000-0000-0000E03C0000}"/>
    <cellStyle name="Comma [0] 2 37 2 2" xfId="16843" hidden="1" xr:uid="{00000000-0005-0000-0000-0000CE410000}"/>
    <cellStyle name="Comma [0] 2 37 2 2" xfId="17118" hidden="1" xr:uid="{00000000-0005-0000-0000-0000E1420000}"/>
    <cellStyle name="Comma [0] 2 37 2 2" xfId="17334" hidden="1" xr:uid="{00000000-0005-0000-0000-0000B9430000}"/>
    <cellStyle name="Comma [0] 2 37 2 2" xfId="18593" hidden="1" xr:uid="{00000000-0005-0000-0000-0000A4480000}"/>
    <cellStyle name="Comma [0] 2 37 2 2" xfId="18868" hidden="1" xr:uid="{00000000-0005-0000-0000-0000B7490000}"/>
    <cellStyle name="Comma [0] 2 37 2 2" xfId="19084" hidden="1" xr:uid="{00000000-0005-0000-0000-00008F4A0000}"/>
    <cellStyle name="Comma [0] 2 37 2 2" xfId="20337" hidden="1" xr:uid="{00000000-0005-0000-0000-0000744F0000}"/>
    <cellStyle name="Comma [0] 2 37 2 2" xfId="20612" hidden="1" xr:uid="{00000000-0005-0000-0000-000087500000}"/>
    <cellStyle name="Comma [0] 2 37 2 2" xfId="20828" hidden="1" xr:uid="{00000000-0005-0000-0000-00005F510000}"/>
    <cellStyle name="Comma [0] 2 37 2 2" xfId="22071" hidden="1" xr:uid="{00000000-0005-0000-0000-00003A560000}"/>
    <cellStyle name="Comma [0] 2 37 2 2" xfId="22346" hidden="1" xr:uid="{00000000-0005-0000-0000-00004D570000}"/>
    <cellStyle name="Comma [0] 2 37 2 2" xfId="22562" hidden="1" xr:uid="{00000000-0005-0000-0000-000025580000}"/>
    <cellStyle name="Comma [0] 2 37 2 2" xfId="23795" hidden="1" xr:uid="{00000000-0005-0000-0000-0000F65C0000}"/>
    <cellStyle name="Comma [0] 2 37 2 2" xfId="24070" hidden="1" xr:uid="{00000000-0005-0000-0000-0000095E0000}"/>
    <cellStyle name="Comma [0] 2 37 2 2" xfId="24286" hidden="1" xr:uid="{00000000-0005-0000-0000-0000E15E0000}"/>
    <cellStyle name="Comma [0] 2 37 2 2" xfId="25502" hidden="1" xr:uid="{00000000-0005-0000-0000-0000A1630000}"/>
    <cellStyle name="Comma [0] 2 37 2 2" xfId="25777" hidden="1" xr:uid="{00000000-0005-0000-0000-0000B4640000}"/>
    <cellStyle name="Comma [0] 2 37 2 2" xfId="25993" hidden="1" xr:uid="{00000000-0005-0000-0000-00008C650000}"/>
    <cellStyle name="Comma [0] 2 37 2 2" xfId="27196" hidden="1" xr:uid="{00000000-0005-0000-0000-00003F6A0000}"/>
    <cellStyle name="Comma [0] 2 37 2 2" xfId="27471" hidden="1" xr:uid="{00000000-0005-0000-0000-0000526B0000}"/>
    <cellStyle name="Comma [0] 2 37 2 2" xfId="27687" hidden="1" xr:uid="{00000000-0005-0000-0000-00002A6C0000}"/>
    <cellStyle name="Comma [0] 2 37 2 2" xfId="28857" hidden="1" xr:uid="{00000000-0005-0000-0000-0000BC700000}"/>
    <cellStyle name="Comma [0] 2 37 2 2" xfId="29132" hidden="1" xr:uid="{00000000-0005-0000-0000-0000CF710000}"/>
    <cellStyle name="Comma [0] 2 37 2 2" xfId="29348" hidden="1" xr:uid="{00000000-0005-0000-0000-0000A7720000}"/>
    <cellStyle name="Comma [0] 2 37 2 2" xfId="30492" hidden="1" xr:uid="{00000000-0005-0000-0000-00001F770000}"/>
    <cellStyle name="Comma [0] 2 37 2 2" xfId="30767" hidden="1" xr:uid="{00000000-0005-0000-0000-000032780000}"/>
    <cellStyle name="Comma [0] 2 37 2 2" xfId="30983" hidden="1" xr:uid="{00000000-0005-0000-0000-00000A790000}"/>
    <cellStyle name="Comma [0] 2 37 2 2" xfId="32003" hidden="1" xr:uid="{00000000-0005-0000-0000-0000067D0000}"/>
    <cellStyle name="Comma [0] 2 37 2 2" xfId="37320" hidden="1" xr:uid="{B4C9593F-97B6-456B-A5BB-EBE155A51742}"/>
    <cellStyle name="Comma [0] 2 37 2 2" xfId="37866" hidden="1" xr:uid="{18C629D6-DF15-468E-9459-060F30149F20}"/>
    <cellStyle name="Comma [0] 2 37 2 2" xfId="38141" hidden="1" xr:uid="{BDFFD1A3-9307-4655-B753-32D1227480F1}"/>
    <cellStyle name="Comma [0] 2 37 2 2" xfId="38357" hidden="1" xr:uid="{8B1DF2EF-03D2-4005-ACC1-B2515DC80713}"/>
    <cellStyle name="Comma [0] 2 37 2 2" xfId="40085" hidden="1" xr:uid="{5329020F-520E-49EF-BE26-BCF76A8CC977}"/>
    <cellStyle name="Comma [0] 2 37 2 2" xfId="40360" hidden="1" xr:uid="{4864694F-F71A-4171-BC26-9DCB8B249186}"/>
    <cellStyle name="Comma [0] 2 37 2 2" xfId="40576" hidden="1" xr:uid="{F0916BED-F08C-4BC9-A26F-E9BE59304FC1}"/>
    <cellStyle name="Comma [0] 2 37 2 2" xfId="41841" hidden="1" xr:uid="{14981062-2669-49FD-BE2D-BBE2BE6A1722}"/>
    <cellStyle name="Comma [0] 2 37 2 2" xfId="42116" hidden="1" xr:uid="{462C0B41-C5D7-455D-9AD9-5FAF21695B14}"/>
    <cellStyle name="Comma [0] 2 37 2 2" xfId="42332" hidden="1" xr:uid="{E399CF07-ECEF-4F76-A4AF-DDCD09A89F70}"/>
    <cellStyle name="Comma [0] 2 37 2 2" xfId="43597" hidden="1" xr:uid="{74BAB3A0-7004-4B5C-AA6E-DF3ECFAC6739}"/>
    <cellStyle name="Comma [0] 2 37 2 2" xfId="43872" hidden="1" xr:uid="{AEFAA5ED-D89B-4447-BDD8-4FADC1655F8B}"/>
    <cellStyle name="Comma [0] 2 37 2 2" xfId="44088" hidden="1" xr:uid="{E8B06726-43F8-4EB4-818A-3B5371603A0E}"/>
    <cellStyle name="Comma [0] 2 37 2 2" xfId="45353" hidden="1" xr:uid="{07ECB0B0-340E-447F-B455-98DC7C30E3AD}"/>
    <cellStyle name="Comma [0] 2 37 2 2" xfId="45628" hidden="1" xr:uid="{132C9D87-BABD-4836-BD6F-F39015D1C413}"/>
    <cellStyle name="Comma [0] 2 37 2 2" xfId="45844" hidden="1" xr:uid="{3A8771DD-19B4-478E-97C0-053F388EBD4F}"/>
    <cellStyle name="Comma [0] 2 37 2 2" xfId="47109" hidden="1" xr:uid="{F1898B35-CB71-45B9-9CC5-2C33049F9356}"/>
    <cellStyle name="Comma [0] 2 37 2 2" xfId="47384" hidden="1" xr:uid="{28038F1C-DC0B-413E-8832-C0766DB1BF09}"/>
    <cellStyle name="Comma [0] 2 37 2 2" xfId="47600" hidden="1" xr:uid="{02ECE3C8-12E7-43C1-A000-E0563FECBC6C}"/>
    <cellStyle name="Comma [0] 2 37 2 2" xfId="48862" hidden="1" xr:uid="{3AD0BC2C-7243-48B4-A97A-785AB65D2BB8}"/>
    <cellStyle name="Comma [0] 2 37 2 2" xfId="49137" hidden="1" xr:uid="{5E1890D9-DC5A-4940-852A-9E5A81518297}"/>
    <cellStyle name="Comma [0] 2 37 2 2" xfId="49353" hidden="1" xr:uid="{007B6AFC-972F-47FB-89E2-88191D9A57C2}"/>
    <cellStyle name="Comma [0] 2 37 2 2" xfId="50612" hidden="1" xr:uid="{788E91D7-D499-4C12-A3AF-6911C5420FEC}"/>
    <cellStyle name="Comma [0] 2 37 2 2" xfId="50887" hidden="1" xr:uid="{8806372E-7C3A-48A4-9B98-A76609B6DB13}"/>
    <cellStyle name="Comma [0] 2 37 2 2" xfId="51103" hidden="1" xr:uid="{196B2F9F-A36B-40D9-9EA2-6BB871AF935B}"/>
    <cellStyle name="Comma [0] 2 37 2 2" xfId="52356" hidden="1" xr:uid="{8A134DB6-61CA-4D3F-914D-A974C540B401}"/>
    <cellStyle name="Comma [0] 2 37 2 2" xfId="52631" hidden="1" xr:uid="{6A112DCE-42A3-4574-9CD7-6B6643E45E55}"/>
    <cellStyle name="Comma [0] 2 37 2 2" xfId="52847" hidden="1" xr:uid="{57145EC6-A736-421A-851E-A3896EF38D87}"/>
    <cellStyle name="Comma [0] 2 37 2 2" xfId="54090" hidden="1" xr:uid="{9CC709C6-27B2-44C7-A9DF-EAEA4FF3E722}"/>
    <cellStyle name="Comma [0] 2 37 2 2" xfId="54365" hidden="1" xr:uid="{143E23AB-7143-4C34-AF06-7D8819E8969E}"/>
    <cellStyle name="Comma [0] 2 37 2 2" xfId="54581" hidden="1" xr:uid="{1C0AD97B-1F4F-458F-9CB8-5FD9F78C1A9F}"/>
    <cellStyle name="Comma [0] 2 37 2 2" xfId="55814" hidden="1" xr:uid="{2782C90B-ABEC-45FD-9C26-B92C4F678EE0}"/>
    <cellStyle name="Comma [0] 2 37 2 2" xfId="56089" hidden="1" xr:uid="{64C96DD1-7EFC-47B3-8BDB-DF5EAFD32D5D}"/>
    <cellStyle name="Comma [0] 2 37 2 2" xfId="56305" hidden="1" xr:uid="{C6E787C4-B125-4867-97C2-BB1B286E388A}"/>
    <cellStyle name="Comma [0] 2 37 2 2" xfId="57521" hidden="1" xr:uid="{0016280C-533A-410B-9821-F7B89DB662FC}"/>
    <cellStyle name="Comma [0] 2 37 2 2" xfId="57796" hidden="1" xr:uid="{5B8216C6-0B94-44FE-99F6-C12B37DB4DF7}"/>
    <cellStyle name="Comma [0] 2 37 2 2" xfId="58012" hidden="1" xr:uid="{AE9A08A1-71F3-4458-9E8E-BC60882290A5}"/>
    <cellStyle name="Comma [0] 2 37 2 2" xfId="59215" hidden="1" xr:uid="{7A5A6799-2814-4C7F-88AF-8E489612A6F6}"/>
    <cellStyle name="Comma [0] 2 37 2 2" xfId="59490" hidden="1" xr:uid="{13BF65B0-0066-4009-97B5-6F78A47DF5EC}"/>
    <cellStyle name="Comma [0] 2 37 2 2" xfId="59706" hidden="1" xr:uid="{01884536-82C5-4D1E-B25E-83CCF6CC8B5E}"/>
    <cellStyle name="Comma [0] 2 37 2 2" xfId="60876" hidden="1" xr:uid="{8E14B904-3AF9-4DA0-A927-63F52219D1C1}"/>
    <cellStyle name="Comma [0] 2 37 2 2" xfId="61151" hidden="1" xr:uid="{AE08CA30-5A76-46D3-B755-2ADAD0AA0C64}"/>
    <cellStyle name="Comma [0] 2 37 2 2" xfId="61367" hidden="1" xr:uid="{7DF5D159-1989-4143-9445-1217031F5558}"/>
    <cellStyle name="Comma [0] 2 37 2 2" xfId="62511" hidden="1" xr:uid="{02FB235A-72AF-4369-9247-AE62FB1E86D5}"/>
    <cellStyle name="Comma [0] 2 37 2 2" xfId="62786" hidden="1" xr:uid="{61F6D922-EF6B-4321-A5EC-AB892B99E5E5}"/>
    <cellStyle name="Comma [0] 2 37 2 2" xfId="63002" hidden="1" xr:uid="{85F66F65-C6D3-4C9F-A492-DFB2758302EA}"/>
    <cellStyle name="Comma [0] 2 37 2 2" xfId="64022" hidden="1" xr:uid="{E45DCD56-7FB6-46A8-8927-1FEA06313DA1}"/>
    <cellStyle name="Comma [0] 2 37 3" xfId="4640" xr:uid="{00000000-0005-0000-0000-000023120000}"/>
    <cellStyle name="Comma [0] 2 37 3 2" xfId="36659" xr:uid="{13F0B3E2-42FD-46FA-ACE3-46A7111001F5}"/>
    <cellStyle name="Comma [0] 2 38" xfId="844" xr:uid="{00000000-0005-0000-0000-00004F030000}"/>
    <cellStyle name="Comma [0] 2 38 2" xfId="1499" hidden="1" xr:uid="{00000000-0005-0000-0000-0000DE050000}"/>
    <cellStyle name="Comma [0] 2 38 2" xfId="2040" hidden="1" xr:uid="{00000000-0005-0000-0000-0000FB070000}"/>
    <cellStyle name="Comma [0] 2 38 2" xfId="2317" hidden="1" xr:uid="{00000000-0005-0000-0000-000010090000}"/>
    <cellStyle name="Comma [0] 2 38 2" xfId="2533" hidden="1" xr:uid="{00000000-0005-0000-0000-0000E8090000}"/>
    <cellStyle name="Comma [0] 2 38 2" xfId="33532" hidden="1" xr:uid="{9DC4CE26-9C34-4761-9EEB-904DEA2F9BB6}"/>
    <cellStyle name="Comma [0] 2 38 2" xfId="34070" hidden="1" xr:uid="{A609A141-73BD-46D2-B7F6-FFDC0B24BAC6}"/>
    <cellStyle name="Comma [0] 2 38 2" xfId="34347" hidden="1" xr:uid="{8F9A987D-7D1D-4A81-92BF-5D0A07616C7D}"/>
    <cellStyle name="Comma [0] 2 38 2" xfId="34563" hidden="1" xr:uid="{F82F7080-C127-42ED-A437-A18A99600FC0}"/>
    <cellStyle name="Comma [0] 2 38 2" xfId="32897" xr:uid="{B1454D5E-9097-4DD8-856B-AA6C97BAE46C}"/>
    <cellStyle name="Comma [0] 2 38 2 2" xfId="5296" hidden="1" xr:uid="{00000000-0005-0000-0000-0000B3140000}"/>
    <cellStyle name="Comma [0] 2 38 2 2" xfId="5842" hidden="1" xr:uid="{00000000-0005-0000-0000-0000D5160000}"/>
    <cellStyle name="Comma [0] 2 38 2 2" xfId="6119" hidden="1" xr:uid="{00000000-0005-0000-0000-0000EA170000}"/>
    <cellStyle name="Comma [0] 2 38 2 2" xfId="6335" hidden="1" xr:uid="{00000000-0005-0000-0000-0000C2180000}"/>
    <cellStyle name="Comma [0] 2 38 2 2" xfId="8061" hidden="1" xr:uid="{00000000-0005-0000-0000-0000801F0000}"/>
    <cellStyle name="Comma [0] 2 38 2 2" xfId="8338" hidden="1" xr:uid="{00000000-0005-0000-0000-000095200000}"/>
    <cellStyle name="Comma [0] 2 38 2 2" xfId="8554" hidden="1" xr:uid="{00000000-0005-0000-0000-00006D210000}"/>
    <cellStyle name="Comma [0] 2 38 2 2" xfId="9817" hidden="1" xr:uid="{00000000-0005-0000-0000-00005C260000}"/>
    <cellStyle name="Comma [0] 2 38 2 2" xfId="10094" hidden="1" xr:uid="{00000000-0005-0000-0000-000071270000}"/>
    <cellStyle name="Comma [0] 2 38 2 2" xfId="10310" hidden="1" xr:uid="{00000000-0005-0000-0000-000049280000}"/>
    <cellStyle name="Comma [0] 2 38 2 2" xfId="11573" hidden="1" xr:uid="{00000000-0005-0000-0000-0000382D0000}"/>
    <cellStyle name="Comma [0] 2 38 2 2" xfId="11850" hidden="1" xr:uid="{00000000-0005-0000-0000-00004D2E0000}"/>
    <cellStyle name="Comma [0] 2 38 2 2" xfId="12066" hidden="1" xr:uid="{00000000-0005-0000-0000-0000252F0000}"/>
    <cellStyle name="Comma [0] 2 38 2 2" xfId="13329" hidden="1" xr:uid="{00000000-0005-0000-0000-000014340000}"/>
    <cellStyle name="Comma [0] 2 38 2 2" xfId="13606" hidden="1" xr:uid="{00000000-0005-0000-0000-000029350000}"/>
    <cellStyle name="Comma [0] 2 38 2 2" xfId="13822" hidden="1" xr:uid="{00000000-0005-0000-0000-000001360000}"/>
    <cellStyle name="Comma [0] 2 38 2 2" xfId="15085" hidden="1" xr:uid="{00000000-0005-0000-0000-0000F03A0000}"/>
    <cellStyle name="Comma [0] 2 38 2 2" xfId="15362" hidden="1" xr:uid="{00000000-0005-0000-0000-0000053C0000}"/>
    <cellStyle name="Comma [0] 2 38 2 2" xfId="15578" hidden="1" xr:uid="{00000000-0005-0000-0000-0000DD3C0000}"/>
    <cellStyle name="Comma [0] 2 38 2 2" xfId="16838" hidden="1" xr:uid="{00000000-0005-0000-0000-0000C9410000}"/>
    <cellStyle name="Comma [0] 2 38 2 2" xfId="17115" hidden="1" xr:uid="{00000000-0005-0000-0000-0000DE420000}"/>
    <cellStyle name="Comma [0] 2 38 2 2" xfId="17331" hidden="1" xr:uid="{00000000-0005-0000-0000-0000B6430000}"/>
    <cellStyle name="Comma [0] 2 38 2 2" xfId="18588" hidden="1" xr:uid="{00000000-0005-0000-0000-00009F480000}"/>
    <cellStyle name="Comma [0] 2 38 2 2" xfId="18865" hidden="1" xr:uid="{00000000-0005-0000-0000-0000B4490000}"/>
    <cellStyle name="Comma [0] 2 38 2 2" xfId="19081" hidden="1" xr:uid="{00000000-0005-0000-0000-00008C4A0000}"/>
    <cellStyle name="Comma [0] 2 38 2 2" xfId="20332" hidden="1" xr:uid="{00000000-0005-0000-0000-00006F4F0000}"/>
    <cellStyle name="Comma [0] 2 38 2 2" xfId="20609" hidden="1" xr:uid="{00000000-0005-0000-0000-000084500000}"/>
    <cellStyle name="Comma [0] 2 38 2 2" xfId="20825" hidden="1" xr:uid="{00000000-0005-0000-0000-00005C510000}"/>
    <cellStyle name="Comma [0] 2 38 2 2" xfId="22066" hidden="1" xr:uid="{00000000-0005-0000-0000-000035560000}"/>
    <cellStyle name="Comma [0] 2 38 2 2" xfId="22343" hidden="1" xr:uid="{00000000-0005-0000-0000-00004A570000}"/>
    <cellStyle name="Comma [0] 2 38 2 2" xfId="22559" hidden="1" xr:uid="{00000000-0005-0000-0000-000022580000}"/>
    <cellStyle name="Comma [0] 2 38 2 2" xfId="23790" hidden="1" xr:uid="{00000000-0005-0000-0000-0000F15C0000}"/>
    <cellStyle name="Comma [0] 2 38 2 2" xfId="24067" hidden="1" xr:uid="{00000000-0005-0000-0000-0000065E0000}"/>
    <cellStyle name="Comma [0] 2 38 2 2" xfId="24283" hidden="1" xr:uid="{00000000-0005-0000-0000-0000DE5E0000}"/>
    <cellStyle name="Comma [0] 2 38 2 2" xfId="25497" hidden="1" xr:uid="{00000000-0005-0000-0000-00009C630000}"/>
    <cellStyle name="Comma [0] 2 38 2 2" xfId="25774" hidden="1" xr:uid="{00000000-0005-0000-0000-0000B1640000}"/>
    <cellStyle name="Comma [0] 2 38 2 2" xfId="25990" hidden="1" xr:uid="{00000000-0005-0000-0000-000089650000}"/>
    <cellStyle name="Comma [0] 2 38 2 2" xfId="27191" hidden="1" xr:uid="{00000000-0005-0000-0000-00003A6A0000}"/>
    <cellStyle name="Comma [0] 2 38 2 2" xfId="27468" hidden="1" xr:uid="{00000000-0005-0000-0000-00004F6B0000}"/>
    <cellStyle name="Comma [0] 2 38 2 2" xfId="27684" hidden="1" xr:uid="{00000000-0005-0000-0000-0000276C0000}"/>
    <cellStyle name="Comma [0] 2 38 2 2" xfId="28852" hidden="1" xr:uid="{00000000-0005-0000-0000-0000B7700000}"/>
    <cellStyle name="Comma [0] 2 38 2 2" xfId="29129" hidden="1" xr:uid="{00000000-0005-0000-0000-0000CC710000}"/>
    <cellStyle name="Comma [0] 2 38 2 2" xfId="29345" hidden="1" xr:uid="{00000000-0005-0000-0000-0000A4720000}"/>
    <cellStyle name="Comma [0] 2 38 2 2" xfId="30487" hidden="1" xr:uid="{00000000-0005-0000-0000-00001A770000}"/>
    <cellStyle name="Comma [0] 2 38 2 2" xfId="30764" hidden="1" xr:uid="{00000000-0005-0000-0000-00002F780000}"/>
    <cellStyle name="Comma [0] 2 38 2 2" xfId="30980" hidden="1" xr:uid="{00000000-0005-0000-0000-000007790000}"/>
    <cellStyle name="Comma [0] 2 38 2 2" xfId="31998" hidden="1" xr:uid="{00000000-0005-0000-0000-0000017D0000}"/>
    <cellStyle name="Comma [0] 2 38 2 2" xfId="37315" hidden="1" xr:uid="{4C172E9F-6973-44B3-B9E4-032953E94318}"/>
    <cellStyle name="Comma [0] 2 38 2 2" xfId="37861" hidden="1" xr:uid="{952B081F-6CFB-4465-AC58-2111CE06C71E}"/>
    <cellStyle name="Comma [0] 2 38 2 2" xfId="38138" hidden="1" xr:uid="{24740A6C-46F6-49C2-8BA6-97B5F50BDF70}"/>
    <cellStyle name="Comma [0] 2 38 2 2" xfId="38354" hidden="1" xr:uid="{587CEA5D-C01D-495C-9FC9-35D55D5A4CB2}"/>
    <cellStyle name="Comma [0] 2 38 2 2" xfId="40080" hidden="1" xr:uid="{7848CE49-43DA-42DF-8C4F-9DE139E33834}"/>
    <cellStyle name="Comma [0] 2 38 2 2" xfId="40357" hidden="1" xr:uid="{DA693A00-3A50-4266-92B6-E579E0A470DC}"/>
    <cellStyle name="Comma [0] 2 38 2 2" xfId="40573" hidden="1" xr:uid="{35681035-85A5-436F-A56F-60EB146785D1}"/>
    <cellStyle name="Comma [0] 2 38 2 2" xfId="41836" hidden="1" xr:uid="{272ADCE1-F4E0-460D-B595-25D637428551}"/>
    <cellStyle name="Comma [0] 2 38 2 2" xfId="42113" hidden="1" xr:uid="{B4DBBB81-C035-4A91-9164-8EA1658BF07E}"/>
    <cellStyle name="Comma [0] 2 38 2 2" xfId="42329" hidden="1" xr:uid="{00A57017-B3FF-4B54-A33B-5D4FD2196FAF}"/>
    <cellStyle name="Comma [0] 2 38 2 2" xfId="43592" hidden="1" xr:uid="{54EAE82B-54A9-43DD-A320-D5E659AD88E0}"/>
    <cellStyle name="Comma [0] 2 38 2 2" xfId="43869" hidden="1" xr:uid="{8D318543-E528-4BFC-9FC5-5EAE668B7C7B}"/>
    <cellStyle name="Comma [0] 2 38 2 2" xfId="44085" hidden="1" xr:uid="{6CAEF48B-8E41-4569-92F8-4D7CA5171AF7}"/>
    <cellStyle name="Comma [0] 2 38 2 2" xfId="45348" hidden="1" xr:uid="{B8432458-9419-45B8-962C-2A2DE813B9FB}"/>
    <cellStyle name="Comma [0] 2 38 2 2" xfId="45625" hidden="1" xr:uid="{5E6D203A-13C2-4C28-ACB3-CC1BF0269D68}"/>
    <cellStyle name="Comma [0] 2 38 2 2" xfId="45841" hidden="1" xr:uid="{4564DA9A-70EB-49B5-AF38-236BAFB8302F}"/>
    <cellStyle name="Comma [0] 2 38 2 2" xfId="47104" hidden="1" xr:uid="{E04769CB-D62F-4418-BED1-1C036B4B9F2A}"/>
    <cellStyle name="Comma [0] 2 38 2 2" xfId="47381" hidden="1" xr:uid="{0F32E6F1-F3B3-49FF-99DF-CA421034B78B}"/>
    <cellStyle name="Comma [0] 2 38 2 2" xfId="47597" hidden="1" xr:uid="{0095827A-85BE-4ABD-85D5-4144F16D7F32}"/>
    <cellStyle name="Comma [0] 2 38 2 2" xfId="48857" hidden="1" xr:uid="{6957D457-844C-470D-AF1F-5338E8D68BDE}"/>
    <cellStyle name="Comma [0] 2 38 2 2" xfId="49134" hidden="1" xr:uid="{599471C4-D234-42A4-AC38-CA9DF8D16BC3}"/>
    <cellStyle name="Comma [0] 2 38 2 2" xfId="49350" hidden="1" xr:uid="{66E1ABE7-8B12-4FF3-ABE2-F05706BF0C0F}"/>
    <cellStyle name="Comma [0] 2 38 2 2" xfId="50607" hidden="1" xr:uid="{0052C9BC-36CF-403C-85A5-DB738BF40F52}"/>
    <cellStyle name="Comma [0] 2 38 2 2" xfId="50884" hidden="1" xr:uid="{80E8E34B-B03B-485C-B2EE-85CA1A7163AF}"/>
    <cellStyle name="Comma [0] 2 38 2 2" xfId="51100" hidden="1" xr:uid="{F25B291C-7512-41F9-A707-1E88C4D12A5C}"/>
    <cellStyle name="Comma [0] 2 38 2 2" xfId="52351" hidden="1" xr:uid="{907D3FE8-E43A-4C31-90D4-0F35EFE87D35}"/>
    <cellStyle name="Comma [0] 2 38 2 2" xfId="52628" hidden="1" xr:uid="{DCEAC220-4875-4360-9995-1D6CA6AA3C03}"/>
    <cellStyle name="Comma [0] 2 38 2 2" xfId="52844" hidden="1" xr:uid="{3B04265F-9606-4130-9D38-F57A2D3CBF5D}"/>
    <cellStyle name="Comma [0] 2 38 2 2" xfId="54085" hidden="1" xr:uid="{854F2F9F-D7C5-4EE0-94D3-4E613E4E8801}"/>
    <cellStyle name="Comma [0] 2 38 2 2" xfId="54362" hidden="1" xr:uid="{CC0F2AA5-98EF-4271-8DC7-0AEFCE1F01EB}"/>
    <cellStyle name="Comma [0] 2 38 2 2" xfId="54578" hidden="1" xr:uid="{C1236D37-2B60-4309-B7FE-04D3EFCBE9A2}"/>
    <cellStyle name="Comma [0] 2 38 2 2" xfId="55809" hidden="1" xr:uid="{FB750BF4-12BF-48D5-97FB-EC1240A88B26}"/>
    <cellStyle name="Comma [0] 2 38 2 2" xfId="56086" hidden="1" xr:uid="{25DC11B9-BDB6-419E-BCA6-F876922AC82B}"/>
    <cellStyle name="Comma [0] 2 38 2 2" xfId="56302" hidden="1" xr:uid="{8D946BA2-3659-4F67-8675-4E7DBCD94B86}"/>
    <cellStyle name="Comma [0] 2 38 2 2" xfId="57516" hidden="1" xr:uid="{253F03A7-7CA6-4DA4-853A-AE90E5B98AED}"/>
    <cellStyle name="Comma [0] 2 38 2 2" xfId="57793" hidden="1" xr:uid="{E360C457-1BBB-481E-BFBB-1894BCEC52D2}"/>
    <cellStyle name="Comma [0] 2 38 2 2" xfId="58009" hidden="1" xr:uid="{253CD1A0-9E1D-4BA8-8894-C60A6A7355E5}"/>
    <cellStyle name="Comma [0] 2 38 2 2" xfId="59210" hidden="1" xr:uid="{C15876C6-ACDE-4FFA-9629-E678A4CFDDCB}"/>
    <cellStyle name="Comma [0] 2 38 2 2" xfId="59487" hidden="1" xr:uid="{5E8A3F0F-CADD-4F20-9AA6-87F0E797B289}"/>
    <cellStyle name="Comma [0] 2 38 2 2" xfId="59703" hidden="1" xr:uid="{A9240485-64BB-4B5B-83B7-11C4288E1D25}"/>
    <cellStyle name="Comma [0] 2 38 2 2" xfId="60871" hidden="1" xr:uid="{26352D5D-B86F-459C-8F4A-A3598F0AE196}"/>
    <cellStyle name="Comma [0] 2 38 2 2" xfId="61148" hidden="1" xr:uid="{2A2D1C46-3CE0-481E-AEB8-F89C347018F0}"/>
    <cellStyle name="Comma [0] 2 38 2 2" xfId="61364" hidden="1" xr:uid="{8D2F8276-C39A-4460-BE43-C621C3169ACA}"/>
    <cellStyle name="Comma [0] 2 38 2 2" xfId="62506" hidden="1" xr:uid="{7A097714-9B69-473A-B6D2-1CE954BBA0E8}"/>
    <cellStyle name="Comma [0] 2 38 2 2" xfId="62783" hidden="1" xr:uid="{3F9282F7-7CD1-46B0-86BC-2BE198DB3CF2}"/>
    <cellStyle name="Comma [0] 2 38 2 2" xfId="62999" hidden="1" xr:uid="{A48E12A4-9C4F-4656-9149-0EB11E4D902C}"/>
    <cellStyle name="Comma [0] 2 38 2 2" xfId="64017" hidden="1" xr:uid="{B9194B74-6A04-4297-8E80-630E8C968E59}"/>
    <cellStyle name="Comma [0] 2 38 3" xfId="4635" xr:uid="{00000000-0005-0000-0000-00001E120000}"/>
    <cellStyle name="Comma [0] 2 38 3 2" xfId="36654" xr:uid="{4166FC85-D69B-48C3-9A13-CFA45FF865DA}"/>
    <cellStyle name="Comma [0] 2 39" xfId="841" xr:uid="{00000000-0005-0000-0000-00004C030000}"/>
    <cellStyle name="Comma [0] 2 39 2" xfId="1496" hidden="1" xr:uid="{00000000-0005-0000-0000-0000DB050000}"/>
    <cellStyle name="Comma [0] 2 39 2" xfId="2038" hidden="1" xr:uid="{00000000-0005-0000-0000-0000F9070000}"/>
    <cellStyle name="Comma [0] 2 39 2" xfId="2315" hidden="1" xr:uid="{00000000-0005-0000-0000-00000E090000}"/>
    <cellStyle name="Comma [0] 2 39 2" xfId="2531" hidden="1" xr:uid="{00000000-0005-0000-0000-0000E6090000}"/>
    <cellStyle name="Comma [0] 2 39 2" xfId="33529" hidden="1" xr:uid="{4F1F5D89-4BDB-446C-A6B5-10A5BD501C2B}"/>
    <cellStyle name="Comma [0] 2 39 2" xfId="34068" hidden="1" xr:uid="{5D7C5D97-51B7-49E3-818F-CE312645FA0F}"/>
    <cellStyle name="Comma [0] 2 39 2" xfId="34345" hidden="1" xr:uid="{999BD74C-CF8E-42FF-ADA0-136E54F083DC}"/>
    <cellStyle name="Comma [0] 2 39 2" xfId="34561" hidden="1" xr:uid="{189D1C8B-8830-4F4B-8F90-E1AD45F828E4}"/>
    <cellStyle name="Comma [0] 2 39 2" xfId="32894" xr:uid="{D50EFC48-F085-47FE-8772-1051C8E1C883}"/>
    <cellStyle name="Comma [0] 2 39 2 2" xfId="5293" hidden="1" xr:uid="{00000000-0005-0000-0000-0000B0140000}"/>
    <cellStyle name="Comma [0] 2 39 2 2" xfId="5840" hidden="1" xr:uid="{00000000-0005-0000-0000-0000D3160000}"/>
    <cellStyle name="Comma [0] 2 39 2 2" xfId="6117" hidden="1" xr:uid="{00000000-0005-0000-0000-0000E8170000}"/>
    <cellStyle name="Comma [0] 2 39 2 2" xfId="6333" hidden="1" xr:uid="{00000000-0005-0000-0000-0000C0180000}"/>
    <cellStyle name="Comma [0] 2 39 2 2" xfId="8059" hidden="1" xr:uid="{00000000-0005-0000-0000-00007E1F0000}"/>
    <cellStyle name="Comma [0] 2 39 2 2" xfId="8336" hidden="1" xr:uid="{00000000-0005-0000-0000-000093200000}"/>
    <cellStyle name="Comma [0] 2 39 2 2" xfId="8552" hidden="1" xr:uid="{00000000-0005-0000-0000-00006B210000}"/>
    <cellStyle name="Comma [0] 2 39 2 2" xfId="9815" hidden="1" xr:uid="{00000000-0005-0000-0000-00005A260000}"/>
    <cellStyle name="Comma [0] 2 39 2 2" xfId="10092" hidden="1" xr:uid="{00000000-0005-0000-0000-00006F270000}"/>
    <cellStyle name="Comma [0] 2 39 2 2" xfId="10308" hidden="1" xr:uid="{00000000-0005-0000-0000-000047280000}"/>
    <cellStyle name="Comma [0] 2 39 2 2" xfId="11571" hidden="1" xr:uid="{00000000-0005-0000-0000-0000362D0000}"/>
    <cellStyle name="Comma [0] 2 39 2 2" xfId="11848" hidden="1" xr:uid="{00000000-0005-0000-0000-00004B2E0000}"/>
    <cellStyle name="Comma [0] 2 39 2 2" xfId="12064" hidden="1" xr:uid="{00000000-0005-0000-0000-0000232F0000}"/>
    <cellStyle name="Comma [0] 2 39 2 2" xfId="13327" hidden="1" xr:uid="{00000000-0005-0000-0000-000012340000}"/>
    <cellStyle name="Comma [0] 2 39 2 2" xfId="13604" hidden="1" xr:uid="{00000000-0005-0000-0000-000027350000}"/>
    <cellStyle name="Comma [0] 2 39 2 2" xfId="13820" hidden="1" xr:uid="{00000000-0005-0000-0000-0000FF350000}"/>
    <cellStyle name="Comma [0] 2 39 2 2" xfId="15083" hidden="1" xr:uid="{00000000-0005-0000-0000-0000EE3A0000}"/>
    <cellStyle name="Comma [0] 2 39 2 2" xfId="15360" hidden="1" xr:uid="{00000000-0005-0000-0000-0000033C0000}"/>
    <cellStyle name="Comma [0] 2 39 2 2" xfId="15576" hidden="1" xr:uid="{00000000-0005-0000-0000-0000DB3C0000}"/>
    <cellStyle name="Comma [0] 2 39 2 2" xfId="16836" hidden="1" xr:uid="{00000000-0005-0000-0000-0000C7410000}"/>
    <cellStyle name="Comma [0] 2 39 2 2" xfId="17113" hidden="1" xr:uid="{00000000-0005-0000-0000-0000DC420000}"/>
    <cellStyle name="Comma [0] 2 39 2 2" xfId="17329" hidden="1" xr:uid="{00000000-0005-0000-0000-0000B4430000}"/>
    <cellStyle name="Comma [0] 2 39 2 2" xfId="18586" hidden="1" xr:uid="{00000000-0005-0000-0000-00009D480000}"/>
    <cellStyle name="Comma [0] 2 39 2 2" xfId="18863" hidden="1" xr:uid="{00000000-0005-0000-0000-0000B2490000}"/>
    <cellStyle name="Comma [0] 2 39 2 2" xfId="19079" hidden="1" xr:uid="{00000000-0005-0000-0000-00008A4A0000}"/>
    <cellStyle name="Comma [0] 2 39 2 2" xfId="20330" hidden="1" xr:uid="{00000000-0005-0000-0000-00006D4F0000}"/>
    <cellStyle name="Comma [0] 2 39 2 2" xfId="20607" hidden="1" xr:uid="{00000000-0005-0000-0000-000082500000}"/>
    <cellStyle name="Comma [0] 2 39 2 2" xfId="20823" hidden="1" xr:uid="{00000000-0005-0000-0000-00005A510000}"/>
    <cellStyle name="Comma [0] 2 39 2 2" xfId="22064" hidden="1" xr:uid="{00000000-0005-0000-0000-000033560000}"/>
    <cellStyle name="Comma [0] 2 39 2 2" xfId="22341" hidden="1" xr:uid="{00000000-0005-0000-0000-000048570000}"/>
    <cellStyle name="Comma [0] 2 39 2 2" xfId="22557" hidden="1" xr:uid="{00000000-0005-0000-0000-000020580000}"/>
    <cellStyle name="Comma [0] 2 39 2 2" xfId="23788" hidden="1" xr:uid="{00000000-0005-0000-0000-0000EF5C0000}"/>
    <cellStyle name="Comma [0] 2 39 2 2" xfId="24065" hidden="1" xr:uid="{00000000-0005-0000-0000-0000045E0000}"/>
    <cellStyle name="Comma [0] 2 39 2 2" xfId="24281" hidden="1" xr:uid="{00000000-0005-0000-0000-0000DC5E0000}"/>
    <cellStyle name="Comma [0] 2 39 2 2" xfId="25495" hidden="1" xr:uid="{00000000-0005-0000-0000-00009A630000}"/>
    <cellStyle name="Comma [0] 2 39 2 2" xfId="25772" hidden="1" xr:uid="{00000000-0005-0000-0000-0000AF640000}"/>
    <cellStyle name="Comma [0] 2 39 2 2" xfId="25988" hidden="1" xr:uid="{00000000-0005-0000-0000-000087650000}"/>
    <cellStyle name="Comma [0] 2 39 2 2" xfId="27189" hidden="1" xr:uid="{00000000-0005-0000-0000-0000386A0000}"/>
    <cellStyle name="Comma [0] 2 39 2 2" xfId="27466" hidden="1" xr:uid="{00000000-0005-0000-0000-00004D6B0000}"/>
    <cellStyle name="Comma [0] 2 39 2 2" xfId="27682" hidden="1" xr:uid="{00000000-0005-0000-0000-0000256C0000}"/>
    <cellStyle name="Comma [0] 2 39 2 2" xfId="28850" hidden="1" xr:uid="{00000000-0005-0000-0000-0000B5700000}"/>
    <cellStyle name="Comma [0] 2 39 2 2" xfId="29127" hidden="1" xr:uid="{00000000-0005-0000-0000-0000CA710000}"/>
    <cellStyle name="Comma [0] 2 39 2 2" xfId="29343" hidden="1" xr:uid="{00000000-0005-0000-0000-0000A2720000}"/>
    <cellStyle name="Comma [0] 2 39 2 2" xfId="30485" hidden="1" xr:uid="{00000000-0005-0000-0000-000018770000}"/>
    <cellStyle name="Comma [0] 2 39 2 2" xfId="30762" hidden="1" xr:uid="{00000000-0005-0000-0000-00002D780000}"/>
    <cellStyle name="Comma [0] 2 39 2 2" xfId="30978" hidden="1" xr:uid="{00000000-0005-0000-0000-000005790000}"/>
    <cellStyle name="Comma [0] 2 39 2 2" xfId="31996" hidden="1" xr:uid="{00000000-0005-0000-0000-0000FF7C0000}"/>
    <cellStyle name="Comma [0] 2 39 2 2" xfId="37312" hidden="1" xr:uid="{BFF02F01-298A-4219-BA32-BEF524975DE4}"/>
    <cellStyle name="Comma [0] 2 39 2 2" xfId="37859" hidden="1" xr:uid="{2FCE8DC9-EDF6-4D43-B63A-139D0A70A90C}"/>
    <cellStyle name="Comma [0] 2 39 2 2" xfId="38136" hidden="1" xr:uid="{65C8F9FD-C3AA-45EE-AA06-047DF7B1E43F}"/>
    <cellStyle name="Comma [0] 2 39 2 2" xfId="38352" hidden="1" xr:uid="{D0624D98-36B0-499E-9726-9975F681769C}"/>
    <cellStyle name="Comma [0] 2 39 2 2" xfId="40078" hidden="1" xr:uid="{E82ECBAE-F8AB-49D7-B077-110323B378A6}"/>
    <cellStyle name="Comma [0] 2 39 2 2" xfId="40355" hidden="1" xr:uid="{374589A8-D424-4A4E-9199-E4DE3123EE40}"/>
    <cellStyle name="Comma [0] 2 39 2 2" xfId="40571" hidden="1" xr:uid="{B0004A89-22DB-424B-9147-6DC126920EFB}"/>
    <cellStyle name="Comma [0] 2 39 2 2" xfId="41834" hidden="1" xr:uid="{6DAE603B-D8F1-4BAE-BFE1-CC4E9D3C557E}"/>
    <cellStyle name="Comma [0] 2 39 2 2" xfId="42111" hidden="1" xr:uid="{39E8840F-3FF3-48F5-AAEA-4AA9ADEDAE7D}"/>
    <cellStyle name="Comma [0] 2 39 2 2" xfId="42327" hidden="1" xr:uid="{3D4FA0B0-F2EC-4C90-A236-0C99EA94E113}"/>
    <cellStyle name="Comma [0] 2 39 2 2" xfId="43590" hidden="1" xr:uid="{0F3DDE10-E575-4EEC-B4CC-B7D5960DE411}"/>
    <cellStyle name="Comma [0] 2 39 2 2" xfId="43867" hidden="1" xr:uid="{E87516E7-501F-4BD7-8B1B-482924AE343C}"/>
    <cellStyle name="Comma [0] 2 39 2 2" xfId="44083" hidden="1" xr:uid="{3391406F-2689-4503-88D4-750802EC0582}"/>
    <cellStyle name="Comma [0] 2 39 2 2" xfId="45346" hidden="1" xr:uid="{9A9C3E71-CCD2-4ED8-A09C-DFE795D00792}"/>
    <cellStyle name="Comma [0] 2 39 2 2" xfId="45623" hidden="1" xr:uid="{F6F49C5C-E3C1-435B-9282-A2D5DD9EEF00}"/>
    <cellStyle name="Comma [0] 2 39 2 2" xfId="45839" hidden="1" xr:uid="{8C9E7312-0630-44F7-B374-792A7AA5068E}"/>
    <cellStyle name="Comma [0] 2 39 2 2" xfId="47102" hidden="1" xr:uid="{DB0A2848-7254-42E5-964A-8A4CE65E8660}"/>
    <cellStyle name="Comma [0] 2 39 2 2" xfId="47379" hidden="1" xr:uid="{BF6931EE-F39C-4E05-A892-ADFD4EC7AE16}"/>
    <cellStyle name="Comma [0] 2 39 2 2" xfId="47595" hidden="1" xr:uid="{EFE9C928-55D3-48ED-93A1-36B7962B5E8A}"/>
    <cellStyle name="Comma [0] 2 39 2 2" xfId="48855" hidden="1" xr:uid="{6498D361-41E1-421B-AF6D-ADDC11CA03C7}"/>
    <cellStyle name="Comma [0] 2 39 2 2" xfId="49132" hidden="1" xr:uid="{48287C52-794E-4441-89D1-302DD2E24980}"/>
    <cellStyle name="Comma [0] 2 39 2 2" xfId="49348" hidden="1" xr:uid="{F8C230F9-7E47-4DCE-A534-904A34CA8C4D}"/>
    <cellStyle name="Comma [0] 2 39 2 2" xfId="50605" hidden="1" xr:uid="{3D287B6B-5772-4A7D-8137-3101E18A7D57}"/>
    <cellStyle name="Comma [0] 2 39 2 2" xfId="50882" hidden="1" xr:uid="{2C136B63-1CFD-4771-A568-CBED40642518}"/>
    <cellStyle name="Comma [0] 2 39 2 2" xfId="51098" hidden="1" xr:uid="{ECC9A6C7-2733-4D97-AA91-F383C266221B}"/>
    <cellStyle name="Comma [0] 2 39 2 2" xfId="52349" hidden="1" xr:uid="{2B81FAA5-48C7-4623-96E3-27B7C64C31F0}"/>
    <cellStyle name="Comma [0] 2 39 2 2" xfId="52626" hidden="1" xr:uid="{3C3F0818-A825-4AF1-BAC0-DCA841EF94B2}"/>
    <cellStyle name="Comma [0] 2 39 2 2" xfId="52842" hidden="1" xr:uid="{49F0B3EC-C884-446D-8457-10F83FB6839E}"/>
    <cellStyle name="Comma [0] 2 39 2 2" xfId="54083" hidden="1" xr:uid="{08C1A0FD-03D0-4145-91EA-A607D88F77EF}"/>
    <cellStyle name="Comma [0] 2 39 2 2" xfId="54360" hidden="1" xr:uid="{13DC5453-FCA4-431C-BB98-791D5EBFBEAC}"/>
    <cellStyle name="Comma [0] 2 39 2 2" xfId="54576" hidden="1" xr:uid="{B18DA6EB-0DB9-40AE-92DD-F8BF954FA05D}"/>
    <cellStyle name="Comma [0] 2 39 2 2" xfId="55807" hidden="1" xr:uid="{C8A46BD2-16EF-4C0A-BF37-A3044C55E79C}"/>
    <cellStyle name="Comma [0] 2 39 2 2" xfId="56084" hidden="1" xr:uid="{5C2C3299-2D94-4237-9E42-79E53BBC6364}"/>
    <cellStyle name="Comma [0] 2 39 2 2" xfId="56300" hidden="1" xr:uid="{A8DBFDFB-0D02-4F00-BD25-4CCB673A0C3E}"/>
    <cellStyle name="Comma [0] 2 39 2 2" xfId="57514" hidden="1" xr:uid="{595AB122-3578-49BF-A790-885CB801C70B}"/>
    <cellStyle name="Comma [0] 2 39 2 2" xfId="57791" hidden="1" xr:uid="{358B5B9B-08A9-4221-B5D9-F80A51F04092}"/>
    <cellStyle name="Comma [0] 2 39 2 2" xfId="58007" hidden="1" xr:uid="{DAC25265-9336-4E31-A5CD-65624B8CC118}"/>
    <cellStyle name="Comma [0] 2 39 2 2" xfId="59208" hidden="1" xr:uid="{9D96FBC6-478D-46AB-9A9A-EC6137F4E356}"/>
    <cellStyle name="Comma [0] 2 39 2 2" xfId="59485" hidden="1" xr:uid="{9C3B5DAE-680E-4AFE-81F3-6EA0AAD8E7F8}"/>
    <cellStyle name="Comma [0] 2 39 2 2" xfId="59701" hidden="1" xr:uid="{1920601C-8E23-4E82-8F02-722A99DA4CA2}"/>
    <cellStyle name="Comma [0] 2 39 2 2" xfId="60869" hidden="1" xr:uid="{585806D0-FF9B-447B-8330-FE0BC05533C2}"/>
    <cellStyle name="Comma [0] 2 39 2 2" xfId="61146" hidden="1" xr:uid="{7CA431E1-A37F-4992-B98E-FF64CE1CE007}"/>
    <cellStyle name="Comma [0] 2 39 2 2" xfId="61362" hidden="1" xr:uid="{D6BB76DF-8ADD-4EEF-9885-BC9E36F8EAE8}"/>
    <cellStyle name="Comma [0] 2 39 2 2" xfId="62504" hidden="1" xr:uid="{174A9854-E60D-41FC-A69C-EC0DA678B096}"/>
    <cellStyle name="Comma [0] 2 39 2 2" xfId="62781" hidden="1" xr:uid="{FB60CA85-625E-4872-9904-69D23A06A6BF}"/>
    <cellStyle name="Comma [0] 2 39 2 2" xfId="62997" hidden="1" xr:uid="{A8429F27-002B-4EE2-9992-5712270F5661}"/>
    <cellStyle name="Comma [0] 2 39 2 2" xfId="64015" hidden="1" xr:uid="{3F75A483-5354-4BEF-9EBF-5FCCC03DE5EB}"/>
    <cellStyle name="Comma [0] 2 39 3" xfId="4632" xr:uid="{00000000-0005-0000-0000-00001B120000}"/>
    <cellStyle name="Comma [0] 2 39 3 2" xfId="36651" xr:uid="{4A6C7638-19C2-4392-8041-85688F14AFAA}"/>
    <cellStyle name="Comma [0] 2 4" xfId="936" xr:uid="{00000000-0005-0000-0000-0000AB030000}"/>
    <cellStyle name="Comma [0] 2 4 2" xfId="1591" hidden="1" xr:uid="{00000000-0005-0000-0000-00003A060000}"/>
    <cellStyle name="Comma [0] 2 4 2" xfId="2113" hidden="1" xr:uid="{00000000-0005-0000-0000-000044080000}"/>
    <cellStyle name="Comma [0] 2 4 2" xfId="2385" hidden="1" xr:uid="{00000000-0005-0000-0000-000054090000}"/>
    <cellStyle name="Comma [0] 2 4 2" xfId="2590" hidden="1" xr:uid="{00000000-0005-0000-0000-0000210A0000}"/>
    <cellStyle name="Comma [0] 2 4 2" xfId="33624" hidden="1" xr:uid="{364946D3-F52F-4657-8359-24EECF17672F}"/>
    <cellStyle name="Comma [0] 2 4 2" xfId="34143" hidden="1" xr:uid="{98852C1D-39CD-4292-8DE4-C29B2CAED91D}"/>
    <cellStyle name="Comma [0] 2 4 2" xfId="34415" hidden="1" xr:uid="{C123F2E6-6D5E-4B92-8952-EB62D2D44F4B}"/>
    <cellStyle name="Comma [0] 2 4 2" xfId="34620" hidden="1" xr:uid="{BA97CD87-EA78-4B59-AF85-7E4938751DBA}"/>
    <cellStyle name="Comma [0] 2 4 2" xfId="32989" xr:uid="{70F23EED-5ED2-4143-9942-94E915AB3955}"/>
    <cellStyle name="Comma [0] 2 4 2 2" xfId="5388" hidden="1" xr:uid="{00000000-0005-0000-0000-00000F150000}"/>
    <cellStyle name="Comma [0] 2 4 2 2" xfId="5915" hidden="1" xr:uid="{00000000-0005-0000-0000-00001E170000}"/>
    <cellStyle name="Comma [0] 2 4 2 2" xfId="6187" hidden="1" xr:uid="{00000000-0005-0000-0000-00002E180000}"/>
    <cellStyle name="Comma [0] 2 4 2 2" xfId="6392" hidden="1" xr:uid="{00000000-0005-0000-0000-0000FB180000}"/>
    <cellStyle name="Comma [0] 2 4 2 2" xfId="8134" hidden="1" xr:uid="{00000000-0005-0000-0000-0000C91F0000}"/>
    <cellStyle name="Comma [0] 2 4 2 2" xfId="8406" hidden="1" xr:uid="{00000000-0005-0000-0000-0000D9200000}"/>
    <cellStyle name="Comma [0] 2 4 2 2" xfId="8611" hidden="1" xr:uid="{00000000-0005-0000-0000-0000A6210000}"/>
    <cellStyle name="Comma [0] 2 4 2 2" xfId="9890" hidden="1" xr:uid="{00000000-0005-0000-0000-0000A5260000}"/>
    <cellStyle name="Comma [0] 2 4 2 2" xfId="10162" hidden="1" xr:uid="{00000000-0005-0000-0000-0000B5270000}"/>
    <cellStyle name="Comma [0] 2 4 2 2" xfId="10367" hidden="1" xr:uid="{00000000-0005-0000-0000-000082280000}"/>
    <cellStyle name="Comma [0] 2 4 2 2" xfId="11646" hidden="1" xr:uid="{00000000-0005-0000-0000-0000812D0000}"/>
    <cellStyle name="Comma [0] 2 4 2 2" xfId="11918" hidden="1" xr:uid="{00000000-0005-0000-0000-0000912E0000}"/>
    <cellStyle name="Comma [0] 2 4 2 2" xfId="12123" hidden="1" xr:uid="{00000000-0005-0000-0000-00005E2F0000}"/>
    <cellStyle name="Comma [0] 2 4 2 2" xfId="13402" hidden="1" xr:uid="{00000000-0005-0000-0000-00005D340000}"/>
    <cellStyle name="Comma [0] 2 4 2 2" xfId="13674" hidden="1" xr:uid="{00000000-0005-0000-0000-00006D350000}"/>
    <cellStyle name="Comma [0] 2 4 2 2" xfId="13879" hidden="1" xr:uid="{00000000-0005-0000-0000-00003A360000}"/>
    <cellStyle name="Comma [0] 2 4 2 2" xfId="15158" hidden="1" xr:uid="{00000000-0005-0000-0000-0000393B0000}"/>
    <cellStyle name="Comma [0] 2 4 2 2" xfId="15430" hidden="1" xr:uid="{00000000-0005-0000-0000-0000493C0000}"/>
    <cellStyle name="Comma [0] 2 4 2 2" xfId="15635" hidden="1" xr:uid="{00000000-0005-0000-0000-0000163D0000}"/>
    <cellStyle name="Comma [0] 2 4 2 2" xfId="16911" hidden="1" xr:uid="{00000000-0005-0000-0000-000012420000}"/>
    <cellStyle name="Comma [0] 2 4 2 2" xfId="17183" hidden="1" xr:uid="{00000000-0005-0000-0000-000022430000}"/>
    <cellStyle name="Comma [0] 2 4 2 2" xfId="17388" hidden="1" xr:uid="{00000000-0005-0000-0000-0000EF430000}"/>
    <cellStyle name="Comma [0] 2 4 2 2" xfId="18661" hidden="1" xr:uid="{00000000-0005-0000-0000-0000E8480000}"/>
    <cellStyle name="Comma [0] 2 4 2 2" xfId="18933" hidden="1" xr:uid="{00000000-0005-0000-0000-0000F8490000}"/>
    <cellStyle name="Comma [0] 2 4 2 2" xfId="19138" hidden="1" xr:uid="{00000000-0005-0000-0000-0000C54A0000}"/>
    <cellStyle name="Comma [0] 2 4 2 2" xfId="20405" hidden="1" xr:uid="{00000000-0005-0000-0000-0000B84F0000}"/>
    <cellStyle name="Comma [0] 2 4 2 2" xfId="20677" hidden="1" xr:uid="{00000000-0005-0000-0000-0000C8500000}"/>
    <cellStyle name="Comma [0] 2 4 2 2" xfId="20882" hidden="1" xr:uid="{00000000-0005-0000-0000-000095510000}"/>
    <cellStyle name="Comma [0] 2 4 2 2" xfId="22139" hidden="1" xr:uid="{00000000-0005-0000-0000-00007E560000}"/>
    <cellStyle name="Comma [0] 2 4 2 2" xfId="22411" hidden="1" xr:uid="{00000000-0005-0000-0000-00008E570000}"/>
    <cellStyle name="Comma [0] 2 4 2 2" xfId="22616" hidden="1" xr:uid="{00000000-0005-0000-0000-00005B580000}"/>
    <cellStyle name="Comma [0] 2 4 2 2" xfId="23863" hidden="1" xr:uid="{00000000-0005-0000-0000-00003A5D0000}"/>
    <cellStyle name="Comma [0] 2 4 2 2" xfId="24135" hidden="1" xr:uid="{00000000-0005-0000-0000-00004A5E0000}"/>
    <cellStyle name="Comma [0] 2 4 2 2" xfId="24340" hidden="1" xr:uid="{00000000-0005-0000-0000-0000175F0000}"/>
    <cellStyle name="Comma [0] 2 4 2 2" xfId="25570" hidden="1" xr:uid="{00000000-0005-0000-0000-0000E5630000}"/>
    <cellStyle name="Comma [0] 2 4 2 2" xfId="25842" hidden="1" xr:uid="{00000000-0005-0000-0000-0000F5640000}"/>
    <cellStyle name="Comma [0] 2 4 2 2" xfId="26047" hidden="1" xr:uid="{00000000-0005-0000-0000-0000C2650000}"/>
    <cellStyle name="Comma [0] 2 4 2 2" xfId="27264" hidden="1" xr:uid="{00000000-0005-0000-0000-0000836A0000}"/>
    <cellStyle name="Comma [0] 2 4 2 2" xfId="27536" hidden="1" xr:uid="{00000000-0005-0000-0000-0000936B0000}"/>
    <cellStyle name="Comma [0] 2 4 2 2" xfId="27741" hidden="1" xr:uid="{00000000-0005-0000-0000-0000606C0000}"/>
    <cellStyle name="Comma [0] 2 4 2 2" xfId="28925" hidden="1" xr:uid="{00000000-0005-0000-0000-000000710000}"/>
    <cellStyle name="Comma [0] 2 4 2 2" xfId="29197" hidden="1" xr:uid="{00000000-0005-0000-0000-000010720000}"/>
    <cellStyle name="Comma [0] 2 4 2 2" xfId="29402" hidden="1" xr:uid="{00000000-0005-0000-0000-0000DD720000}"/>
    <cellStyle name="Comma [0] 2 4 2 2" xfId="30560" hidden="1" xr:uid="{00000000-0005-0000-0000-000063770000}"/>
    <cellStyle name="Comma [0] 2 4 2 2" xfId="30832" hidden="1" xr:uid="{00000000-0005-0000-0000-000073780000}"/>
    <cellStyle name="Comma [0] 2 4 2 2" xfId="31037" hidden="1" xr:uid="{00000000-0005-0000-0000-000040790000}"/>
    <cellStyle name="Comma [0] 2 4 2 2" xfId="37407" hidden="1" xr:uid="{5451CD6E-DEC8-43ED-8099-531DB7D3CA7B}"/>
    <cellStyle name="Comma [0] 2 4 2 2" xfId="37934" hidden="1" xr:uid="{353C6CB8-30D2-4A2F-895E-AAC150492F61}"/>
    <cellStyle name="Comma [0] 2 4 2 2" xfId="38206" hidden="1" xr:uid="{C54E56F7-63F9-4403-B4DA-D4716B338980}"/>
    <cellStyle name="Comma [0] 2 4 2 2" xfId="38411" hidden="1" xr:uid="{52CDF7A0-B129-4221-80D4-440E30BBB1B2}"/>
    <cellStyle name="Comma [0] 2 4 2 2" xfId="40153" hidden="1" xr:uid="{63A7335A-EE13-4BB3-A1E4-EA283198B581}"/>
    <cellStyle name="Comma [0] 2 4 2 2" xfId="40425" hidden="1" xr:uid="{3A570063-3D23-41D8-93AB-B7C8E60FA36A}"/>
    <cellStyle name="Comma [0] 2 4 2 2" xfId="40630" hidden="1" xr:uid="{DFE908EF-38E8-4486-9883-846D51CFFA90}"/>
    <cellStyle name="Comma [0] 2 4 2 2" xfId="41909" hidden="1" xr:uid="{A0A5E4D3-B1C9-48C2-905E-FA1F05140CAE}"/>
    <cellStyle name="Comma [0] 2 4 2 2" xfId="42181" hidden="1" xr:uid="{64001A94-816B-4527-AC39-D2C0DECF8736}"/>
    <cellStyle name="Comma [0] 2 4 2 2" xfId="42386" hidden="1" xr:uid="{853B4EF4-B0D8-4D46-9110-8CB5FBFC1DE8}"/>
    <cellStyle name="Comma [0] 2 4 2 2" xfId="43665" hidden="1" xr:uid="{4DA946B2-8D45-4A8C-A917-8959A32CCEF6}"/>
    <cellStyle name="Comma [0] 2 4 2 2" xfId="43937" hidden="1" xr:uid="{11E6BA1C-4EC9-46EF-B8A4-912B0305735E}"/>
    <cellStyle name="Comma [0] 2 4 2 2" xfId="44142" hidden="1" xr:uid="{C3C34A40-0AF8-4B3F-A1BC-D0D4BADC9F72}"/>
    <cellStyle name="Comma [0] 2 4 2 2" xfId="45421" hidden="1" xr:uid="{432EE0EC-8735-40E4-83F6-B00CF4072348}"/>
    <cellStyle name="Comma [0] 2 4 2 2" xfId="45693" hidden="1" xr:uid="{CE3DD370-22EC-49CD-9DF5-C1BCFB8E58BC}"/>
    <cellStyle name="Comma [0] 2 4 2 2" xfId="45898" hidden="1" xr:uid="{BC6FD46B-3305-4101-87C1-C6A8C198A094}"/>
    <cellStyle name="Comma [0] 2 4 2 2" xfId="47177" hidden="1" xr:uid="{1E282592-043D-4122-8C89-B4D6273FA7D5}"/>
    <cellStyle name="Comma [0] 2 4 2 2" xfId="47449" hidden="1" xr:uid="{1CAF1660-A335-4751-85D1-EB0375F0B797}"/>
    <cellStyle name="Comma [0] 2 4 2 2" xfId="47654" hidden="1" xr:uid="{B282ED7E-AEEE-46AD-A6C4-639EAE8DF426}"/>
    <cellStyle name="Comma [0] 2 4 2 2" xfId="48930" hidden="1" xr:uid="{80C1756E-ED35-402E-BFFF-F1ADCE028B5F}"/>
    <cellStyle name="Comma [0] 2 4 2 2" xfId="49202" hidden="1" xr:uid="{131520E8-D33A-4119-AB15-3EA175DB3FC4}"/>
    <cellStyle name="Comma [0] 2 4 2 2" xfId="49407" hidden="1" xr:uid="{D57F286F-8D71-4942-9491-976A9EFEBA22}"/>
    <cellStyle name="Comma [0] 2 4 2 2" xfId="50680" hidden="1" xr:uid="{DBDC2988-6C30-43EB-BE41-2C0039F4DFD3}"/>
    <cellStyle name="Comma [0] 2 4 2 2" xfId="50952" hidden="1" xr:uid="{C7B75E87-F016-470E-842E-7328ABD5BA82}"/>
    <cellStyle name="Comma [0] 2 4 2 2" xfId="51157" hidden="1" xr:uid="{F1A74094-AB38-4122-B0E4-F1674D357EA5}"/>
    <cellStyle name="Comma [0] 2 4 2 2" xfId="52424" hidden="1" xr:uid="{DA2C6DB9-94FD-4193-BC24-DAE21DCAEE46}"/>
    <cellStyle name="Comma [0] 2 4 2 2" xfId="52696" hidden="1" xr:uid="{455BD09B-C078-46D5-BFC8-02D345F774B1}"/>
    <cellStyle name="Comma [0] 2 4 2 2" xfId="52901" hidden="1" xr:uid="{60735082-BD28-4A79-8F5B-BB8B52C1D0CA}"/>
    <cellStyle name="Comma [0] 2 4 2 2" xfId="54158" hidden="1" xr:uid="{8FB49BB3-7E48-4E26-8F92-CF55888C2001}"/>
    <cellStyle name="Comma [0] 2 4 2 2" xfId="54430" hidden="1" xr:uid="{B5899841-85C9-44AD-8692-01B0E0F0501D}"/>
    <cellStyle name="Comma [0] 2 4 2 2" xfId="54635" hidden="1" xr:uid="{9F4531DF-7AFB-4CB1-8E84-2A96FDC613B3}"/>
    <cellStyle name="Comma [0] 2 4 2 2" xfId="55882" hidden="1" xr:uid="{196C8A66-F9E5-4F92-897A-B7C1967BDF37}"/>
    <cellStyle name="Comma [0] 2 4 2 2" xfId="56154" hidden="1" xr:uid="{E6BA54E4-D0E0-4672-853C-FE7C00F6743C}"/>
    <cellStyle name="Comma [0] 2 4 2 2" xfId="56359" hidden="1" xr:uid="{5B95B144-A3FC-40F7-B2C2-D686F5A6CF3B}"/>
    <cellStyle name="Comma [0] 2 4 2 2" xfId="57589" hidden="1" xr:uid="{96B1AC6D-6001-4404-B7D5-4CED56886517}"/>
    <cellStyle name="Comma [0] 2 4 2 2" xfId="57861" hidden="1" xr:uid="{2C12BEF1-2515-40BA-925F-C0C396F5794E}"/>
    <cellStyle name="Comma [0] 2 4 2 2" xfId="58066" hidden="1" xr:uid="{4413B196-31E3-4A6B-A2FE-4134C56865BD}"/>
    <cellStyle name="Comma [0] 2 4 2 2" xfId="59283" hidden="1" xr:uid="{7115253C-9EA8-4DE7-A4C3-E120DD4C2361}"/>
    <cellStyle name="Comma [0] 2 4 2 2" xfId="59555" hidden="1" xr:uid="{13ACE454-0346-4C61-A13F-8276A02495E1}"/>
    <cellStyle name="Comma [0] 2 4 2 2" xfId="59760" hidden="1" xr:uid="{32229A98-DDB8-4EF0-907A-445A820BD803}"/>
    <cellStyle name="Comma [0] 2 4 2 2" xfId="60944" hidden="1" xr:uid="{18549CE9-E91A-4CCC-8A37-0E69A4CBF8DF}"/>
    <cellStyle name="Comma [0] 2 4 2 2" xfId="61216" hidden="1" xr:uid="{027B9461-C930-4EB4-8DD5-AA6D1312DA7F}"/>
    <cellStyle name="Comma [0] 2 4 2 2" xfId="61421" hidden="1" xr:uid="{A4B5BBBC-136C-436A-9EDB-D180AF5D42FC}"/>
    <cellStyle name="Comma [0] 2 4 2 2" xfId="62579" hidden="1" xr:uid="{089773B1-ECA3-4294-B068-29F820F86836}"/>
    <cellStyle name="Comma [0] 2 4 2 2" xfId="62851" hidden="1" xr:uid="{3A2A74E4-2DEC-4CFF-A079-8D998FB272D6}"/>
    <cellStyle name="Comma [0] 2 4 2 2" xfId="63056" hidden="1" xr:uid="{F022B8BE-B265-444D-9725-6DEEDC31B9E7}"/>
    <cellStyle name="Comma [0] 2 4 3" xfId="4727" xr:uid="{00000000-0005-0000-0000-00007A120000}"/>
    <cellStyle name="Comma [0] 2 4 3 2" xfId="36746" xr:uid="{6A24D94B-72B8-4CE1-B42E-842A5ABDF286}"/>
    <cellStyle name="Comma [0] 2 40" xfId="846" xr:uid="{00000000-0005-0000-0000-000051030000}"/>
    <cellStyle name="Comma [0] 2 40 2" xfId="1501" hidden="1" xr:uid="{00000000-0005-0000-0000-0000E0050000}"/>
    <cellStyle name="Comma [0] 2 40 2" xfId="2042" hidden="1" xr:uid="{00000000-0005-0000-0000-0000FD070000}"/>
    <cellStyle name="Comma [0] 2 40 2" xfId="2318" hidden="1" xr:uid="{00000000-0005-0000-0000-000011090000}"/>
    <cellStyle name="Comma [0] 2 40 2" xfId="2534" hidden="1" xr:uid="{00000000-0005-0000-0000-0000E9090000}"/>
    <cellStyle name="Comma [0] 2 40 2" xfId="33534" hidden="1" xr:uid="{ECE81C22-0804-48EE-B266-97BCF62EB057}"/>
    <cellStyle name="Comma [0] 2 40 2" xfId="34072" hidden="1" xr:uid="{D4477C2D-A21E-4579-A992-43460091F40F}"/>
    <cellStyle name="Comma [0] 2 40 2" xfId="34348" hidden="1" xr:uid="{DB8BCC0D-DFD0-46AF-8751-FBBE06AC21FF}"/>
    <cellStyle name="Comma [0] 2 40 2" xfId="34564" hidden="1" xr:uid="{19A6B930-B212-4AE7-ABFA-36972F376D0A}"/>
    <cellStyle name="Comma [0] 2 40 2" xfId="32899" xr:uid="{AB811181-3AAF-43C0-B134-4C9B1741172B}"/>
    <cellStyle name="Comma [0] 2 40 2 2" xfId="5298" hidden="1" xr:uid="{00000000-0005-0000-0000-0000B5140000}"/>
    <cellStyle name="Comma [0] 2 40 2 2" xfId="5844" hidden="1" xr:uid="{00000000-0005-0000-0000-0000D7160000}"/>
    <cellStyle name="Comma [0] 2 40 2 2" xfId="6120" hidden="1" xr:uid="{00000000-0005-0000-0000-0000EB170000}"/>
    <cellStyle name="Comma [0] 2 40 2 2" xfId="6336" hidden="1" xr:uid="{00000000-0005-0000-0000-0000C3180000}"/>
    <cellStyle name="Comma [0] 2 40 2 2" xfId="8063" hidden="1" xr:uid="{00000000-0005-0000-0000-0000821F0000}"/>
    <cellStyle name="Comma [0] 2 40 2 2" xfId="8339" hidden="1" xr:uid="{00000000-0005-0000-0000-000096200000}"/>
    <cellStyle name="Comma [0] 2 40 2 2" xfId="8555" hidden="1" xr:uid="{00000000-0005-0000-0000-00006E210000}"/>
    <cellStyle name="Comma [0] 2 40 2 2" xfId="9819" hidden="1" xr:uid="{00000000-0005-0000-0000-00005E260000}"/>
    <cellStyle name="Comma [0] 2 40 2 2" xfId="10095" hidden="1" xr:uid="{00000000-0005-0000-0000-000072270000}"/>
    <cellStyle name="Comma [0] 2 40 2 2" xfId="10311" hidden="1" xr:uid="{00000000-0005-0000-0000-00004A280000}"/>
    <cellStyle name="Comma [0] 2 40 2 2" xfId="11575" hidden="1" xr:uid="{00000000-0005-0000-0000-00003A2D0000}"/>
    <cellStyle name="Comma [0] 2 40 2 2" xfId="11851" hidden="1" xr:uid="{00000000-0005-0000-0000-00004E2E0000}"/>
    <cellStyle name="Comma [0] 2 40 2 2" xfId="12067" hidden="1" xr:uid="{00000000-0005-0000-0000-0000262F0000}"/>
    <cellStyle name="Comma [0] 2 40 2 2" xfId="13331" hidden="1" xr:uid="{00000000-0005-0000-0000-000016340000}"/>
    <cellStyle name="Comma [0] 2 40 2 2" xfId="13607" hidden="1" xr:uid="{00000000-0005-0000-0000-00002A350000}"/>
    <cellStyle name="Comma [0] 2 40 2 2" xfId="13823" hidden="1" xr:uid="{00000000-0005-0000-0000-000002360000}"/>
    <cellStyle name="Comma [0] 2 40 2 2" xfId="15087" hidden="1" xr:uid="{00000000-0005-0000-0000-0000F23A0000}"/>
    <cellStyle name="Comma [0] 2 40 2 2" xfId="15363" hidden="1" xr:uid="{00000000-0005-0000-0000-0000063C0000}"/>
    <cellStyle name="Comma [0] 2 40 2 2" xfId="15579" hidden="1" xr:uid="{00000000-0005-0000-0000-0000DE3C0000}"/>
    <cellStyle name="Comma [0] 2 40 2 2" xfId="16840" hidden="1" xr:uid="{00000000-0005-0000-0000-0000CB410000}"/>
    <cellStyle name="Comma [0] 2 40 2 2" xfId="17116" hidden="1" xr:uid="{00000000-0005-0000-0000-0000DF420000}"/>
    <cellStyle name="Comma [0] 2 40 2 2" xfId="17332" hidden="1" xr:uid="{00000000-0005-0000-0000-0000B7430000}"/>
    <cellStyle name="Comma [0] 2 40 2 2" xfId="18590" hidden="1" xr:uid="{00000000-0005-0000-0000-0000A1480000}"/>
    <cellStyle name="Comma [0] 2 40 2 2" xfId="18866" hidden="1" xr:uid="{00000000-0005-0000-0000-0000B5490000}"/>
    <cellStyle name="Comma [0] 2 40 2 2" xfId="19082" hidden="1" xr:uid="{00000000-0005-0000-0000-00008D4A0000}"/>
    <cellStyle name="Comma [0] 2 40 2 2" xfId="20334" hidden="1" xr:uid="{00000000-0005-0000-0000-0000714F0000}"/>
    <cellStyle name="Comma [0] 2 40 2 2" xfId="20610" hidden="1" xr:uid="{00000000-0005-0000-0000-000085500000}"/>
    <cellStyle name="Comma [0] 2 40 2 2" xfId="20826" hidden="1" xr:uid="{00000000-0005-0000-0000-00005D510000}"/>
    <cellStyle name="Comma [0] 2 40 2 2" xfId="22068" hidden="1" xr:uid="{00000000-0005-0000-0000-000037560000}"/>
    <cellStyle name="Comma [0] 2 40 2 2" xfId="22344" hidden="1" xr:uid="{00000000-0005-0000-0000-00004B570000}"/>
    <cellStyle name="Comma [0] 2 40 2 2" xfId="22560" hidden="1" xr:uid="{00000000-0005-0000-0000-000023580000}"/>
    <cellStyle name="Comma [0] 2 40 2 2" xfId="23792" hidden="1" xr:uid="{00000000-0005-0000-0000-0000F35C0000}"/>
    <cellStyle name="Comma [0] 2 40 2 2" xfId="24068" hidden="1" xr:uid="{00000000-0005-0000-0000-0000075E0000}"/>
    <cellStyle name="Comma [0] 2 40 2 2" xfId="24284" hidden="1" xr:uid="{00000000-0005-0000-0000-0000DF5E0000}"/>
    <cellStyle name="Comma [0] 2 40 2 2" xfId="25499" hidden="1" xr:uid="{00000000-0005-0000-0000-00009E630000}"/>
    <cellStyle name="Comma [0] 2 40 2 2" xfId="25775" hidden="1" xr:uid="{00000000-0005-0000-0000-0000B2640000}"/>
    <cellStyle name="Comma [0] 2 40 2 2" xfId="25991" hidden="1" xr:uid="{00000000-0005-0000-0000-00008A650000}"/>
    <cellStyle name="Comma [0] 2 40 2 2" xfId="27193" hidden="1" xr:uid="{00000000-0005-0000-0000-00003C6A0000}"/>
    <cellStyle name="Comma [0] 2 40 2 2" xfId="27469" hidden="1" xr:uid="{00000000-0005-0000-0000-0000506B0000}"/>
    <cellStyle name="Comma [0] 2 40 2 2" xfId="27685" hidden="1" xr:uid="{00000000-0005-0000-0000-0000286C0000}"/>
    <cellStyle name="Comma [0] 2 40 2 2" xfId="28854" hidden="1" xr:uid="{00000000-0005-0000-0000-0000B9700000}"/>
    <cellStyle name="Comma [0] 2 40 2 2" xfId="29130" hidden="1" xr:uid="{00000000-0005-0000-0000-0000CD710000}"/>
    <cellStyle name="Comma [0] 2 40 2 2" xfId="29346" hidden="1" xr:uid="{00000000-0005-0000-0000-0000A5720000}"/>
    <cellStyle name="Comma [0] 2 40 2 2" xfId="30489" hidden="1" xr:uid="{00000000-0005-0000-0000-00001C770000}"/>
    <cellStyle name="Comma [0] 2 40 2 2" xfId="30765" hidden="1" xr:uid="{00000000-0005-0000-0000-000030780000}"/>
    <cellStyle name="Comma [0] 2 40 2 2" xfId="30981" hidden="1" xr:uid="{00000000-0005-0000-0000-000008790000}"/>
    <cellStyle name="Comma [0] 2 40 2 2" xfId="32000" hidden="1" xr:uid="{00000000-0005-0000-0000-0000037D0000}"/>
    <cellStyle name="Comma [0] 2 40 2 2" xfId="37317" hidden="1" xr:uid="{FC3630F8-6922-4108-B6C4-6D4A1E81C556}"/>
    <cellStyle name="Comma [0] 2 40 2 2" xfId="37863" hidden="1" xr:uid="{37515349-867B-47E2-ACC0-F83FEA636431}"/>
    <cellStyle name="Comma [0] 2 40 2 2" xfId="38139" hidden="1" xr:uid="{2CD76DAA-A01B-43CA-89F2-716AAF5ABD48}"/>
    <cellStyle name="Comma [0] 2 40 2 2" xfId="38355" hidden="1" xr:uid="{C1A22DBB-AF39-4756-85AC-6A02CCE1D307}"/>
    <cellStyle name="Comma [0] 2 40 2 2" xfId="40082" hidden="1" xr:uid="{74AADAC2-A87A-4E03-A58A-363E5CAAB0AA}"/>
    <cellStyle name="Comma [0] 2 40 2 2" xfId="40358" hidden="1" xr:uid="{712F61B8-E52D-433F-BB56-15CBBEFB1581}"/>
    <cellStyle name="Comma [0] 2 40 2 2" xfId="40574" hidden="1" xr:uid="{834EB191-5AB0-4DD4-B629-3893B2CE9B3A}"/>
    <cellStyle name="Comma [0] 2 40 2 2" xfId="41838" hidden="1" xr:uid="{8C2633CB-9A0A-49D9-AF6C-E441749AC06C}"/>
    <cellStyle name="Comma [0] 2 40 2 2" xfId="42114" hidden="1" xr:uid="{D44D787C-A5D1-4734-B1DC-BBFB1B011010}"/>
    <cellStyle name="Comma [0] 2 40 2 2" xfId="42330" hidden="1" xr:uid="{6742B252-7F04-4C22-829A-A7667670F6D3}"/>
    <cellStyle name="Comma [0] 2 40 2 2" xfId="43594" hidden="1" xr:uid="{564D459B-E6B2-4F16-B620-E0A5D25F94CF}"/>
    <cellStyle name="Comma [0] 2 40 2 2" xfId="43870" hidden="1" xr:uid="{989B980A-4F8E-40EC-9313-245D8E90EB58}"/>
    <cellStyle name="Comma [0] 2 40 2 2" xfId="44086" hidden="1" xr:uid="{DB085470-C523-45EB-B9D4-CA4D3612F03C}"/>
    <cellStyle name="Comma [0] 2 40 2 2" xfId="45350" hidden="1" xr:uid="{BA4061C1-BD64-4479-86B6-1B416553781E}"/>
    <cellStyle name="Comma [0] 2 40 2 2" xfId="45626" hidden="1" xr:uid="{885837A1-B332-46B1-9AB2-0DCDDF919428}"/>
    <cellStyle name="Comma [0] 2 40 2 2" xfId="45842" hidden="1" xr:uid="{EC274B9C-1169-4B72-9728-4F0D44C610A0}"/>
    <cellStyle name="Comma [0] 2 40 2 2" xfId="47106" hidden="1" xr:uid="{B23EA311-9F3B-4B11-BFCF-A30440AB8535}"/>
    <cellStyle name="Comma [0] 2 40 2 2" xfId="47382" hidden="1" xr:uid="{12EB7E81-FA33-46D6-B4AF-55A26C6FD462}"/>
    <cellStyle name="Comma [0] 2 40 2 2" xfId="47598" hidden="1" xr:uid="{2C2B9F84-C570-4076-807E-53F13F07D3F3}"/>
    <cellStyle name="Comma [0] 2 40 2 2" xfId="48859" hidden="1" xr:uid="{11E81F89-9842-42A0-BEC5-BA1E649E690E}"/>
    <cellStyle name="Comma [0] 2 40 2 2" xfId="49135" hidden="1" xr:uid="{B76DA424-B17A-43E3-9BA0-2684925F40DE}"/>
    <cellStyle name="Comma [0] 2 40 2 2" xfId="49351" hidden="1" xr:uid="{9AA9C6F9-6395-4AB8-95B9-28985FFD60DE}"/>
    <cellStyle name="Comma [0] 2 40 2 2" xfId="50609" hidden="1" xr:uid="{D10BDDCF-6061-4BD6-9139-65B10C9FBFC7}"/>
    <cellStyle name="Comma [0] 2 40 2 2" xfId="50885" hidden="1" xr:uid="{650CF3DA-E0E5-4FCD-88C0-DF92AE98E126}"/>
    <cellStyle name="Comma [0] 2 40 2 2" xfId="51101" hidden="1" xr:uid="{D2D63DF8-F8BC-43A1-B587-36CC7731C1A9}"/>
    <cellStyle name="Comma [0] 2 40 2 2" xfId="52353" hidden="1" xr:uid="{42DFF08C-D6E1-4975-A30E-71F4B25825BE}"/>
    <cellStyle name="Comma [0] 2 40 2 2" xfId="52629" hidden="1" xr:uid="{E7EBD78E-F83E-4466-8EAA-1C2588B9A72C}"/>
    <cellStyle name="Comma [0] 2 40 2 2" xfId="52845" hidden="1" xr:uid="{1C5CCAC5-A415-45DA-915D-ECA01DC58C57}"/>
    <cellStyle name="Comma [0] 2 40 2 2" xfId="54087" hidden="1" xr:uid="{9DC4C67B-FCD8-4CCA-8823-61BBA721A021}"/>
    <cellStyle name="Comma [0] 2 40 2 2" xfId="54363" hidden="1" xr:uid="{FE687F81-BC9B-4C70-A940-0A3C4E6FC81D}"/>
    <cellStyle name="Comma [0] 2 40 2 2" xfId="54579" hidden="1" xr:uid="{BC44CB56-1738-4BB2-BF6F-BD956671335C}"/>
    <cellStyle name="Comma [0] 2 40 2 2" xfId="55811" hidden="1" xr:uid="{388CDE08-1C92-4D57-97AD-441126734965}"/>
    <cellStyle name="Comma [0] 2 40 2 2" xfId="56087" hidden="1" xr:uid="{D436CE54-1554-41E9-BBF7-89586028C541}"/>
    <cellStyle name="Comma [0] 2 40 2 2" xfId="56303" hidden="1" xr:uid="{FC2A71A3-C2DE-4469-B01A-59773E601789}"/>
    <cellStyle name="Comma [0] 2 40 2 2" xfId="57518" hidden="1" xr:uid="{C3E547DF-0BBF-4BD6-A7D6-F42581A50A29}"/>
    <cellStyle name="Comma [0] 2 40 2 2" xfId="57794" hidden="1" xr:uid="{912F2A46-8924-47DD-95BE-80BBF1F8DA51}"/>
    <cellStyle name="Comma [0] 2 40 2 2" xfId="58010" hidden="1" xr:uid="{2BA09C6B-2848-406F-97EE-B789089EB1F9}"/>
    <cellStyle name="Comma [0] 2 40 2 2" xfId="59212" hidden="1" xr:uid="{C55B80F8-5DBF-4403-8525-62182A34D9A6}"/>
    <cellStyle name="Comma [0] 2 40 2 2" xfId="59488" hidden="1" xr:uid="{A5805D09-53A3-48E0-AA5D-156FFF239219}"/>
    <cellStyle name="Comma [0] 2 40 2 2" xfId="59704" hidden="1" xr:uid="{275DF987-0F59-4FD1-97E5-A8FF0F203A68}"/>
    <cellStyle name="Comma [0] 2 40 2 2" xfId="60873" hidden="1" xr:uid="{07250804-0B69-47DF-95A7-92FA37F03FF1}"/>
    <cellStyle name="Comma [0] 2 40 2 2" xfId="61149" hidden="1" xr:uid="{04D2EA0B-C8F4-474A-807A-45BD5D5620F4}"/>
    <cellStyle name="Comma [0] 2 40 2 2" xfId="61365" hidden="1" xr:uid="{CBB7E2CA-1EFB-4FF9-A155-5E75F0BC9A32}"/>
    <cellStyle name="Comma [0] 2 40 2 2" xfId="62508" hidden="1" xr:uid="{81298C5B-D4DB-41EC-8391-D171097E3837}"/>
    <cellStyle name="Comma [0] 2 40 2 2" xfId="62784" hidden="1" xr:uid="{84A5D9C8-D6C9-4AF4-A9AB-57434248C97F}"/>
    <cellStyle name="Comma [0] 2 40 2 2" xfId="63000" hidden="1" xr:uid="{B1F176A1-559C-4EE7-9247-5B0E84070E62}"/>
    <cellStyle name="Comma [0] 2 40 2 2" xfId="64019" hidden="1" xr:uid="{3EE6B7BE-6E4A-4F95-B76F-C74723E9E63A}"/>
    <cellStyle name="Comma [0] 2 40 3" xfId="4637" xr:uid="{00000000-0005-0000-0000-000020120000}"/>
    <cellStyle name="Comma [0] 2 40 3 2" xfId="36656" xr:uid="{9C910DF0-EA8D-4F4C-BAF1-5F33AECE300E}"/>
    <cellStyle name="Comma [0] 2 41" xfId="838" xr:uid="{00000000-0005-0000-0000-000049030000}"/>
    <cellStyle name="Comma [0] 2 41 2" xfId="1493" hidden="1" xr:uid="{00000000-0005-0000-0000-0000D8050000}"/>
    <cellStyle name="Comma [0] 2 41 2" xfId="2035" hidden="1" xr:uid="{00000000-0005-0000-0000-0000F6070000}"/>
    <cellStyle name="Comma [0] 2 41 2" xfId="2312" hidden="1" xr:uid="{00000000-0005-0000-0000-00000B090000}"/>
    <cellStyle name="Comma [0] 2 41 2" xfId="2529" hidden="1" xr:uid="{00000000-0005-0000-0000-0000E4090000}"/>
    <cellStyle name="Comma [0] 2 41 2" xfId="33526" hidden="1" xr:uid="{ED106CE1-B9D5-41FC-9CEC-6AC858735DBD}"/>
    <cellStyle name="Comma [0] 2 41 2" xfId="34065" hidden="1" xr:uid="{AAB2FB29-B593-4F6E-A5BD-102D26A173C8}"/>
    <cellStyle name="Comma [0] 2 41 2" xfId="34342" hidden="1" xr:uid="{AC8F7A43-1A00-422B-8E63-761E39B78177}"/>
    <cellStyle name="Comma [0] 2 41 2" xfId="34559" hidden="1" xr:uid="{3EDE1A68-C3A2-445E-8CD2-34D6E9DF375C}"/>
    <cellStyle name="Comma [0] 2 41 2" xfId="32891" xr:uid="{086E7F9C-0FDA-4C41-9139-0FC55C6FA7BF}"/>
    <cellStyle name="Comma [0] 2 41 2 2" xfId="5290" hidden="1" xr:uid="{00000000-0005-0000-0000-0000AD140000}"/>
    <cellStyle name="Comma [0] 2 41 2 2" xfId="5837" hidden="1" xr:uid="{00000000-0005-0000-0000-0000D0160000}"/>
    <cellStyle name="Comma [0] 2 41 2 2" xfId="6114" hidden="1" xr:uid="{00000000-0005-0000-0000-0000E5170000}"/>
    <cellStyle name="Comma [0] 2 41 2 2" xfId="6331" hidden="1" xr:uid="{00000000-0005-0000-0000-0000BE180000}"/>
    <cellStyle name="Comma [0] 2 41 2 2" xfId="8056" hidden="1" xr:uid="{00000000-0005-0000-0000-00007B1F0000}"/>
    <cellStyle name="Comma [0] 2 41 2 2" xfId="8333" hidden="1" xr:uid="{00000000-0005-0000-0000-000090200000}"/>
    <cellStyle name="Comma [0] 2 41 2 2" xfId="8550" hidden="1" xr:uid="{00000000-0005-0000-0000-000069210000}"/>
    <cellStyle name="Comma [0] 2 41 2 2" xfId="9812" hidden="1" xr:uid="{00000000-0005-0000-0000-000057260000}"/>
    <cellStyle name="Comma [0] 2 41 2 2" xfId="10089" hidden="1" xr:uid="{00000000-0005-0000-0000-00006C270000}"/>
    <cellStyle name="Comma [0] 2 41 2 2" xfId="10306" hidden="1" xr:uid="{00000000-0005-0000-0000-000045280000}"/>
    <cellStyle name="Comma [0] 2 41 2 2" xfId="11568" hidden="1" xr:uid="{00000000-0005-0000-0000-0000332D0000}"/>
    <cellStyle name="Comma [0] 2 41 2 2" xfId="11845" hidden="1" xr:uid="{00000000-0005-0000-0000-0000482E0000}"/>
    <cellStyle name="Comma [0] 2 41 2 2" xfId="12062" hidden="1" xr:uid="{00000000-0005-0000-0000-0000212F0000}"/>
    <cellStyle name="Comma [0] 2 41 2 2" xfId="13324" hidden="1" xr:uid="{00000000-0005-0000-0000-00000F340000}"/>
    <cellStyle name="Comma [0] 2 41 2 2" xfId="13601" hidden="1" xr:uid="{00000000-0005-0000-0000-000024350000}"/>
    <cellStyle name="Comma [0] 2 41 2 2" xfId="13818" hidden="1" xr:uid="{00000000-0005-0000-0000-0000FD350000}"/>
    <cellStyle name="Comma [0] 2 41 2 2" xfId="15080" hidden="1" xr:uid="{00000000-0005-0000-0000-0000EB3A0000}"/>
    <cellStyle name="Comma [0] 2 41 2 2" xfId="15357" hidden="1" xr:uid="{00000000-0005-0000-0000-0000003C0000}"/>
    <cellStyle name="Comma [0] 2 41 2 2" xfId="15574" hidden="1" xr:uid="{00000000-0005-0000-0000-0000D93C0000}"/>
    <cellStyle name="Comma [0] 2 41 2 2" xfId="16833" hidden="1" xr:uid="{00000000-0005-0000-0000-0000C4410000}"/>
    <cellStyle name="Comma [0] 2 41 2 2" xfId="17110" hidden="1" xr:uid="{00000000-0005-0000-0000-0000D9420000}"/>
    <cellStyle name="Comma [0] 2 41 2 2" xfId="17327" hidden="1" xr:uid="{00000000-0005-0000-0000-0000B2430000}"/>
    <cellStyle name="Comma [0] 2 41 2 2" xfId="18583" hidden="1" xr:uid="{00000000-0005-0000-0000-00009A480000}"/>
    <cellStyle name="Comma [0] 2 41 2 2" xfId="18860" hidden="1" xr:uid="{00000000-0005-0000-0000-0000AF490000}"/>
    <cellStyle name="Comma [0] 2 41 2 2" xfId="19077" hidden="1" xr:uid="{00000000-0005-0000-0000-0000884A0000}"/>
    <cellStyle name="Comma [0] 2 41 2 2" xfId="20327" hidden="1" xr:uid="{00000000-0005-0000-0000-00006A4F0000}"/>
    <cellStyle name="Comma [0] 2 41 2 2" xfId="20604" hidden="1" xr:uid="{00000000-0005-0000-0000-00007F500000}"/>
    <cellStyle name="Comma [0] 2 41 2 2" xfId="20821" hidden="1" xr:uid="{00000000-0005-0000-0000-000058510000}"/>
    <cellStyle name="Comma [0] 2 41 2 2" xfId="22061" hidden="1" xr:uid="{00000000-0005-0000-0000-000030560000}"/>
    <cellStyle name="Comma [0] 2 41 2 2" xfId="22338" hidden="1" xr:uid="{00000000-0005-0000-0000-000045570000}"/>
    <cellStyle name="Comma [0] 2 41 2 2" xfId="22555" hidden="1" xr:uid="{00000000-0005-0000-0000-00001E580000}"/>
    <cellStyle name="Comma [0] 2 41 2 2" xfId="23785" hidden="1" xr:uid="{00000000-0005-0000-0000-0000EC5C0000}"/>
    <cellStyle name="Comma [0] 2 41 2 2" xfId="24062" hidden="1" xr:uid="{00000000-0005-0000-0000-0000015E0000}"/>
    <cellStyle name="Comma [0] 2 41 2 2" xfId="24279" hidden="1" xr:uid="{00000000-0005-0000-0000-0000DA5E0000}"/>
    <cellStyle name="Comma [0] 2 41 2 2" xfId="25492" hidden="1" xr:uid="{00000000-0005-0000-0000-000097630000}"/>
    <cellStyle name="Comma [0] 2 41 2 2" xfId="25769" hidden="1" xr:uid="{00000000-0005-0000-0000-0000AC640000}"/>
    <cellStyle name="Comma [0] 2 41 2 2" xfId="25986" hidden="1" xr:uid="{00000000-0005-0000-0000-000085650000}"/>
    <cellStyle name="Comma [0] 2 41 2 2" xfId="27186" hidden="1" xr:uid="{00000000-0005-0000-0000-0000356A0000}"/>
    <cellStyle name="Comma [0] 2 41 2 2" xfId="27463" hidden="1" xr:uid="{00000000-0005-0000-0000-00004A6B0000}"/>
    <cellStyle name="Comma [0] 2 41 2 2" xfId="27680" hidden="1" xr:uid="{00000000-0005-0000-0000-0000236C0000}"/>
    <cellStyle name="Comma [0] 2 41 2 2" xfId="28847" hidden="1" xr:uid="{00000000-0005-0000-0000-0000B2700000}"/>
    <cellStyle name="Comma [0] 2 41 2 2" xfId="29124" hidden="1" xr:uid="{00000000-0005-0000-0000-0000C7710000}"/>
    <cellStyle name="Comma [0] 2 41 2 2" xfId="29341" hidden="1" xr:uid="{00000000-0005-0000-0000-0000A0720000}"/>
    <cellStyle name="Comma [0] 2 41 2 2" xfId="30482" hidden="1" xr:uid="{00000000-0005-0000-0000-000015770000}"/>
    <cellStyle name="Comma [0] 2 41 2 2" xfId="30759" hidden="1" xr:uid="{00000000-0005-0000-0000-00002A780000}"/>
    <cellStyle name="Comma [0] 2 41 2 2" xfId="30976" hidden="1" xr:uid="{00000000-0005-0000-0000-000003790000}"/>
    <cellStyle name="Comma [0] 2 41 2 2" xfId="31993" hidden="1" xr:uid="{00000000-0005-0000-0000-0000FC7C0000}"/>
    <cellStyle name="Comma [0] 2 41 2 2" xfId="37309" hidden="1" xr:uid="{FB17A007-1E59-4F73-8E14-F70E97C73077}"/>
    <cellStyle name="Comma [0] 2 41 2 2" xfId="37856" hidden="1" xr:uid="{81EF6372-E53E-4E42-8C6A-1162073DDB5A}"/>
    <cellStyle name="Comma [0] 2 41 2 2" xfId="38133" hidden="1" xr:uid="{3B981401-5DA8-47B0-AC8D-AD6FC7C01098}"/>
    <cellStyle name="Comma [0] 2 41 2 2" xfId="38350" hidden="1" xr:uid="{CD415234-5CFB-4B31-A13A-7C8244220E98}"/>
    <cellStyle name="Comma [0] 2 41 2 2" xfId="40075" hidden="1" xr:uid="{F776017A-1F97-494B-9D89-26A4F06D7182}"/>
    <cellStyle name="Comma [0] 2 41 2 2" xfId="40352" hidden="1" xr:uid="{2C75B89A-900F-4A71-9C4B-27DE8A17FF7D}"/>
    <cellStyle name="Comma [0] 2 41 2 2" xfId="40569" hidden="1" xr:uid="{5C5FE316-6A14-45C7-A33A-F9DCA4A21F65}"/>
    <cellStyle name="Comma [0] 2 41 2 2" xfId="41831" hidden="1" xr:uid="{E2A64105-EA31-451A-851F-B3DE26CEA60D}"/>
    <cellStyle name="Comma [0] 2 41 2 2" xfId="42108" hidden="1" xr:uid="{9B199CF1-4B0B-40AA-8B9C-F7E6BF9F769F}"/>
    <cellStyle name="Comma [0] 2 41 2 2" xfId="42325" hidden="1" xr:uid="{9624263E-7996-4BC4-8093-13B8E59C7416}"/>
    <cellStyle name="Comma [0] 2 41 2 2" xfId="43587" hidden="1" xr:uid="{9622BF35-E42C-4416-8034-07EC2184B754}"/>
    <cellStyle name="Comma [0] 2 41 2 2" xfId="43864" hidden="1" xr:uid="{AECF61ED-B338-446C-BA50-22CEACD392F7}"/>
    <cellStyle name="Comma [0] 2 41 2 2" xfId="44081" hidden="1" xr:uid="{5BBB72FD-E7C1-4894-A9FA-F371DAB93063}"/>
    <cellStyle name="Comma [0] 2 41 2 2" xfId="45343" hidden="1" xr:uid="{5DC60555-4941-49CD-87EF-7B765B108E27}"/>
    <cellStyle name="Comma [0] 2 41 2 2" xfId="45620" hidden="1" xr:uid="{28679925-7586-4E6A-9BEA-B4E04E3309CD}"/>
    <cellStyle name="Comma [0] 2 41 2 2" xfId="45837" hidden="1" xr:uid="{075989D6-C256-4612-BF7D-3CC8E2C32C18}"/>
    <cellStyle name="Comma [0] 2 41 2 2" xfId="47099" hidden="1" xr:uid="{A4C7D956-A33C-4773-8693-079B52FB2DC8}"/>
    <cellStyle name="Comma [0] 2 41 2 2" xfId="47376" hidden="1" xr:uid="{4747E645-79BB-46D0-A723-E65F7EA2B639}"/>
    <cellStyle name="Comma [0] 2 41 2 2" xfId="47593" hidden="1" xr:uid="{BB46B0CD-97D5-40A7-837E-2A872823C0F1}"/>
    <cellStyle name="Comma [0] 2 41 2 2" xfId="48852" hidden="1" xr:uid="{7A1039B0-68DC-49B1-B679-1FE9E2652432}"/>
    <cellStyle name="Comma [0] 2 41 2 2" xfId="49129" hidden="1" xr:uid="{63EE7BEE-6054-42E0-A2B7-CF93F7C81E45}"/>
    <cellStyle name="Comma [0] 2 41 2 2" xfId="49346" hidden="1" xr:uid="{9300ED9F-FA6E-4B82-8394-4F515C8F1ABA}"/>
    <cellStyle name="Comma [0] 2 41 2 2" xfId="50602" hidden="1" xr:uid="{FBA83F0E-8FA9-4865-AEB1-7224FB7060F9}"/>
    <cellStyle name="Comma [0] 2 41 2 2" xfId="50879" hidden="1" xr:uid="{721B0470-E72F-467A-8FC8-22C574722C95}"/>
    <cellStyle name="Comma [0] 2 41 2 2" xfId="51096" hidden="1" xr:uid="{A8374547-3FE0-4EE5-8656-1346BBD763EF}"/>
    <cellStyle name="Comma [0] 2 41 2 2" xfId="52346" hidden="1" xr:uid="{1AA56C5D-65CD-4F4E-A42B-383A09E9643F}"/>
    <cellStyle name="Comma [0] 2 41 2 2" xfId="52623" hidden="1" xr:uid="{D6A2A6FC-211A-41C7-A1E3-4D0E742D170B}"/>
    <cellStyle name="Comma [0] 2 41 2 2" xfId="52840" hidden="1" xr:uid="{CDC875D7-1C46-49B5-A083-CB437E23FF43}"/>
    <cellStyle name="Comma [0] 2 41 2 2" xfId="54080" hidden="1" xr:uid="{F55940B6-DEBE-4E31-B311-010A906959A9}"/>
    <cellStyle name="Comma [0] 2 41 2 2" xfId="54357" hidden="1" xr:uid="{D18B67BD-A26A-433C-AA6F-8B3A9AD8D82C}"/>
    <cellStyle name="Comma [0] 2 41 2 2" xfId="54574" hidden="1" xr:uid="{1E4FA618-AC37-4928-879C-252427B3702D}"/>
    <cellStyle name="Comma [0] 2 41 2 2" xfId="55804" hidden="1" xr:uid="{5373F63A-D49F-429B-BC99-EEF18982DA5A}"/>
    <cellStyle name="Comma [0] 2 41 2 2" xfId="56081" hidden="1" xr:uid="{2257E675-36D2-45F6-B1F5-FF42164078B0}"/>
    <cellStyle name="Comma [0] 2 41 2 2" xfId="56298" hidden="1" xr:uid="{06B57D74-90C0-49DD-8DDE-BE0E8219C940}"/>
    <cellStyle name="Comma [0] 2 41 2 2" xfId="57511" hidden="1" xr:uid="{B2B5D007-C94D-4E77-A430-27A95FD8CD46}"/>
    <cellStyle name="Comma [0] 2 41 2 2" xfId="57788" hidden="1" xr:uid="{1ACE2B62-AABA-4ED8-B2BF-C9DC313C87AD}"/>
    <cellStyle name="Comma [0] 2 41 2 2" xfId="58005" hidden="1" xr:uid="{8703F4E8-9D5B-4E69-B761-428E36607F24}"/>
    <cellStyle name="Comma [0] 2 41 2 2" xfId="59205" hidden="1" xr:uid="{8BC6FD24-7D9A-468B-8969-ECAD95E15CFA}"/>
    <cellStyle name="Comma [0] 2 41 2 2" xfId="59482" hidden="1" xr:uid="{8139B4F3-48B2-42C9-BD51-90E917E6D7E6}"/>
    <cellStyle name="Comma [0] 2 41 2 2" xfId="59699" hidden="1" xr:uid="{A2B6ABDD-B3AF-46A5-96D7-4AAADEB544BF}"/>
    <cellStyle name="Comma [0] 2 41 2 2" xfId="60866" hidden="1" xr:uid="{E7E3F559-B46F-441B-ACB7-F6D55567DFC3}"/>
    <cellStyle name="Comma [0] 2 41 2 2" xfId="61143" hidden="1" xr:uid="{0DAB1B88-F122-4D52-AD28-E07A86903464}"/>
    <cellStyle name="Comma [0] 2 41 2 2" xfId="61360" hidden="1" xr:uid="{8C2CC327-58FF-429D-86C7-2E3C7B7E14BB}"/>
    <cellStyle name="Comma [0] 2 41 2 2" xfId="62501" hidden="1" xr:uid="{EAF75109-E89F-4835-A0A4-6005D3A46487}"/>
    <cellStyle name="Comma [0] 2 41 2 2" xfId="62778" hidden="1" xr:uid="{B28D2BA1-9A81-401A-B7D5-6025989CB8A1}"/>
    <cellStyle name="Comma [0] 2 41 2 2" xfId="62995" hidden="1" xr:uid="{3AA4B3C6-E9BE-4FED-933F-73A2C72F7EFA}"/>
    <cellStyle name="Comma [0] 2 41 2 2" xfId="64012" hidden="1" xr:uid="{18AF8551-D118-49C2-8585-BB8032E6E34B}"/>
    <cellStyle name="Comma [0] 2 41 3" xfId="4629" xr:uid="{00000000-0005-0000-0000-000018120000}"/>
    <cellStyle name="Comma [0] 2 41 3 2" xfId="36648" xr:uid="{3426C9DE-177E-402F-8D1E-1AC2B6FBD965}"/>
    <cellStyle name="Comma [0] 2 42" xfId="836" xr:uid="{00000000-0005-0000-0000-000047030000}"/>
    <cellStyle name="Comma [0] 2 42 2" xfId="1491" hidden="1" xr:uid="{00000000-0005-0000-0000-0000D6050000}"/>
    <cellStyle name="Comma [0] 2 42 2" xfId="2033" hidden="1" xr:uid="{00000000-0005-0000-0000-0000F4070000}"/>
    <cellStyle name="Comma [0] 2 42 2" xfId="2310" hidden="1" xr:uid="{00000000-0005-0000-0000-000009090000}"/>
    <cellStyle name="Comma [0] 2 42 2" xfId="2528" hidden="1" xr:uid="{00000000-0005-0000-0000-0000E3090000}"/>
    <cellStyle name="Comma [0] 2 42 2" xfId="33524" hidden="1" xr:uid="{3BA0FAAD-8A08-47ED-BFEA-EDFB6AAC217D}"/>
    <cellStyle name="Comma [0] 2 42 2" xfId="34063" hidden="1" xr:uid="{6D43E4B5-F413-48B4-8705-51D213AFAE14}"/>
    <cellStyle name="Comma [0] 2 42 2" xfId="34340" hidden="1" xr:uid="{458EB5F0-0D07-4105-8F3C-E0691A88FBD5}"/>
    <cellStyle name="Comma [0] 2 42 2" xfId="34558" hidden="1" xr:uid="{19394BD6-B52C-4306-877A-B44FBC511151}"/>
    <cellStyle name="Comma [0] 2 42 2" xfId="32889" xr:uid="{F5C99902-812D-4C7A-AAD2-92765D64A29C}"/>
    <cellStyle name="Comma [0] 2 42 2 2" xfId="5288" hidden="1" xr:uid="{00000000-0005-0000-0000-0000AB140000}"/>
    <cellStyle name="Comma [0] 2 42 2 2" xfId="5835" hidden="1" xr:uid="{00000000-0005-0000-0000-0000CE160000}"/>
    <cellStyle name="Comma [0] 2 42 2 2" xfId="6112" hidden="1" xr:uid="{00000000-0005-0000-0000-0000E3170000}"/>
    <cellStyle name="Comma [0] 2 42 2 2" xfId="6330" hidden="1" xr:uid="{00000000-0005-0000-0000-0000BD180000}"/>
    <cellStyle name="Comma [0] 2 42 2 2" xfId="8054" hidden="1" xr:uid="{00000000-0005-0000-0000-0000791F0000}"/>
    <cellStyle name="Comma [0] 2 42 2 2" xfId="8331" hidden="1" xr:uid="{00000000-0005-0000-0000-00008E200000}"/>
    <cellStyle name="Comma [0] 2 42 2 2" xfId="8549" hidden="1" xr:uid="{00000000-0005-0000-0000-000068210000}"/>
    <cellStyle name="Comma [0] 2 42 2 2" xfId="9810" hidden="1" xr:uid="{00000000-0005-0000-0000-000055260000}"/>
    <cellStyle name="Comma [0] 2 42 2 2" xfId="10087" hidden="1" xr:uid="{00000000-0005-0000-0000-00006A270000}"/>
    <cellStyle name="Comma [0] 2 42 2 2" xfId="10305" hidden="1" xr:uid="{00000000-0005-0000-0000-000044280000}"/>
    <cellStyle name="Comma [0] 2 42 2 2" xfId="11566" hidden="1" xr:uid="{00000000-0005-0000-0000-0000312D0000}"/>
    <cellStyle name="Comma [0] 2 42 2 2" xfId="11843" hidden="1" xr:uid="{00000000-0005-0000-0000-0000462E0000}"/>
    <cellStyle name="Comma [0] 2 42 2 2" xfId="12061" hidden="1" xr:uid="{00000000-0005-0000-0000-0000202F0000}"/>
    <cellStyle name="Comma [0] 2 42 2 2" xfId="13322" hidden="1" xr:uid="{00000000-0005-0000-0000-00000D340000}"/>
    <cellStyle name="Comma [0] 2 42 2 2" xfId="13599" hidden="1" xr:uid="{00000000-0005-0000-0000-000022350000}"/>
    <cellStyle name="Comma [0] 2 42 2 2" xfId="13817" hidden="1" xr:uid="{00000000-0005-0000-0000-0000FC350000}"/>
    <cellStyle name="Comma [0] 2 42 2 2" xfId="15078" hidden="1" xr:uid="{00000000-0005-0000-0000-0000E93A0000}"/>
    <cellStyle name="Comma [0] 2 42 2 2" xfId="15355" hidden="1" xr:uid="{00000000-0005-0000-0000-0000FE3B0000}"/>
    <cellStyle name="Comma [0] 2 42 2 2" xfId="15573" hidden="1" xr:uid="{00000000-0005-0000-0000-0000D83C0000}"/>
    <cellStyle name="Comma [0] 2 42 2 2" xfId="16831" hidden="1" xr:uid="{00000000-0005-0000-0000-0000C2410000}"/>
    <cellStyle name="Comma [0] 2 42 2 2" xfId="17108" hidden="1" xr:uid="{00000000-0005-0000-0000-0000D7420000}"/>
    <cellStyle name="Comma [0] 2 42 2 2" xfId="17326" hidden="1" xr:uid="{00000000-0005-0000-0000-0000B1430000}"/>
    <cellStyle name="Comma [0] 2 42 2 2" xfId="18581" hidden="1" xr:uid="{00000000-0005-0000-0000-000098480000}"/>
    <cellStyle name="Comma [0] 2 42 2 2" xfId="18858" hidden="1" xr:uid="{00000000-0005-0000-0000-0000AD490000}"/>
    <cellStyle name="Comma [0] 2 42 2 2" xfId="19076" hidden="1" xr:uid="{00000000-0005-0000-0000-0000874A0000}"/>
    <cellStyle name="Comma [0] 2 42 2 2" xfId="20325" hidden="1" xr:uid="{00000000-0005-0000-0000-0000684F0000}"/>
    <cellStyle name="Comma [0] 2 42 2 2" xfId="20602" hidden="1" xr:uid="{00000000-0005-0000-0000-00007D500000}"/>
    <cellStyle name="Comma [0] 2 42 2 2" xfId="20820" hidden="1" xr:uid="{00000000-0005-0000-0000-000057510000}"/>
    <cellStyle name="Comma [0] 2 42 2 2" xfId="22059" hidden="1" xr:uid="{00000000-0005-0000-0000-00002E560000}"/>
    <cellStyle name="Comma [0] 2 42 2 2" xfId="22336" hidden="1" xr:uid="{00000000-0005-0000-0000-000043570000}"/>
    <cellStyle name="Comma [0] 2 42 2 2" xfId="22554" hidden="1" xr:uid="{00000000-0005-0000-0000-00001D580000}"/>
    <cellStyle name="Comma [0] 2 42 2 2" xfId="23783" hidden="1" xr:uid="{00000000-0005-0000-0000-0000EA5C0000}"/>
    <cellStyle name="Comma [0] 2 42 2 2" xfId="24060" hidden="1" xr:uid="{00000000-0005-0000-0000-0000FF5D0000}"/>
    <cellStyle name="Comma [0] 2 42 2 2" xfId="24278" hidden="1" xr:uid="{00000000-0005-0000-0000-0000D95E0000}"/>
    <cellStyle name="Comma [0] 2 42 2 2" xfId="25490" hidden="1" xr:uid="{00000000-0005-0000-0000-000095630000}"/>
    <cellStyle name="Comma [0] 2 42 2 2" xfId="25767" hidden="1" xr:uid="{00000000-0005-0000-0000-0000AA640000}"/>
    <cellStyle name="Comma [0] 2 42 2 2" xfId="25985" hidden="1" xr:uid="{00000000-0005-0000-0000-000084650000}"/>
    <cellStyle name="Comma [0] 2 42 2 2" xfId="27184" hidden="1" xr:uid="{00000000-0005-0000-0000-0000336A0000}"/>
    <cellStyle name="Comma [0] 2 42 2 2" xfId="27461" hidden="1" xr:uid="{00000000-0005-0000-0000-0000486B0000}"/>
    <cellStyle name="Comma [0] 2 42 2 2" xfId="27679" hidden="1" xr:uid="{00000000-0005-0000-0000-0000226C0000}"/>
    <cellStyle name="Comma [0] 2 42 2 2" xfId="28845" hidden="1" xr:uid="{00000000-0005-0000-0000-0000B0700000}"/>
    <cellStyle name="Comma [0] 2 42 2 2" xfId="29122" hidden="1" xr:uid="{00000000-0005-0000-0000-0000C5710000}"/>
    <cellStyle name="Comma [0] 2 42 2 2" xfId="29340" hidden="1" xr:uid="{00000000-0005-0000-0000-00009F720000}"/>
    <cellStyle name="Comma [0] 2 42 2 2" xfId="30480" hidden="1" xr:uid="{00000000-0005-0000-0000-000013770000}"/>
    <cellStyle name="Comma [0] 2 42 2 2" xfId="30757" hidden="1" xr:uid="{00000000-0005-0000-0000-000028780000}"/>
    <cellStyle name="Comma [0] 2 42 2 2" xfId="30975" hidden="1" xr:uid="{00000000-0005-0000-0000-000002790000}"/>
    <cellStyle name="Comma [0] 2 42 2 2" xfId="31991" hidden="1" xr:uid="{00000000-0005-0000-0000-0000FA7C0000}"/>
    <cellStyle name="Comma [0] 2 42 2 2" xfId="37307" hidden="1" xr:uid="{CBA9AC68-9A7A-4C26-A807-9EE6E9A4904E}"/>
    <cellStyle name="Comma [0] 2 42 2 2" xfId="37854" hidden="1" xr:uid="{4AA1754C-7B8E-43DE-A90A-789CA301248C}"/>
    <cellStyle name="Comma [0] 2 42 2 2" xfId="38131" hidden="1" xr:uid="{F86F12E7-F3EF-4FFC-A719-25B4F41440C1}"/>
    <cellStyle name="Comma [0] 2 42 2 2" xfId="38349" hidden="1" xr:uid="{461FF10F-72FC-45A0-B62C-3E52D39D4BC6}"/>
    <cellStyle name="Comma [0] 2 42 2 2" xfId="40073" hidden="1" xr:uid="{2AF0551F-109B-408B-9AE4-C705826991F9}"/>
    <cellStyle name="Comma [0] 2 42 2 2" xfId="40350" hidden="1" xr:uid="{9EAF0604-75B9-423D-8906-5DF1489B3CA2}"/>
    <cellStyle name="Comma [0] 2 42 2 2" xfId="40568" hidden="1" xr:uid="{8D61E9D8-B74C-4731-989C-5C3E42B6738C}"/>
    <cellStyle name="Comma [0] 2 42 2 2" xfId="41829" hidden="1" xr:uid="{3C1FCB2E-133F-45B0-A692-5194759F064D}"/>
    <cellStyle name="Comma [0] 2 42 2 2" xfId="42106" hidden="1" xr:uid="{595D068D-0932-43AD-A611-5097001B5850}"/>
    <cellStyle name="Comma [0] 2 42 2 2" xfId="42324" hidden="1" xr:uid="{A1D86640-1B13-4639-B295-5C7AF3400DDA}"/>
    <cellStyle name="Comma [0] 2 42 2 2" xfId="43585" hidden="1" xr:uid="{E9402136-797F-4951-BE79-025417E294DF}"/>
    <cellStyle name="Comma [0] 2 42 2 2" xfId="43862" hidden="1" xr:uid="{FBBEBCFC-C4CF-4B89-8F42-9F601BA842E3}"/>
    <cellStyle name="Comma [0] 2 42 2 2" xfId="44080" hidden="1" xr:uid="{515F302E-2F42-4114-837B-9F6126884FF7}"/>
    <cellStyle name="Comma [0] 2 42 2 2" xfId="45341" hidden="1" xr:uid="{122F8C1A-4674-4347-A0D4-67916DE9467A}"/>
    <cellStyle name="Comma [0] 2 42 2 2" xfId="45618" hidden="1" xr:uid="{8989F60D-4C63-454B-8915-778F8C95A5CA}"/>
    <cellStyle name="Comma [0] 2 42 2 2" xfId="45836" hidden="1" xr:uid="{6F48AA39-2392-4E0B-923E-ABCFF121AD56}"/>
    <cellStyle name="Comma [0] 2 42 2 2" xfId="47097" hidden="1" xr:uid="{568F9822-8936-4333-828B-2EF43208FED6}"/>
    <cellStyle name="Comma [0] 2 42 2 2" xfId="47374" hidden="1" xr:uid="{7DD6D717-D223-46F9-8BBA-ADA2F441C288}"/>
    <cellStyle name="Comma [0] 2 42 2 2" xfId="47592" hidden="1" xr:uid="{2C710282-766B-4508-BE2C-F0B278CBF951}"/>
    <cellStyle name="Comma [0] 2 42 2 2" xfId="48850" hidden="1" xr:uid="{6B2A2A53-546D-49F2-8EA2-C26F340DD4CA}"/>
    <cellStyle name="Comma [0] 2 42 2 2" xfId="49127" hidden="1" xr:uid="{40C440EB-880C-4836-88E8-83AE945CFAD8}"/>
    <cellStyle name="Comma [0] 2 42 2 2" xfId="49345" hidden="1" xr:uid="{7E8E626D-8CFA-40AC-8D37-3C5E888D17FA}"/>
    <cellStyle name="Comma [0] 2 42 2 2" xfId="50600" hidden="1" xr:uid="{4DD8408A-9392-403C-8CBB-AAFCF1984F3D}"/>
    <cellStyle name="Comma [0] 2 42 2 2" xfId="50877" hidden="1" xr:uid="{0D8DF8A2-F8CE-4D25-9E5B-6D95B8F3BF06}"/>
    <cellStyle name="Comma [0] 2 42 2 2" xfId="51095" hidden="1" xr:uid="{371922A9-169F-4A39-92A0-C1F71D923D65}"/>
    <cellStyle name="Comma [0] 2 42 2 2" xfId="52344" hidden="1" xr:uid="{15445A40-AD4D-4744-A4A4-8924A649CA57}"/>
    <cellStyle name="Comma [0] 2 42 2 2" xfId="52621" hidden="1" xr:uid="{1B83D1E6-DE59-4A23-9C8A-84A7C4CC5753}"/>
    <cellStyle name="Comma [0] 2 42 2 2" xfId="52839" hidden="1" xr:uid="{078152C4-6E18-4F6B-B861-BA92E8C93548}"/>
    <cellStyle name="Comma [0] 2 42 2 2" xfId="54078" hidden="1" xr:uid="{8EA40C18-ABF9-4430-AED5-1309B34FC2C1}"/>
    <cellStyle name="Comma [0] 2 42 2 2" xfId="54355" hidden="1" xr:uid="{63E1F8AB-F35B-431A-BFEC-5DF1E13442BC}"/>
    <cellStyle name="Comma [0] 2 42 2 2" xfId="54573" hidden="1" xr:uid="{47B4151C-FB33-45B8-93DF-C4F108A4A01C}"/>
    <cellStyle name="Comma [0] 2 42 2 2" xfId="55802" hidden="1" xr:uid="{73084D7E-CB1E-4678-A4BA-77740C8B5335}"/>
    <cellStyle name="Comma [0] 2 42 2 2" xfId="56079" hidden="1" xr:uid="{D081A2AB-5875-486A-8017-D2FEEB540CBE}"/>
    <cellStyle name="Comma [0] 2 42 2 2" xfId="56297" hidden="1" xr:uid="{75D72434-B1A1-46A1-B3ED-B4E9199C7B4C}"/>
    <cellStyle name="Comma [0] 2 42 2 2" xfId="57509" hidden="1" xr:uid="{7EE6101A-667D-4BD7-B749-AA1CC4B769A3}"/>
    <cellStyle name="Comma [0] 2 42 2 2" xfId="57786" hidden="1" xr:uid="{E580025E-C85E-40FF-A73E-47F1B0466B6D}"/>
    <cellStyle name="Comma [0] 2 42 2 2" xfId="58004" hidden="1" xr:uid="{E8A9F2CE-6CC3-4E58-B82F-86519D56EF13}"/>
    <cellStyle name="Comma [0] 2 42 2 2" xfId="59203" hidden="1" xr:uid="{7ADA6641-6534-4B1C-8CD5-958CA7B12848}"/>
    <cellStyle name="Comma [0] 2 42 2 2" xfId="59480" hidden="1" xr:uid="{9CF76495-48D0-4F65-9551-FD4CD682817C}"/>
    <cellStyle name="Comma [0] 2 42 2 2" xfId="59698" hidden="1" xr:uid="{9AB47D65-A2D3-4B4F-96CD-4BF0E3ED1DD7}"/>
    <cellStyle name="Comma [0] 2 42 2 2" xfId="60864" hidden="1" xr:uid="{E171E7F2-547D-4675-9B9F-677761EED037}"/>
    <cellStyle name="Comma [0] 2 42 2 2" xfId="61141" hidden="1" xr:uid="{796ADADD-5B5E-4D69-8D4E-3674953877F4}"/>
    <cellStyle name="Comma [0] 2 42 2 2" xfId="61359" hidden="1" xr:uid="{C8289A8D-48B7-41B1-9E38-A5E901C14242}"/>
    <cellStyle name="Comma [0] 2 42 2 2" xfId="62499" hidden="1" xr:uid="{FFAEF5BF-BEB4-4977-A79C-C2822D842F96}"/>
    <cellStyle name="Comma [0] 2 42 2 2" xfId="62776" hidden="1" xr:uid="{58997063-1F2B-4CAC-93A9-68EC7A61EFC7}"/>
    <cellStyle name="Comma [0] 2 42 2 2" xfId="62994" hidden="1" xr:uid="{11FAFAE9-E1CF-4FFB-9715-880DE3EEB3E7}"/>
    <cellStyle name="Comma [0] 2 42 2 2" xfId="64010" hidden="1" xr:uid="{CA0B833A-7F02-4274-919D-291BA0882F55}"/>
    <cellStyle name="Comma [0] 2 42 3" xfId="4627" xr:uid="{00000000-0005-0000-0000-000016120000}"/>
    <cellStyle name="Comma [0] 2 42 3 2" xfId="36646" xr:uid="{19447653-BA16-47B0-8A9D-38A37108E053}"/>
    <cellStyle name="Comma [0] 2 43" xfId="853" xr:uid="{00000000-0005-0000-0000-000058030000}"/>
    <cellStyle name="Comma [0] 2 43 2" xfId="1508" hidden="1" xr:uid="{00000000-0005-0000-0000-0000E7050000}"/>
    <cellStyle name="Comma [0] 2 43 2" xfId="2049" hidden="1" xr:uid="{00000000-0005-0000-0000-000004080000}"/>
    <cellStyle name="Comma [0] 2 43 2" xfId="2324" hidden="1" xr:uid="{00000000-0005-0000-0000-000017090000}"/>
    <cellStyle name="Comma [0] 2 43 2" xfId="2539" hidden="1" xr:uid="{00000000-0005-0000-0000-0000EE090000}"/>
    <cellStyle name="Comma [0] 2 43 2" xfId="33541" hidden="1" xr:uid="{50862E26-FA79-4DC5-8CA9-E99A1B4DDC9C}"/>
    <cellStyle name="Comma [0] 2 43 2" xfId="34079" hidden="1" xr:uid="{8C1E4472-5E6E-4871-A444-0DEA0C446E80}"/>
    <cellStyle name="Comma [0] 2 43 2" xfId="34354" hidden="1" xr:uid="{12D165CD-76DC-47E0-8709-0B3FF0BEAC50}"/>
    <cellStyle name="Comma [0] 2 43 2" xfId="34569" hidden="1" xr:uid="{8FDA1416-1503-4766-9EE9-DCBC5601D7D8}"/>
    <cellStyle name="Comma [0] 2 43 2" xfId="32906" xr:uid="{C1168A48-DBE1-43A6-AF6F-97556187AD5B}"/>
    <cellStyle name="Comma [0] 2 43 2 2" xfId="5305" hidden="1" xr:uid="{00000000-0005-0000-0000-0000BC140000}"/>
    <cellStyle name="Comma [0] 2 43 2 2" xfId="5851" hidden="1" xr:uid="{00000000-0005-0000-0000-0000DE160000}"/>
    <cellStyle name="Comma [0] 2 43 2 2" xfId="6126" hidden="1" xr:uid="{00000000-0005-0000-0000-0000F1170000}"/>
    <cellStyle name="Comma [0] 2 43 2 2" xfId="6341" hidden="1" xr:uid="{00000000-0005-0000-0000-0000C8180000}"/>
    <cellStyle name="Comma [0] 2 43 2 2" xfId="8070" hidden="1" xr:uid="{00000000-0005-0000-0000-0000891F0000}"/>
    <cellStyle name="Comma [0] 2 43 2 2" xfId="8345" hidden="1" xr:uid="{00000000-0005-0000-0000-00009C200000}"/>
    <cellStyle name="Comma [0] 2 43 2 2" xfId="8560" hidden="1" xr:uid="{00000000-0005-0000-0000-000073210000}"/>
    <cellStyle name="Comma [0] 2 43 2 2" xfId="9826" hidden="1" xr:uid="{00000000-0005-0000-0000-000065260000}"/>
    <cellStyle name="Comma [0] 2 43 2 2" xfId="10101" hidden="1" xr:uid="{00000000-0005-0000-0000-000078270000}"/>
    <cellStyle name="Comma [0] 2 43 2 2" xfId="10316" hidden="1" xr:uid="{00000000-0005-0000-0000-00004F280000}"/>
    <cellStyle name="Comma [0] 2 43 2 2" xfId="11582" hidden="1" xr:uid="{00000000-0005-0000-0000-0000412D0000}"/>
    <cellStyle name="Comma [0] 2 43 2 2" xfId="11857" hidden="1" xr:uid="{00000000-0005-0000-0000-0000542E0000}"/>
    <cellStyle name="Comma [0] 2 43 2 2" xfId="12072" hidden="1" xr:uid="{00000000-0005-0000-0000-00002B2F0000}"/>
    <cellStyle name="Comma [0] 2 43 2 2" xfId="13338" hidden="1" xr:uid="{00000000-0005-0000-0000-00001D340000}"/>
    <cellStyle name="Comma [0] 2 43 2 2" xfId="13613" hidden="1" xr:uid="{00000000-0005-0000-0000-000030350000}"/>
    <cellStyle name="Comma [0] 2 43 2 2" xfId="13828" hidden="1" xr:uid="{00000000-0005-0000-0000-000007360000}"/>
    <cellStyle name="Comma [0] 2 43 2 2" xfId="15094" hidden="1" xr:uid="{00000000-0005-0000-0000-0000F93A0000}"/>
    <cellStyle name="Comma [0] 2 43 2 2" xfId="15369" hidden="1" xr:uid="{00000000-0005-0000-0000-00000C3C0000}"/>
    <cellStyle name="Comma [0] 2 43 2 2" xfId="15584" hidden="1" xr:uid="{00000000-0005-0000-0000-0000E33C0000}"/>
    <cellStyle name="Comma [0] 2 43 2 2" xfId="16847" hidden="1" xr:uid="{00000000-0005-0000-0000-0000D2410000}"/>
    <cellStyle name="Comma [0] 2 43 2 2" xfId="17122" hidden="1" xr:uid="{00000000-0005-0000-0000-0000E5420000}"/>
    <cellStyle name="Comma [0] 2 43 2 2" xfId="17337" hidden="1" xr:uid="{00000000-0005-0000-0000-0000BC430000}"/>
    <cellStyle name="Comma [0] 2 43 2 2" xfId="18597" hidden="1" xr:uid="{00000000-0005-0000-0000-0000A8480000}"/>
    <cellStyle name="Comma [0] 2 43 2 2" xfId="18872" hidden="1" xr:uid="{00000000-0005-0000-0000-0000BB490000}"/>
    <cellStyle name="Comma [0] 2 43 2 2" xfId="19087" hidden="1" xr:uid="{00000000-0005-0000-0000-0000924A0000}"/>
    <cellStyle name="Comma [0] 2 43 2 2" xfId="20341" hidden="1" xr:uid="{00000000-0005-0000-0000-0000784F0000}"/>
    <cellStyle name="Comma [0] 2 43 2 2" xfId="20616" hidden="1" xr:uid="{00000000-0005-0000-0000-00008B500000}"/>
    <cellStyle name="Comma [0] 2 43 2 2" xfId="20831" hidden="1" xr:uid="{00000000-0005-0000-0000-000062510000}"/>
    <cellStyle name="Comma [0] 2 43 2 2" xfId="22075" hidden="1" xr:uid="{00000000-0005-0000-0000-00003E560000}"/>
    <cellStyle name="Comma [0] 2 43 2 2" xfId="22350" hidden="1" xr:uid="{00000000-0005-0000-0000-000051570000}"/>
    <cellStyle name="Comma [0] 2 43 2 2" xfId="22565" hidden="1" xr:uid="{00000000-0005-0000-0000-000028580000}"/>
    <cellStyle name="Comma [0] 2 43 2 2" xfId="23799" hidden="1" xr:uid="{00000000-0005-0000-0000-0000FA5C0000}"/>
    <cellStyle name="Comma [0] 2 43 2 2" xfId="24074" hidden="1" xr:uid="{00000000-0005-0000-0000-00000D5E0000}"/>
    <cellStyle name="Comma [0] 2 43 2 2" xfId="24289" hidden="1" xr:uid="{00000000-0005-0000-0000-0000E45E0000}"/>
    <cellStyle name="Comma [0] 2 43 2 2" xfId="25506" hidden="1" xr:uid="{00000000-0005-0000-0000-0000A5630000}"/>
    <cellStyle name="Comma [0] 2 43 2 2" xfId="25781" hidden="1" xr:uid="{00000000-0005-0000-0000-0000B8640000}"/>
    <cellStyle name="Comma [0] 2 43 2 2" xfId="25996" hidden="1" xr:uid="{00000000-0005-0000-0000-00008F650000}"/>
    <cellStyle name="Comma [0] 2 43 2 2" xfId="27200" hidden="1" xr:uid="{00000000-0005-0000-0000-0000436A0000}"/>
    <cellStyle name="Comma [0] 2 43 2 2" xfId="27475" hidden="1" xr:uid="{00000000-0005-0000-0000-0000566B0000}"/>
    <cellStyle name="Comma [0] 2 43 2 2" xfId="27690" hidden="1" xr:uid="{00000000-0005-0000-0000-00002D6C0000}"/>
    <cellStyle name="Comma [0] 2 43 2 2" xfId="28861" hidden="1" xr:uid="{00000000-0005-0000-0000-0000C0700000}"/>
    <cellStyle name="Comma [0] 2 43 2 2" xfId="29136" hidden="1" xr:uid="{00000000-0005-0000-0000-0000D3710000}"/>
    <cellStyle name="Comma [0] 2 43 2 2" xfId="29351" hidden="1" xr:uid="{00000000-0005-0000-0000-0000AA720000}"/>
    <cellStyle name="Comma [0] 2 43 2 2" xfId="30496" hidden="1" xr:uid="{00000000-0005-0000-0000-000023770000}"/>
    <cellStyle name="Comma [0] 2 43 2 2" xfId="30771" hidden="1" xr:uid="{00000000-0005-0000-0000-000036780000}"/>
    <cellStyle name="Comma [0] 2 43 2 2" xfId="30986" hidden="1" xr:uid="{00000000-0005-0000-0000-00000D790000}"/>
    <cellStyle name="Comma [0] 2 43 2 2" xfId="32007" hidden="1" xr:uid="{00000000-0005-0000-0000-00000A7D0000}"/>
    <cellStyle name="Comma [0] 2 43 2 2" xfId="37324" hidden="1" xr:uid="{8C9B5518-EED3-41CB-8ED9-6E0FF945E04A}"/>
    <cellStyle name="Comma [0] 2 43 2 2" xfId="37870" hidden="1" xr:uid="{ADAD028A-4AF4-428D-A7A4-8F558235291C}"/>
    <cellStyle name="Comma [0] 2 43 2 2" xfId="38145" hidden="1" xr:uid="{9A95594E-F8D7-415F-8CBE-1F433EFEC8D7}"/>
    <cellStyle name="Comma [0] 2 43 2 2" xfId="38360" hidden="1" xr:uid="{17B1A5F9-ADCC-496D-91BC-48F8411921FC}"/>
    <cellStyle name="Comma [0] 2 43 2 2" xfId="40089" hidden="1" xr:uid="{AA39D4F0-473E-4E99-B680-2A5DB81994C5}"/>
    <cellStyle name="Comma [0] 2 43 2 2" xfId="40364" hidden="1" xr:uid="{B2B689D9-5A84-43F3-BD16-F121E7F05591}"/>
    <cellStyle name="Comma [0] 2 43 2 2" xfId="40579" hidden="1" xr:uid="{7DDF6A19-57D5-45ED-9D96-AECF6EEAD470}"/>
    <cellStyle name="Comma [0] 2 43 2 2" xfId="41845" hidden="1" xr:uid="{6072E3E6-4DE9-4674-A351-1ED06DA95D04}"/>
    <cellStyle name="Comma [0] 2 43 2 2" xfId="42120" hidden="1" xr:uid="{5F6F4061-301A-4033-96C4-630EE5B2640D}"/>
    <cellStyle name="Comma [0] 2 43 2 2" xfId="42335" hidden="1" xr:uid="{9819B4FF-9457-4BD9-BF70-900DD9340E42}"/>
    <cellStyle name="Comma [0] 2 43 2 2" xfId="43601" hidden="1" xr:uid="{5C69931B-1C4E-4B47-870B-5855FA2A3A9A}"/>
    <cellStyle name="Comma [0] 2 43 2 2" xfId="43876" hidden="1" xr:uid="{7E5D9282-D9F2-430D-B256-ADDA2AD4B023}"/>
    <cellStyle name="Comma [0] 2 43 2 2" xfId="44091" hidden="1" xr:uid="{AC914180-98F4-4D7D-8BF2-94A3B187F2FE}"/>
    <cellStyle name="Comma [0] 2 43 2 2" xfId="45357" hidden="1" xr:uid="{D4F30ABB-DBDF-4BB4-91C1-2987DACFEF10}"/>
    <cellStyle name="Comma [0] 2 43 2 2" xfId="45632" hidden="1" xr:uid="{414647C7-7551-4782-A750-B5145475B28F}"/>
    <cellStyle name="Comma [0] 2 43 2 2" xfId="45847" hidden="1" xr:uid="{6A2BC032-C901-4F77-9F5A-215025630821}"/>
    <cellStyle name="Comma [0] 2 43 2 2" xfId="47113" hidden="1" xr:uid="{8DDA854C-E73E-4892-ADA0-1249342B143B}"/>
    <cellStyle name="Comma [0] 2 43 2 2" xfId="47388" hidden="1" xr:uid="{E1A1F3ED-42E9-4BA5-AB29-2F87522A4E4E}"/>
    <cellStyle name="Comma [0] 2 43 2 2" xfId="47603" hidden="1" xr:uid="{0D490F42-EA2F-467F-B736-1DC75582AAB3}"/>
    <cellStyle name="Comma [0] 2 43 2 2" xfId="48866" hidden="1" xr:uid="{6EE6F2A9-4440-4AD2-BB7E-B1C50CB960E0}"/>
    <cellStyle name="Comma [0] 2 43 2 2" xfId="49141" hidden="1" xr:uid="{AF677E5E-B270-488F-AD0A-D89CE7DC7E4F}"/>
    <cellStyle name="Comma [0] 2 43 2 2" xfId="49356" hidden="1" xr:uid="{5D671ECE-8E05-47A4-83B4-C243F90608D2}"/>
    <cellStyle name="Comma [0] 2 43 2 2" xfId="50616" hidden="1" xr:uid="{95505089-742F-4374-BB62-4A4AE5073BD1}"/>
    <cellStyle name="Comma [0] 2 43 2 2" xfId="50891" hidden="1" xr:uid="{A749AB9A-4440-439A-9EED-B54A55B1F656}"/>
    <cellStyle name="Comma [0] 2 43 2 2" xfId="51106" hidden="1" xr:uid="{A088F08A-AF62-4B99-9955-725C7DEB03C2}"/>
    <cellStyle name="Comma [0] 2 43 2 2" xfId="52360" hidden="1" xr:uid="{F34818EE-14C2-4F52-86E8-0234A0409174}"/>
    <cellStyle name="Comma [0] 2 43 2 2" xfId="52635" hidden="1" xr:uid="{BA56F2DD-919D-415B-A1DF-FE18F48E306F}"/>
    <cellStyle name="Comma [0] 2 43 2 2" xfId="52850" hidden="1" xr:uid="{52249C75-F56F-4519-A210-898CD5823D54}"/>
    <cellStyle name="Comma [0] 2 43 2 2" xfId="54094" hidden="1" xr:uid="{E8FC4D4B-89A2-4624-A646-5C9E0B12B16D}"/>
    <cellStyle name="Comma [0] 2 43 2 2" xfId="54369" hidden="1" xr:uid="{45986B82-8C68-44B2-8104-D8CDD53E94DF}"/>
    <cellStyle name="Comma [0] 2 43 2 2" xfId="54584" hidden="1" xr:uid="{2B9C0665-70A6-42CF-95BD-BC08BE9FE51C}"/>
    <cellStyle name="Comma [0] 2 43 2 2" xfId="55818" hidden="1" xr:uid="{569E8036-C7C3-48EC-AB2A-DCA43D39FE19}"/>
    <cellStyle name="Comma [0] 2 43 2 2" xfId="56093" hidden="1" xr:uid="{7A9DBE2C-9E0B-4B4F-898C-14E0B339204B}"/>
    <cellStyle name="Comma [0] 2 43 2 2" xfId="56308" hidden="1" xr:uid="{02DF1BBD-C90C-42B9-8093-4486B396FA95}"/>
    <cellStyle name="Comma [0] 2 43 2 2" xfId="57525" hidden="1" xr:uid="{A7E2283E-4FC9-4266-84A8-59EB2434AA68}"/>
    <cellStyle name="Comma [0] 2 43 2 2" xfId="57800" hidden="1" xr:uid="{9EC24A46-2DA5-47DC-A155-7AB91F79D5F6}"/>
    <cellStyle name="Comma [0] 2 43 2 2" xfId="58015" hidden="1" xr:uid="{1114E9E5-808B-466B-A9D7-6E12AFE0C804}"/>
    <cellStyle name="Comma [0] 2 43 2 2" xfId="59219" hidden="1" xr:uid="{ECE3D398-1962-4182-AC42-020DF26FED4A}"/>
    <cellStyle name="Comma [0] 2 43 2 2" xfId="59494" hidden="1" xr:uid="{77905D10-00EA-4B18-8F98-03E3EBCA98B1}"/>
    <cellStyle name="Comma [0] 2 43 2 2" xfId="59709" hidden="1" xr:uid="{A2CF8DC1-D141-42EB-8E44-3559D253BF87}"/>
    <cellStyle name="Comma [0] 2 43 2 2" xfId="60880" hidden="1" xr:uid="{2F0F8027-01AD-492A-B678-C227CA5B4561}"/>
    <cellStyle name="Comma [0] 2 43 2 2" xfId="61155" hidden="1" xr:uid="{0BD243A5-1C87-4F72-B442-4FA032047217}"/>
    <cellStyle name="Comma [0] 2 43 2 2" xfId="61370" hidden="1" xr:uid="{C2F443FD-FC58-483C-B279-4971EF235071}"/>
    <cellStyle name="Comma [0] 2 43 2 2" xfId="62515" hidden="1" xr:uid="{E75F057C-B75C-4B08-91A2-4B2842CF5D71}"/>
    <cellStyle name="Comma [0] 2 43 2 2" xfId="62790" hidden="1" xr:uid="{155340F1-97D9-47ED-9F1A-7543C218F85E}"/>
    <cellStyle name="Comma [0] 2 43 2 2" xfId="63005" hidden="1" xr:uid="{6DAA6EF6-DDA1-4738-859D-81BEF47430E2}"/>
    <cellStyle name="Comma [0] 2 43 2 2" xfId="64026" hidden="1" xr:uid="{A828626C-D3AA-4FF8-839C-A159A2D9C080}"/>
    <cellStyle name="Comma [0] 2 43 3" xfId="4644" xr:uid="{00000000-0005-0000-0000-000027120000}"/>
    <cellStyle name="Comma [0] 2 43 3 2" xfId="36663" xr:uid="{8A22AB4B-BD3F-4FA3-AB9D-8E79D0E36283}"/>
    <cellStyle name="Comma [0] 2 44" xfId="830" xr:uid="{00000000-0005-0000-0000-000041030000}"/>
    <cellStyle name="Comma [0] 2 44 2" xfId="1485" hidden="1" xr:uid="{00000000-0005-0000-0000-0000D0050000}"/>
    <cellStyle name="Comma [0] 2 44 2" xfId="2028" hidden="1" xr:uid="{00000000-0005-0000-0000-0000EF070000}"/>
    <cellStyle name="Comma [0] 2 44 2" xfId="2306" hidden="1" xr:uid="{00000000-0005-0000-0000-000005090000}"/>
    <cellStyle name="Comma [0] 2 44 2" xfId="2524" hidden="1" xr:uid="{00000000-0005-0000-0000-0000DF090000}"/>
    <cellStyle name="Comma [0] 2 44 2" xfId="33518" hidden="1" xr:uid="{7827662C-3E25-45ED-91B0-FA5E2CB8822F}"/>
    <cellStyle name="Comma [0] 2 44 2" xfId="34058" hidden="1" xr:uid="{1250341C-BE7B-483A-91FD-3E8B70AE5D68}"/>
    <cellStyle name="Comma [0] 2 44 2" xfId="34336" hidden="1" xr:uid="{D8F75E7F-B119-4711-A589-AC80FD51DDBB}"/>
    <cellStyle name="Comma [0] 2 44 2" xfId="34554" hidden="1" xr:uid="{3D76864E-53C9-404C-9CBE-BD005B1B0083}"/>
    <cellStyle name="Comma [0] 2 44 2" xfId="32883" xr:uid="{BF46C61E-549F-42F8-8839-75702B1507F5}"/>
    <cellStyle name="Comma [0] 2 44 2 2" xfId="5282" hidden="1" xr:uid="{00000000-0005-0000-0000-0000A5140000}"/>
    <cellStyle name="Comma [0] 2 44 2 2" xfId="5830" hidden="1" xr:uid="{00000000-0005-0000-0000-0000C9160000}"/>
    <cellStyle name="Comma [0] 2 44 2 2" xfId="6108" hidden="1" xr:uid="{00000000-0005-0000-0000-0000DF170000}"/>
    <cellStyle name="Comma [0] 2 44 2 2" xfId="6326" hidden="1" xr:uid="{00000000-0005-0000-0000-0000B9180000}"/>
    <cellStyle name="Comma [0] 2 44 2 2" xfId="8049" hidden="1" xr:uid="{00000000-0005-0000-0000-0000741F0000}"/>
    <cellStyle name="Comma [0] 2 44 2 2" xfId="8327" hidden="1" xr:uid="{00000000-0005-0000-0000-00008A200000}"/>
    <cellStyle name="Comma [0] 2 44 2 2" xfId="8545" hidden="1" xr:uid="{00000000-0005-0000-0000-000064210000}"/>
    <cellStyle name="Comma [0] 2 44 2 2" xfId="9805" hidden="1" xr:uid="{00000000-0005-0000-0000-000050260000}"/>
    <cellStyle name="Comma [0] 2 44 2 2" xfId="10083" hidden="1" xr:uid="{00000000-0005-0000-0000-000066270000}"/>
    <cellStyle name="Comma [0] 2 44 2 2" xfId="10301" hidden="1" xr:uid="{00000000-0005-0000-0000-000040280000}"/>
    <cellStyle name="Comma [0] 2 44 2 2" xfId="11561" hidden="1" xr:uid="{00000000-0005-0000-0000-00002C2D0000}"/>
    <cellStyle name="Comma [0] 2 44 2 2" xfId="11839" hidden="1" xr:uid="{00000000-0005-0000-0000-0000422E0000}"/>
    <cellStyle name="Comma [0] 2 44 2 2" xfId="12057" hidden="1" xr:uid="{00000000-0005-0000-0000-00001C2F0000}"/>
    <cellStyle name="Comma [0] 2 44 2 2" xfId="13317" hidden="1" xr:uid="{00000000-0005-0000-0000-000008340000}"/>
    <cellStyle name="Comma [0] 2 44 2 2" xfId="13595" hidden="1" xr:uid="{00000000-0005-0000-0000-00001E350000}"/>
    <cellStyle name="Comma [0] 2 44 2 2" xfId="13813" hidden="1" xr:uid="{00000000-0005-0000-0000-0000F8350000}"/>
    <cellStyle name="Comma [0] 2 44 2 2" xfId="15073" hidden="1" xr:uid="{00000000-0005-0000-0000-0000E43A0000}"/>
    <cellStyle name="Comma [0] 2 44 2 2" xfId="15351" hidden="1" xr:uid="{00000000-0005-0000-0000-0000FA3B0000}"/>
    <cellStyle name="Comma [0] 2 44 2 2" xfId="15569" hidden="1" xr:uid="{00000000-0005-0000-0000-0000D43C0000}"/>
    <cellStyle name="Comma [0] 2 44 2 2" xfId="16826" hidden="1" xr:uid="{00000000-0005-0000-0000-0000BD410000}"/>
    <cellStyle name="Comma [0] 2 44 2 2" xfId="17104" hidden="1" xr:uid="{00000000-0005-0000-0000-0000D3420000}"/>
    <cellStyle name="Comma [0] 2 44 2 2" xfId="17322" hidden="1" xr:uid="{00000000-0005-0000-0000-0000AD430000}"/>
    <cellStyle name="Comma [0] 2 44 2 2" xfId="18576" hidden="1" xr:uid="{00000000-0005-0000-0000-000093480000}"/>
    <cellStyle name="Comma [0] 2 44 2 2" xfId="18854" hidden="1" xr:uid="{00000000-0005-0000-0000-0000A9490000}"/>
    <cellStyle name="Comma [0] 2 44 2 2" xfId="19072" hidden="1" xr:uid="{00000000-0005-0000-0000-0000834A0000}"/>
    <cellStyle name="Comma [0] 2 44 2 2" xfId="20320" hidden="1" xr:uid="{00000000-0005-0000-0000-0000634F0000}"/>
    <cellStyle name="Comma [0] 2 44 2 2" xfId="20598" hidden="1" xr:uid="{00000000-0005-0000-0000-000079500000}"/>
    <cellStyle name="Comma [0] 2 44 2 2" xfId="20816" hidden="1" xr:uid="{00000000-0005-0000-0000-000053510000}"/>
    <cellStyle name="Comma [0] 2 44 2 2" xfId="22054" hidden="1" xr:uid="{00000000-0005-0000-0000-000029560000}"/>
    <cellStyle name="Comma [0] 2 44 2 2" xfId="22332" hidden="1" xr:uid="{00000000-0005-0000-0000-00003F570000}"/>
    <cellStyle name="Comma [0] 2 44 2 2" xfId="22550" hidden="1" xr:uid="{00000000-0005-0000-0000-000019580000}"/>
    <cellStyle name="Comma [0] 2 44 2 2" xfId="23778" hidden="1" xr:uid="{00000000-0005-0000-0000-0000E55C0000}"/>
    <cellStyle name="Comma [0] 2 44 2 2" xfId="24056" hidden="1" xr:uid="{00000000-0005-0000-0000-0000FB5D0000}"/>
    <cellStyle name="Comma [0] 2 44 2 2" xfId="24274" hidden="1" xr:uid="{00000000-0005-0000-0000-0000D55E0000}"/>
    <cellStyle name="Comma [0] 2 44 2 2" xfId="25485" hidden="1" xr:uid="{00000000-0005-0000-0000-000090630000}"/>
    <cellStyle name="Comma [0] 2 44 2 2" xfId="25763" hidden="1" xr:uid="{00000000-0005-0000-0000-0000A6640000}"/>
    <cellStyle name="Comma [0] 2 44 2 2" xfId="25981" hidden="1" xr:uid="{00000000-0005-0000-0000-000080650000}"/>
    <cellStyle name="Comma [0] 2 44 2 2" xfId="27179" hidden="1" xr:uid="{00000000-0005-0000-0000-00002E6A0000}"/>
    <cellStyle name="Comma [0] 2 44 2 2" xfId="27457" hidden="1" xr:uid="{00000000-0005-0000-0000-0000446B0000}"/>
    <cellStyle name="Comma [0] 2 44 2 2" xfId="27675" hidden="1" xr:uid="{00000000-0005-0000-0000-00001E6C0000}"/>
    <cellStyle name="Comma [0] 2 44 2 2" xfId="28840" hidden="1" xr:uid="{00000000-0005-0000-0000-0000AB700000}"/>
    <cellStyle name="Comma [0] 2 44 2 2" xfId="29118" hidden="1" xr:uid="{00000000-0005-0000-0000-0000C1710000}"/>
    <cellStyle name="Comma [0] 2 44 2 2" xfId="29336" hidden="1" xr:uid="{00000000-0005-0000-0000-00009B720000}"/>
    <cellStyle name="Comma [0] 2 44 2 2" xfId="30475" hidden="1" xr:uid="{00000000-0005-0000-0000-00000E770000}"/>
    <cellStyle name="Comma [0] 2 44 2 2" xfId="30753" hidden="1" xr:uid="{00000000-0005-0000-0000-000024780000}"/>
    <cellStyle name="Comma [0] 2 44 2 2" xfId="30971" hidden="1" xr:uid="{00000000-0005-0000-0000-0000FE780000}"/>
    <cellStyle name="Comma [0] 2 44 2 2" xfId="31986" hidden="1" xr:uid="{00000000-0005-0000-0000-0000F57C0000}"/>
    <cellStyle name="Comma [0] 2 44 2 2" xfId="37301" hidden="1" xr:uid="{D6D2E679-7F5B-4310-821B-69A96C6D28DB}"/>
    <cellStyle name="Comma [0] 2 44 2 2" xfId="37849" hidden="1" xr:uid="{5225FC15-A2D2-4DDB-8DC5-02515AD77C70}"/>
    <cellStyle name="Comma [0] 2 44 2 2" xfId="38127" hidden="1" xr:uid="{1F10CFAE-A1A5-4E53-9409-72BDE3A3871A}"/>
    <cellStyle name="Comma [0] 2 44 2 2" xfId="38345" hidden="1" xr:uid="{499763D6-9C27-4509-B19C-59A09AFBEAF4}"/>
    <cellStyle name="Comma [0] 2 44 2 2" xfId="40068" hidden="1" xr:uid="{3DA3241B-80C5-4253-94AA-7F3EBA6DF4AE}"/>
    <cellStyle name="Comma [0] 2 44 2 2" xfId="40346" hidden="1" xr:uid="{7B0477EA-0E48-4B58-87D7-763B874BF3BB}"/>
    <cellStyle name="Comma [0] 2 44 2 2" xfId="40564" hidden="1" xr:uid="{851DEC9F-74C3-427E-9386-C1C92A95DB01}"/>
    <cellStyle name="Comma [0] 2 44 2 2" xfId="41824" hidden="1" xr:uid="{70CB65C4-32B4-4EC4-8F2D-F8B1B4106890}"/>
    <cellStyle name="Comma [0] 2 44 2 2" xfId="42102" hidden="1" xr:uid="{A33BAF0F-F7E4-4B64-97EB-1E86DB7F7F76}"/>
    <cellStyle name="Comma [0] 2 44 2 2" xfId="42320" hidden="1" xr:uid="{857C9CBF-0777-49A2-A785-F6DF1FBA0BFC}"/>
    <cellStyle name="Comma [0] 2 44 2 2" xfId="43580" hidden="1" xr:uid="{F56A6D2C-8FE8-4E50-87E4-ADAAB745975A}"/>
    <cellStyle name="Comma [0] 2 44 2 2" xfId="43858" hidden="1" xr:uid="{4AAC5469-D304-426E-9CF3-42E1ECE3362E}"/>
    <cellStyle name="Comma [0] 2 44 2 2" xfId="44076" hidden="1" xr:uid="{4E4C0410-E2DD-4B01-B9A5-DF3CDB57154C}"/>
    <cellStyle name="Comma [0] 2 44 2 2" xfId="45336" hidden="1" xr:uid="{1C76E9CD-5BC5-4EF7-92A7-6F974E7D1D17}"/>
    <cellStyle name="Comma [0] 2 44 2 2" xfId="45614" hidden="1" xr:uid="{494E36DA-1CC3-45E8-B82F-9280CA569FE6}"/>
    <cellStyle name="Comma [0] 2 44 2 2" xfId="45832" hidden="1" xr:uid="{7AD86691-9DED-492C-9067-E9F94FF11120}"/>
    <cellStyle name="Comma [0] 2 44 2 2" xfId="47092" hidden="1" xr:uid="{2DEE9CF9-0990-4AB3-B7CA-88F38B0C84FB}"/>
    <cellStyle name="Comma [0] 2 44 2 2" xfId="47370" hidden="1" xr:uid="{F851EF98-A891-4506-8809-3B7468846044}"/>
    <cellStyle name="Comma [0] 2 44 2 2" xfId="47588" hidden="1" xr:uid="{AB1B60F1-1DCE-4DF3-A564-F9BDBE89F197}"/>
    <cellStyle name="Comma [0] 2 44 2 2" xfId="48845" hidden="1" xr:uid="{C938F4C1-1027-462F-9D1E-60325C964044}"/>
    <cellStyle name="Comma [0] 2 44 2 2" xfId="49123" hidden="1" xr:uid="{476D14DF-7C20-445F-AE5D-6FC11F372881}"/>
    <cellStyle name="Comma [0] 2 44 2 2" xfId="49341" hidden="1" xr:uid="{A507A01A-7494-41A9-8E7A-F39A68A8C870}"/>
    <cellStyle name="Comma [0] 2 44 2 2" xfId="50595" hidden="1" xr:uid="{22FBDCBA-8E39-4966-B34F-8345F9D5912B}"/>
    <cellStyle name="Comma [0] 2 44 2 2" xfId="50873" hidden="1" xr:uid="{DB932F4C-DCF1-4A4E-A812-A745BEE82E13}"/>
    <cellStyle name="Comma [0] 2 44 2 2" xfId="51091" hidden="1" xr:uid="{A90DE1FF-9FFB-4734-ADF2-22FE63AA2C0A}"/>
    <cellStyle name="Comma [0] 2 44 2 2" xfId="52339" hidden="1" xr:uid="{F352391D-5B97-430F-AE2C-8AE44A0AED47}"/>
    <cellStyle name="Comma [0] 2 44 2 2" xfId="52617" hidden="1" xr:uid="{EAA5F903-B1BE-4B5F-9221-BFB82C8BDBCC}"/>
    <cellStyle name="Comma [0] 2 44 2 2" xfId="52835" hidden="1" xr:uid="{C322FD35-DA1F-43F6-8454-8F4F57B8831E}"/>
    <cellStyle name="Comma [0] 2 44 2 2" xfId="54073" hidden="1" xr:uid="{CB8C6037-6CDE-4678-9BCE-102A9CD97F4E}"/>
    <cellStyle name="Comma [0] 2 44 2 2" xfId="54351" hidden="1" xr:uid="{29BAA32B-C9C7-44DC-AB5A-97324F0519E4}"/>
    <cellStyle name="Comma [0] 2 44 2 2" xfId="54569" hidden="1" xr:uid="{F8383B39-AB1F-4981-838D-38FFB2ABCA54}"/>
    <cellStyle name="Comma [0] 2 44 2 2" xfId="55797" hidden="1" xr:uid="{F422AEC1-B78D-42B5-BB50-63BD53BB9A05}"/>
    <cellStyle name="Comma [0] 2 44 2 2" xfId="56075" hidden="1" xr:uid="{B687672B-0146-4D5D-8FCC-E5537F2548E2}"/>
    <cellStyle name="Comma [0] 2 44 2 2" xfId="56293" hidden="1" xr:uid="{ACCE2BB8-BBC2-4B3A-8778-89DECBFE0119}"/>
    <cellStyle name="Comma [0] 2 44 2 2" xfId="57504" hidden="1" xr:uid="{0E8FD871-E63F-4646-880D-7BDC3CEFCE96}"/>
    <cellStyle name="Comma [0] 2 44 2 2" xfId="57782" hidden="1" xr:uid="{41993766-1F71-454B-A13C-A7F1AC96B08F}"/>
    <cellStyle name="Comma [0] 2 44 2 2" xfId="58000" hidden="1" xr:uid="{99D09051-D573-4526-A9D7-D9ED5FEEBCB3}"/>
    <cellStyle name="Comma [0] 2 44 2 2" xfId="59198" hidden="1" xr:uid="{95F1C0A4-7344-458F-8193-E0855A13FBD1}"/>
    <cellStyle name="Comma [0] 2 44 2 2" xfId="59476" hidden="1" xr:uid="{5779FE2D-0ABA-4066-84A2-57D2A9D405E1}"/>
    <cellStyle name="Comma [0] 2 44 2 2" xfId="59694" hidden="1" xr:uid="{3ABAE63C-1CFC-45CF-9DBE-BC32398C1EC9}"/>
    <cellStyle name="Comma [0] 2 44 2 2" xfId="60859" hidden="1" xr:uid="{9480472D-4D27-463B-A719-800534B802A8}"/>
    <cellStyle name="Comma [0] 2 44 2 2" xfId="61137" hidden="1" xr:uid="{FDF36FA6-6F41-408D-93C4-199A0DADE224}"/>
    <cellStyle name="Comma [0] 2 44 2 2" xfId="61355" hidden="1" xr:uid="{F3AB10D8-DC7A-4C1C-BFA0-D7FACFDD4A8B}"/>
    <cellStyle name="Comma [0] 2 44 2 2" xfId="62494" hidden="1" xr:uid="{B66C6644-6429-4F49-B714-7D5364493FF8}"/>
    <cellStyle name="Comma [0] 2 44 2 2" xfId="62772" hidden="1" xr:uid="{C3D8B04A-B3E2-478B-8D9D-CF840290817F}"/>
    <cellStyle name="Comma [0] 2 44 2 2" xfId="62990" hidden="1" xr:uid="{ECFAE141-4D66-478D-985D-600031755F59}"/>
    <cellStyle name="Comma [0] 2 44 2 2" xfId="64005" hidden="1" xr:uid="{E0D7DA62-0311-4546-BE56-95F145410AE3}"/>
    <cellStyle name="Comma [0] 2 44 3" xfId="4621" xr:uid="{00000000-0005-0000-0000-000010120000}"/>
    <cellStyle name="Comma [0] 2 44 3 2" xfId="36640" xr:uid="{3D8A0592-4A6C-4591-B8E8-EACC154EBB3A}"/>
    <cellStyle name="Comma [0] 2 45" xfId="828" xr:uid="{00000000-0005-0000-0000-00003F030000}"/>
    <cellStyle name="Comma [0] 2 45 2" xfId="1483" hidden="1" xr:uid="{00000000-0005-0000-0000-0000CE050000}"/>
    <cellStyle name="Comma [0] 2 45 2" xfId="2026" hidden="1" xr:uid="{00000000-0005-0000-0000-0000ED070000}"/>
    <cellStyle name="Comma [0] 2 45 2" xfId="2304" hidden="1" xr:uid="{00000000-0005-0000-0000-000003090000}"/>
    <cellStyle name="Comma [0] 2 45 2" xfId="2523" hidden="1" xr:uid="{00000000-0005-0000-0000-0000DE090000}"/>
    <cellStyle name="Comma [0] 2 45 2" xfId="33516" hidden="1" xr:uid="{68183BAB-67B9-46D3-B1F9-8302D342FA97}"/>
    <cellStyle name="Comma [0] 2 45 2" xfId="34056" hidden="1" xr:uid="{4B684C19-D2C3-484A-9927-79C9C8C84078}"/>
    <cellStyle name="Comma [0] 2 45 2" xfId="34334" hidden="1" xr:uid="{DCB9CE6D-5981-4C29-8F21-F15E82E789DE}"/>
    <cellStyle name="Comma [0] 2 45 2" xfId="34553" hidden="1" xr:uid="{37FE6978-502A-4CD0-8B2A-B8659A6BAB48}"/>
    <cellStyle name="Comma [0] 2 45 2" xfId="32881" xr:uid="{80DDD5AE-0373-4E4F-BFD0-0B1D19664395}"/>
    <cellStyle name="Comma [0] 2 45 2 2" xfId="5280" hidden="1" xr:uid="{00000000-0005-0000-0000-0000A3140000}"/>
    <cellStyle name="Comma [0] 2 45 2 2" xfId="5828" hidden="1" xr:uid="{00000000-0005-0000-0000-0000C7160000}"/>
    <cellStyle name="Comma [0] 2 45 2 2" xfId="6106" hidden="1" xr:uid="{00000000-0005-0000-0000-0000DD170000}"/>
    <cellStyle name="Comma [0] 2 45 2 2" xfId="6325" hidden="1" xr:uid="{00000000-0005-0000-0000-0000B8180000}"/>
    <cellStyle name="Comma [0] 2 45 2 2" xfId="8047" hidden="1" xr:uid="{00000000-0005-0000-0000-0000721F0000}"/>
    <cellStyle name="Comma [0] 2 45 2 2" xfId="8325" hidden="1" xr:uid="{00000000-0005-0000-0000-000088200000}"/>
    <cellStyle name="Comma [0] 2 45 2 2" xfId="8544" hidden="1" xr:uid="{00000000-0005-0000-0000-000063210000}"/>
    <cellStyle name="Comma [0] 2 45 2 2" xfId="9803" hidden="1" xr:uid="{00000000-0005-0000-0000-00004E260000}"/>
    <cellStyle name="Comma [0] 2 45 2 2" xfId="10081" hidden="1" xr:uid="{00000000-0005-0000-0000-000064270000}"/>
    <cellStyle name="Comma [0] 2 45 2 2" xfId="10300" hidden="1" xr:uid="{00000000-0005-0000-0000-00003F280000}"/>
    <cellStyle name="Comma [0] 2 45 2 2" xfId="11559" hidden="1" xr:uid="{00000000-0005-0000-0000-00002A2D0000}"/>
    <cellStyle name="Comma [0] 2 45 2 2" xfId="11837" hidden="1" xr:uid="{00000000-0005-0000-0000-0000402E0000}"/>
    <cellStyle name="Comma [0] 2 45 2 2" xfId="12056" hidden="1" xr:uid="{00000000-0005-0000-0000-00001B2F0000}"/>
    <cellStyle name="Comma [0] 2 45 2 2" xfId="13315" hidden="1" xr:uid="{00000000-0005-0000-0000-000006340000}"/>
    <cellStyle name="Comma [0] 2 45 2 2" xfId="13593" hidden="1" xr:uid="{00000000-0005-0000-0000-00001C350000}"/>
    <cellStyle name="Comma [0] 2 45 2 2" xfId="13812" hidden="1" xr:uid="{00000000-0005-0000-0000-0000F7350000}"/>
    <cellStyle name="Comma [0] 2 45 2 2" xfId="15071" hidden="1" xr:uid="{00000000-0005-0000-0000-0000E23A0000}"/>
    <cellStyle name="Comma [0] 2 45 2 2" xfId="15349" hidden="1" xr:uid="{00000000-0005-0000-0000-0000F83B0000}"/>
    <cellStyle name="Comma [0] 2 45 2 2" xfId="15568" hidden="1" xr:uid="{00000000-0005-0000-0000-0000D33C0000}"/>
    <cellStyle name="Comma [0] 2 45 2 2" xfId="16824" hidden="1" xr:uid="{00000000-0005-0000-0000-0000BB410000}"/>
    <cellStyle name="Comma [0] 2 45 2 2" xfId="17102" hidden="1" xr:uid="{00000000-0005-0000-0000-0000D1420000}"/>
    <cellStyle name="Comma [0] 2 45 2 2" xfId="17321" hidden="1" xr:uid="{00000000-0005-0000-0000-0000AC430000}"/>
    <cellStyle name="Comma [0] 2 45 2 2" xfId="18574" hidden="1" xr:uid="{00000000-0005-0000-0000-000091480000}"/>
    <cellStyle name="Comma [0] 2 45 2 2" xfId="18852" hidden="1" xr:uid="{00000000-0005-0000-0000-0000A7490000}"/>
    <cellStyle name="Comma [0] 2 45 2 2" xfId="19071" hidden="1" xr:uid="{00000000-0005-0000-0000-0000824A0000}"/>
    <cellStyle name="Comma [0] 2 45 2 2" xfId="20318" hidden="1" xr:uid="{00000000-0005-0000-0000-0000614F0000}"/>
    <cellStyle name="Comma [0] 2 45 2 2" xfId="20596" hidden="1" xr:uid="{00000000-0005-0000-0000-000077500000}"/>
    <cellStyle name="Comma [0] 2 45 2 2" xfId="20815" hidden="1" xr:uid="{00000000-0005-0000-0000-000052510000}"/>
    <cellStyle name="Comma [0] 2 45 2 2" xfId="22052" hidden="1" xr:uid="{00000000-0005-0000-0000-000027560000}"/>
    <cellStyle name="Comma [0] 2 45 2 2" xfId="22330" hidden="1" xr:uid="{00000000-0005-0000-0000-00003D570000}"/>
    <cellStyle name="Comma [0] 2 45 2 2" xfId="22549" hidden="1" xr:uid="{00000000-0005-0000-0000-000018580000}"/>
    <cellStyle name="Comma [0] 2 45 2 2" xfId="23776" hidden="1" xr:uid="{00000000-0005-0000-0000-0000E35C0000}"/>
    <cellStyle name="Comma [0] 2 45 2 2" xfId="24054" hidden="1" xr:uid="{00000000-0005-0000-0000-0000F95D0000}"/>
    <cellStyle name="Comma [0] 2 45 2 2" xfId="24273" hidden="1" xr:uid="{00000000-0005-0000-0000-0000D45E0000}"/>
    <cellStyle name="Comma [0] 2 45 2 2" xfId="25483" hidden="1" xr:uid="{00000000-0005-0000-0000-00008E630000}"/>
    <cellStyle name="Comma [0] 2 45 2 2" xfId="25761" hidden="1" xr:uid="{00000000-0005-0000-0000-0000A4640000}"/>
    <cellStyle name="Comma [0] 2 45 2 2" xfId="25980" hidden="1" xr:uid="{00000000-0005-0000-0000-00007F650000}"/>
    <cellStyle name="Comma [0] 2 45 2 2" xfId="27177" hidden="1" xr:uid="{00000000-0005-0000-0000-00002C6A0000}"/>
    <cellStyle name="Comma [0] 2 45 2 2" xfId="27455" hidden="1" xr:uid="{00000000-0005-0000-0000-0000426B0000}"/>
    <cellStyle name="Comma [0] 2 45 2 2" xfId="27674" hidden="1" xr:uid="{00000000-0005-0000-0000-00001D6C0000}"/>
    <cellStyle name="Comma [0] 2 45 2 2" xfId="28838" hidden="1" xr:uid="{00000000-0005-0000-0000-0000A9700000}"/>
    <cellStyle name="Comma [0] 2 45 2 2" xfId="29116" hidden="1" xr:uid="{00000000-0005-0000-0000-0000BF710000}"/>
    <cellStyle name="Comma [0] 2 45 2 2" xfId="29335" hidden="1" xr:uid="{00000000-0005-0000-0000-00009A720000}"/>
    <cellStyle name="Comma [0] 2 45 2 2" xfId="30473" hidden="1" xr:uid="{00000000-0005-0000-0000-00000C770000}"/>
    <cellStyle name="Comma [0] 2 45 2 2" xfId="30751" hidden="1" xr:uid="{00000000-0005-0000-0000-000022780000}"/>
    <cellStyle name="Comma [0] 2 45 2 2" xfId="30970" hidden="1" xr:uid="{00000000-0005-0000-0000-0000FD780000}"/>
    <cellStyle name="Comma [0] 2 45 2 2" xfId="31984" hidden="1" xr:uid="{00000000-0005-0000-0000-0000F37C0000}"/>
    <cellStyle name="Comma [0] 2 45 2 2" xfId="37299" hidden="1" xr:uid="{62BDCECC-5FED-4383-A72F-33E82E976FA9}"/>
    <cellStyle name="Comma [0] 2 45 2 2" xfId="37847" hidden="1" xr:uid="{76910E02-C3AB-41AB-A8C6-D230B249B019}"/>
    <cellStyle name="Comma [0] 2 45 2 2" xfId="38125" hidden="1" xr:uid="{6C6C223A-B829-4140-89EE-3F2C19BB28B8}"/>
    <cellStyle name="Comma [0] 2 45 2 2" xfId="38344" hidden="1" xr:uid="{035986AC-818F-4DA0-B1C2-96FEE1D44C12}"/>
    <cellStyle name="Comma [0] 2 45 2 2" xfId="40066" hidden="1" xr:uid="{9892EAD1-B87D-4525-B59F-D343C080F849}"/>
    <cellStyle name="Comma [0] 2 45 2 2" xfId="40344" hidden="1" xr:uid="{86A21164-F975-4237-8726-4A7828E9EDA0}"/>
    <cellStyle name="Comma [0] 2 45 2 2" xfId="40563" hidden="1" xr:uid="{A65B2A2B-A995-4390-9D03-22DFEFEB82C4}"/>
    <cellStyle name="Comma [0] 2 45 2 2" xfId="41822" hidden="1" xr:uid="{106073A7-CA7D-4F10-B605-D1C715306842}"/>
    <cellStyle name="Comma [0] 2 45 2 2" xfId="42100" hidden="1" xr:uid="{ABC03F36-2C8A-475A-BC02-667C7CFB7BA2}"/>
    <cellStyle name="Comma [0] 2 45 2 2" xfId="42319" hidden="1" xr:uid="{EA9FC82C-D3A2-410A-B0FD-34E4FC0532C2}"/>
    <cellStyle name="Comma [0] 2 45 2 2" xfId="43578" hidden="1" xr:uid="{8590D59D-83A9-4789-8C92-0A67F65D0D92}"/>
    <cellStyle name="Comma [0] 2 45 2 2" xfId="43856" hidden="1" xr:uid="{6D14B76F-9B02-4EB6-955A-693007718EBE}"/>
    <cellStyle name="Comma [0] 2 45 2 2" xfId="44075" hidden="1" xr:uid="{58F01D26-7CB0-49F9-A884-EEE4BAFE0079}"/>
    <cellStyle name="Comma [0] 2 45 2 2" xfId="45334" hidden="1" xr:uid="{CB6DCABB-4DA1-4E0B-80F1-007DFEC3AF1E}"/>
    <cellStyle name="Comma [0] 2 45 2 2" xfId="45612" hidden="1" xr:uid="{24B35B67-D56C-4AA3-84DA-2E6FA8460403}"/>
    <cellStyle name="Comma [0] 2 45 2 2" xfId="45831" hidden="1" xr:uid="{A9896583-B89B-4B93-906B-EB2FBCD31E15}"/>
    <cellStyle name="Comma [0] 2 45 2 2" xfId="47090" hidden="1" xr:uid="{0FBFBBD7-5A8A-49B6-B771-F019348908F9}"/>
    <cellStyle name="Comma [0] 2 45 2 2" xfId="47368" hidden="1" xr:uid="{21405CEF-3886-4630-8B77-BDD66A05D65F}"/>
    <cellStyle name="Comma [0] 2 45 2 2" xfId="47587" hidden="1" xr:uid="{B2832B4E-AF28-418A-A2DB-71FDFC56F231}"/>
    <cellStyle name="Comma [0] 2 45 2 2" xfId="48843" hidden="1" xr:uid="{EC775742-CBFC-4EDE-B6B0-4EA097F01DE5}"/>
    <cellStyle name="Comma [0] 2 45 2 2" xfId="49121" hidden="1" xr:uid="{B7EE8727-29B7-4C4A-B572-71F68B13A258}"/>
    <cellStyle name="Comma [0] 2 45 2 2" xfId="49340" hidden="1" xr:uid="{0D7FB204-EC8B-48F8-A6AD-ACCB70C2E15D}"/>
    <cellStyle name="Comma [0] 2 45 2 2" xfId="50593" hidden="1" xr:uid="{80CBC811-AB95-45FD-93E8-B3EFB871338C}"/>
    <cellStyle name="Comma [0] 2 45 2 2" xfId="50871" hidden="1" xr:uid="{2D513600-EC74-495C-82D9-F117BF310A97}"/>
    <cellStyle name="Comma [0] 2 45 2 2" xfId="51090" hidden="1" xr:uid="{9A03B8E8-03A0-4587-8E00-A5C8A9CE1A75}"/>
    <cellStyle name="Comma [0] 2 45 2 2" xfId="52337" hidden="1" xr:uid="{6791FF9F-6A4B-42A8-AFF4-034E2EED2EFA}"/>
    <cellStyle name="Comma [0] 2 45 2 2" xfId="52615" hidden="1" xr:uid="{CBFD411C-6CC9-4D0F-AFFE-3319F30B6742}"/>
    <cellStyle name="Comma [0] 2 45 2 2" xfId="52834" hidden="1" xr:uid="{A34537BF-CA01-4CB4-A13C-333EF8A48ADB}"/>
    <cellStyle name="Comma [0] 2 45 2 2" xfId="54071" hidden="1" xr:uid="{6131C5F9-9C4F-484B-BB37-612AE7333346}"/>
    <cellStyle name="Comma [0] 2 45 2 2" xfId="54349" hidden="1" xr:uid="{1B8786F8-CB2E-4025-9929-F14BD1895A10}"/>
    <cellStyle name="Comma [0] 2 45 2 2" xfId="54568" hidden="1" xr:uid="{5D1FC0F1-5F0D-4F5C-9659-11DBBFC9BD28}"/>
    <cellStyle name="Comma [0] 2 45 2 2" xfId="55795" hidden="1" xr:uid="{388592B4-D410-4506-ADC3-290F7B32634C}"/>
    <cellStyle name="Comma [0] 2 45 2 2" xfId="56073" hidden="1" xr:uid="{822998A2-D661-4AB0-9837-BC4975976DFE}"/>
    <cellStyle name="Comma [0] 2 45 2 2" xfId="56292" hidden="1" xr:uid="{8C5AAC40-0947-4715-8FC8-1B4137C9B6D4}"/>
    <cellStyle name="Comma [0] 2 45 2 2" xfId="57502" hidden="1" xr:uid="{C347CB63-2428-4AB3-BE6D-55305ADB18D7}"/>
    <cellStyle name="Comma [0] 2 45 2 2" xfId="57780" hidden="1" xr:uid="{D28EE710-F5BA-401D-9C1D-AAEE6FFC4A63}"/>
    <cellStyle name="Comma [0] 2 45 2 2" xfId="57999" hidden="1" xr:uid="{EE00C9E1-CA50-4B91-8A5B-9E3792368072}"/>
    <cellStyle name="Comma [0] 2 45 2 2" xfId="59196" hidden="1" xr:uid="{F89D130A-63CE-49E6-8319-E105F7DBFCE7}"/>
    <cellStyle name="Comma [0] 2 45 2 2" xfId="59474" hidden="1" xr:uid="{654760F8-F506-42AE-A223-1AFAB108A8C5}"/>
    <cellStyle name="Comma [0] 2 45 2 2" xfId="59693" hidden="1" xr:uid="{4062C02F-68EA-416D-8462-8025AE41EE9C}"/>
    <cellStyle name="Comma [0] 2 45 2 2" xfId="60857" hidden="1" xr:uid="{DDB23398-8D4F-4CA0-98A9-200FBD63AD72}"/>
    <cellStyle name="Comma [0] 2 45 2 2" xfId="61135" hidden="1" xr:uid="{E6D95792-21E3-455C-A19F-AF897C6A3C73}"/>
    <cellStyle name="Comma [0] 2 45 2 2" xfId="61354" hidden="1" xr:uid="{A9F7A07B-1604-438C-BE00-CCC3F6A388B4}"/>
    <cellStyle name="Comma [0] 2 45 2 2" xfId="62492" hidden="1" xr:uid="{539673A9-4503-4B7D-8BB0-9593DD2E8229}"/>
    <cellStyle name="Comma [0] 2 45 2 2" xfId="62770" hidden="1" xr:uid="{1B11AE6F-3F68-4F4C-8A03-E075A8A565EE}"/>
    <cellStyle name="Comma [0] 2 45 2 2" xfId="62989" hidden="1" xr:uid="{D75292ED-DA55-4E20-B28D-CC81C52843B6}"/>
    <cellStyle name="Comma [0] 2 45 2 2" xfId="64003" hidden="1" xr:uid="{8098EBDA-CEE5-4817-B43E-C20E6A769D1B}"/>
    <cellStyle name="Comma [0] 2 45 3" xfId="4619" xr:uid="{00000000-0005-0000-0000-00000E120000}"/>
    <cellStyle name="Comma [0] 2 45 3 2" xfId="36638" xr:uid="{559FF3A8-48BD-4C0E-ACE4-A811FEACE9B2}"/>
    <cellStyle name="Comma [0] 2 46" xfId="823" xr:uid="{00000000-0005-0000-0000-00003A030000}"/>
    <cellStyle name="Comma [0] 2 46 2" xfId="1478" hidden="1" xr:uid="{00000000-0005-0000-0000-0000C9050000}"/>
    <cellStyle name="Comma [0] 2 46 2" xfId="2021" hidden="1" xr:uid="{00000000-0005-0000-0000-0000E8070000}"/>
    <cellStyle name="Comma [0] 2 46 2" xfId="2299" hidden="1" xr:uid="{00000000-0005-0000-0000-0000FE080000}"/>
    <cellStyle name="Comma [0] 2 46 2" xfId="2520" hidden="1" xr:uid="{00000000-0005-0000-0000-0000DB090000}"/>
    <cellStyle name="Comma [0] 2 46 2" xfId="33511" hidden="1" xr:uid="{08094FAB-6677-4790-92B0-CED9447F63CC}"/>
    <cellStyle name="Comma [0] 2 46 2" xfId="34051" hidden="1" xr:uid="{CF48E7A4-79EA-48A1-BA1E-F7EA63A73FD5}"/>
    <cellStyle name="Comma [0] 2 46 2" xfId="34329" hidden="1" xr:uid="{AFC78A6B-15F3-492D-B5F4-83BC8BC3AB1A}"/>
    <cellStyle name="Comma [0] 2 46 2" xfId="34550" hidden="1" xr:uid="{E8C4A808-65E1-439C-AFB6-2A64F748B5CA}"/>
    <cellStyle name="Comma [0] 2 46 2" xfId="32876" xr:uid="{24F96681-87C3-4FE4-8087-CE3009FAA4B1}"/>
    <cellStyle name="Comma [0] 2 46 2 2" xfId="5275" hidden="1" xr:uid="{00000000-0005-0000-0000-00009E140000}"/>
    <cellStyle name="Comma [0] 2 46 2 2" xfId="5823" hidden="1" xr:uid="{00000000-0005-0000-0000-0000C2160000}"/>
    <cellStyle name="Comma [0] 2 46 2 2" xfId="6101" hidden="1" xr:uid="{00000000-0005-0000-0000-0000D8170000}"/>
    <cellStyle name="Comma [0] 2 46 2 2" xfId="6322" hidden="1" xr:uid="{00000000-0005-0000-0000-0000B5180000}"/>
    <cellStyle name="Comma [0] 2 46 2 2" xfId="8042" hidden="1" xr:uid="{00000000-0005-0000-0000-00006D1F0000}"/>
    <cellStyle name="Comma [0] 2 46 2 2" xfId="8320" hidden="1" xr:uid="{00000000-0005-0000-0000-000083200000}"/>
    <cellStyle name="Comma [0] 2 46 2 2" xfId="8541" hidden="1" xr:uid="{00000000-0005-0000-0000-000060210000}"/>
    <cellStyle name="Comma [0] 2 46 2 2" xfId="9798" hidden="1" xr:uid="{00000000-0005-0000-0000-000049260000}"/>
    <cellStyle name="Comma [0] 2 46 2 2" xfId="10076" hidden="1" xr:uid="{00000000-0005-0000-0000-00005F270000}"/>
    <cellStyle name="Comma [0] 2 46 2 2" xfId="10297" hidden="1" xr:uid="{00000000-0005-0000-0000-00003C280000}"/>
    <cellStyle name="Comma [0] 2 46 2 2" xfId="11554" hidden="1" xr:uid="{00000000-0005-0000-0000-0000252D0000}"/>
    <cellStyle name="Comma [0] 2 46 2 2" xfId="11832" hidden="1" xr:uid="{00000000-0005-0000-0000-00003B2E0000}"/>
    <cellStyle name="Comma [0] 2 46 2 2" xfId="12053" hidden="1" xr:uid="{00000000-0005-0000-0000-0000182F0000}"/>
    <cellStyle name="Comma [0] 2 46 2 2" xfId="13310" hidden="1" xr:uid="{00000000-0005-0000-0000-000001340000}"/>
    <cellStyle name="Comma [0] 2 46 2 2" xfId="13588" hidden="1" xr:uid="{00000000-0005-0000-0000-000017350000}"/>
    <cellStyle name="Comma [0] 2 46 2 2" xfId="13809" hidden="1" xr:uid="{00000000-0005-0000-0000-0000F4350000}"/>
    <cellStyle name="Comma [0] 2 46 2 2" xfId="15066" hidden="1" xr:uid="{00000000-0005-0000-0000-0000DD3A0000}"/>
    <cellStyle name="Comma [0] 2 46 2 2" xfId="15344" hidden="1" xr:uid="{00000000-0005-0000-0000-0000F33B0000}"/>
    <cellStyle name="Comma [0] 2 46 2 2" xfId="15565" hidden="1" xr:uid="{00000000-0005-0000-0000-0000D03C0000}"/>
    <cellStyle name="Comma [0] 2 46 2 2" xfId="16819" hidden="1" xr:uid="{00000000-0005-0000-0000-0000B6410000}"/>
    <cellStyle name="Comma [0] 2 46 2 2" xfId="17097" hidden="1" xr:uid="{00000000-0005-0000-0000-0000CC420000}"/>
    <cellStyle name="Comma [0] 2 46 2 2" xfId="17318" hidden="1" xr:uid="{00000000-0005-0000-0000-0000A9430000}"/>
    <cellStyle name="Comma [0] 2 46 2 2" xfId="18569" hidden="1" xr:uid="{00000000-0005-0000-0000-00008C480000}"/>
    <cellStyle name="Comma [0] 2 46 2 2" xfId="18847" hidden="1" xr:uid="{00000000-0005-0000-0000-0000A2490000}"/>
    <cellStyle name="Comma [0] 2 46 2 2" xfId="19068" hidden="1" xr:uid="{00000000-0005-0000-0000-00007F4A0000}"/>
    <cellStyle name="Comma [0] 2 46 2 2" xfId="20313" hidden="1" xr:uid="{00000000-0005-0000-0000-00005C4F0000}"/>
    <cellStyle name="Comma [0] 2 46 2 2" xfId="20591" hidden="1" xr:uid="{00000000-0005-0000-0000-000072500000}"/>
    <cellStyle name="Comma [0] 2 46 2 2" xfId="20812" hidden="1" xr:uid="{00000000-0005-0000-0000-00004F510000}"/>
    <cellStyle name="Comma [0] 2 46 2 2" xfId="22047" hidden="1" xr:uid="{00000000-0005-0000-0000-000022560000}"/>
    <cellStyle name="Comma [0] 2 46 2 2" xfId="22325" hidden="1" xr:uid="{00000000-0005-0000-0000-000038570000}"/>
    <cellStyle name="Comma [0] 2 46 2 2" xfId="22546" hidden="1" xr:uid="{00000000-0005-0000-0000-000015580000}"/>
    <cellStyle name="Comma [0] 2 46 2 2" xfId="23771" hidden="1" xr:uid="{00000000-0005-0000-0000-0000DE5C0000}"/>
    <cellStyle name="Comma [0] 2 46 2 2" xfId="24049" hidden="1" xr:uid="{00000000-0005-0000-0000-0000F45D0000}"/>
    <cellStyle name="Comma [0] 2 46 2 2" xfId="24270" hidden="1" xr:uid="{00000000-0005-0000-0000-0000D15E0000}"/>
    <cellStyle name="Comma [0] 2 46 2 2" xfId="25478" hidden="1" xr:uid="{00000000-0005-0000-0000-000089630000}"/>
    <cellStyle name="Comma [0] 2 46 2 2" xfId="25756" hidden="1" xr:uid="{00000000-0005-0000-0000-00009F640000}"/>
    <cellStyle name="Comma [0] 2 46 2 2" xfId="25977" hidden="1" xr:uid="{00000000-0005-0000-0000-00007C650000}"/>
    <cellStyle name="Comma [0] 2 46 2 2" xfId="27172" hidden="1" xr:uid="{00000000-0005-0000-0000-0000276A0000}"/>
    <cellStyle name="Comma [0] 2 46 2 2" xfId="27450" hidden="1" xr:uid="{00000000-0005-0000-0000-00003D6B0000}"/>
    <cellStyle name="Comma [0] 2 46 2 2" xfId="27671" hidden="1" xr:uid="{00000000-0005-0000-0000-00001A6C0000}"/>
    <cellStyle name="Comma [0] 2 46 2 2" xfId="28833" hidden="1" xr:uid="{00000000-0005-0000-0000-0000A4700000}"/>
    <cellStyle name="Comma [0] 2 46 2 2" xfId="29111" hidden="1" xr:uid="{00000000-0005-0000-0000-0000BA710000}"/>
    <cellStyle name="Comma [0] 2 46 2 2" xfId="29332" hidden="1" xr:uid="{00000000-0005-0000-0000-000097720000}"/>
    <cellStyle name="Comma [0] 2 46 2 2" xfId="30468" hidden="1" xr:uid="{00000000-0005-0000-0000-000007770000}"/>
    <cellStyle name="Comma [0] 2 46 2 2" xfId="30746" hidden="1" xr:uid="{00000000-0005-0000-0000-00001D780000}"/>
    <cellStyle name="Comma [0] 2 46 2 2" xfId="30967" hidden="1" xr:uid="{00000000-0005-0000-0000-0000FA780000}"/>
    <cellStyle name="Comma [0] 2 46 2 2" xfId="31979" hidden="1" xr:uid="{00000000-0005-0000-0000-0000EE7C0000}"/>
    <cellStyle name="Comma [0] 2 46 2 2" xfId="37294" hidden="1" xr:uid="{A1F7F688-89E5-48F5-A0D7-8C0A182D2523}"/>
    <cellStyle name="Comma [0] 2 46 2 2" xfId="37842" hidden="1" xr:uid="{869AB7CD-B90E-4ECF-B7BE-81F616C701EF}"/>
    <cellStyle name="Comma [0] 2 46 2 2" xfId="38120" hidden="1" xr:uid="{FCF2BCE7-C4B7-44B5-8843-73233788B1A2}"/>
    <cellStyle name="Comma [0] 2 46 2 2" xfId="38341" hidden="1" xr:uid="{899ACF95-82F2-41EF-924C-4B1FD323FF50}"/>
    <cellStyle name="Comma [0] 2 46 2 2" xfId="40061" hidden="1" xr:uid="{604C95E5-186D-447C-9E46-5E80BA701F71}"/>
    <cellStyle name="Comma [0] 2 46 2 2" xfId="40339" hidden="1" xr:uid="{21FF89DE-31D7-4D47-9089-DF789B7BD844}"/>
    <cellStyle name="Comma [0] 2 46 2 2" xfId="40560" hidden="1" xr:uid="{B181E8BF-639F-49D0-A226-4DAAEE252FBA}"/>
    <cellStyle name="Comma [0] 2 46 2 2" xfId="41817" hidden="1" xr:uid="{A0BBF725-F04F-47EB-845E-3E546F8FDA4F}"/>
    <cellStyle name="Comma [0] 2 46 2 2" xfId="42095" hidden="1" xr:uid="{5E34B0B8-3F63-47F4-A6F7-F72D9FED4E67}"/>
    <cellStyle name="Comma [0] 2 46 2 2" xfId="42316" hidden="1" xr:uid="{5BBFEC71-2B42-46BD-B4D1-84FC331D2D12}"/>
    <cellStyle name="Comma [0] 2 46 2 2" xfId="43573" hidden="1" xr:uid="{B4D27BCC-4F6D-4A45-856D-D2A22C68B485}"/>
    <cellStyle name="Comma [0] 2 46 2 2" xfId="43851" hidden="1" xr:uid="{428A9503-93CC-4405-A1F4-9644ACCE3501}"/>
    <cellStyle name="Comma [0] 2 46 2 2" xfId="44072" hidden="1" xr:uid="{A8C95D28-C12E-4D9C-A74A-BA25F79414C4}"/>
    <cellStyle name="Comma [0] 2 46 2 2" xfId="45329" hidden="1" xr:uid="{D24E5FCB-2F7F-4994-AE61-4F3A67BE1B03}"/>
    <cellStyle name="Comma [0] 2 46 2 2" xfId="45607" hidden="1" xr:uid="{1709DCFB-159E-4BD2-B98E-D45378DC0162}"/>
    <cellStyle name="Comma [0] 2 46 2 2" xfId="45828" hidden="1" xr:uid="{527A20A1-05C4-4599-A012-AD2F57E36D64}"/>
    <cellStyle name="Comma [0] 2 46 2 2" xfId="47085" hidden="1" xr:uid="{B365D11E-9C6C-43D5-A25F-DB42B19C2501}"/>
    <cellStyle name="Comma [0] 2 46 2 2" xfId="47363" hidden="1" xr:uid="{6C51C0A9-7795-490B-9DF9-F948110B5B11}"/>
    <cellStyle name="Comma [0] 2 46 2 2" xfId="47584" hidden="1" xr:uid="{7865C185-03BC-47C8-AB01-11D95E0322ED}"/>
    <cellStyle name="Comma [0] 2 46 2 2" xfId="48838" hidden="1" xr:uid="{AE78BC0A-81CB-47B7-8474-53CB2BBBECF7}"/>
    <cellStyle name="Comma [0] 2 46 2 2" xfId="49116" hidden="1" xr:uid="{E2BB0CF4-5EFE-44B0-8057-C65E8E32E0F2}"/>
    <cellStyle name="Comma [0] 2 46 2 2" xfId="49337" hidden="1" xr:uid="{20B024C2-95C5-423B-89EE-9850A90D3871}"/>
    <cellStyle name="Comma [0] 2 46 2 2" xfId="50588" hidden="1" xr:uid="{8905B346-5A67-426F-B63B-BE2988F7A14D}"/>
    <cellStyle name="Comma [0] 2 46 2 2" xfId="50866" hidden="1" xr:uid="{0753CBA9-FE3F-4BEB-8A14-88A6E4BCB9E1}"/>
    <cellStyle name="Comma [0] 2 46 2 2" xfId="51087" hidden="1" xr:uid="{3A441686-9AC4-42CA-96E3-FFEDABBED6D1}"/>
    <cellStyle name="Comma [0] 2 46 2 2" xfId="52332" hidden="1" xr:uid="{4D2B9D0A-3FD9-42D5-99B6-6AE7AFEA4303}"/>
    <cellStyle name="Comma [0] 2 46 2 2" xfId="52610" hidden="1" xr:uid="{CA44E71D-86E5-412C-8C67-0D73D3A48E85}"/>
    <cellStyle name="Comma [0] 2 46 2 2" xfId="52831" hidden="1" xr:uid="{90D3495E-CF60-4B3A-80FE-DE5E687D9F36}"/>
    <cellStyle name="Comma [0] 2 46 2 2" xfId="54066" hidden="1" xr:uid="{3646DE9F-80AB-4EC9-9329-9DC91E2DBDA1}"/>
    <cellStyle name="Comma [0] 2 46 2 2" xfId="54344" hidden="1" xr:uid="{3E6DC3E6-3B1D-4E65-9CB4-3B53B12A8DAD}"/>
    <cellStyle name="Comma [0] 2 46 2 2" xfId="54565" hidden="1" xr:uid="{B3A2A20A-8F99-4972-B085-81A21447076D}"/>
    <cellStyle name="Comma [0] 2 46 2 2" xfId="55790" hidden="1" xr:uid="{ED444729-DD8E-4538-8614-BDC31077F3DE}"/>
    <cellStyle name="Comma [0] 2 46 2 2" xfId="56068" hidden="1" xr:uid="{609723C6-461B-48C4-835E-4E30E68B4D75}"/>
    <cellStyle name="Comma [0] 2 46 2 2" xfId="56289" hidden="1" xr:uid="{71B08132-DBB9-458B-A24F-F6C3FE78B14A}"/>
    <cellStyle name="Comma [0] 2 46 2 2" xfId="57497" hidden="1" xr:uid="{C1F2D05C-167F-4879-AAF8-E7442C61CF80}"/>
    <cellStyle name="Comma [0] 2 46 2 2" xfId="57775" hidden="1" xr:uid="{FCD4B35B-EF65-4D06-98A8-79E0813FCE6B}"/>
    <cellStyle name="Comma [0] 2 46 2 2" xfId="57996" hidden="1" xr:uid="{F215ABB5-FCC7-45D5-85B5-8DCEEEFD49B7}"/>
    <cellStyle name="Comma [0] 2 46 2 2" xfId="59191" hidden="1" xr:uid="{83F37BE5-AE72-467A-9FFE-A37F746A8D49}"/>
    <cellStyle name="Comma [0] 2 46 2 2" xfId="59469" hidden="1" xr:uid="{273AB0F3-1645-4A64-9B2D-09DB3EA34461}"/>
    <cellStyle name="Comma [0] 2 46 2 2" xfId="59690" hidden="1" xr:uid="{4E949DCA-5ABB-4E8E-8828-A54129B9E3E0}"/>
    <cellStyle name="Comma [0] 2 46 2 2" xfId="60852" hidden="1" xr:uid="{75E41830-703E-4A17-B268-82070E6B3C97}"/>
    <cellStyle name="Comma [0] 2 46 2 2" xfId="61130" hidden="1" xr:uid="{00B5785E-F0E4-47F8-A724-2F0B0FFC07A0}"/>
    <cellStyle name="Comma [0] 2 46 2 2" xfId="61351" hidden="1" xr:uid="{8939A46F-9C29-4A56-8957-38AD970E3F7B}"/>
    <cellStyle name="Comma [0] 2 46 2 2" xfId="62487" hidden="1" xr:uid="{1B5C8FDE-8F42-40E8-BDF6-C4996E03A93B}"/>
    <cellStyle name="Comma [0] 2 46 2 2" xfId="62765" hidden="1" xr:uid="{29633F4F-1517-48C1-ADED-95E9B27F131D}"/>
    <cellStyle name="Comma [0] 2 46 2 2" xfId="62986" hidden="1" xr:uid="{1403A43D-5175-4D40-9837-75591F9F30C0}"/>
    <cellStyle name="Comma [0] 2 46 2 2" xfId="63998" hidden="1" xr:uid="{F0509BF1-A433-4708-A1F6-FB51075F50FE}"/>
    <cellStyle name="Comma [0] 2 46 3" xfId="4614" xr:uid="{00000000-0005-0000-0000-000009120000}"/>
    <cellStyle name="Comma [0] 2 46 3 2" xfId="36633" xr:uid="{BA1A0115-A24F-4ED7-A11C-D664B4F3A9FE}"/>
    <cellStyle name="Comma [0] 2 47" xfId="821" xr:uid="{00000000-0005-0000-0000-000038030000}"/>
    <cellStyle name="Comma [0] 2 47 2" xfId="1476" hidden="1" xr:uid="{00000000-0005-0000-0000-0000C7050000}"/>
    <cellStyle name="Comma [0] 2 47 2" xfId="2019" hidden="1" xr:uid="{00000000-0005-0000-0000-0000E6070000}"/>
    <cellStyle name="Comma [0] 2 47 2" xfId="2298" hidden="1" xr:uid="{00000000-0005-0000-0000-0000FD080000}"/>
    <cellStyle name="Comma [0] 2 47 2" xfId="2519" hidden="1" xr:uid="{00000000-0005-0000-0000-0000DA090000}"/>
    <cellStyle name="Comma [0] 2 47 2" xfId="33509" hidden="1" xr:uid="{C8DCBDD6-41F6-45A4-ACDE-4F0ED44495F8}"/>
    <cellStyle name="Comma [0] 2 47 2" xfId="34049" hidden="1" xr:uid="{BB7F0A25-5FFD-45A7-8991-3BDEA0095295}"/>
    <cellStyle name="Comma [0] 2 47 2" xfId="34328" hidden="1" xr:uid="{89AD80D9-54B6-4133-A456-95ABDCCD28DD}"/>
    <cellStyle name="Comma [0] 2 47 2" xfId="34549" hidden="1" xr:uid="{6800E296-38C7-4F11-8EB2-85F05CD55B87}"/>
    <cellStyle name="Comma [0] 2 47 2" xfId="32874" xr:uid="{ABB4C562-47BE-4ED3-B243-5791EE1FEB55}"/>
    <cellStyle name="Comma [0] 2 47 2 2" xfId="5273" hidden="1" xr:uid="{00000000-0005-0000-0000-00009C140000}"/>
    <cellStyle name="Comma [0] 2 47 2 2" xfId="5821" hidden="1" xr:uid="{00000000-0005-0000-0000-0000C0160000}"/>
    <cellStyle name="Comma [0] 2 47 2 2" xfId="6100" hidden="1" xr:uid="{00000000-0005-0000-0000-0000D7170000}"/>
    <cellStyle name="Comma [0] 2 47 2 2" xfId="6321" hidden="1" xr:uid="{00000000-0005-0000-0000-0000B4180000}"/>
    <cellStyle name="Comma [0] 2 47 2 2" xfId="8040" hidden="1" xr:uid="{00000000-0005-0000-0000-00006B1F0000}"/>
    <cellStyle name="Comma [0] 2 47 2 2" xfId="8319" hidden="1" xr:uid="{00000000-0005-0000-0000-000082200000}"/>
    <cellStyle name="Comma [0] 2 47 2 2" xfId="8540" hidden="1" xr:uid="{00000000-0005-0000-0000-00005F210000}"/>
    <cellStyle name="Comma [0] 2 47 2 2" xfId="9796" hidden="1" xr:uid="{00000000-0005-0000-0000-000047260000}"/>
    <cellStyle name="Comma [0] 2 47 2 2" xfId="10075" hidden="1" xr:uid="{00000000-0005-0000-0000-00005E270000}"/>
    <cellStyle name="Comma [0] 2 47 2 2" xfId="10296" hidden="1" xr:uid="{00000000-0005-0000-0000-00003B280000}"/>
    <cellStyle name="Comma [0] 2 47 2 2" xfId="11552" hidden="1" xr:uid="{00000000-0005-0000-0000-0000232D0000}"/>
    <cellStyle name="Comma [0] 2 47 2 2" xfId="11831" hidden="1" xr:uid="{00000000-0005-0000-0000-00003A2E0000}"/>
    <cellStyle name="Comma [0] 2 47 2 2" xfId="12052" hidden="1" xr:uid="{00000000-0005-0000-0000-0000172F0000}"/>
    <cellStyle name="Comma [0] 2 47 2 2" xfId="13308" hidden="1" xr:uid="{00000000-0005-0000-0000-0000FF330000}"/>
    <cellStyle name="Comma [0] 2 47 2 2" xfId="13587" hidden="1" xr:uid="{00000000-0005-0000-0000-000016350000}"/>
    <cellStyle name="Comma [0] 2 47 2 2" xfId="13808" hidden="1" xr:uid="{00000000-0005-0000-0000-0000F3350000}"/>
    <cellStyle name="Comma [0] 2 47 2 2" xfId="15064" hidden="1" xr:uid="{00000000-0005-0000-0000-0000DB3A0000}"/>
    <cellStyle name="Comma [0] 2 47 2 2" xfId="15343" hidden="1" xr:uid="{00000000-0005-0000-0000-0000F23B0000}"/>
    <cellStyle name="Comma [0] 2 47 2 2" xfId="15564" hidden="1" xr:uid="{00000000-0005-0000-0000-0000CF3C0000}"/>
    <cellStyle name="Comma [0] 2 47 2 2" xfId="16817" hidden="1" xr:uid="{00000000-0005-0000-0000-0000B4410000}"/>
    <cellStyle name="Comma [0] 2 47 2 2" xfId="17096" hidden="1" xr:uid="{00000000-0005-0000-0000-0000CB420000}"/>
    <cellStyle name="Comma [0] 2 47 2 2" xfId="17317" hidden="1" xr:uid="{00000000-0005-0000-0000-0000A8430000}"/>
    <cellStyle name="Comma [0] 2 47 2 2" xfId="18567" hidden="1" xr:uid="{00000000-0005-0000-0000-00008A480000}"/>
    <cellStyle name="Comma [0] 2 47 2 2" xfId="18846" hidden="1" xr:uid="{00000000-0005-0000-0000-0000A1490000}"/>
    <cellStyle name="Comma [0] 2 47 2 2" xfId="19067" hidden="1" xr:uid="{00000000-0005-0000-0000-00007E4A0000}"/>
    <cellStyle name="Comma [0] 2 47 2 2" xfId="20311" hidden="1" xr:uid="{00000000-0005-0000-0000-00005A4F0000}"/>
    <cellStyle name="Comma [0] 2 47 2 2" xfId="20590" hidden="1" xr:uid="{00000000-0005-0000-0000-000071500000}"/>
    <cellStyle name="Comma [0] 2 47 2 2" xfId="20811" hidden="1" xr:uid="{00000000-0005-0000-0000-00004E510000}"/>
    <cellStyle name="Comma [0] 2 47 2 2" xfId="22045" hidden="1" xr:uid="{00000000-0005-0000-0000-000020560000}"/>
    <cellStyle name="Comma [0] 2 47 2 2" xfId="22324" hidden="1" xr:uid="{00000000-0005-0000-0000-000037570000}"/>
    <cellStyle name="Comma [0] 2 47 2 2" xfId="22545" hidden="1" xr:uid="{00000000-0005-0000-0000-000014580000}"/>
    <cellStyle name="Comma [0] 2 47 2 2" xfId="23769" hidden="1" xr:uid="{00000000-0005-0000-0000-0000DC5C0000}"/>
    <cellStyle name="Comma [0] 2 47 2 2" xfId="24048" hidden="1" xr:uid="{00000000-0005-0000-0000-0000F35D0000}"/>
    <cellStyle name="Comma [0] 2 47 2 2" xfId="24269" hidden="1" xr:uid="{00000000-0005-0000-0000-0000D05E0000}"/>
    <cellStyle name="Comma [0] 2 47 2 2" xfId="25476" hidden="1" xr:uid="{00000000-0005-0000-0000-000087630000}"/>
    <cellStyle name="Comma [0] 2 47 2 2" xfId="25755" hidden="1" xr:uid="{00000000-0005-0000-0000-00009E640000}"/>
    <cellStyle name="Comma [0] 2 47 2 2" xfId="25976" hidden="1" xr:uid="{00000000-0005-0000-0000-00007B650000}"/>
    <cellStyle name="Comma [0] 2 47 2 2" xfId="27170" hidden="1" xr:uid="{00000000-0005-0000-0000-0000256A0000}"/>
    <cellStyle name="Comma [0] 2 47 2 2" xfId="27449" hidden="1" xr:uid="{00000000-0005-0000-0000-00003C6B0000}"/>
    <cellStyle name="Comma [0] 2 47 2 2" xfId="27670" hidden="1" xr:uid="{00000000-0005-0000-0000-0000196C0000}"/>
    <cellStyle name="Comma [0] 2 47 2 2" xfId="28831" hidden="1" xr:uid="{00000000-0005-0000-0000-0000A2700000}"/>
    <cellStyle name="Comma [0] 2 47 2 2" xfId="29110" hidden="1" xr:uid="{00000000-0005-0000-0000-0000B9710000}"/>
    <cellStyle name="Comma [0] 2 47 2 2" xfId="29331" hidden="1" xr:uid="{00000000-0005-0000-0000-000096720000}"/>
    <cellStyle name="Comma [0] 2 47 2 2" xfId="30466" hidden="1" xr:uid="{00000000-0005-0000-0000-000005770000}"/>
    <cellStyle name="Comma [0] 2 47 2 2" xfId="30745" hidden="1" xr:uid="{00000000-0005-0000-0000-00001C780000}"/>
    <cellStyle name="Comma [0] 2 47 2 2" xfId="30966" hidden="1" xr:uid="{00000000-0005-0000-0000-0000F9780000}"/>
    <cellStyle name="Comma [0] 2 47 2 2" xfId="31977" hidden="1" xr:uid="{00000000-0005-0000-0000-0000EC7C0000}"/>
    <cellStyle name="Comma [0] 2 47 2 2" xfId="37292" hidden="1" xr:uid="{0E542E28-D275-4795-A0BB-6E950F2C2E05}"/>
    <cellStyle name="Comma [0] 2 47 2 2" xfId="37840" hidden="1" xr:uid="{60C750F6-2BF6-4909-93FD-CCD185D90411}"/>
    <cellStyle name="Comma [0] 2 47 2 2" xfId="38119" hidden="1" xr:uid="{B2EA77EA-9E9B-420D-ACD7-8819996BBC77}"/>
    <cellStyle name="Comma [0] 2 47 2 2" xfId="38340" hidden="1" xr:uid="{94C5729B-822E-4829-99A7-D4C647098407}"/>
    <cellStyle name="Comma [0] 2 47 2 2" xfId="40059" hidden="1" xr:uid="{7EA76576-F2C6-4A4A-A81D-39AA101DB42C}"/>
    <cellStyle name="Comma [0] 2 47 2 2" xfId="40338" hidden="1" xr:uid="{A5192A7C-65FD-4524-8AB8-FE30AA680F1C}"/>
    <cellStyle name="Comma [0] 2 47 2 2" xfId="40559" hidden="1" xr:uid="{D00DA42D-D078-482B-A75F-8E24FA4B4E7E}"/>
    <cellStyle name="Comma [0] 2 47 2 2" xfId="41815" hidden="1" xr:uid="{BFFC007D-1B53-47E1-AE6F-777ABD3061CE}"/>
    <cellStyle name="Comma [0] 2 47 2 2" xfId="42094" hidden="1" xr:uid="{0503522E-F12B-44C3-BDB8-986FEAB21FE8}"/>
    <cellStyle name="Comma [0] 2 47 2 2" xfId="42315" hidden="1" xr:uid="{75A7923C-77C0-4C72-AC89-973F350228F0}"/>
    <cellStyle name="Comma [0] 2 47 2 2" xfId="43571" hidden="1" xr:uid="{FA3016C5-A8AF-4BAF-875E-3EBF1F593493}"/>
    <cellStyle name="Comma [0] 2 47 2 2" xfId="43850" hidden="1" xr:uid="{6876C6DB-7860-4401-BBBD-AF48F4DEB409}"/>
    <cellStyle name="Comma [0] 2 47 2 2" xfId="44071" hidden="1" xr:uid="{C1B1EFB2-4A62-4ED1-AAC1-87AF8E57F5FC}"/>
    <cellStyle name="Comma [0] 2 47 2 2" xfId="45327" hidden="1" xr:uid="{53F2ECBE-D7F6-422E-AA6B-807BC2E46961}"/>
    <cellStyle name="Comma [0] 2 47 2 2" xfId="45606" hidden="1" xr:uid="{D55C8361-3BF5-4D96-9186-A0536E966FAC}"/>
    <cellStyle name="Comma [0] 2 47 2 2" xfId="45827" hidden="1" xr:uid="{1521B32F-8D4F-45B9-A0AF-298CCB1E8C3D}"/>
    <cellStyle name="Comma [0] 2 47 2 2" xfId="47083" hidden="1" xr:uid="{C49FE215-884D-424B-A09F-1F6C24337E43}"/>
    <cellStyle name="Comma [0] 2 47 2 2" xfId="47362" hidden="1" xr:uid="{76937766-C04E-488E-B3EC-15B0F47C2037}"/>
    <cellStyle name="Comma [0] 2 47 2 2" xfId="47583" hidden="1" xr:uid="{2AA494FA-C1B7-4C28-9265-87AD08492B0E}"/>
    <cellStyle name="Comma [0] 2 47 2 2" xfId="48836" hidden="1" xr:uid="{DBE41118-505C-483A-A401-07D519DF70ED}"/>
    <cellStyle name="Comma [0] 2 47 2 2" xfId="49115" hidden="1" xr:uid="{0105D59A-96A1-4BC4-9279-B0EF0E58731E}"/>
    <cellStyle name="Comma [0] 2 47 2 2" xfId="49336" hidden="1" xr:uid="{8A803C25-8DF9-4241-9942-6DCAD24FA488}"/>
    <cellStyle name="Comma [0] 2 47 2 2" xfId="50586" hidden="1" xr:uid="{491088B3-10B5-4C40-A0EA-CFDE72824ACE}"/>
    <cellStyle name="Comma [0] 2 47 2 2" xfId="50865" hidden="1" xr:uid="{290D18E2-C39F-4393-A62D-DD5401F8B8E2}"/>
    <cellStyle name="Comma [0] 2 47 2 2" xfId="51086" hidden="1" xr:uid="{E7D4FF79-433E-41FA-BAC1-A261A4017D5B}"/>
    <cellStyle name="Comma [0] 2 47 2 2" xfId="52330" hidden="1" xr:uid="{F19C1E2A-6470-40FE-9368-F2CBA4C5B311}"/>
    <cellStyle name="Comma [0] 2 47 2 2" xfId="52609" hidden="1" xr:uid="{50CB455A-D946-4C80-964F-8ACF08340557}"/>
    <cellStyle name="Comma [0] 2 47 2 2" xfId="52830" hidden="1" xr:uid="{4504A01D-C1E5-4825-A776-94D150B751EC}"/>
    <cellStyle name="Comma [0] 2 47 2 2" xfId="54064" hidden="1" xr:uid="{33357AC1-607D-4ED7-A94E-381770A3C5B4}"/>
    <cellStyle name="Comma [0] 2 47 2 2" xfId="54343" hidden="1" xr:uid="{B0F4D5E9-CA42-48E5-8005-57247F53E9A4}"/>
    <cellStyle name="Comma [0] 2 47 2 2" xfId="54564" hidden="1" xr:uid="{3D840EF0-4DFE-4517-9A24-19564F4472FC}"/>
    <cellStyle name="Comma [0] 2 47 2 2" xfId="55788" hidden="1" xr:uid="{FB41D51D-268C-43C3-A6B6-279AA730A22F}"/>
    <cellStyle name="Comma [0] 2 47 2 2" xfId="56067" hidden="1" xr:uid="{94F0FF2E-0E61-40ED-82B7-FCD47FF945CA}"/>
    <cellStyle name="Comma [0] 2 47 2 2" xfId="56288" hidden="1" xr:uid="{D82DD01F-64AD-49B0-A31D-4881171BCBAE}"/>
    <cellStyle name="Comma [0] 2 47 2 2" xfId="57495" hidden="1" xr:uid="{F95B2618-AC2B-4E8C-A4A8-B686242456B4}"/>
    <cellStyle name="Comma [0] 2 47 2 2" xfId="57774" hidden="1" xr:uid="{C96C9F71-0F40-4EBB-8CED-06CA4B45A88C}"/>
    <cellStyle name="Comma [0] 2 47 2 2" xfId="57995" hidden="1" xr:uid="{DE4DEFDE-817C-4177-92D8-8507C81C0115}"/>
    <cellStyle name="Comma [0] 2 47 2 2" xfId="59189" hidden="1" xr:uid="{09FD683D-A8CB-4AC8-A114-C14B85EB29B6}"/>
    <cellStyle name="Comma [0] 2 47 2 2" xfId="59468" hidden="1" xr:uid="{2DB44DBE-9A75-447E-9EB3-A2B9F17759C7}"/>
    <cellStyle name="Comma [0] 2 47 2 2" xfId="59689" hidden="1" xr:uid="{735B7ACC-38A3-48ED-ABDF-9A9027C05A8D}"/>
    <cellStyle name="Comma [0] 2 47 2 2" xfId="60850" hidden="1" xr:uid="{EBB72660-0B10-471C-B0CF-565FE1740C17}"/>
    <cellStyle name="Comma [0] 2 47 2 2" xfId="61129" hidden="1" xr:uid="{C995F35D-4C96-44A7-82F6-7141CCD1F61C}"/>
    <cellStyle name="Comma [0] 2 47 2 2" xfId="61350" hidden="1" xr:uid="{43E6975B-878F-4155-8BD4-91B9307E4D36}"/>
    <cellStyle name="Comma [0] 2 47 2 2" xfId="62485" hidden="1" xr:uid="{5E459C5D-D6EA-423B-B840-6C5CF705ED10}"/>
    <cellStyle name="Comma [0] 2 47 2 2" xfId="62764" hidden="1" xr:uid="{85BEEE29-DE03-40D4-BC00-02B50B57B5CF}"/>
    <cellStyle name="Comma [0] 2 47 2 2" xfId="62985" hidden="1" xr:uid="{11A5759F-2CE2-4157-8C34-037012BF0E85}"/>
    <cellStyle name="Comma [0] 2 47 2 2" xfId="63996" hidden="1" xr:uid="{948EBF40-E4B2-47CF-9D79-1AD0D8935C28}"/>
    <cellStyle name="Comma [0] 2 47 3" xfId="4612" xr:uid="{00000000-0005-0000-0000-000007120000}"/>
    <cellStyle name="Comma [0] 2 47 3 2" xfId="36631" xr:uid="{853020D3-DC3E-4D9C-90E8-F9AA14337095}"/>
    <cellStyle name="Comma [0] 2 48" xfId="825" xr:uid="{00000000-0005-0000-0000-00003C030000}"/>
    <cellStyle name="Comma [0] 2 48 2" xfId="1480" hidden="1" xr:uid="{00000000-0005-0000-0000-0000CB050000}"/>
    <cellStyle name="Comma [0] 2 48 2" xfId="2023" hidden="1" xr:uid="{00000000-0005-0000-0000-0000EA070000}"/>
    <cellStyle name="Comma [0] 2 48 2" xfId="2301" hidden="1" xr:uid="{00000000-0005-0000-0000-000000090000}"/>
    <cellStyle name="Comma [0] 2 48 2" xfId="2521" hidden="1" xr:uid="{00000000-0005-0000-0000-0000DC090000}"/>
    <cellStyle name="Comma [0] 2 48 2" xfId="33513" hidden="1" xr:uid="{A529D1D4-28F3-4FB7-8AD0-CE354FC59468}"/>
    <cellStyle name="Comma [0] 2 48 2" xfId="34053" hidden="1" xr:uid="{A37711E1-279E-48EA-82FF-93B6110BA6E4}"/>
    <cellStyle name="Comma [0] 2 48 2" xfId="34331" hidden="1" xr:uid="{9869E47F-C18C-4FF4-AC65-9361FEECCA6E}"/>
    <cellStyle name="Comma [0] 2 48 2" xfId="34551" hidden="1" xr:uid="{417870C5-D26C-4F57-9251-4688C993EB95}"/>
    <cellStyle name="Comma [0] 2 48 2" xfId="32878" xr:uid="{116DBC13-AD0D-4495-B9D6-389FCE0F5634}"/>
    <cellStyle name="Comma [0] 2 48 2 2" xfId="5277" hidden="1" xr:uid="{00000000-0005-0000-0000-0000A0140000}"/>
    <cellStyle name="Comma [0] 2 48 2 2" xfId="5825" hidden="1" xr:uid="{00000000-0005-0000-0000-0000C4160000}"/>
    <cellStyle name="Comma [0] 2 48 2 2" xfId="6103" hidden="1" xr:uid="{00000000-0005-0000-0000-0000DA170000}"/>
    <cellStyle name="Comma [0] 2 48 2 2" xfId="6323" hidden="1" xr:uid="{00000000-0005-0000-0000-0000B6180000}"/>
    <cellStyle name="Comma [0] 2 48 2 2" xfId="8044" hidden="1" xr:uid="{00000000-0005-0000-0000-00006F1F0000}"/>
    <cellStyle name="Comma [0] 2 48 2 2" xfId="8322" hidden="1" xr:uid="{00000000-0005-0000-0000-000085200000}"/>
    <cellStyle name="Comma [0] 2 48 2 2" xfId="8542" hidden="1" xr:uid="{00000000-0005-0000-0000-000061210000}"/>
    <cellStyle name="Comma [0] 2 48 2 2" xfId="9800" hidden="1" xr:uid="{00000000-0005-0000-0000-00004B260000}"/>
    <cellStyle name="Comma [0] 2 48 2 2" xfId="10078" hidden="1" xr:uid="{00000000-0005-0000-0000-000061270000}"/>
    <cellStyle name="Comma [0] 2 48 2 2" xfId="10298" hidden="1" xr:uid="{00000000-0005-0000-0000-00003D280000}"/>
    <cellStyle name="Comma [0] 2 48 2 2" xfId="11556" hidden="1" xr:uid="{00000000-0005-0000-0000-0000272D0000}"/>
    <cellStyle name="Comma [0] 2 48 2 2" xfId="11834" hidden="1" xr:uid="{00000000-0005-0000-0000-00003D2E0000}"/>
    <cellStyle name="Comma [0] 2 48 2 2" xfId="12054" hidden="1" xr:uid="{00000000-0005-0000-0000-0000192F0000}"/>
    <cellStyle name="Comma [0] 2 48 2 2" xfId="13312" hidden="1" xr:uid="{00000000-0005-0000-0000-000003340000}"/>
    <cellStyle name="Comma [0] 2 48 2 2" xfId="13590" hidden="1" xr:uid="{00000000-0005-0000-0000-000019350000}"/>
    <cellStyle name="Comma [0] 2 48 2 2" xfId="13810" hidden="1" xr:uid="{00000000-0005-0000-0000-0000F5350000}"/>
    <cellStyle name="Comma [0] 2 48 2 2" xfId="15068" hidden="1" xr:uid="{00000000-0005-0000-0000-0000DF3A0000}"/>
    <cellStyle name="Comma [0] 2 48 2 2" xfId="15346" hidden="1" xr:uid="{00000000-0005-0000-0000-0000F53B0000}"/>
    <cellStyle name="Comma [0] 2 48 2 2" xfId="15566" hidden="1" xr:uid="{00000000-0005-0000-0000-0000D13C0000}"/>
    <cellStyle name="Comma [0] 2 48 2 2" xfId="16821" hidden="1" xr:uid="{00000000-0005-0000-0000-0000B8410000}"/>
    <cellStyle name="Comma [0] 2 48 2 2" xfId="17099" hidden="1" xr:uid="{00000000-0005-0000-0000-0000CE420000}"/>
    <cellStyle name="Comma [0] 2 48 2 2" xfId="17319" hidden="1" xr:uid="{00000000-0005-0000-0000-0000AA430000}"/>
    <cellStyle name="Comma [0] 2 48 2 2" xfId="18571" hidden="1" xr:uid="{00000000-0005-0000-0000-00008E480000}"/>
    <cellStyle name="Comma [0] 2 48 2 2" xfId="18849" hidden="1" xr:uid="{00000000-0005-0000-0000-0000A4490000}"/>
    <cellStyle name="Comma [0] 2 48 2 2" xfId="19069" hidden="1" xr:uid="{00000000-0005-0000-0000-0000804A0000}"/>
    <cellStyle name="Comma [0] 2 48 2 2" xfId="20315" hidden="1" xr:uid="{00000000-0005-0000-0000-00005E4F0000}"/>
    <cellStyle name="Comma [0] 2 48 2 2" xfId="20593" hidden="1" xr:uid="{00000000-0005-0000-0000-000074500000}"/>
    <cellStyle name="Comma [0] 2 48 2 2" xfId="20813" hidden="1" xr:uid="{00000000-0005-0000-0000-000050510000}"/>
    <cellStyle name="Comma [0] 2 48 2 2" xfId="22049" hidden="1" xr:uid="{00000000-0005-0000-0000-000024560000}"/>
    <cellStyle name="Comma [0] 2 48 2 2" xfId="22327" hidden="1" xr:uid="{00000000-0005-0000-0000-00003A570000}"/>
    <cellStyle name="Comma [0] 2 48 2 2" xfId="22547" hidden="1" xr:uid="{00000000-0005-0000-0000-000016580000}"/>
    <cellStyle name="Comma [0] 2 48 2 2" xfId="23773" hidden="1" xr:uid="{00000000-0005-0000-0000-0000E05C0000}"/>
    <cellStyle name="Comma [0] 2 48 2 2" xfId="24051" hidden="1" xr:uid="{00000000-0005-0000-0000-0000F65D0000}"/>
    <cellStyle name="Comma [0] 2 48 2 2" xfId="24271" hidden="1" xr:uid="{00000000-0005-0000-0000-0000D25E0000}"/>
    <cellStyle name="Comma [0] 2 48 2 2" xfId="25480" hidden="1" xr:uid="{00000000-0005-0000-0000-00008B630000}"/>
    <cellStyle name="Comma [0] 2 48 2 2" xfId="25758" hidden="1" xr:uid="{00000000-0005-0000-0000-0000A1640000}"/>
    <cellStyle name="Comma [0] 2 48 2 2" xfId="25978" hidden="1" xr:uid="{00000000-0005-0000-0000-00007D650000}"/>
    <cellStyle name="Comma [0] 2 48 2 2" xfId="27174" hidden="1" xr:uid="{00000000-0005-0000-0000-0000296A0000}"/>
    <cellStyle name="Comma [0] 2 48 2 2" xfId="27452" hidden="1" xr:uid="{00000000-0005-0000-0000-00003F6B0000}"/>
    <cellStyle name="Comma [0] 2 48 2 2" xfId="27672" hidden="1" xr:uid="{00000000-0005-0000-0000-00001B6C0000}"/>
    <cellStyle name="Comma [0] 2 48 2 2" xfId="28835" hidden="1" xr:uid="{00000000-0005-0000-0000-0000A6700000}"/>
    <cellStyle name="Comma [0] 2 48 2 2" xfId="29113" hidden="1" xr:uid="{00000000-0005-0000-0000-0000BC710000}"/>
    <cellStyle name="Comma [0] 2 48 2 2" xfId="29333" hidden="1" xr:uid="{00000000-0005-0000-0000-000098720000}"/>
    <cellStyle name="Comma [0] 2 48 2 2" xfId="30470" hidden="1" xr:uid="{00000000-0005-0000-0000-000009770000}"/>
    <cellStyle name="Comma [0] 2 48 2 2" xfId="30748" hidden="1" xr:uid="{00000000-0005-0000-0000-00001F780000}"/>
    <cellStyle name="Comma [0] 2 48 2 2" xfId="30968" hidden="1" xr:uid="{00000000-0005-0000-0000-0000FB780000}"/>
    <cellStyle name="Comma [0] 2 48 2 2" xfId="31981" hidden="1" xr:uid="{00000000-0005-0000-0000-0000F07C0000}"/>
    <cellStyle name="Comma [0] 2 48 2 2" xfId="37296" hidden="1" xr:uid="{B2071721-32E7-4A25-BA2B-C1C579518784}"/>
    <cellStyle name="Comma [0] 2 48 2 2" xfId="37844" hidden="1" xr:uid="{CC6FE498-9D95-4D91-A5A1-FA387987601A}"/>
    <cellStyle name="Comma [0] 2 48 2 2" xfId="38122" hidden="1" xr:uid="{CA3AA1F0-3C34-45A6-973E-C1EA36087475}"/>
    <cellStyle name="Comma [0] 2 48 2 2" xfId="38342" hidden="1" xr:uid="{2F48FD8D-FE41-4BE4-8186-A0A4CE468051}"/>
    <cellStyle name="Comma [0] 2 48 2 2" xfId="40063" hidden="1" xr:uid="{3A342C91-0A31-4B53-AFB5-CC50AEDEE779}"/>
    <cellStyle name="Comma [0] 2 48 2 2" xfId="40341" hidden="1" xr:uid="{BB8471E1-F5D9-4A80-8CD1-F870435DB561}"/>
    <cellStyle name="Comma [0] 2 48 2 2" xfId="40561" hidden="1" xr:uid="{9951307F-2DDB-4894-BB58-C9E091E5A51D}"/>
    <cellStyle name="Comma [0] 2 48 2 2" xfId="41819" hidden="1" xr:uid="{B945BDDA-EDC6-4C8E-B491-88C6453E1A70}"/>
    <cellStyle name="Comma [0] 2 48 2 2" xfId="42097" hidden="1" xr:uid="{6434D6B4-90F4-44A8-9958-261850FC1643}"/>
    <cellStyle name="Comma [0] 2 48 2 2" xfId="42317" hidden="1" xr:uid="{152DA194-3DF9-48B2-8553-21F5A5655F1A}"/>
    <cellStyle name="Comma [0] 2 48 2 2" xfId="43575" hidden="1" xr:uid="{8B4342AE-4BDD-41B2-AE7D-4B5E798CE770}"/>
    <cellStyle name="Comma [0] 2 48 2 2" xfId="43853" hidden="1" xr:uid="{AE9D5663-2658-4260-B866-E06E2D937146}"/>
    <cellStyle name="Comma [0] 2 48 2 2" xfId="44073" hidden="1" xr:uid="{9A3476A7-2336-4C19-B603-3890F359733C}"/>
    <cellStyle name="Comma [0] 2 48 2 2" xfId="45331" hidden="1" xr:uid="{9A3B6E36-89B6-4A6F-BEF9-C8169AE6CFF5}"/>
    <cellStyle name="Comma [0] 2 48 2 2" xfId="45609" hidden="1" xr:uid="{310816B8-02EF-4CD8-88DA-EC23281BF93D}"/>
    <cellStyle name="Comma [0] 2 48 2 2" xfId="45829" hidden="1" xr:uid="{522A5573-5C99-40FE-B6F0-AAE6CAE5E101}"/>
    <cellStyle name="Comma [0] 2 48 2 2" xfId="47087" hidden="1" xr:uid="{663F33CF-760D-4954-9033-69540C111D1D}"/>
    <cellStyle name="Comma [0] 2 48 2 2" xfId="47365" hidden="1" xr:uid="{969DC727-58DA-4766-9896-34CDE26E4D72}"/>
    <cellStyle name="Comma [0] 2 48 2 2" xfId="47585" hidden="1" xr:uid="{3D4B41EF-1062-4033-8DB7-D77B074AC7C1}"/>
    <cellStyle name="Comma [0] 2 48 2 2" xfId="48840" hidden="1" xr:uid="{EA2CB259-BDD0-4AD4-951F-3C543526F63C}"/>
    <cellStyle name="Comma [0] 2 48 2 2" xfId="49118" hidden="1" xr:uid="{7F6566DB-3A89-4B22-8E59-E19A0371CFE1}"/>
    <cellStyle name="Comma [0] 2 48 2 2" xfId="49338" hidden="1" xr:uid="{46C676A4-1663-4B23-98F8-94C2D47D04EE}"/>
    <cellStyle name="Comma [0] 2 48 2 2" xfId="50590" hidden="1" xr:uid="{4A81FADE-51AE-48AE-A7A2-760704BD5C59}"/>
    <cellStyle name="Comma [0] 2 48 2 2" xfId="50868" hidden="1" xr:uid="{AE0383CC-EF06-4DEE-A4E4-283345B6D663}"/>
    <cellStyle name="Comma [0] 2 48 2 2" xfId="51088" hidden="1" xr:uid="{00AAB465-C224-4B88-88C5-57697E67DC71}"/>
    <cellStyle name="Comma [0] 2 48 2 2" xfId="52334" hidden="1" xr:uid="{3F4C2BF0-D4B9-4F86-975D-7CDB4DCBAC7B}"/>
    <cellStyle name="Comma [0] 2 48 2 2" xfId="52612" hidden="1" xr:uid="{E70066F9-72EC-4525-913A-5F20C24CAA63}"/>
    <cellStyle name="Comma [0] 2 48 2 2" xfId="52832" hidden="1" xr:uid="{9A017A0A-B6BB-49D7-A2B9-DEF839CDC333}"/>
    <cellStyle name="Comma [0] 2 48 2 2" xfId="54068" hidden="1" xr:uid="{9FBDE834-DB96-4B6B-AF39-84E6195F070F}"/>
    <cellStyle name="Comma [0] 2 48 2 2" xfId="54346" hidden="1" xr:uid="{67B1DA8C-1CAD-4D1C-A7EC-2067773F271C}"/>
    <cellStyle name="Comma [0] 2 48 2 2" xfId="54566" hidden="1" xr:uid="{FC076DE9-2180-4DF1-BEE6-9C9B57FB09EB}"/>
    <cellStyle name="Comma [0] 2 48 2 2" xfId="55792" hidden="1" xr:uid="{7EBA8377-A6AC-4E16-A3C4-3B44AF595001}"/>
    <cellStyle name="Comma [0] 2 48 2 2" xfId="56070" hidden="1" xr:uid="{75BA8726-4C54-40BA-9BAF-A405308D777E}"/>
    <cellStyle name="Comma [0] 2 48 2 2" xfId="56290" hidden="1" xr:uid="{F42F550D-09A1-40A6-917B-59A98B68161C}"/>
    <cellStyle name="Comma [0] 2 48 2 2" xfId="57499" hidden="1" xr:uid="{CB19BA95-031D-48F0-BC2C-44743E515095}"/>
    <cellStyle name="Comma [0] 2 48 2 2" xfId="57777" hidden="1" xr:uid="{8037F154-BB45-442A-B0AF-8AD5153D1E28}"/>
    <cellStyle name="Comma [0] 2 48 2 2" xfId="57997" hidden="1" xr:uid="{4D113C0D-E516-4DD9-9EDE-4FCF1D1FDB27}"/>
    <cellStyle name="Comma [0] 2 48 2 2" xfId="59193" hidden="1" xr:uid="{EE526AD7-2036-45CD-A72B-60F4C5A080BB}"/>
    <cellStyle name="Comma [0] 2 48 2 2" xfId="59471" hidden="1" xr:uid="{C8A9ADA5-8291-401D-8040-D1AC5615EB61}"/>
    <cellStyle name="Comma [0] 2 48 2 2" xfId="59691" hidden="1" xr:uid="{D670F87B-AF7A-4ECA-9250-94DBC4D08A0A}"/>
    <cellStyle name="Comma [0] 2 48 2 2" xfId="60854" hidden="1" xr:uid="{02C58277-ACAD-4876-AEC0-D0CAF9B6326C}"/>
    <cellStyle name="Comma [0] 2 48 2 2" xfId="61132" hidden="1" xr:uid="{7CB51D3D-3567-4EEF-B5B2-29DFD8FC33E0}"/>
    <cellStyle name="Comma [0] 2 48 2 2" xfId="61352" hidden="1" xr:uid="{F5902A7F-5E9F-453E-967E-9CD3A6AD81FA}"/>
    <cellStyle name="Comma [0] 2 48 2 2" xfId="62489" hidden="1" xr:uid="{092D19DC-D5B5-4A13-A8A0-FA65C2F8C511}"/>
    <cellStyle name="Comma [0] 2 48 2 2" xfId="62767" hidden="1" xr:uid="{3EE91664-F803-4086-A497-6539D082671F}"/>
    <cellStyle name="Comma [0] 2 48 2 2" xfId="62987" hidden="1" xr:uid="{086FD78B-A562-43E0-8A28-4B437B05A058}"/>
    <cellStyle name="Comma [0] 2 48 2 2" xfId="64000" hidden="1" xr:uid="{1F0E0138-9722-4B1D-8291-613E8704495F}"/>
    <cellStyle name="Comma [0] 2 48 3" xfId="4616" xr:uid="{00000000-0005-0000-0000-00000B120000}"/>
    <cellStyle name="Comma [0] 2 48 3 2" xfId="36635" xr:uid="{45EF389D-03AD-48B8-8339-98B0651CCE53}"/>
    <cellStyle name="Comma [0] 2 49" xfId="818" xr:uid="{00000000-0005-0000-0000-000035030000}"/>
    <cellStyle name="Comma [0] 2 49 2" xfId="1473" hidden="1" xr:uid="{00000000-0005-0000-0000-0000C4050000}"/>
    <cellStyle name="Comma [0] 2 49 2" xfId="2016" hidden="1" xr:uid="{00000000-0005-0000-0000-0000E3070000}"/>
    <cellStyle name="Comma [0] 2 49 2" xfId="2296" hidden="1" xr:uid="{00000000-0005-0000-0000-0000FB080000}"/>
    <cellStyle name="Comma [0] 2 49 2" xfId="2517" hidden="1" xr:uid="{00000000-0005-0000-0000-0000D8090000}"/>
    <cellStyle name="Comma [0] 2 49 2" xfId="33506" hidden="1" xr:uid="{BA29D340-3008-4EB6-85A9-0AA9EDD7A37F}"/>
    <cellStyle name="Comma [0] 2 49 2" xfId="34046" hidden="1" xr:uid="{86D1C814-FBC7-4C0E-9EC3-B4E24CCC74F7}"/>
    <cellStyle name="Comma [0] 2 49 2" xfId="34326" hidden="1" xr:uid="{4818B3D4-969D-4B38-A471-F0CFFA748F53}"/>
    <cellStyle name="Comma [0] 2 49 2" xfId="34547" hidden="1" xr:uid="{B29CFBEB-446C-4EBC-82CB-BCBC54A801E4}"/>
    <cellStyle name="Comma [0] 2 49 2" xfId="32871" xr:uid="{EBDF3D13-98EE-4DEC-B11D-E7E8FEB9534F}"/>
    <cellStyle name="Comma [0] 2 49 2 2" xfId="5270" hidden="1" xr:uid="{00000000-0005-0000-0000-000099140000}"/>
    <cellStyle name="Comma [0] 2 49 2 2" xfId="5818" hidden="1" xr:uid="{00000000-0005-0000-0000-0000BD160000}"/>
    <cellStyle name="Comma [0] 2 49 2 2" xfId="6098" hidden="1" xr:uid="{00000000-0005-0000-0000-0000D5170000}"/>
    <cellStyle name="Comma [0] 2 49 2 2" xfId="6319" hidden="1" xr:uid="{00000000-0005-0000-0000-0000B2180000}"/>
    <cellStyle name="Comma [0] 2 49 2 2" xfId="8037" hidden="1" xr:uid="{00000000-0005-0000-0000-0000681F0000}"/>
    <cellStyle name="Comma [0] 2 49 2 2" xfId="8317" hidden="1" xr:uid="{00000000-0005-0000-0000-000080200000}"/>
    <cellStyle name="Comma [0] 2 49 2 2" xfId="8538" hidden="1" xr:uid="{00000000-0005-0000-0000-00005D210000}"/>
    <cellStyle name="Comma [0] 2 49 2 2" xfId="9793" hidden="1" xr:uid="{00000000-0005-0000-0000-000044260000}"/>
    <cellStyle name="Comma [0] 2 49 2 2" xfId="10073" hidden="1" xr:uid="{00000000-0005-0000-0000-00005C270000}"/>
    <cellStyle name="Comma [0] 2 49 2 2" xfId="10294" hidden="1" xr:uid="{00000000-0005-0000-0000-000039280000}"/>
    <cellStyle name="Comma [0] 2 49 2 2" xfId="11549" hidden="1" xr:uid="{00000000-0005-0000-0000-0000202D0000}"/>
    <cellStyle name="Comma [0] 2 49 2 2" xfId="11829" hidden="1" xr:uid="{00000000-0005-0000-0000-0000382E0000}"/>
    <cellStyle name="Comma [0] 2 49 2 2" xfId="12050" hidden="1" xr:uid="{00000000-0005-0000-0000-0000152F0000}"/>
    <cellStyle name="Comma [0] 2 49 2 2" xfId="13305" hidden="1" xr:uid="{00000000-0005-0000-0000-0000FC330000}"/>
    <cellStyle name="Comma [0] 2 49 2 2" xfId="13585" hidden="1" xr:uid="{00000000-0005-0000-0000-000014350000}"/>
    <cellStyle name="Comma [0] 2 49 2 2" xfId="13806" hidden="1" xr:uid="{00000000-0005-0000-0000-0000F1350000}"/>
    <cellStyle name="Comma [0] 2 49 2 2" xfId="15061" hidden="1" xr:uid="{00000000-0005-0000-0000-0000D83A0000}"/>
    <cellStyle name="Comma [0] 2 49 2 2" xfId="15341" hidden="1" xr:uid="{00000000-0005-0000-0000-0000F03B0000}"/>
    <cellStyle name="Comma [0] 2 49 2 2" xfId="15562" hidden="1" xr:uid="{00000000-0005-0000-0000-0000CD3C0000}"/>
    <cellStyle name="Comma [0] 2 49 2 2" xfId="16814" hidden="1" xr:uid="{00000000-0005-0000-0000-0000B1410000}"/>
    <cellStyle name="Comma [0] 2 49 2 2" xfId="17094" hidden="1" xr:uid="{00000000-0005-0000-0000-0000C9420000}"/>
    <cellStyle name="Comma [0] 2 49 2 2" xfId="17315" hidden="1" xr:uid="{00000000-0005-0000-0000-0000A6430000}"/>
    <cellStyle name="Comma [0] 2 49 2 2" xfId="18564" hidden="1" xr:uid="{00000000-0005-0000-0000-000087480000}"/>
    <cellStyle name="Comma [0] 2 49 2 2" xfId="18844" hidden="1" xr:uid="{00000000-0005-0000-0000-00009F490000}"/>
    <cellStyle name="Comma [0] 2 49 2 2" xfId="19065" hidden="1" xr:uid="{00000000-0005-0000-0000-00007C4A0000}"/>
    <cellStyle name="Comma [0] 2 49 2 2" xfId="20308" hidden="1" xr:uid="{00000000-0005-0000-0000-0000574F0000}"/>
    <cellStyle name="Comma [0] 2 49 2 2" xfId="20588" hidden="1" xr:uid="{00000000-0005-0000-0000-00006F500000}"/>
    <cellStyle name="Comma [0] 2 49 2 2" xfId="20809" hidden="1" xr:uid="{00000000-0005-0000-0000-00004C510000}"/>
    <cellStyle name="Comma [0] 2 49 2 2" xfId="22042" hidden="1" xr:uid="{00000000-0005-0000-0000-00001D560000}"/>
    <cellStyle name="Comma [0] 2 49 2 2" xfId="22322" hidden="1" xr:uid="{00000000-0005-0000-0000-000035570000}"/>
    <cellStyle name="Comma [0] 2 49 2 2" xfId="22543" hidden="1" xr:uid="{00000000-0005-0000-0000-000012580000}"/>
    <cellStyle name="Comma [0] 2 49 2 2" xfId="23766" hidden="1" xr:uid="{00000000-0005-0000-0000-0000D95C0000}"/>
    <cellStyle name="Comma [0] 2 49 2 2" xfId="24046" hidden="1" xr:uid="{00000000-0005-0000-0000-0000F15D0000}"/>
    <cellStyle name="Comma [0] 2 49 2 2" xfId="24267" hidden="1" xr:uid="{00000000-0005-0000-0000-0000CE5E0000}"/>
    <cellStyle name="Comma [0] 2 49 2 2" xfId="25473" hidden="1" xr:uid="{00000000-0005-0000-0000-000084630000}"/>
    <cellStyle name="Comma [0] 2 49 2 2" xfId="25753" hidden="1" xr:uid="{00000000-0005-0000-0000-00009C640000}"/>
    <cellStyle name="Comma [0] 2 49 2 2" xfId="25974" hidden="1" xr:uid="{00000000-0005-0000-0000-000079650000}"/>
    <cellStyle name="Comma [0] 2 49 2 2" xfId="27167" hidden="1" xr:uid="{00000000-0005-0000-0000-0000226A0000}"/>
    <cellStyle name="Comma [0] 2 49 2 2" xfId="27447" hidden="1" xr:uid="{00000000-0005-0000-0000-00003A6B0000}"/>
    <cellStyle name="Comma [0] 2 49 2 2" xfId="27668" hidden="1" xr:uid="{00000000-0005-0000-0000-0000176C0000}"/>
    <cellStyle name="Comma [0] 2 49 2 2" xfId="28828" hidden="1" xr:uid="{00000000-0005-0000-0000-00009F700000}"/>
    <cellStyle name="Comma [0] 2 49 2 2" xfId="29108" hidden="1" xr:uid="{00000000-0005-0000-0000-0000B7710000}"/>
    <cellStyle name="Comma [0] 2 49 2 2" xfId="29329" hidden="1" xr:uid="{00000000-0005-0000-0000-000094720000}"/>
    <cellStyle name="Comma [0] 2 49 2 2" xfId="30463" hidden="1" xr:uid="{00000000-0005-0000-0000-000002770000}"/>
    <cellStyle name="Comma [0] 2 49 2 2" xfId="30743" hidden="1" xr:uid="{00000000-0005-0000-0000-00001A780000}"/>
    <cellStyle name="Comma [0] 2 49 2 2" xfId="30964" hidden="1" xr:uid="{00000000-0005-0000-0000-0000F7780000}"/>
    <cellStyle name="Comma [0] 2 49 2 2" xfId="31974" hidden="1" xr:uid="{00000000-0005-0000-0000-0000E97C0000}"/>
    <cellStyle name="Comma [0] 2 49 2 2" xfId="37289" hidden="1" xr:uid="{69A8AC83-F13D-4B88-B6AA-7CDB02231382}"/>
    <cellStyle name="Comma [0] 2 49 2 2" xfId="37837" hidden="1" xr:uid="{D7383DE7-C997-4824-AE9F-5915DFBAC56C}"/>
    <cellStyle name="Comma [0] 2 49 2 2" xfId="38117" hidden="1" xr:uid="{D32695AC-696C-445A-91C5-4DFEE14F85FD}"/>
    <cellStyle name="Comma [0] 2 49 2 2" xfId="38338" hidden="1" xr:uid="{189F6024-85A8-4984-B399-3B1A826FEC22}"/>
    <cellStyle name="Comma [0] 2 49 2 2" xfId="40056" hidden="1" xr:uid="{621D0E4D-1C17-411B-800F-A82799C81DD4}"/>
    <cellStyle name="Comma [0] 2 49 2 2" xfId="40336" hidden="1" xr:uid="{D40466CC-0B8D-421D-9580-99A1EC9D416E}"/>
    <cellStyle name="Comma [0] 2 49 2 2" xfId="40557" hidden="1" xr:uid="{EB1A129C-5561-4B48-8675-C4E0A54A526A}"/>
    <cellStyle name="Comma [0] 2 49 2 2" xfId="41812" hidden="1" xr:uid="{E8130CBC-14A3-46E5-BAF1-55798B2E3491}"/>
    <cellStyle name="Comma [0] 2 49 2 2" xfId="42092" hidden="1" xr:uid="{7546A128-73F3-412C-BC7D-6C1FFCDB0AFA}"/>
    <cellStyle name="Comma [0] 2 49 2 2" xfId="42313" hidden="1" xr:uid="{6ECAB4D1-30A3-45CE-9185-60666BFA6231}"/>
    <cellStyle name="Comma [0] 2 49 2 2" xfId="43568" hidden="1" xr:uid="{031232BD-C9E1-4F46-902D-8FD9FE8C061B}"/>
    <cellStyle name="Comma [0] 2 49 2 2" xfId="43848" hidden="1" xr:uid="{56109640-6D15-4EA9-B5BC-3FFBA4DC55A1}"/>
    <cellStyle name="Comma [0] 2 49 2 2" xfId="44069" hidden="1" xr:uid="{A6F3E40E-6F93-4565-AF95-891510259AB3}"/>
    <cellStyle name="Comma [0] 2 49 2 2" xfId="45324" hidden="1" xr:uid="{85C3FE2E-A676-410A-BB54-A340A1752104}"/>
    <cellStyle name="Comma [0] 2 49 2 2" xfId="45604" hidden="1" xr:uid="{144F84C7-5947-4CEF-BD50-255FE03C21BF}"/>
    <cellStyle name="Comma [0] 2 49 2 2" xfId="45825" hidden="1" xr:uid="{492CECBB-43C1-4A44-ABF4-A89FFCB12BF1}"/>
    <cellStyle name="Comma [0] 2 49 2 2" xfId="47080" hidden="1" xr:uid="{F50E0EA7-584D-4D60-B6BE-636E4B6292D3}"/>
    <cellStyle name="Comma [0] 2 49 2 2" xfId="47360" hidden="1" xr:uid="{0441C908-9834-4BBB-8DFB-D5D50F715F01}"/>
    <cellStyle name="Comma [0] 2 49 2 2" xfId="47581" hidden="1" xr:uid="{4DFBB3A8-B3DE-4D96-A8A1-BE6537387260}"/>
    <cellStyle name="Comma [0] 2 49 2 2" xfId="48833" hidden="1" xr:uid="{7116CC95-E2B2-4BA6-925B-35E327BEB9EA}"/>
    <cellStyle name="Comma [0] 2 49 2 2" xfId="49113" hidden="1" xr:uid="{6472071C-3F53-4716-B4C9-45DBB98E543B}"/>
    <cellStyle name="Comma [0] 2 49 2 2" xfId="49334" hidden="1" xr:uid="{63A49C76-A5D7-4BFF-AA4D-DF0EAE96B2D1}"/>
    <cellStyle name="Comma [0] 2 49 2 2" xfId="50583" hidden="1" xr:uid="{98FE01B5-6D1C-40AD-9636-1DA566435BFC}"/>
    <cellStyle name="Comma [0] 2 49 2 2" xfId="50863" hidden="1" xr:uid="{F9384911-A90B-4A6F-879C-EBBE70271F16}"/>
    <cellStyle name="Comma [0] 2 49 2 2" xfId="51084" hidden="1" xr:uid="{790E9426-8AD2-46DF-AC18-8EFE0B0DAEFE}"/>
    <cellStyle name="Comma [0] 2 49 2 2" xfId="52327" hidden="1" xr:uid="{B5F6B57E-903E-4279-BBAE-48BCD5BA3ECD}"/>
    <cellStyle name="Comma [0] 2 49 2 2" xfId="52607" hidden="1" xr:uid="{D2060509-3DF7-47B2-802B-03B35698E139}"/>
    <cellStyle name="Comma [0] 2 49 2 2" xfId="52828" hidden="1" xr:uid="{19E2A728-132F-4C6B-A333-05698858321E}"/>
    <cellStyle name="Comma [0] 2 49 2 2" xfId="54061" hidden="1" xr:uid="{13E10EBD-0765-4B14-942D-945F180DADAC}"/>
    <cellStyle name="Comma [0] 2 49 2 2" xfId="54341" hidden="1" xr:uid="{15C246A4-4FC0-49FE-BE73-7E6A141644D7}"/>
    <cellStyle name="Comma [0] 2 49 2 2" xfId="54562" hidden="1" xr:uid="{EA205805-7653-46ED-9196-CF90EA9C806D}"/>
    <cellStyle name="Comma [0] 2 49 2 2" xfId="55785" hidden="1" xr:uid="{482B16A1-E39F-4A65-BD0D-4C4F2E19F82D}"/>
    <cellStyle name="Comma [0] 2 49 2 2" xfId="56065" hidden="1" xr:uid="{321F1274-0B6B-403F-AAED-EA71AE572C92}"/>
    <cellStyle name="Comma [0] 2 49 2 2" xfId="56286" hidden="1" xr:uid="{87CA261E-2EF2-431D-ABA4-F2F5EBAB065A}"/>
    <cellStyle name="Comma [0] 2 49 2 2" xfId="57492" hidden="1" xr:uid="{54AE812F-A759-4874-8B35-B67EFCA85217}"/>
    <cellStyle name="Comma [0] 2 49 2 2" xfId="57772" hidden="1" xr:uid="{947AB81A-6ABC-4F0B-82F6-ECCD8E9BCD22}"/>
    <cellStyle name="Comma [0] 2 49 2 2" xfId="57993" hidden="1" xr:uid="{FC02E4C7-AD4B-4589-A917-C43FE14F5E6B}"/>
    <cellStyle name="Comma [0] 2 49 2 2" xfId="59186" hidden="1" xr:uid="{34053CEF-62B5-42FC-9A5C-FD5D1AB91928}"/>
    <cellStyle name="Comma [0] 2 49 2 2" xfId="59466" hidden="1" xr:uid="{A00F0427-4E8C-402B-900D-04902BFFE3AC}"/>
    <cellStyle name="Comma [0] 2 49 2 2" xfId="59687" hidden="1" xr:uid="{E786D9A2-81B3-4FCC-975D-CB21741685D2}"/>
    <cellStyle name="Comma [0] 2 49 2 2" xfId="60847" hidden="1" xr:uid="{EE33B66E-818A-488A-9F57-090082E1140C}"/>
    <cellStyle name="Comma [0] 2 49 2 2" xfId="61127" hidden="1" xr:uid="{F55E9FAD-54A0-4030-BA97-D5054ABD115A}"/>
    <cellStyle name="Comma [0] 2 49 2 2" xfId="61348" hidden="1" xr:uid="{29D8D22B-EC6C-41FB-B223-34E7E6BBBC04}"/>
    <cellStyle name="Comma [0] 2 49 2 2" xfId="62482" hidden="1" xr:uid="{49C5F65C-BC61-4B29-86D9-3491075FD1E8}"/>
    <cellStyle name="Comma [0] 2 49 2 2" xfId="62762" hidden="1" xr:uid="{58B54468-8060-465E-9296-351FD921DBD9}"/>
    <cellStyle name="Comma [0] 2 49 2 2" xfId="62983" hidden="1" xr:uid="{BD556B5A-218E-430D-BE63-B430C913381B}"/>
    <cellStyle name="Comma [0] 2 49 2 2" xfId="63993" hidden="1" xr:uid="{F085351D-B08D-404B-8415-EBD8ABAC59B3}"/>
    <cellStyle name="Comma [0] 2 49 3" xfId="4609" xr:uid="{00000000-0005-0000-0000-000004120000}"/>
    <cellStyle name="Comma [0] 2 49 3 2" xfId="36628" xr:uid="{38BB86B1-CCF3-43F6-80D0-4FCA3AA0DE1C}"/>
    <cellStyle name="Comma [0] 2 5" xfId="934" xr:uid="{00000000-0005-0000-0000-0000A9030000}"/>
    <cellStyle name="Comma [0] 2 5 2" xfId="1589" hidden="1" xr:uid="{00000000-0005-0000-0000-000038060000}"/>
    <cellStyle name="Comma [0] 2 5 2" xfId="2112" hidden="1" xr:uid="{00000000-0005-0000-0000-000043080000}"/>
    <cellStyle name="Comma [0] 2 5 2" xfId="2384" hidden="1" xr:uid="{00000000-0005-0000-0000-000053090000}"/>
    <cellStyle name="Comma [0] 2 5 2" xfId="2589" hidden="1" xr:uid="{00000000-0005-0000-0000-0000200A0000}"/>
    <cellStyle name="Comma [0] 2 5 2" xfId="33622" hidden="1" xr:uid="{6F159138-E142-42EB-9245-20F1B06AEB1E}"/>
    <cellStyle name="Comma [0] 2 5 2" xfId="34142" hidden="1" xr:uid="{2711ABFF-AF25-4B4C-A996-05CBAC1ACEA5}"/>
    <cellStyle name="Comma [0] 2 5 2" xfId="34414" hidden="1" xr:uid="{04C13E96-856E-4BAD-A6E4-71D9B009D9C5}"/>
    <cellStyle name="Comma [0] 2 5 2" xfId="34619" hidden="1" xr:uid="{06A1B9EC-99AD-4C6F-B682-4B6613EDB447}"/>
    <cellStyle name="Comma [0] 2 5 2" xfId="32987" xr:uid="{2CE436F3-5F5D-4372-B205-223A5671403B}"/>
    <cellStyle name="Comma [0] 2 5 2 2" xfId="5386" hidden="1" xr:uid="{00000000-0005-0000-0000-00000D150000}"/>
    <cellStyle name="Comma [0] 2 5 2 2" xfId="5914" hidden="1" xr:uid="{00000000-0005-0000-0000-00001D170000}"/>
    <cellStyle name="Comma [0] 2 5 2 2" xfId="6186" hidden="1" xr:uid="{00000000-0005-0000-0000-00002D180000}"/>
    <cellStyle name="Comma [0] 2 5 2 2" xfId="6391" hidden="1" xr:uid="{00000000-0005-0000-0000-0000FA180000}"/>
    <cellStyle name="Comma [0] 2 5 2 2" xfId="8133" hidden="1" xr:uid="{00000000-0005-0000-0000-0000C81F0000}"/>
    <cellStyle name="Comma [0] 2 5 2 2" xfId="8405" hidden="1" xr:uid="{00000000-0005-0000-0000-0000D8200000}"/>
    <cellStyle name="Comma [0] 2 5 2 2" xfId="8610" hidden="1" xr:uid="{00000000-0005-0000-0000-0000A5210000}"/>
    <cellStyle name="Comma [0] 2 5 2 2" xfId="9889" hidden="1" xr:uid="{00000000-0005-0000-0000-0000A4260000}"/>
    <cellStyle name="Comma [0] 2 5 2 2" xfId="10161" hidden="1" xr:uid="{00000000-0005-0000-0000-0000B4270000}"/>
    <cellStyle name="Comma [0] 2 5 2 2" xfId="10366" hidden="1" xr:uid="{00000000-0005-0000-0000-000081280000}"/>
    <cellStyle name="Comma [0] 2 5 2 2" xfId="11645" hidden="1" xr:uid="{00000000-0005-0000-0000-0000802D0000}"/>
    <cellStyle name="Comma [0] 2 5 2 2" xfId="11917" hidden="1" xr:uid="{00000000-0005-0000-0000-0000902E0000}"/>
    <cellStyle name="Comma [0] 2 5 2 2" xfId="12122" hidden="1" xr:uid="{00000000-0005-0000-0000-00005D2F0000}"/>
    <cellStyle name="Comma [0] 2 5 2 2" xfId="13401" hidden="1" xr:uid="{00000000-0005-0000-0000-00005C340000}"/>
    <cellStyle name="Comma [0] 2 5 2 2" xfId="13673" hidden="1" xr:uid="{00000000-0005-0000-0000-00006C350000}"/>
    <cellStyle name="Comma [0] 2 5 2 2" xfId="13878" hidden="1" xr:uid="{00000000-0005-0000-0000-000039360000}"/>
    <cellStyle name="Comma [0] 2 5 2 2" xfId="15157" hidden="1" xr:uid="{00000000-0005-0000-0000-0000383B0000}"/>
    <cellStyle name="Comma [0] 2 5 2 2" xfId="15429" hidden="1" xr:uid="{00000000-0005-0000-0000-0000483C0000}"/>
    <cellStyle name="Comma [0] 2 5 2 2" xfId="15634" hidden="1" xr:uid="{00000000-0005-0000-0000-0000153D0000}"/>
    <cellStyle name="Comma [0] 2 5 2 2" xfId="16910" hidden="1" xr:uid="{00000000-0005-0000-0000-000011420000}"/>
    <cellStyle name="Comma [0] 2 5 2 2" xfId="17182" hidden="1" xr:uid="{00000000-0005-0000-0000-000021430000}"/>
    <cellStyle name="Comma [0] 2 5 2 2" xfId="17387" hidden="1" xr:uid="{00000000-0005-0000-0000-0000EE430000}"/>
    <cellStyle name="Comma [0] 2 5 2 2" xfId="18660" hidden="1" xr:uid="{00000000-0005-0000-0000-0000E7480000}"/>
    <cellStyle name="Comma [0] 2 5 2 2" xfId="18932" hidden="1" xr:uid="{00000000-0005-0000-0000-0000F7490000}"/>
    <cellStyle name="Comma [0] 2 5 2 2" xfId="19137" hidden="1" xr:uid="{00000000-0005-0000-0000-0000C44A0000}"/>
    <cellStyle name="Comma [0] 2 5 2 2" xfId="20404" hidden="1" xr:uid="{00000000-0005-0000-0000-0000B74F0000}"/>
    <cellStyle name="Comma [0] 2 5 2 2" xfId="20676" hidden="1" xr:uid="{00000000-0005-0000-0000-0000C7500000}"/>
    <cellStyle name="Comma [0] 2 5 2 2" xfId="20881" hidden="1" xr:uid="{00000000-0005-0000-0000-000094510000}"/>
    <cellStyle name="Comma [0] 2 5 2 2" xfId="22138" hidden="1" xr:uid="{00000000-0005-0000-0000-00007D560000}"/>
    <cellStyle name="Comma [0] 2 5 2 2" xfId="22410" hidden="1" xr:uid="{00000000-0005-0000-0000-00008D570000}"/>
    <cellStyle name="Comma [0] 2 5 2 2" xfId="22615" hidden="1" xr:uid="{00000000-0005-0000-0000-00005A580000}"/>
    <cellStyle name="Comma [0] 2 5 2 2" xfId="23862" hidden="1" xr:uid="{00000000-0005-0000-0000-0000395D0000}"/>
    <cellStyle name="Comma [0] 2 5 2 2" xfId="24134" hidden="1" xr:uid="{00000000-0005-0000-0000-0000495E0000}"/>
    <cellStyle name="Comma [0] 2 5 2 2" xfId="24339" hidden="1" xr:uid="{00000000-0005-0000-0000-0000165F0000}"/>
    <cellStyle name="Comma [0] 2 5 2 2" xfId="25569" hidden="1" xr:uid="{00000000-0005-0000-0000-0000E4630000}"/>
    <cellStyle name="Comma [0] 2 5 2 2" xfId="25841" hidden="1" xr:uid="{00000000-0005-0000-0000-0000F4640000}"/>
    <cellStyle name="Comma [0] 2 5 2 2" xfId="26046" hidden="1" xr:uid="{00000000-0005-0000-0000-0000C1650000}"/>
    <cellStyle name="Comma [0] 2 5 2 2" xfId="27263" hidden="1" xr:uid="{00000000-0005-0000-0000-0000826A0000}"/>
    <cellStyle name="Comma [0] 2 5 2 2" xfId="27535" hidden="1" xr:uid="{00000000-0005-0000-0000-0000926B0000}"/>
    <cellStyle name="Comma [0] 2 5 2 2" xfId="27740" hidden="1" xr:uid="{00000000-0005-0000-0000-00005F6C0000}"/>
    <cellStyle name="Comma [0] 2 5 2 2" xfId="28924" hidden="1" xr:uid="{00000000-0005-0000-0000-0000FF700000}"/>
    <cellStyle name="Comma [0] 2 5 2 2" xfId="29196" hidden="1" xr:uid="{00000000-0005-0000-0000-00000F720000}"/>
    <cellStyle name="Comma [0] 2 5 2 2" xfId="29401" hidden="1" xr:uid="{00000000-0005-0000-0000-0000DC720000}"/>
    <cellStyle name="Comma [0] 2 5 2 2" xfId="30559" hidden="1" xr:uid="{00000000-0005-0000-0000-000062770000}"/>
    <cellStyle name="Comma [0] 2 5 2 2" xfId="30831" hidden="1" xr:uid="{00000000-0005-0000-0000-000072780000}"/>
    <cellStyle name="Comma [0] 2 5 2 2" xfId="31036" hidden="1" xr:uid="{00000000-0005-0000-0000-00003F790000}"/>
    <cellStyle name="Comma [0] 2 5 2 2" xfId="37405" hidden="1" xr:uid="{FFAAFD46-BF3B-4D7D-9CFF-5A1C782A9D02}"/>
    <cellStyle name="Comma [0] 2 5 2 2" xfId="37933" hidden="1" xr:uid="{DFD0AD73-4850-4B9C-A9E8-3BBE50F2C68C}"/>
    <cellStyle name="Comma [0] 2 5 2 2" xfId="38205" hidden="1" xr:uid="{F5EC4268-F0E0-49A3-857E-634F3A569BAF}"/>
    <cellStyle name="Comma [0] 2 5 2 2" xfId="38410" hidden="1" xr:uid="{2E2F626E-6485-43B7-BD56-D547CE3DC71F}"/>
    <cellStyle name="Comma [0] 2 5 2 2" xfId="40152" hidden="1" xr:uid="{08C435EA-9BED-4519-8C97-CB1625939104}"/>
    <cellStyle name="Comma [0] 2 5 2 2" xfId="40424" hidden="1" xr:uid="{1BFE8297-D47D-4F6D-B426-6444C798F048}"/>
    <cellStyle name="Comma [0] 2 5 2 2" xfId="40629" hidden="1" xr:uid="{5FBE70AD-B8E3-410B-B4BC-D6D492371A88}"/>
    <cellStyle name="Comma [0] 2 5 2 2" xfId="41908" hidden="1" xr:uid="{67963CA8-B926-4D35-871D-47066776EDE2}"/>
    <cellStyle name="Comma [0] 2 5 2 2" xfId="42180" hidden="1" xr:uid="{4D2B659A-2A21-4700-B980-FFE79AFCC1FA}"/>
    <cellStyle name="Comma [0] 2 5 2 2" xfId="42385" hidden="1" xr:uid="{C8E11E2F-543F-4805-98F3-BD1A8B762CC3}"/>
    <cellStyle name="Comma [0] 2 5 2 2" xfId="43664" hidden="1" xr:uid="{2D301401-A1B8-48A8-A59A-8CF1642673C3}"/>
    <cellStyle name="Comma [0] 2 5 2 2" xfId="43936" hidden="1" xr:uid="{F0EEF6A2-FA35-4CB7-B157-5F66C2187006}"/>
    <cellStyle name="Comma [0] 2 5 2 2" xfId="44141" hidden="1" xr:uid="{AA44B138-25A1-4DEE-9EB3-9F46F7437138}"/>
    <cellStyle name="Comma [0] 2 5 2 2" xfId="45420" hidden="1" xr:uid="{EF09B338-99A6-41A1-B724-996F1E47E2A3}"/>
    <cellStyle name="Comma [0] 2 5 2 2" xfId="45692" hidden="1" xr:uid="{010B0C14-B72A-4102-88BD-4A98C140BFAE}"/>
    <cellStyle name="Comma [0] 2 5 2 2" xfId="45897" hidden="1" xr:uid="{DCD07B2A-F2ED-450D-BAE5-4DE6CB7FD069}"/>
    <cellStyle name="Comma [0] 2 5 2 2" xfId="47176" hidden="1" xr:uid="{20520DB0-CED0-49F2-A5C3-1411E936B22B}"/>
    <cellStyle name="Comma [0] 2 5 2 2" xfId="47448" hidden="1" xr:uid="{E1368B9B-2CB9-4FD5-91BA-028EDCB063B1}"/>
    <cellStyle name="Comma [0] 2 5 2 2" xfId="47653" hidden="1" xr:uid="{4161160A-F2E2-460F-9BC6-EEDA58A2D9EF}"/>
    <cellStyle name="Comma [0] 2 5 2 2" xfId="48929" hidden="1" xr:uid="{1FE980FB-582E-4CFE-BC39-A03E09EF64FC}"/>
    <cellStyle name="Comma [0] 2 5 2 2" xfId="49201" hidden="1" xr:uid="{F7CEADE5-F9F4-4AEE-A0EA-4841E6B4A98C}"/>
    <cellStyle name="Comma [0] 2 5 2 2" xfId="49406" hidden="1" xr:uid="{F4D0EAA4-6167-4F81-BAC6-4DD10F9BA3CA}"/>
    <cellStyle name="Comma [0] 2 5 2 2" xfId="50679" hidden="1" xr:uid="{027759FB-FB78-4E7B-BFD5-77D3615182AB}"/>
    <cellStyle name="Comma [0] 2 5 2 2" xfId="50951" hidden="1" xr:uid="{ECBD4BE2-2865-4888-B162-276163A8EF4C}"/>
    <cellStyle name="Comma [0] 2 5 2 2" xfId="51156" hidden="1" xr:uid="{E6E23FF3-D2A1-4AE3-85D8-63C9E816C815}"/>
    <cellStyle name="Comma [0] 2 5 2 2" xfId="52423" hidden="1" xr:uid="{B908DC30-A6B5-4E45-B425-7AEC0B933CF5}"/>
    <cellStyle name="Comma [0] 2 5 2 2" xfId="52695" hidden="1" xr:uid="{97C2ED23-57A7-461C-8FC3-D166EA009DDA}"/>
    <cellStyle name="Comma [0] 2 5 2 2" xfId="52900" hidden="1" xr:uid="{75703B25-8B67-4914-A0CC-335002C3F287}"/>
    <cellStyle name="Comma [0] 2 5 2 2" xfId="54157" hidden="1" xr:uid="{408FA120-0579-4497-BDA3-8D9BB8D31892}"/>
    <cellStyle name="Comma [0] 2 5 2 2" xfId="54429" hidden="1" xr:uid="{7253BAA0-35D0-42DE-A852-0DBBDB551F14}"/>
    <cellStyle name="Comma [0] 2 5 2 2" xfId="54634" hidden="1" xr:uid="{5992B5A1-7816-476D-B444-B407F41BF386}"/>
    <cellStyle name="Comma [0] 2 5 2 2" xfId="55881" hidden="1" xr:uid="{9B1D8E03-85DB-4263-95BB-05814A8D665C}"/>
    <cellStyle name="Comma [0] 2 5 2 2" xfId="56153" hidden="1" xr:uid="{FBEA250A-16FA-4DF9-9D8B-9153EE0E7210}"/>
    <cellStyle name="Comma [0] 2 5 2 2" xfId="56358" hidden="1" xr:uid="{10136ED5-22B0-4A15-9169-F632ECC85528}"/>
    <cellStyle name="Comma [0] 2 5 2 2" xfId="57588" hidden="1" xr:uid="{5C736E3B-8429-41D7-8E48-FFB174A0622D}"/>
    <cellStyle name="Comma [0] 2 5 2 2" xfId="57860" hidden="1" xr:uid="{65FF6176-8ED2-4482-BADD-7320F4181BFA}"/>
    <cellStyle name="Comma [0] 2 5 2 2" xfId="58065" hidden="1" xr:uid="{9497633C-0D25-4EE0-A6E2-6F829C92F871}"/>
    <cellStyle name="Comma [0] 2 5 2 2" xfId="59282" hidden="1" xr:uid="{A8D25BE9-9776-4397-9A11-58876C584818}"/>
    <cellStyle name="Comma [0] 2 5 2 2" xfId="59554" hidden="1" xr:uid="{97566C6D-4F0D-4853-BA8C-01ECD1AEC315}"/>
    <cellStyle name="Comma [0] 2 5 2 2" xfId="59759" hidden="1" xr:uid="{CA504801-C377-4774-9630-C8FF45CC837C}"/>
    <cellStyle name="Comma [0] 2 5 2 2" xfId="60943" hidden="1" xr:uid="{B2EE686E-A44C-47E4-BDED-D0E0455462AD}"/>
    <cellStyle name="Comma [0] 2 5 2 2" xfId="61215" hidden="1" xr:uid="{FA5A33DE-F203-4603-9455-86D5833BA6E7}"/>
    <cellStyle name="Comma [0] 2 5 2 2" xfId="61420" hidden="1" xr:uid="{00F3B3FD-BEEE-4B56-82BD-9C372D770C1B}"/>
    <cellStyle name="Comma [0] 2 5 2 2" xfId="62578" hidden="1" xr:uid="{BA17E063-98AE-4FF4-AB67-CD8B1186D8D6}"/>
    <cellStyle name="Comma [0] 2 5 2 2" xfId="62850" hidden="1" xr:uid="{6A2F328A-43D9-4451-BFAD-41515AF9FA39}"/>
    <cellStyle name="Comma [0] 2 5 2 2" xfId="63055" hidden="1" xr:uid="{9FF3EFDF-5FAF-453F-9F20-C57F5D4A0467}"/>
    <cellStyle name="Comma [0] 2 5 3" xfId="4725" xr:uid="{00000000-0005-0000-0000-000078120000}"/>
    <cellStyle name="Comma [0] 2 5 3 2" xfId="36744" xr:uid="{092D4205-36F6-41F1-A4E3-D922ED49308E}"/>
    <cellStyle name="Comma [0] 2 50" xfId="816" xr:uid="{00000000-0005-0000-0000-000033030000}"/>
    <cellStyle name="Comma [0] 2 50 2" xfId="1471" hidden="1" xr:uid="{00000000-0005-0000-0000-0000C2050000}"/>
    <cellStyle name="Comma [0] 2 50 2" xfId="2014" hidden="1" xr:uid="{00000000-0005-0000-0000-0000E1070000}"/>
    <cellStyle name="Comma [0] 2 50 2" xfId="2294" hidden="1" xr:uid="{00000000-0005-0000-0000-0000F9080000}"/>
    <cellStyle name="Comma [0] 2 50 2" xfId="2516" hidden="1" xr:uid="{00000000-0005-0000-0000-0000D7090000}"/>
    <cellStyle name="Comma [0] 2 50 2" xfId="33504" hidden="1" xr:uid="{7A3A91DC-AEF4-4293-BDF4-A5E3B195EFA1}"/>
    <cellStyle name="Comma [0] 2 50 2" xfId="34044" hidden="1" xr:uid="{3DD92734-3614-4C64-AEFC-ECE28641482C}"/>
    <cellStyle name="Comma [0] 2 50 2" xfId="34324" hidden="1" xr:uid="{DE0FE388-9369-46CA-A64B-A4A8488512AD}"/>
    <cellStyle name="Comma [0] 2 50 2" xfId="34546" hidden="1" xr:uid="{197373A3-58CE-4FB9-B19C-54185B4FAF33}"/>
    <cellStyle name="Comma [0] 2 50 2" xfId="32869" xr:uid="{3AADE58D-757C-4FE4-91E8-CA0A37586DE9}"/>
    <cellStyle name="Comma [0] 2 50 2 2" xfId="5268" hidden="1" xr:uid="{00000000-0005-0000-0000-000097140000}"/>
    <cellStyle name="Comma [0] 2 50 2 2" xfId="5816" hidden="1" xr:uid="{00000000-0005-0000-0000-0000BB160000}"/>
    <cellStyle name="Comma [0] 2 50 2 2" xfId="6096" hidden="1" xr:uid="{00000000-0005-0000-0000-0000D3170000}"/>
    <cellStyle name="Comma [0] 2 50 2 2" xfId="6318" hidden="1" xr:uid="{00000000-0005-0000-0000-0000B1180000}"/>
    <cellStyle name="Comma [0] 2 50 2 2" xfId="8035" hidden="1" xr:uid="{00000000-0005-0000-0000-0000661F0000}"/>
    <cellStyle name="Comma [0] 2 50 2 2" xfId="8315" hidden="1" xr:uid="{00000000-0005-0000-0000-00007E200000}"/>
    <cellStyle name="Comma [0] 2 50 2 2" xfId="8537" hidden="1" xr:uid="{00000000-0005-0000-0000-00005C210000}"/>
    <cellStyle name="Comma [0] 2 50 2 2" xfId="9791" hidden="1" xr:uid="{00000000-0005-0000-0000-000042260000}"/>
    <cellStyle name="Comma [0] 2 50 2 2" xfId="10071" hidden="1" xr:uid="{00000000-0005-0000-0000-00005A270000}"/>
    <cellStyle name="Comma [0] 2 50 2 2" xfId="10293" hidden="1" xr:uid="{00000000-0005-0000-0000-000038280000}"/>
    <cellStyle name="Comma [0] 2 50 2 2" xfId="11547" hidden="1" xr:uid="{00000000-0005-0000-0000-00001E2D0000}"/>
    <cellStyle name="Comma [0] 2 50 2 2" xfId="11827" hidden="1" xr:uid="{00000000-0005-0000-0000-0000362E0000}"/>
    <cellStyle name="Comma [0] 2 50 2 2" xfId="12049" hidden="1" xr:uid="{00000000-0005-0000-0000-0000142F0000}"/>
    <cellStyle name="Comma [0] 2 50 2 2" xfId="13303" hidden="1" xr:uid="{00000000-0005-0000-0000-0000FA330000}"/>
    <cellStyle name="Comma [0] 2 50 2 2" xfId="13583" hidden="1" xr:uid="{00000000-0005-0000-0000-000012350000}"/>
    <cellStyle name="Comma [0] 2 50 2 2" xfId="13805" hidden="1" xr:uid="{00000000-0005-0000-0000-0000F0350000}"/>
    <cellStyle name="Comma [0] 2 50 2 2" xfId="15059" hidden="1" xr:uid="{00000000-0005-0000-0000-0000D63A0000}"/>
    <cellStyle name="Comma [0] 2 50 2 2" xfId="15339" hidden="1" xr:uid="{00000000-0005-0000-0000-0000EE3B0000}"/>
    <cellStyle name="Comma [0] 2 50 2 2" xfId="15561" hidden="1" xr:uid="{00000000-0005-0000-0000-0000CC3C0000}"/>
    <cellStyle name="Comma [0] 2 50 2 2" xfId="16812" hidden="1" xr:uid="{00000000-0005-0000-0000-0000AF410000}"/>
    <cellStyle name="Comma [0] 2 50 2 2" xfId="17092" hidden="1" xr:uid="{00000000-0005-0000-0000-0000C7420000}"/>
    <cellStyle name="Comma [0] 2 50 2 2" xfId="17314" hidden="1" xr:uid="{00000000-0005-0000-0000-0000A5430000}"/>
    <cellStyle name="Comma [0] 2 50 2 2" xfId="18562" hidden="1" xr:uid="{00000000-0005-0000-0000-000085480000}"/>
    <cellStyle name="Comma [0] 2 50 2 2" xfId="18842" hidden="1" xr:uid="{00000000-0005-0000-0000-00009D490000}"/>
    <cellStyle name="Comma [0] 2 50 2 2" xfId="19064" hidden="1" xr:uid="{00000000-0005-0000-0000-00007B4A0000}"/>
    <cellStyle name="Comma [0] 2 50 2 2" xfId="20306" hidden="1" xr:uid="{00000000-0005-0000-0000-0000554F0000}"/>
    <cellStyle name="Comma [0] 2 50 2 2" xfId="20586" hidden="1" xr:uid="{00000000-0005-0000-0000-00006D500000}"/>
    <cellStyle name="Comma [0] 2 50 2 2" xfId="20808" hidden="1" xr:uid="{00000000-0005-0000-0000-00004B510000}"/>
    <cellStyle name="Comma [0] 2 50 2 2" xfId="22040" hidden="1" xr:uid="{00000000-0005-0000-0000-00001B560000}"/>
    <cellStyle name="Comma [0] 2 50 2 2" xfId="22320" hidden="1" xr:uid="{00000000-0005-0000-0000-000033570000}"/>
    <cellStyle name="Comma [0] 2 50 2 2" xfId="22542" hidden="1" xr:uid="{00000000-0005-0000-0000-000011580000}"/>
    <cellStyle name="Comma [0] 2 50 2 2" xfId="23764" hidden="1" xr:uid="{00000000-0005-0000-0000-0000D75C0000}"/>
    <cellStyle name="Comma [0] 2 50 2 2" xfId="24044" hidden="1" xr:uid="{00000000-0005-0000-0000-0000EF5D0000}"/>
    <cellStyle name="Comma [0] 2 50 2 2" xfId="24266" hidden="1" xr:uid="{00000000-0005-0000-0000-0000CD5E0000}"/>
    <cellStyle name="Comma [0] 2 50 2 2" xfId="25471" hidden="1" xr:uid="{00000000-0005-0000-0000-000082630000}"/>
    <cellStyle name="Comma [0] 2 50 2 2" xfId="25751" hidden="1" xr:uid="{00000000-0005-0000-0000-00009A640000}"/>
    <cellStyle name="Comma [0] 2 50 2 2" xfId="25973" hidden="1" xr:uid="{00000000-0005-0000-0000-000078650000}"/>
    <cellStyle name="Comma [0] 2 50 2 2" xfId="27165" hidden="1" xr:uid="{00000000-0005-0000-0000-0000206A0000}"/>
    <cellStyle name="Comma [0] 2 50 2 2" xfId="27445" hidden="1" xr:uid="{00000000-0005-0000-0000-0000386B0000}"/>
    <cellStyle name="Comma [0] 2 50 2 2" xfId="27667" hidden="1" xr:uid="{00000000-0005-0000-0000-0000166C0000}"/>
    <cellStyle name="Comma [0] 2 50 2 2" xfId="28826" hidden="1" xr:uid="{00000000-0005-0000-0000-00009D700000}"/>
    <cellStyle name="Comma [0] 2 50 2 2" xfId="29106" hidden="1" xr:uid="{00000000-0005-0000-0000-0000B5710000}"/>
    <cellStyle name="Comma [0] 2 50 2 2" xfId="29328" hidden="1" xr:uid="{00000000-0005-0000-0000-000093720000}"/>
    <cellStyle name="Comma [0] 2 50 2 2" xfId="30461" hidden="1" xr:uid="{00000000-0005-0000-0000-000000770000}"/>
    <cellStyle name="Comma [0] 2 50 2 2" xfId="30741" hidden="1" xr:uid="{00000000-0005-0000-0000-000018780000}"/>
    <cellStyle name="Comma [0] 2 50 2 2" xfId="30963" hidden="1" xr:uid="{00000000-0005-0000-0000-0000F6780000}"/>
    <cellStyle name="Comma [0] 2 50 2 2" xfId="31972" hidden="1" xr:uid="{00000000-0005-0000-0000-0000E77C0000}"/>
    <cellStyle name="Comma [0] 2 50 2 2" xfId="37287" hidden="1" xr:uid="{6DCBC70A-9568-41E9-BE03-94118FCFE669}"/>
    <cellStyle name="Comma [0] 2 50 2 2" xfId="37835" hidden="1" xr:uid="{946A255E-4B8A-4B89-AB26-31C44343A56D}"/>
    <cellStyle name="Comma [0] 2 50 2 2" xfId="38115" hidden="1" xr:uid="{C59B7C02-2B31-4814-89A5-5838A8C7DD65}"/>
    <cellStyle name="Comma [0] 2 50 2 2" xfId="38337" hidden="1" xr:uid="{A7C43B16-F561-42A4-A194-1D68E12C9F73}"/>
    <cellStyle name="Comma [0] 2 50 2 2" xfId="40054" hidden="1" xr:uid="{674FB3EC-6656-4370-9689-7B0CD1826DC7}"/>
    <cellStyle name="Comma [0] 2 50 2 2" xfId="40334" hidden="1" xr:uid="{160A2C06-FA2B-4BC7-8AFF-A0DE19E8CE6B}"/>
    <cellStyle name="Comma [0] 2 50 2 2" xfId="40556" hidden="1" xr:uid="{1295EB1D-A4C7-40AA-AF09-D103AAF2301D}"/>
    <cellStyle name="Comma [0] 2 50 2 2" xfId="41810" hidden="1" xr:uid="{A33D1381-7D93-477F-9AB7-0F16C1FB11E1}"/>
    <cellStyle name="Comma [0] 2 50 2 2" xfId="42090" hidden="1" xr:uid="{027346F5-7DA4-4B8A-AF85-A8EFBA142E05}"/>
    <cellStyle name="Comma [0] 2 50 2 2" xfId="42312" hidden="1" xr:uid="{63AC707C-2977-4705-853F-E198A8013C20}"/>
    <cellStyle name="Comma [0] 2 50 2 2" xfId="43566" hidden="1" xr:uid="{45C40AA8-7FEC-4457-88E7-1153CF4C5BCE}"/>
    <cellStyle name="Comma [0] 2 50 2 2" xfId="43846" hidden="1" xr:uid="{FCCAD25D-0CFF-4839-A28E-7C2197118DA1}"/>
    <cellStyle name="Comma [0] 2 50 2 2" xfId="44068" hidden="1" xr:uid="{A72AAF27-B1D9-4245-B4ED-3D0A231F6E6B}"/>
    <cellStyle name="Comma [0] 2 50 2 2" xfId="45322" hidden="1" xr:uid="{F5E7EB6F-E3B5-4B75-B4D3-20DDD2F22FFC}"/>
    <cellStyle name="Comma [0] 2 50 2 2" xfId="45602" hidden="1" xr:uid="{3DC7F863-2008-4D46-9EEE-2B9142E251B7}"/>
    <cellStyle name="Comma [0] 2 50 2 2" xfId="45824" hidden="1" xr:uid="{B6819ABC-F8BC-425E-B428-68EB541AF4CB}"/>
    <cellStyle name="Comma [0] 2 50 2 2" xfId="47078" hidden="1" xr:uid="{6F56F0C3-6E44-47D0-AB8E-31D7D9B477D9}"/>
    <cellStyle name="Comma [0] 2 50 2 2" xfId="47358" hidden="1" xr:uid="{65088E68-A4DE-4615-954D-9FD9705E92D4}"/>
    <cellStyle name="Comma [0] 2 50 2 2" xfId="47580" hidden="1" xr:uid="{FE6E29C9-5625-4B62-87D7-0F6FB6591650}"/>
    <cellStyle name="Comma [0] 2 50 2 2" xfId="48831" hidden="1" xr:uid="{553CED54-15EF-4B92-805B-80AE60AF3A4B}"/>
    <cellStyle name="Comma [0] 2 50 2 2" xfId="49111" hidden="1" xr:uid="{4A448297-B941-49BB-94A9-F8A8254AB39A}"/>
    <cellStyle name="Comma [0] 2 50 2 2" xfId="49333" hidden="1" xr:uid="{4A80F9BA-11D7-49E7-8CC5-DE0B5B3C52D9}"/>
    <cellStyle name="Comma [0] 2 50 2 2" xfId="50581" hidden="1" xr:uid="{4E97F4A9-5A0B-4377-91BB-294CFA33F55A}"/>
    <cellStyle name="Comma [0] 2 50 2 2" xfId="50861" hidden="1" xr:uid="{4BE30699-0DBC-495C-AEAA-B50018D72809}"/>
    <cellStyle name="Comma [0] 2 50 2 2" xfId="51083" hidden="1" xr:uid="{CF2642A3-0801-4BB3-89F5-040AEE2FBC32}"/>
    <cellStyle name="Comma [0] 2 50 2 2" xfId="52325" hidden="1" xr:uid="{710ABE13-72A7-4039-876A-5078D9974DB1}"/>
    <cellStyle name="Comma [0] 2 50 2 2" xfId="52605" hidden="1" xr:uid="{9472F0BD-241E-46E6-8EDF-B38E1D09E9C4}"/>
    <cellStyle name="Comma [0] 2 50 2 2" xfId="52827" hidden="1" xr:uid="{7F218AC7-8AEF-4B6D-94BF-70095B10505F}"/>
    <cellStyle name="Comma [0] 2 50 2 2" xfId="54059" hidden="1" xr:uid="{6FADCE60-D3CE-467A-BC78-FF848B2714D5}"/>
    <cellStyle name="Comma [0] 2 50 2 2" xfId="54339" hidden="1" xr:uid="{3D872018-151B-4BE7-B54A-8B6756631068}"/>
    <cellStyle name="Comma [0] 2 50 2 2" xfId="54561" hidden="1" xr:uid="{1DF81927-91FE-415F-B966-FD2C92D3CB2D}"/>
    <cellStyle name="Comma [0] 2 50 2 2" xfId="55783" hidden="1" xr:uid="{34D8A486-62E0-4B44-A57D-78C59C152EBD}"/>
    <cellStyle name="Comma [0] 2 50 2 2" xfId="56063" hidden="1" xr:uid="{994FAB7F-0452-4C3C-96EA-F3D080BE5DB6}"/>
    <cellStyle name="Comma [0] 2 50 2 2" xfId="56285" hidden="1" xr:uid="{51DB06AB-DDEB-4E60-AC13-FA246326840E}"/>
    <cellStyle name="Comma [0] 2 50 2 2" xfId="57490" hidden="1" xr:uid="{1A355667-CCEF-45C1-9F34-2ACD4EA8A7CA}"/>
    <cellStyle name="Comma [0] 2 50 2 2" xfId="57770" hidden="1" xr:uid="{133FEC8F-2FC7-419A-8876-0C07FDE7B020}"/>
    <cellStyle name="Comma [0] 2 50 2 2" xfId="57992" hidden="1" xr:uid="{51DB4074-15A1-4616-9884-9FD9B1879292}"/>
    <cellStyle name="Comma [0] 2 50 2 2" xfId="59184" hidden="1" xr:uid="{E89016B6-0215-4087-844D-779B4EADF398}"/>
    <cellStyle name="Comma [0] 2 50 2 2" xfId="59464" hidden="1" xr:uid="{69BA0869-3A21-4329-8F02-960B6577A695}"/>
    <cellStyle name="Comma [0] 2 50 2 2" xfId="59686" hidden="1" xr:uid="{EA5B135B-FBBF-4F40-A0B4-5C4ABF026F49}"/>
    <cellStyle name="Comma [0] 2 50 2 2" xfId="60845" hidden="1" xr:uid="{C5C7E0D5-8C4A-45A6-842D-C3BE43C6B7A0}"/>
    <cellStyle name="Comma [0] 2 50 2 2" xfId="61125" hidden="1" xr:uid="{B47F8995-0741-4260-8FB3-8003F13B3B6F}"/>
    <cellStyle name="Comma [0] 2 50 2 2" xfId="61347" hidden="1" xr:uid="{0C713C06-D128-4ED7-9A62-9FBB2EA9EF36}"/>
    <cellStyle name="Comma [0] 2 50 2 2" xfId="62480" hidden="1" xr:uid="{A9097ED2-D1FE-45A6-8CAE-DFAF1FC05A3C}"/>
    <cellStyle name="Comma [0] 2 50 2 2" xfId="62760" hidden="1" xr:uid="{E07EE9E6-2BAB-4805-A952-50EC7759B8BC}"/>
    <cellStyle name="Comma [0] 2 50 2 2" xfId="62982" hidden="1" xr:uid="{193C232F-0EC7-49D3-9373-C401A405E9BF}"/>
    <cellStyle name="Comma [0] 2 50 2 2" xfId="63991" hidden="1" xr:uid="{91928D46-3891-41D5-B91D-4B6A1BF1A695}"/>
    <cellStyle name="Comma [0] 2 50 3" xfId="4607" xr:uid="{00000000-0005-0000-0000-000002120000}"/>
    <cellStyle name="Comma [0] 2 50 3 2" xfId="36626" xr:uid="{2ECDF776-B580-4C78-ACFC-EBCA66DA0CAD}"/>
    <cellStyle name="Comma [0] 2 51" xfId="813" xr:uid="{00000000-0005-0000-0000-000030030000}"/>
    <cellStyle name="Comma [0] 2 51 2" xfId="1468" hidden="1" xr:uid="{00000000-0005-0000-0000-0000BF050000}"/>
    <cellStyle name="Comma [0] 2 51 2" xfId="2011" hidden="1" xr:uid="{00000000-0005-0000-0000-0000DE070000}"/>
    <cellStyle name="Comma [0] 2 51 2" xfId="2292" hidden="1" xr:uid="{00000000-0005-0000-0000-0000F7080000}"/>
    <cellStyle name="Comma [0] 2 51 2" xfId="2514" hidden="1" xr:uid="{00000000-0005-0000-0000-0000D5090000}"/>
    <cellStyle name="Comma [0] 2 51 2" xfId="33501" hidden="1" xr:uid="{E0D55066-FB64-4E02-896C-79DFC6A17BBC}"/>
    <cellStyle name="Comma [0] 2 51 2" xfId="34041" hidden="1" xr:uid="{CF2520EF-FF62-4759-A339-E230B2FDE59E}"/>
    <cellStyle name="Comma [0] 2 51 2" xfId="34322" hidden="1" xr:uid="{0F267472-8F2B-4592-AD1E-33816FDD10F2}"/>
    <cellStyle name="Comma [0] 2 51 2" xfId="34544" hidden="1" xr:uid="{88625ECE-9667-47BA-805B-612F0AE81534}"/>
    <cellStyle name="Comma [0] 2 51 2" xfId="32866" xr:uid="{91396D5A-1051-40E5-82C0-BBAE8F6454EB}"/>
    <cellStyle name="Comma [0] 2 51 2 2" xfId="5265" hidden="1" xr:uid="{00000000-0005-0000-0000-000094140000}"/>
    <cellStyle name="Comma [0] 2 51 2 2" xfId="5813" hidden="1" xr:uid="{00000000-0005-0000-0000-0000B8160000}"/>
    <cellStyle name="Comma [0] 2 51 2 2" xfId="6094" hidden="1" xr:uid="{00000000-0005-0000-0000-0000D1170000}"/>
    <cellStyle name="Comma [0] 2 51 2 2" xfId="6316" hidden="1" xr:uid="{00000000-0005-0000-0000-0000AF180000}"/>
    <cellStyle name="Comma [0] 2 51 2 2" xfId="8032" hidden="1" xr:uid="{00000000-0005-0000-0000-0000631F0000}"/>
    <cellStyle name="Comma [0] 2 51 2 2" xfId="8313" hidden="1" xr:uid="{00000000-0005-0000-0000-00007C200000}"/>
    <cellStyle name="Comma [0] 2 51 2 2" xfId="8535" hidden="1" xr:uid="{00000000-0005-0000-0000-00005A210000}"/>
    <cellStyle name="Comma [0] 2 51 2 2" xfId="9788" hidden="1" xr:uid="{00000000-0005-0000-0000-00003F260000}"/>
    <cellStyle name="Comma [0] 2 51 2 2" xfId="10069" hidden="1" xr:uid="{00000000-0005-0000-0000-000058270000}"/>
    <cellStyle name="Comma [0] 2 51 2 2" xfId="10291" hidden="1" xr:uid="{00000000-0005-0000-0000-000036280000}"/>
    <cellStyle name="Comma [0] 2 51 2 2" xfId="11544" hidden="1" xr:uid="{00000000-0005-0000-0000-00001B2D0000}"/>
    <cellStyle name="Comma [0] 2 51 2 2" xfId="11825" hidden="1" xr:uid="{00000000-0005-0000-0000-0000342E0000}"/>
    <cellStyle name="Comma [0] 2 51 2 2" xfId="12047" hidden="1" xr:uid="{00000000-0005-0000-0000-0000122F0000}"/>
    <cellStyle name="Comma [0] 2 51 2 2" xfId="13300" hidden="1" xr:uid="{00000000-0005-0000-0000-0000F7330000}"/>
    <cellStyle name="Comma [0] 2 51 2 2" xfId="13581" hidden="1" xr:uid="{00000000-0005-0000-0000-000010350000}"/>
    <cellStyle name="Comma [0] 2 51 2 2" xfId="13803" hidden="1" xr:uid="{00000000-0005-0000-0000-0000EE350000}"/>
    <cellStyle name="Comma [0] 2 51 2 2" xfId="15056" hidden="1" xr:uid="{00000000-0005-0000-0000-0000D33A0000}"/>
    <cellStyle name="Comma [0] 2 51 2 2" xfId="15337" hidden="1" xr:uid="{00000000-0005-0000-0000-0000EC3B0000}"/>
    <cellStyle name="Comma [0] 2 51 2 2" xfId="15559" hidden="1" xr:uid="{00000000-0005-0000-0000-0000CA3C0000}"/>
    <cellStyle name="Comma [0] 2 51 2 2" xfId="16809" hidden="1" xr:uid="{00000000-0005-0000-0000-0000AC410000}"/>
    <cellStyle name="Comma [0] 2 51 2 2" xfId="17090" hidden="1" xr:uid="{00000000-0005-0000-0000-0000C5420000}"/>
    <cellStyle name="Comma [0] 2 51 2 2" xfId="17312" hidden="1" xr:uid="{00000000-0005-0000-0000-0000A3430000}"/>
    <cellStyle name="Comma [0] 2 51 2 2" xfId="18559" hidden="1" xr:uid="{00000000-0005-0000-0000-000082480000}"/>
    <cellStyle name="Comma [0] 2 51 2 2" xfId="18840" hidden="1" xr:uid="{00000000-0005-0000-0000-00009B490000}"/>
    <cellStyle name="Comma [0] 2 51 2 2" xfId="19062" hidden="1" xr:uid="{00000000-0005-0000-0000-0000794A0000}"/>
    <cellStyle name="Comma [0] 2 51 2 2" xfId="20303" hidden="1" xr:uid="{00000000-0005-0000-0000-0000524F0000}"/>
    <cellStyle name="Comma [0] 2 51 2 2" xfId="20584" hidden="1" xr:uid="{00000000-0005-0000-0000-00006B500000}"/>
    <cellStyle name="Comma [0] 2 51 2 2" xfId="20806" hidden="1" xr:uid="{00000000-0005-0000-0000-000049510000}"/>
    <cellStyle name="Comma [0] 2 51 2 2" xfId="22037" hidden="1" xr:uid="{00000000-0005-0000-0000-000018560000}"/>
    <cellStyle name="Comma [0] 2 51 2 2" xfId="22318" hidden="1" xr:uid="{00000000-0005-0000-0000-000031570000}"/>
    <cellStyle name="Comma [0] 2 51 2 2" xfId="22540" hidden="1" xr:uid="{00000000-0005-0000-0000-00000F580000}"/>
    <cellStyle name="Comma [0] 2 51 2 2" xfId="23761" hidden="1" xr:uid="{00000000-0005-0000-0000-0000D45C0000}"/>
    <cellStyle name="Comma [0] 2 51 2 2" xfId="24042" hidden="1" xr:uid="{00000000-0005-0000-0000-0000ED5D0000}"/>
    <cellStyle name="Comma [0] 2 51 2 2" xfId="24264" hidden="1" xr:uid="{00000000-0005-0000-0000-0000CB5E0000}"/>
    <cellStyle name="Comma [0] 2 51 2 2" xfId="25468" hidden="1" xr:uid="{00000000-0005-0000-0000-00007F630000}"/>
    <cellStyle name="Comma [0] 2 51 2 2" xfId="25749" hidden="1" xr:uid="{00000000-0005-0000-0000-000098640000}"/>
    <cellStyle name="Comma [0] 2 51 2 2" xfId="25971" hidden="1" xr:uid="{00000000-0005-0000-0000-000076650000}"/>
    <cellStyle name="Comma [0] 2 51 2 2" xfId="27162" hidden="1" xr:uid="{00000000-0005-0000-0000-00001D6A0000}"/>
    <cellStyle name="Comma [0] 2 51 2 2" xfId="27443" hidden="1" xr:uid="{00000000-0005-0000-0000-0000366B0000}"/>
    <cellStyle name="Comma [0] 2 51 2 2" xfId="27665" hidden="1" xr:uid="{00000000-0005-0000-0000-0000146C0000}"/>
    <cellStyle name="Comma [0] 2 51 2 2" xfId="28823" hidden="1" xr:uid="{00000000-0005-0000-0000-00009A700000}"/>
    <cellStyle name="Comma [0] 2 51 2 2" xfId="29104" hidden="1" xr:uid="{00000000-0005-0000-0000-0000B3710000}"/>
    <cellStyle name="Comma [0] 2 51 2 2" xfId="29326" hidden="1" xr:uid="{00000000-0005-0000-0000-000091720000}"/>
    <cellStyle name="Comma [0] 2 51 2 2" xfId="30458" hidden="1" xr:uid="{00000000-0005-0000-0000-0000FD760000}"/>
    <cellStyle name="Comma [0] 2 51 2 2" xfId="30739" hidden="1" xr:uid="{00000000-0005-0000-0000-000016780000}"/>
    <cellStyle name="Comma [0] 2 51 2 2" xfId="30961" hidden="1" xr:uid="{00000000-0005-0000-0000-0000F4780000}"/>
    <cellStyle name="Comma [0] 2 51 2 2" xfId="31969" hidden="1" xr:uid="{00000000-0005-0000-0000-0000E47C0000}"/>
    <cellStyle name="Comma [0] 2 51 2 2" xfId="37284" hidden="1" xr:uid="{448B9602-DB90-4F50-A6E0-05A58B40DE89}"/>
    <cellStyle name="Comma [0] 2 51 2 2" xfId="37832" hidden="1" xr:uid="{D349F359-0ECF-4D13-AC7D-9431804F1848}"/>
    <cellStyle name="Comma [0] 2 51 2 2" xfId="38113" hidden="1" xr:uid="{FF9E1ECC-4BEE-40CD-A138-D3238CE7F662}"/>
    <cellStyle name="Comma [0] 2 51 2 2" xfId="38335" hidden="1" xr:uid="{BCF21544-B8F2-452D-9917-C04398895FF5}"/>
    <cellStyle name="Comma [0] 2 51 2 2" xfId="40051" hidden="1" xr:uid="{9F0B06C5-357F-4A1F-9CAE-1C26754465CE}"/>
    <cellStyle name="Comma [0] 2 51 2 2" xfId="40332" hidden="1" xr:uid="{7A132119-3C8B-4EFD-A721-5E8D8983FE53}"/>
    <cellStyle name="Comma [0] 2 51 2 2" xfId="40554" hidden="1" xr:uid="{2295EC39-10B3-40AD-86CA-B05C4EB99989}"/>
    <cellStyle name="Comma [0] 2 51 2 2" xfId="41807" hidden="1" xr:uid="{7777CF5F-D71E-433A-9F10-29EE55BB74E2}"/>
    <cellStyle name="Comma [0] 2 51 2 2" xfId="42088" hidden="1" xr:uid="{D2D560BD-2C68-41DA-BE9F-3B1967779013}"/>
    <cellStyle name="Comma [0] 2 51 2 2" xfId="42310" hidden="1" xr:uid="{E259F58C-9DCF-4B4F-A993-71BA3D1AF490}"/>
    <cellStyle name="Comma [0] 2 51 2 2" xfId="43563" hidden="1" xr:uid="{3E1F390F-55BC-42BA-90FB-6B286E61F838}"/>
    <cellStyle name="Comma [0] 2 51 2 2" xfId="43844" hidden="1" xr:uid="{A7AE2070-64A2-4A23-A0EB-446FC0534266}"/>
    <cellStyle name="Comma [0] 2 51 2 2" xfId="44066" hidden="1" xr:uid="{9BDED727-9B3E-46AA-9DBF-F6D8587B4D30}"/>
    <cellStyle name="Comma [0] 2 51 2 2" xfId="45319" hidden="1" xr:uid="{683E9B06-2718-4376-A018-752AD5A9521C}"/>
    <cellStyle name="Comma [0] 2 51 2 2" xfId="45600" hidden="1" xr:uid="{CDE0C91C-0033-42BD-9062-35E841EA0B41}"/>
    <cellStyle name="Comma [0] 2 51 2 2" xfId="45822" hidden="1" xr:uid="{EC200663-0406-453C-94FC-A306565E7CE5}"/>
    <cellStyle name="Comma [0] 2 51 2 2" xfId="47075" hidden="1" xr:uid="{BA763097-A55D-436A-A0BE-FF1658EEAA09}"/>
    <cellStyle name="Comma [0] 2 51 2 2" xfId="47356" hidden="1" xr:uid="{3E83BF36-7BF6-4F9E-973B-90005EA39F26}"/>
    <cellStyle name="Comma [0] 2 51 2 2" xfId="47578" hidden="1" xr:uid="{112C65AA-F15B-4AB5-902E-827E179CFB68}"/>
    <cellStyle name="Comma [0] 2 51 2 2" xfId="48828" hidden="1" xr:uid="{6C7890EB-5F05-4C25-859A-9A04AD9344B1}"/>
    <cellStyle name="Comma [0] 2 51 2 2" xfId="49109" hidden="1" xr:uid="{741E1082-4BF0-4E6F-AAA0-766B0089305D}"/>
    <cellStyle name="Comma [0] 2 51 2 2" xfId="49331" hidden="1" xr:uid="{410D5E57-0779-405C-BDAC-B9366A13BFB3}"/>
    <cellStyle name="Comma [0] 2 51 2 2" xfId="50578" hidden="1" xr:uid="{A6F4D801-BAF8-48EF-B453-4AE2F99CF69D}"/>
    <cellStyle name="Comma [0] 2 51 2 2" xfId="50859" hidden="1" xr:uid="{97434FFE-EB8C-4CA2-B171-AA07CD4B0547}"/>
    <cellStyle name="Comma [0] 2 51 2 2" xfId="51081" hidden="1" xr:uid="{6F5107B6-55B1-4853-8B29-1AC493330615}"/>
    <cellStyle name="Comma [0] 2 51 2 2" xfId="52322" hidden="1" xr:uid="{221F0330-C620-4516-B870-D9F9567CED53}"/>
    <cellStyle name="Comma [0] 2 51 2 2" xfId="52603" hidden="1" xr:uid="{4DE58D8D-0066-4690-9D78-561C3C4FB22B}"/>
    <cellStyle name="Comma [0] 2 51 2 2" xfId="52825" hidden="1" xr:uid="{7C1052E2-261A-450E-A7B2-25FB1328D94F}"/>
    <cellStyle name="Comma [0] 2 51 2 2" xfId="54056" hidden="1" xr:uid="{3DF27931-9B41-42B8-B0CB-7918ED0F21E4}"/>
    <cellStyle name="Comma [0] 2 51 2 2" xfId="54337" hidden="1" xr:uid="{9599FC70-9E7D-4C48-8141-E224002900F9}"/>
    <cellStyle name="Comma [0] 2 51 2 2" xfId="54559" hidden="1" xr:uid="{E88C61B8-6B09-4879-9254-65CF4F1C2202}"/>
    <cellStyle name="Comma [0] 2 51 2 2" xfId="55780" hidden="1" xr:uid="{3DBF9BD3-CBB5-44C8-9768-3D83E23C855E}"/>
    <cellStyle name="Comma [0] 2 51 2 2" xfId="56061" hidden="1" xr:uid="{DBA58848-8588-45A5-90CF-70194EF684E4}"/>
    <cellStyle name="Comma [0] 2 51 2 2" xfId="56283" hidden="1" xr:uid="{73308AFA-84A3-4F7E-BED8-D049F5652E46}"/>
    <cellStyle name="Comma [0] 2 51 2 2" xfId="57487" hidden="1" xr:uid="{936070A1-7CE7-4129-ABE6-B807C90943EA}"/>
    <cellStyle name="Comma [0] 2 51 2 2" xfId="57768" hidden="1" xr:uid="{6EA6B996-2000-42DE-B4E3-B4843C4F0697}"/>
    <cellStyle name="Comma [0] 2 51 2 2" xfId="57990" hidden="1" xr:uid="{9384BBAC-A53E-4532-85F0-2442EB7B4D72}"/>
    <cellStyle name="Comma [0] 2 51 2 2" xfId="59181" hidden="1" xr:uid="{6BBA963B-0EDF-4B34-A0B7-28ADB86CE6C8}"/>
    <cellStyle name="Comma [0] 2 51 2 2" xfId="59462" hidden="1" xr:uid="{00B99DE4-7C85-4B7C-9529-98026441D493}"/>
    <cellStyle name="Comma [0] 2 51 2 2" xfId="59684" hidden="1" xr:uid="{EF3336F2-207A-4F07-AA0B-761B7E3F35D0}"/>
    <cellStyle name="Comma [0] 2 51 2 2" xfId="60842" hidden="1" xr:uid="{465BC159-1CA1-4D7A-A896-D0EB22DFF60C}"/>
    <cellStyle name="Comma [0] 2 51 2 2" xfId="61123" hidden="1" xr:uid="{038B3F14-9934-4BA8-BBDE-E8F60035F52D}"/>
    <cellStyle name="Comma [0] 2 51 2 2" xfId="61345" hidden="1" xr:uid="{7F903201-E3AF-4DF7-A2C0-E64A3006213B}"/>
    <cellStyle name="Comma [0] 2 51 2 2" xfId="62477" hidden="1" xr:uid="{33F62314-B720-45C8-A19B-B20EC14E1B92}"/>
    <cellStyle name="Comma [0] 2 51 2 2" xfId="62758" hidden="1" xr:uid="{E156CD8E-3F93-4E86-A41C-02758361E466}"/>
    <cellStyle name="Comma [0] 2 51 2 2" xfId="62980" hidden="1" xr:uid="{02D7873B-BE4E-4426-96EA-B56D86124523}"/>
    <cellStyle name="Comma [0] 2 51 2 2" xfId="63988" hidden="1" xr:uid="{9F242F4F-1F55-4A01-A49D-CF7D739C5036}"/>
    <cellStyle name="Comma [0] 2 51 3" xfId="4604" xr:uid="{00000000-0005-0000-0000-0000FF110000}"/>
    <cellStyle name="Comma [0] 2 51 3 2" xfId="36623" xr:uid="{4F771FEA-6221-45C2-B5C4-1724C39E4F2F}"/>
    <cellStyle name="Comma [0] 2 52" xfId="809" xr:uid="{00000000-0005-0000-0000-00002C030000}"/>
    <cellStyle name="Comma [0] 2 52 2" xfId="1464" hidden="1" xr:uid="{00000000-0005-0000-0000-0000BB050000}"/>
    <cellStyle name="Comma [0] 2 52 2" xfId="2008" hidden="1" xr:uid="{00000000-0005-0000-0000-0000DB070000}"/>
    <cellStyle name="Comma [0] 2 52 2" xfId="2289" hidden="1" xr:uid="{00000000-0005-0000-0000-0000F4080000}"/>
    <cellStyle name="Comma [0] 2 52 2" xfId="2512" hidden="1" xr:uid="{00000000-0005-0000-0000-0000D3090000}"/>
    <cellStyle name="Comma [0] 2 52 2" xfId="33497" hidden="1" xr:uid="{C43C178A-D32C-40EE-AC86-2B567C534BFA}"/>
    <cellStyle name="Comma [0] 2 52 2" xfId="34038" hidden="1" xr:uid="{1CF368E9-2427-49E3-BCDE-6D8BAF247730}"/>
    <cellStyle name="Comma [0] 2 52 2" xfId="34319" hidden="1" xr:uid="{A2826614-87E2-42EA-AD67-C21CC167A553}"/>
    <cellStyle name="Comma [0] 2 52 2" xfId="34542" hidden="1" xr:uid="{318B8F00-35A8-40F0-975C-E1C7958514C5}"/>
    <cellStyle name="Comma [0] 2 52 2" xfId="32862" xr:uid="{9E1554F7-4A4C-43FD-B05A-CBFBF6A0F9ED}"/>
    <cellStyle name="Comma [0] 2 52 2 2" xfId="5261" hidden="1" xr:uid="{00000000-0005-0000-0000-000090140000}"/>
    <cellStyle name="Comma [0] 2 52 2 2" xfId="5810" hidden="1" xr:uid="{00000000-0005-0000-0000-0000B5160000}"/>
    <cellStyle name="Comma [0] 2 52 2 2" xfId="6091" hidden="1" xr:uid="{00000000-0005-0000-0000-0000CE170000}"/>
    <cellStyle name="Comma [0] 2 52 2 2" xfId="6314" hidden="1" xr:uid="{00000000-0005-0000-0000-0000AD180000}"/>
    <cellStyle name="Comma [0] 2 52 2 2" xfId="8029" hidden="1" xr:uid="{00000000-0005-0000-0000-0000601F0000}"/>
    <cellStyle name="Comma [0] 2 52 2 2" xfId="8310" hidden="1" xr:uid="{00000000-0005-0000-0000-000079200000}"/>
    <cellStyle name="Comma [0] 2 52 2 2" xfId="8533" hidden="1" xr:uid="{00000000-0005-0000-0000-000058210000}"/>
    <cellStyle name="Comma [0] 2 52 2 2" xfId="9785" hidden="1" xr:uid="{00000000-0005-0000-0000-00003C260000}"/>
    <cellStyle name="Comma [0] 2 52 2 2" xfId="10066" hidden="1" xr:uid="{00000000-0005-0000-0000-000055270000}"/>
    <cellStyle name="Comma [0] 2 52 2 2" xfId="10289" hidden="1" xr:uid="{00000000-0005-0000-0000-000034280000}"/>
    <cellStyle name="Comma [0] 2 52 2 2" xfId="11541" hidden="1" xr:uid="{00000000-0005-0000-0000-0000182D0000}"/>
    <cellStyle name="Comma [0] 2 52 2 2" xfId="11822" hidden="1" xr:uid="{00000000-0005-0000-0000-0000312E0000}"/>
    <cellStyle name="Comma [0] 2 52 2 2" xfId="12045" hidden="1" xr:uid="{00000000-0005-0000-0000-0000102F0000}"/>
    <cellStyle name="Comma [0] 2 52 2 2" xfId="13297" hidden="1" xr:uid="{00000000-0005-0000-0000-0000F4330000}"/>
    <cellStyle name="Comma [0] 2 52 2 2" xfId="13578" hidden="1" xr:uid="{00000000-0005-0000-0000-00000D350000}"/>
    <cellStyle name="Comma [0] 2 52 2 2" xfId="13801" hidden="1" xr:uid="{00000000-0005-0000-0000-0000EC350000}"/>
    <cellStyle name="Comma [0] 2 52 2 2" xfId="15053" hidden="1" xr:uid="{00000000-0005-0000-0000-0000D03A0000}"/>
    <cellStyle name="Comma [0] 2 52 2 2" xfId="15334" hidden="1" xr:uid="{00000000-0005-0000-0000-0000E93B0000}"/>
    <cellStyle name="Comma [0] 2 52 2 2" xfId="15557" hidden="1" xr:uid="{00000000-0005-0000-0000-0000C83C0000}"/>
    <cellStyle name="Comma [0] 2 52 2 2" xfId="16806" hidden="1" xr:uid="{00000000-0005-0000-0000-0000A9410000}"/>
    <cellStyle name="Comma [0] 2 52 2 2" xfId="17087" hidden="1" xr:uid="{00000000-0005-0000-0000-0000C2420000}"/>
    <cellStyle name="Comma [0] 2 52 2 2" xfId="17310" hidden="1" xr:uid="{00000000-0005-0000-0000-0000A1430000}"/>
    <cellStyle name="Comma [0] 2 52 2 2" xfId="18556" hidden="1" xr:uid="{00000000-0005-0000-0000-00007F480000}"/>
    <cellStyle name="Comma [0] 2 52 2 2" xfId="18837" hidden="1" xr:uid="{00000000-0005-0000-0000-000098490000}"/>
    <cellStyle name="Comma [0] 2 52 2 2" xfId="19060" hidden="1" xr:uid="{00000000-0005-0000-0000-0000774A0000}"/>
    <cellStyle name="Comma [0] 2 52 2 2" xfId="20300" hidden="1" xr:uid="{00000000-0005-0000-0000-00004F4F0000}"/>
    <cellStyle name="Comma [0] 2 52 2 2" xfId="20581" hidden="1" xr:uid="{00000000-0005-0000-0000-000068500000}"/>
    <cellStyle name="Comma [0] 2 52 2 2" xfId="20804" hidden="1" xr:uid="{00000000-0005-0000-0000-000047510000}"/>
    <cellStyle name="Comma [0] 2 52 2 2" xfId="22034" hidden="1" xr:uid="{00000000-0005-0000-0000-000015560000}"/>
    <cellStyle name="Comma [0] 2 52 2 2" xfId="22315" hidden="1" xr:uid="{00000000-0005-0000-0000-00002E570000}"/>
    <cellStyle name="Comma [0] 2 52 2 2" xfId="22538" hidden="1" xr:uid="{00000000-0005-0000-0000-00000D580000}"/>
    <cellStyle name="Comma [0] 2 52 2 2" xfId="23758" hidden="1" xr:uid="{00000000-0005-0000-0000-0000D15C0000}"/>
    <cellStyle name="Comma [0] 2 52 2 2" xfId="24039" hidden="1" xr:uid="{00000000-0005-0000-0000-0000EA5D0000}"/>
    <cellStyle name="Comma [0] 2 52 2 2" xfId="24262" hidden="1" xr:uid="{00000000-0005-0000-0000-0000C95E0000}"/>
    <cellStyle name="Comma [0] 2 52 2 2" xfId="25465" hidden="1" xr:uid="{00000000-0005-0000-0000-00007C630000}"/>
    <cellStyle name="Comma [0] 2 52 2 2" xfId="25746" hidden="1" xr:uid="{00000000-0005-0000-0000-000095640000}"/>
    <cellStyle name="Comma [0] 2 52 2 2" xfId="25969" hidden="1" xr:uid="{00000000-0005-0000-0000-000074650000}"/>
    <cellStyle name="Comma [0] 2 52 2 2" xfId="27159" hidden="1" xr:uid="{00000000-0005-0000-0000-00001A6A0000}"/>
    <cellStyle name="Comma [0] 2 52 2 2" xfId="27440" hidden="1" xr:uid="{00000000-0005-0000-0000-0000336B0000}"/>
    <cellStyle name="Comma [0] 2 52 2 2" xfId="27663" hidden="1" xr:uid="{00000000-0005-0000-0000-0000126C0000}"/>
    <cellStyle name="Comma [0] 2 52 2 2" xfId="28820" hidden="1" xr:uid="{00000000-0005-0000-0000-000097700000}"/>
    <cellStyle name="Comma [0] 2 52 2 2" xfId="29101" hidden="1" xr:uid="{00000000-0005-0000-0000-0000B0710000}"/>
    <cellStyle name="Comma [0] 2 52 2 2" xfId="29324" hidden="1" xr:uid="{00000000-0005-0000-0000-00008F720000}"/>
    <cellStyle name="Comma [0] 2 52 2 2" xfId="30455" hidden="1" xr:uid="{00000000-0005-0000-0000-0000FA760000}"/>
    <cellStyle name="Comma [0] 2 52 2 2" xfId="30736" hidden="1" xr:uid="{00000000-0005-0000-0000-000013780000}"/>
    <cellStyle name="Comma [0] 2 52 2 2" xfId="30959" hidden="1" xr:uid="{00000000-0005-0000-0000-0000F2780000}"/>
    <cellStyle name="Comma [0] 2 52 2 2" xfId="31966" hidden="1" xr:uid="{00000000-0005-0000-0000-0000E17C0000}"/>
    <cellStyle name="Comma [0] 2 52 2 2" xfId="37280" hidden="1" xr:uid="{019180D1-2721-48FD-A669-AE9EAF7D2C1D}"/>
    <cellStyle name="Comma [0] 2 52 2 2" xfId="37829" hidden="1" xr:uid="{8877456D-886F-43AD-B0DA-C29C9B0A948B}"/>
    <cellStyle name="Comma [0] 2 52 2 2" xfId="38110" hidden="1" xr:uid="{00CBE709-54D8-4E35-AA2C-985D8B2FD108}"/>
    <cellStyle name="Comma [0] 2 52 2 2" xfId="38333" hidden="1" xr:uid="{7FF93006-05DD-4DD3-A14B-CF0A34E4FBE9}"/>
    <cellStyle name="Comma [0] 2 52 2 2" xfId="40048" hidden="1" xr:uid="{8210211A-FA81-4232-9330-0BC57160574F}"/>
    <cellStyle name="Comma [0] 2 52 2 2" xfId="40329" hidden="1" xr:uid="{CD5FFDE2-B4CC-4B6B-9834-BC7BCC816145}"/>
    <cellStyle name="Comma [0] 2 52 2 2" xfId="40552" hidden="1" xr:uid="{8585168B-A8E1-41EF-A199-CAE02B36EFF7}"/>
    <cellStyle name="Comma [0] 2 52 2 2" xfId="41804" hidden="1" xr:uid="{DAF3EA05-E199-406E-B7FC-DB82680A49DA}"/>
    <cellStyle name="Comma [0] 2 52 2 2" xfId="42085" hidden="1" xr:uid="{8687D7F5-6B51-4FE4-92C3-662D3C507DE4}"/>
    <cellStyle name="Comma [0] 2 52 2 2" xfId="42308" hidden="1" xr:uid="{32C2A702-1D8B-427B-B964-358450F321BD}"/>
    <cellStyle name="Comma [0] 2 52 2 2" xfId="43560" hidden="1" xr:uid="{E62BC7CA-33D3-4841-B870-419A9CD4F3D3}"/>
    <cellStyle name="Comma [0] 2 52 2 2" xfId="43841" hidden="1" xr:uid="{4CA21A46-C2FD-4A67-AFF5-54059AC65AAA}"/>
    <cellStyle name="Comma [0] 2 52 2 2" xfId="44064" hidden="1" xr:uid="{5E2211B3-F7DC-46E8-9D58-2008A557ACBE}"/>
    <cellStyle name="Comma [0] 2 52 2 2" xfId="45316" hidden="1" xr:uid="{A1E8947D-7B05-4B0C-872D-3995A052D853}"/>
    <cellStyle name="Comma [0] 2 52 2 2" xfId="45597" hidden="1" xr:uid="{B155E370-C546-4376-836C-1FA2F279218C}"/>
    <cellStyle name="Comma [0] 2 52 2 2" xfId="45820" hidden="1" xr:uid="{08D40E04-9D6C-4B0F-9835-CACA7C5CD2F3}"/>
    <cellStyle name="Comma [0] 2 52 2 2" xfId="47072" hidden="1" xr:uid="{4D9AD56F-63F1-4EB2-9B1F-DFDF0F9E5E9D}"/>
    <cellStyle name="Comma [0] 2 52 2 2" xfId="47353" hidden="1" xr:uid="{F5766B19-CD9A-4104-8FBC-8C522034CF5A}"/>
    <cellStyle name="Comma [0] 2 52 2 2" xfId="47576" hidden="1" xr:uid="{D42B2FCA-C031-40F8-928E-09DFCC100083}"/>
    <cellStyle name="Comma [0] 2 52 2 2" xfId="48825" hidden="1" xr:uid="{ACC77419-3A27-4861-B716-98385437697E}"/>
    <cellStyle name="Comma [0] 2 52 2 2" xfId="49106" hidden="1" xr:uid="{4B3BF415-1918-4308-A69F-53C3F86B27D0}"/>
    <cellStyle name="Comma [0] 2 52 2 2" xfId="49329" hidden="1" xr:uid="{0BB545FF-C4BD-4EB9-91C9-AD981E4735B4}"/>
    <cellStyle name="Comma [0] 2 52 2 2" xfId="50575" hidden="1" xr:uid="{FC58A7FE-DD96-4EF1-A0E5-E2805D5288C4}"/>
    <cellStyle name="Comma [0] 2 52 2 2" xfId="50856" hidden="1" xr:uid="{026AD874-1360-421D-9CFD-7F7D75F86F8D}"/>
    <cellStyle name="Comma [0] 2 52 2 2" xfId="51079" hidden="1" xr:uid="{DA5BC28D-93E7-4574-9E61-B1BA26450A09}"/>
    <cellStyle name="Comma [0] 2 52 2 2" xfId="52319" hidden="1" xr:uid="{A7244B29-6209-44F9-A8CA-4FB5050B5474}"/>
    <cellStyle name="Comma [0] 2 52 2 2" xfId="52600" hidden="1" xr:uid="{C860A7DB-E330-4E05-978D-8E829B4B50EA}"/>
    <cellStyle name="Comma [0] 2 52 2 2" xfId="52823" hidden="1" xr:uid="{0960A30E-A90A-4004-B85B-68D40A7D83F1}"/>
    <cellStyle name="Comma [0] 2 52 2 2" xfId="54053" hidden="1" xr:uid="{894268DE-2A60-4E08-B871-E1964FFFC3A6}"/>
    <cellStyle name="Comma [0] 2 52 2 2" xfId="54334" hidden="1" xr:uid="{9726BAB3-6C6A-4E16-8A07-88682A5AC37E}"/>
    <cellStyle name="Comma [0] 2 52 2 2" xfId="54557" hidden="1" xr:uid="{2AB79BA7-039D-4B35-9CBA-032CDB632979}"/>
    <cellStyle name="Comma [0] 2 52 2 2" xfId="55777" hidden="1" xr:uid="{E79AED42-C498-4C43-8D79-8A1215771CB3}"/>
    <cellStyle name="Comma [0] 2 52 2 2" xfId="56058" hidden="1" xr:uid="{F3EA0D10-F277-4961-A29D-BC6F1CE2EB5F}"/>
    <cellStyle name="Comma [0] 2 52 2 2" xfId="56281" hidden="1" xr:uid="{F51EB63E-E820-4621-AE81-78350E017227}"/>
    <cellStyle name="Comma [0] 2 52 2 2" xfId="57484" hidden="1" xr:uid="{5B8D75A3-DA62-4AFF-B2C2-E1F08D41ADE4}"/>
    <cellStyle name="Comma [0] 2 52 2 2" xfId="57765" hidden="1" xr:uid="{C04CA4B7-6761-4D07-A456-213310E1888F}"/>
    <cellStyle name="Comma [0] 2 52 2 2" xfId="57988" hidden="1" xr:uid="{0528134F-8E9F-4E55-A7F7-7464CF7F21B1}"/>
    <cellStyle name="Comma [0] 2 52 2 2" xfId="59178" hidden="1" xr:uid="{89102B53-05F1-48FD-BF34-98D1DC1C6FEE}"/>
    <cellStyle name="Comma [0] 2 52 2 2" xfId="59459" hidden="1" xr:uid="{562A8024-5F5C-4DE6-81D7-C9CCA6AEBD1F}"/>
    <cellStyle name="Comma [0] 2 52 2 2" xfId="59682" hidden="1" xr:uid="{208129C6-3D94-42A9-B7AD-FF63B46B86B6}"/>
    <cellStyle name="Comma [0] 2 52 2 2" xfId="60839" hidden="1" xr:uid="{35F9CBE6-2839-4892-87F1-5FED9FAE0747}"/>
    <cellStyle name="Comma [0] 2 52 2 2" xfId="61120" hidden="1" xr:uid="{142F0E1D-2B7A-4DB3-810C-2960BC333FE2}"/>
    <cellStyle name="Comma [0] 2 52 2 2" xfId="61343" hidden="1" xr:uid="{541F38C3-3585-4B63-BD03-E8C262BBD1C9}"/>
    <cellStyle name="Comma [0] 2 52 2 2" xfId="62474" hidden="1" xr:uid="{EC28AE74-92AA-4641-A0C0-952C715CB086}"/>
    <cellStyle name="Comma [0] 2 52 2 2" xfId="62755" hidden="1" xr:uid="{B7030902-2AEE-4AF5-9084-113D28187A86}"/>
    <cellStyle name="Comma [0] 2 52 2 2" xfId="62978" hidden="1" xr:uid="{E6EB0772-67BE-46D3-8218-A7E061DD201C}"/>
    <cellStyle name="Comma [0] 2 52 2 2" xfId="63985" hidden="1" xr:uid="{FD17F0A0-F21A-4A9B-AC49-6969D96435D9}"/>
    <cellStyle name="Comma [0] 2 52 3" xfId="4600" xr:uid="{00000000-0005-0000-0000-0000FB110000}"/>
    <cellStyle name="Comma [0] 2 52 3 2" xfId="36619" xr:uid="{6327B126-E099-4963-B132-33ED2A119B21}"/>
    <cellStyle name="Comma [0] 2 53" xfId="805" xr:uid="{00000000-0005-0000-0000-000028030000}"/>
    <cellStyle name="Comma [0] 2 53 2" xfId="1460" hidden="1" xr:uid="{00000000-0005-0000-0000-0000B7050000}"/>
    <cellStyle name="Comma [0] 2 53 2" xfId="2004" hidden="1" xr:uid="{00000000-0005-0000-0000-0000D7070000}"/>
    <cellStyle name="Comma [0] 2 53 2" xfId="2285" hidden="1" xr:uid="{00000000-0005-0000-0000-0000F0080000}"/>
    <cellStyle name="Comma [0] 2 53 2" xfId="2509" hidden="1" xr:uid="{00000000-0005-0000-0000-0000D0090000}"/>
    <cellStyle name="Comma [0] 2 53 2" xfId="33493" hidden="1" xr:uid="{51ABA1CC-44C4-4EA6-813C-F8D917612C47}"/>
    <cellStyle name="Comma [0] 2 53 2" xfId="34034" hidden="1" xr:uid="{8F2012C1-BF07-4C9B-91AD-42BADE22B033}"/>
    <cellStyle name="Comma [0] 2 53 2" xfId="34315" hidden="1" xr:uid="{29D7A8DE-15E0-4587-B2CD-75DE2C067A10}"/>
    <cellStyle name="Comma [0] 2 53 2" xfId="34539" hidden="1" xr:uid="{EEF15898-00DB-4A00-BBC5-A89044366F95}"/>
    <cellStyle name="Comma [0] 2 53 2" xfId="32858" xr:uid="{AE8DA1E0-BC59-4635-B61A-B52EC7089F73}"/>
    <cellStyle name="Comma [0] 2 53 2 2" xfId="5257" hidden="1" xr:uid="{00000000-0005-0000-0000-00008C140000}"/>
    <cellStyle name="Comma [0] 2 53 2 2" xfId="5806" hidden="1" xr:uid="{00000000-0005-0000-0000-0000B1160000}"/>
    <cellStyle name="Comma [0] 2 53 2 2" xfId="6087" hidden="1" xr:uid="{00000000-0005-0000-0000-0000CA170000}"/>
    <cellStyle name="Comma [0] 2 53 2 2" xfId="6311" hidden="1" xr:uid="{00000000-0005-0000-0000-0000AA180000}"/>
    <cellStyle name="Comma [0] 2 53 2 2" xfId="8025" hidden="1" xr:uid="{00000000-0005-0000-0000-00005C1F0000}"/>
    <cellStyle name="Comma [0] 2 53 2 2" xfId="8306" hidden="1" xr:uid="{00000000-0005-0000-0000-000075200000}"/>
    <cellStyle name="Comma [0] 2 53 2 2" xfId="8530" hidden="1" xr:uid="{00000000-0005-0000-0000-000055210000}"/>
    <cellStyle name="Comma [0] 2 53 2 2" xfId="9781" hidden="1" xr:uid="{00000000-0005-0000-0000-000038260000}"/>
    <cellStyle name="Comma [0] 2 53 2 2" xfId="10062" hidden="1" xr:uid="{00000000-0005-0000-0000-000051270000}"/>
    <cellStyle name="Comma [0] 2 53 2 2" xfId="10286" hidden="1" xr:uid="{00000000-0005-0000-0000-000031280000}"/>
    <cellStyle name="Comma [0] 2 53 2 2" xfId="11537" hidden="1" xr:uid="{00000000-0005-0000-0000-0000142D0000}"/>
    <cellStyle name="Comma [0] 2 53 2 2" xfId="11818" hidden="1" xr:uid="{00000000-0005-0000-0000-00002D2E0000}"/>
    <cellStyle name="Comma [0] 2 53 2 2" xfId="12042" hidden="1" xr:uid="{00000000-0005-0000-0000-00000D2F0000}"/>
    <cellStyle name="Comma [0] 2 53 2 2" xfId="13293" hidden="1" xr:uid="{00000000-0005-0000-0000-0000F0330000}"/>
    <cellStyle name="Comma [0] 2 53 2 2" xfId="13574" hidden="1" xr:uid="{00000000-0005-0000-0000-000009350000}"/>
    <cellStyle name="Comma [0] 2 53 2 2" xfId="13798" hidden="1" xr:uid="{00000000-0005-0000-0000-0000E9350000}"/>
    <cellStyle name="Comma [0] 2 53 2 2" xfId="15049" hidden="1" xr:uid="{00000000-0005-0000-0000-0000CC3A0000}"/>
    <cellStyle name="Comma [0] 2 53 2 2" xfId="15330" hidden="1" xr:uid="{00000000-0005-0000-0000-0000E53B0000}"/>
    <cellStyle name="Comma [0] 2 53 2 2" xfId="15554" hidden="1" xr:uid="{00000000-0005-0000-0000-0000C53C0000}"/>
    <cellStyle name="Comma [0] 2 53 2 2" xfId="16802" hidden="1" xr:uid="{00000000-0005-0000-0000-0000A5410000}"/>
    <cellStyle name="Comma [0] 2 53 2 2" xfId="17083" hidden="1" xr:uid="{00000000-0005-0000-0000-0000BE420000}"/>
    <cellStyle name="Comma [0] 2 53 2 2" xfId="17307" hidden="1" xr:uid="{00000000-0005-0000-0000-00009E430000}"/>
    <cellStyle name="Comma [0] 2 53 2 2" xfId="18552" hidden="1" xr:uid="{00000000-0005-0000-0000-00007B480000}"/>
    <cellStyle name="Comma [0] 2 53 2 2" xfId="18833" hidden="1" xr:uid="{00000000-0005-0000-0000-000094490000}"/>
    <cellStyle name="Comma [0] 2 53 2 2" xfId="19057" hidden="1" xr:uid="{00000000-0005-0000-0000-0000744A0000}"/>
    <cellStyle name="Comma [0] 2 53 2 2" xfId="20296" hidden="1" xr:uid="{00000000-0005-0000-0000-00004B4F0000}"/>
    <cellStyle name="Comma [0] 2 53 2 2" xfId="20577" hidden="1" xr:uid="{00000000-0005-0000-0000-000064500000}"/>
    <cellStyle name="Comma [0] 2 53 2 2" xfId="20801" hidden="1" xr:uid="{00000000-0005-0000-0000-000044510000}"/>
    <cellStyle name="Comma [0] 2 53 2 2" xfId="22030" hidden="1" xr:uid="{00000000-0005-0000-0000-000011560000}"/>
    <cellStyle name="Comma [0] 2 53 2 2" xfId="22311" hidden="1" xr:uid="{00000000-0005-0000-0000-00002A570000}"/>
    <cellStyle name="Comma [0] 2 53 2 2" xfId="22535" hidden="1" xr:uid="{00000000-0005-0000-0000-00000A580000}"/>
    <cellStyle name="Comma [0] 2 53 2 2" xfId="23754" hidden="1" xr:uid="{00000000-0005-0000-0000-0000CD5C0000}"/>
    <cellStyle name="Comma [0] 2 53 2 2" xfId="24035" hidden="1" xr:uid="{00000000-0005-0000-0000-0000E65D0000}"/>
    <cellStyle name="Comma [0] 2 53 2 2" xfId="24259" hidden="1" xr:uid="{00000000-0005-0000-0000-0000C65E0000}"/>
    <cellStyle name="Comma [0] 2 53 2 2" xfId="25461" hidden="1" xr:uid="{00000000-0005-0000-0000-000078630000}"/>
    <cellStyle name="Comma [0] 2 53 2 2" xfId="25742" hidden="1" xr:uid="{00000000-0005-0000-0000-000091640000}"/>
    <cellStyle name="Comma [0] 2 53 2 2" xfId="25966" hidden="1" xr:uid="{00000000-0005-0000-0000-000071650000}"/>
    <cellStyle name="Comma [0] 2 53 2 2" xfId="27155" hidden="1" xr:uid="{00000000-0005-0000-0000-0000166A0000}"/>
    <cellStyle name="Comma [0] 2 53 2 2" xfId="27436" hidden="1" xr:uid="{00000000-0005-0000-0000-00002F6B0000}"/>
    <cellStyle name="Comma [0] 2 53 2 2" xfId="27660" hidden="1" xr:uid="{00000000-0005-0000-0000-00000F6C0000}"/>
    <cellStyle name="Comma [0] 2 53 2 2" xfId="28816" hidden="1" xr:uid="{00000000-0005-0000-0000-000093700000}"/>
    <cellStyle name="Comma [0] 2 53 2 2" xfId="29097" hidden="1" xr:uid="{00000000-0005-0000-0000-0000AC710000}"/>
    <cellStyle name="Comma [0] 2 53 2 2" xfId="29321" hidden="1" xr:uid="{00000000-0005-0000-0000-00008C720000}"/>
    <cellStyle name="Comma [0] 2 53 2 2" xfId="30451" hidden="1" xr:uid="{00000000-0005-0000-0000-0000F6760000}"/>
    <cellStyle name="Comma [0] 2 53 2 2" xfId="30732" hidden="1" xr:uid="{00000000-0005-0000-0000-00000F780000}"/>
    <cellStyle name="Comma [0] 2 53 2 2" xfId="30956" hidden="1" xr:uid="{00000000-0005-0000-0000-0000EF780000}"/>
    <cellStyle name="Comma [0] 2 53 2 2" xfId="31962" hidden="1" xr:uid="{00000000-0005-0000-0000-0000DD7C0000}"/>
    <cellStyle name="Comma [0] 2 53 2 2" xfId="37276" hidden="1" xr:uid="{F72008D3-BE41-4FF9-AE14-D7CC0CD63404}"/>
    <cellStyle name="Comma [0] 2 53 2 2" xfId="37825" hidden="1" xr:uid="{192B9E4C-8043-4B76-9676-0DAC407BA374}"/>
    <cellStyle name="Comma [0] 2 53 2 2" xfId="38106" hidden="1" xr:uid="{743FBDB5-DEC7-49ED-A1AC-22BCF4BA1AB8}"/>
    <cellStyle name="Comma [0] 2 53 2 2" xfId="38330" hidden="1" xr:uid="{7EB55A14-2C84-49AD-8B82-231D600CE920}"/>
    <cellStyle name="Comma [0] 2 53 2 2" xfId="40044" hidden="1" xr:uid="{CB6F6474-74AE-4651-B2B7-B99E64A42420}"/>
    <cellStyle name="Comma [0] 2 53 2 2" xfId="40325" hidden="1" xr:uid="{1A84A8E2-6903-4158-B290-59221AFC4314}"/>
    <cellStyle name="Comma [0] 2 53 2 2" xfId="40549" hidden="1" xr:uid="{E199DD00-D7B4-47C7-91CD-F2F17916CB89}"/>
    <cellStyle name="Comma [0] 2 53 2 2" xfId="41800" hidden="1" xr:uid="{B093E3F3-24EC-4D7F-B25E-D88C40F21FDC}"/>
    <cellStyle name="Comma [0] 2 53 2 2" xfId="42081" hidden="1" xr:uid="{047C6D40-8F0B-42D5-9939-23A85391A970}"/>
    <cellStyle name="Comma [0] 2 53 2 2" xfId="42305" hidden="1" xr:uid="{E0BDD307-90F5-4B4D-BB60-5239A2ABA599}"/>
    <cellStyle name="Comma [0] 2 53 2 2" xfId="43556" hidden="1" xr:uid="{377EB167-AD05-4250-9722-AF05BF2F450A}"/>
    <cellStyle name="Comma [0] 2 53 2 2" xfId="43837" hidden="1" xr:uid="{A2A77172-C2F0-40F7-9712-E055697BC6A4}"/>
    <cellStyle name="Comma [0] 2 53 2 2" xfId="44061" hidden="1" xr:uid="{9AE4C20C-D68E-4332-926A-12434E92B1E6}"/>
    <cellStyle name="Comma [0] 2 53 2 2" xfId="45312" hidden="1" xr:uid="{F1BF9CD8-1F17-4817-800F-64AF9A4506A7}"/>
    <cellStyle name="Comma [0] 2 53 2 2" xfId="45593" hidden="1" xr:uid="{0E0AACF0-D801-43B9-9248-3EFE5FEE30E1}"/>
    <cellStyle name="Comma [0] 2 53 2 2" xfId="45817" hidden="1" xr:uid="{9E566F46-BDB1-4037-A193-D6A9D7863EFE}"/>
    <cellStyle name="Comma [0] 2 53 2 2" xfId="47068" hidden="1" xr:uid="{88AE2463-DE8C-4415-BB82-A19F79FDE29B}"/>
    <cellStyle name="Comma [0] 2 53 2 2" xfId="47349" hidden="1" xr:uid="{D4FA7A07-6EC6-493A-B469-C8528CEAE6CE}"/>
    <cellStyle name="Comma [0] 2 53 2 2" xfId="47573" hidden="1" xr:uid="{37BA6C57-50C5-4C63-8789-B31998636147}"/>
    <cellStyle name="Comma [0] 2 53 2 2" xfId="48821" hidden="1" xr:uid="{46A1C14B-0D0F-4C86-8934-37D82E110D97}"/>
    <cellStyle name="Comma [0] 2 53 2 2" xfId="49102" hidden="1" xr:uid="{FE17CFA8-8828-4DC7-80CA-5FC435095F85}"/>
    <cellStyle name="Comma [0] 2 53 2 2" xfId="49326" hidden="1" xr:uid="{5EAC2FF3-BC40-4D11-B24F-F572A59BBFEB}"/>
    <cellStyle name="Comma [0] 2 53 2 2" xfId="50571" hidden="1" xr:uid="{AE6F8D7E-9AAF-40A5-9334-66A912DA1BAF}"/>
    <cellStyle name="Comma [0] 2 53 2 2" xfId="50852" hidden="1" xr:uid="{16621BC6-CE2A-4AB7-95EE-9B6641C0EA88}"/>
    <cellStyle name="Comma [0] 2 53 2 2" xfId="51076" hidden="1" xr:uid="{88E5C087-A941-4EE0-8241-BE22050669DF}"/>
    <cellStyle name="Comma [0] 2 53 2 2" xfId="52315" hidden="1" xr:uid="{1E531456-CA33-4F2A-91AC-642BE172BE0B}"/>
    <cellStyle name="Comma [0] 2 53 2 2" xfId="52596" hidden="1" xr:uid="{0847EFC5-E6B7-41B2-8BE6-B84E6C166FAF}"/>
    <cellStyle name="Comma [0] 2 53 2 2" xfId="52820" hidden="1" xr:uid="{5C5F3F24-352E-4224-9038-E826968D487B}"/>
    <cellStyle name="Comma [0] 2 53 2 2" xfId="54049" hidden="1" xr:uid="{F7591FD9-C94C-4744-A726-7C7D195E303A}"/>
    <cellStyle name="Comma [0] 2 53 2 2" xfId="54330" hidden="1" xr:uid="{D5840DB3-B6A3-4CE4-B764-F320C7357675}"/>
    <cellStyle name="Comma [0] 2 53 2 2" xfId="54554" hidden="1" xr:uid="{7B0F7AF7-0FB5-4888-BC8E-1ED372D1043C}"/>
    <cellStyle name="Comma [0] 2 53 2 2" xfId="55773" hidden="1" xr:uid="{3C44C98E-7767-4791-9DB1-C679DFCFC79E}"/>
    <cellStyle name="Comma [0] 2 53 2 2" xfId="56054" hidden="1" xr:uid="{9E87F501-A9D9-49BE-8289-5B27CFD74CD8}"/>
    <cellStyle name="Comma [0] 2 53 2 2" xfId="56278" hidden="1" xr:uid="{6CC00F8E-7EA9-45D7-878C-1C53DDDD2DDD}"/>
    <cellStyle name="Comma [0] 2 53 2 2" xfId="57480" hidden="1" xr:uid="{8FC3CEFE-ECCC-4B4A-A2D2-A8CC11A30A9B}"/>
    <cellStyle name="Comma [0] 2 53 2 2" xfId="57761" hidden="1" xr:uid="{6BAF1C1F-5707-4B9B-ACE8-0D5A8D5E26F2}"/>
    <cellStyle name="Comma [0] 2 53 2 2" xfId="57985" hidden="1" xr:uid="{61347D13-B137-4CEA-B4D3-E8D98634907B}"/>
    <cellStyle name="Comma [0] 2 53 2 2" xfId="59174" hidden="1" xr:uid="{086B7155-6E69-4F23-A5C8-E2DF013820E6}"/>
    <cellStyle name="Comma [0] 2 53 2 2" xfId="59455" hidden="1" xr:uid="{C0C1127C-17F5-4A78-A67D-4A7A3380F45A}"/>
    <cellStyle name="Comma [0] 2 53 2 2" xfId="59679" hidden="1" xr:uid="{0C091662-CD87-402F-9F84-C4EE4FE6683A}"/>
    <cellStyle name="Comma [0] 2 53 2 2" xfId="60835" hidden="1" xr:uid="{C1CEED86-36B1-4365-AB09-A277E023D6C4}"/>
    <cellStyle name="Comma [0] 2 53 2 2" xfId="61116" hidden="1" xr:uid="{FD4E41CD-35FA-4665-A29B-A6D9D4C141C5}"/>
    <cellStyle name="Comma [0] 2 53 2 2" xfId="61340" hidden="1" xr:uid="{6D204D95-7806-450E-9B8B-10EA0FC6E8F2}"/>
    <cellStyle name="Comma [0] 2 53 2 2" xfId="62470" hidden="1" xr:uid="{67D29515-DFA8-4CBB-AC1E-50DCAA5B9FF1}"/>
    <cellStyle name="Comma [0] 2 53 2 2" xfId="62751" hidden="1" xr:uid="{9294B4A1-9A4C-461C-B56B-B08D3868F79F}"/>
    <cellStyle name="Comma [0] 2 53 2 2" xfId="62975" hidden="1" xr:uid="{2163FB1F-131F-49A9-875C-1EF17BA860CC}"/>
    <cellStyle name="Comma [0] 2 53 2 2" xfId="63981" hidden="1" xr:uid="{007DB150-D6F8-4F27-8982-C7782791BBCB}"/>
    <cellStyle name="Comma [0] 2 53 3" xfId="4596" xr:uid="{00000000-0005-0000-0000-0000F7110000}"/>
    <cellStyle name="Comma [0] 2 53 3 2" xfId="36615" xr:uid="{34CF26C4-70CB-41E8-BB37-BA030A153423}"/>
    <cellStyle name="Comma [0] 2 54" xfId="801" xr:uid="{00000000-0005-0000-0000-000024030000}"/>
    <cellStyle name="Comma [0] 2 54 2" xfId="1456" hidden="1" xr:uid="{00000000-0005-0000-0000-0000B3050000}"/>
    <cellStyle name="Comma [0] 2 54 2" xfId="2000" hidden="1" xr:uid="{00000000-0005-0000-0000-0000D3070000}"/>
    <cellStyle name="Comma [0] 2 54 2" xfId="2281" hidden="1" xr:uid="{00000000-0005-0000-0000-0000EC080000}"/>
    <cellStyle name="Comma [0] 2 54 2" xfId="2507" hidden="1" xr:uid="{00000000-0005-0000-0000-0000CE090000}"/>
    <cellStyle name="Comma [0] 2 54 2" xfId="33489" hidden="1" xr:uid="{EBFFFBDF-81FA-4B5B-B449-B4C73F7E1B45}"/>
    <cellStyle name="Comma [0] 2 54 2" xfId="34030" hidden="1" xr:uid="{CA2616A7-A81C-4A38-9369-88CF8881767C}"/>
    <cellStyle name="Comma [0] 2 54 2" xfId="34311" hidden="1" xr:uid="{279DEAB6-0DD2-48D7-92B2-0E5346EC3537}"/>
    <cellStyle name="Comma [0] 2 54 2" xfId="34537" hidden="1" xr:uid="{2D70CD72-B5AD-4FA9-9F7D-E08E637E0A1C}"/>
    <cellStyle name="Comma [0] 2 54 2" xfId="32854" xr:uid="{8D995130-1A8F-4365-BE93-50C884D2D4A2}"/>
    <cellStyle name="Comma [0] 2 54 2 2" xfId="5253" hidden="1" xr:uid="{00000000-0005-0000-0000-000088140000}"/>
    <cellStyle name="Comma [0] 2 54 2 2" xfId="5802" hidden="1" xr:uid="{00000000-0005-0000-0000-0000AD160000}"/>
    <cellStyle name="Comma [0] 2 54 2 2" xfId="6083" hidden="1" xr:uid="{00000000-0005-0000-0000-0000C6170000}"/>
    <cellStyle name="Comma [0] 2 54 2 2" xfId="6309" hidden="1" xr:uid="{00000000-0005-0000-0000-0000A8180000}"/>
    <cellStyle name="Comma [0] 2 54 2 2" xfId="8021" hidden="1" xr:uid="{00000000-0005-0000-0000-0000581F0000}"/>
    <cellStyle name="Comma [0] 2 54 2 2" xfId="8302" hidden="1" xr:uid="{00000000-0005-0000-0000-000071200000}"/>
    <cellStyle name="Comma [0] 2 54 2 2" xfId="8528" hidden="1" xr:uid="{00000000-0005-0000-0000-000053210000}"/>
    <cellStyle name="Comma [0] 2 54 2 2" xfId="9777" hidden="1" xr:uid="{00000000-0005-0000-0000-000034260000}"/>
    <cellStyle name="Comma [0] 2 54 2 2" xfId="10058" hidden="1" xr:uid="{00000000-0005-0000-0000-00004D270000}"/>
    <cellStyle name="Comma [0] 2 54 2 2" xfId="10284" hidden="1" xr:uid="{00000000-0005-0000-0000-00002F280000}"/>
    <cellStyle name="Comma [0] 2 54 2 2" xfId="11533" hidden="1" xr:uid="{00000000-0005-0000-0000-0000102D0000}"/>
    <cellStyle name="Comma [0] 2 54 2 2" xfId="11814" hidden="1" xr:uid="{00000000-0005-0000-0000-0000292E0000}"/>
    <cellStyle name="Comma [0] 2 54 2 2" xfId="12040" hidden="1" xr:uid="{00000000-0005-0000-0000-00000B2F0000}"/>
    <cellStyle name="Comma [0] 2 54 2 2" xfId="13289" hidden="1" xr:uid="{00000000-0005-0000-0000-0000EC330000}"/>
    <cellStyle name="Comma [0] 2 54 2 2" xfId="13570" hidden="1" xr:uid="{00000000-0005-0000-0000-000005350000}"/>
    <cellStyle name="Comma [0] 2 54 2 2" xfId="13796" hidden="1" xr:uid="{00000000-0005-0000-0000-0000E7350000}"/>
    <cellStyle name="Comma [0] 2 54 2 2" xfId="15045" hidden="1" xr:uid="{00000000-0005-0000-0000-0000C83A0000}"/>
    <cellStyle name="Comma [0] 2 54 2 2" xfId="15326" hidden="1" xr:uid="{00000000-0005-0000-0000-0000E13B0000}"/>
    <cellStyle name="Comma [0] 2 54 2 2" xfId="15552" hidden="1" xr:uid="{00000000-0005-0000-0000-0000C33C0000}"/>
    <cellStyle name="Comma [0] 2 54 2 2" xfId="16798" hidden="1" xr:uid="{00000000-0005-0000-0000-0000A1410000}"/>
    <cellStyle name="Comma [0] 2 54 2 2" xfId="17079" hidden="1" xr:uid="{00000000-0005-0000-0000-0000BA420000}"/>
    <cellStyle name="Comma [0] 2 54 2 2" xfId="17305" hidden="1" xr:uid="{00000000-0005-0000-0000-00009C430000}"/>
    <cellStyle name="Comma [0] 2 54 2 2" xfId="18548" hidden="1" xr:uid="{00000000-0005-0000-0000-000077480000}"/>
    <cellStyle name="Comma [0] 2 54 2 2" xfId="18829" hidden="1" xr:uid="{00000000-0005-0000-0000-000090490000}"/>
    <cellStyle name="Comma [0] 2 54 2 2" xfId="19055" hidden="1" xr:uid="{00000000-0005-0000-0000-0000724A0000}"/>
    <cellStyle name="Comma [0] 2 54 2 2" xfId="20292" hidden="1" xr:uid="{00000000-0005-0000-0000-0000474F0000}"/>
    <cellStyle name="Comma [0] 2 54 2 2" xfId="20573" hidden="1" xr:uid="{00000000-0005-0000-0000-000060500000}"/>
    <cellStyle name="Comma [0] 2 54 2 2" xfId="20799" hidden="1" xr:uid="{00000000-0005-0000-0000-000042510000}"/>
    <cellStyle name="Comma [0] 2 54 2 2" xfId="22026" hidden="1" xr:uid="{00000000-0005-0000-0000-00000D560000}"/>
    <cellStyle name="Comma [0] 2 54 2 2" xfId="22307" hidden="1" xr:uid="{00000000-0005-0000-0000-000026570000}"/>
    <cellStyle name="Comma [0] 2 54 2 2" xfId="22533" hidden="1" xr:uid="{00000000-0005-0000-0000-000008580000}"/>
    <cellStyle name="Comma [0] 2 54 2 2" xfId="23750" hidden="1" xr:uid="{00000000-0005-0000-0000-0000C95C0000}"/>
    <cellStyle name="Comma [0] 2 54 2 2" xfId="24031" hidden="1" xr:uid="{00000000-0005-0000-0000-0000E25D0000}"/>
    <cellStyle name="Comma [0] 2 54 2 2" xfId="24257" hidden="1" xr:uid="{00000000-0005-0000-0000-0000C45E0000}"/>
    <cellStyle name="Comma [0] 2 54 2 2" xfId="25457" hidden="1" xr:uid="{00000000-0005-0000-0000-000074630000}"/>
    <cellStyle name="Comma [0] 2 54 2 2" xfId="25738" hidden="1" xr:uid="{00000000-0005-0000-0000-00008D640000}"/>
    <cellStyle name="Comma [0] 2 54 2 2" xfId="25964" hidden="1" xr:uid="{00000000-0005-0000-0000-00006F650000}"/>
    <cellStyle name="Comma [0] 2 54 2 2" xfId="27151" hidden="1" xr:uid="{00000000-0005-0000-0000-0000126A0000}"/>
    <cellStyle name="Comma [0] 2 54 2 2" xfId="27432" hidden="1" xr:uid="{00000000-0005-0000-0000-00002B6B0000}"/>
    <cellStyle name="Comma [0] 2 54 2 2" xfId="27658" hidden="1" xr:uid="{00000000-0005-0000-0000-00000D6C0000}"/>
    <cellStyle name="Comma [0] 2 54 2 2" xfId="28812" hidden="1" xr:uid="{00000000-0005-0000-0000-00008F700000}"/>
    <cellStyle name="Comma [0] 2 54 2 2" xfId="29093" hidden="1" xr:uid="{00000000-0005-0000-0000-0000A8710000}"/>
    <cellStyle name="Comma [0] 2 54 2 2" xfId="29319" hidden="1" xr:uid="{00000000-0005-0000-0000-00008A720000}"/>
    <cellStyle name="Comma [0] 2 54 2 2" xfId="30447" hidden="1" xr:uid="{00000000-0005-0000-0000-0000F2760000}"/>
    <cellStyle name="Comma [0] 2 54 2 2" xfId="30728" hidden="1" xr:uid="{00000000-0005-0000-0000-00000B780000}"/>
    <cellStyle name="Comma [0] 2 54 2 2" xfId="30954" hidden="1" xr:uid="{00000000-0005-0000-0000-0000ED780000}"/>
    <cellStyle name="Comma [0] 2 54 2 2" xfId="31958" hidden="1" xr:uid="{00000000-0005-0000-0000-0000D97C0000}"/>
    <cellStyle name="Comma [0] 2 54 2 2" xfId="37272" hidden="1" xr:uid="{A8C42271-0435-4B5E-8948-0D9AC2A5026E}"/>
    <cellStyle name="Comma [0] 2 54 2 2" xfId="37821" hidden="1" xr:uid="{F75D1338-CF9A-4719-BB55-8342985A5A2E}"/>
    <cellStyle name="Comma [0] 2 54 2 2" xfId="38102" hidden="1" xr:uid="{5F021553-4D48-48F0-95DA-F85567A84F0A}"/>
    <cellStyle name="Comma [0] 2 54 2 2" xfId="38328" hidden="1" xr:uid="{2348F179-A4BA-481A-896B-46117CF19130}"/>
    <cellStyle name="Comma [0] 2 54 2 2" xfId="40040" hidden="1" xr:uid="{03982A75-CE86-4E59-8C87-1B8E87FB424A}"/>
    <cellStyle name="Comma [0] 2 54 2 2" xfId="40321" hidden="1" xr:uid="{806126BE-2031-4B7F-82EE-CC561480A852}"/>
    <cellStyle name="Comma [0] 2 54 2 2" xfId="40547" hidden="1" xr:uid="{813EA5EC-0D70-4CE4-ADC6-99C0964A2226}"/>
    <cellStyle name="Comma [0] 2 54 2 2" xfId="41796" hidden="1" xr:uid="{0CD129B4-A29F-4141-9F27-85FEEF736CD0}"/>
    <cellStyle name="Comma [0] 2 54 2 2" xfId="42077" hidden="1" xr:uid="{CC3BAC6F-140B-45B8-A32D-9E937B339D66}"/>
    <cellStyle name="Comma [0] 2 54 2 2" xfId="42303" hidden="1" xr:uid="{D2E85016-FDDF-40F4-8DD4-7F23EF22B9D3}"/>
    <cellStyle name="Comma [0] 2 54 2 2" xfId="43552" hidden="1" xr:uid="{186C2577-D816-4D9D-A65F-4EA27AFC9D20}"/>
    <cellStyle name="Comma [0] 2 54 2 2" xfId="43833" hidden="1" xr:uid="{183F0529-F522-4B1A-9467-7215DE2CF6CB}"/>
    <cellStyle name="Comma [0] 2 54 2 2" xfId="44059" hidden="1" xr:uid="{2E907080-F2E0-4ABA-ADA1-61874E6526E7}"/>
    <cellStyle name="Comma [0] 2 54 2 2" xfId="45308" hidden="1" xr:uid="{E02902B7-EB75-453D-B769-DCB38D4431C5}"/>
    <cellStyle name="Comma [0] 2 54 2 2" xfId="45589" hidden="1" xr:uid="{FECB426C-99D6-4C51-8E47-0F3E45ABF0E6}"/>
    <cellStyle name="Comma [0] 2 54 2 2" xfId="45815" hidden="1" xr:uid="{6169D57C-6CCE-44AE-8B62-4C551D43F464}"/>
    <cellStyle name="Comma [0] 2 54 2 2" xfId="47064" hidden="1" xr:uid="{C8E38DE6-4B93-490C-BA60-A85263C7B077}"/>
    <cellStyle name="Comma [0] 2 54 2 2" xfId="47345" hidden="1" xr:uid="{190BBC5B-4A72-428D-9D57-CB0F0B346672}"/>
    <cellStyle name="Comma [0] 2 54 2 2" xfId="47571" hidden="1" xr:uid="{2EB53079-8C67-4A89-A2C5-3EECFB7C6473}"/>
    <cellStyle name="Comma [0] 2 54 2 2" xfId="48817" hidden="1" xr:uid="{ECD0BF9D-98CA-4497-88AA-932E4A424B62}"/>
    <cellStyle name="Comma [0] 2 54 2 2" xfId="49098" hidden="1" xr:uid="{3E915482-2CE3-4E7A-BBC4-DADA720FA7C8}"/>
    <cellStyle name="Comma [0] 2 54 2 2" xfId="49324" hidden="1" xr:uid="{5CC49530-9159-4DDD-A9E1-02B6E0690AA1}"/>
    <cellStyle name="Comma [0] 2 54 2 2" xfId="50567" hidden="1" xr:uid="{2D03905A-46E8-451B-A224-21C91A68D1C7}"/>
    <cellStyle name="Comma [0] 2 54 2 2" xfId="50848" hidden="1" xr:uid="{A198C277-71EF-4DE5-9BAA-4CD5246A7FA4}"/>
    <cellStyle name="Comma [0] 2 54 2 2" xfId="51074" hidden="1" xr:uid="{DBAE8290-6A90-4E41-9E4F-845CEB04B34F}"/>
    <cellStyle name="Comma [0] 2 54 2 2" xfId="52311" hidden="1" xr:uid="{218EFFCD-EB8F-476A-B7E5-9D714C28C305}"/>
    <cellStyle name="Comma [0] 2 54 2 2" xfId="52592" hidden="1" xr:uid="{5A8AE60D-213D-444E-93E5-0BD5E8610D4F}"/>
    <cellStyle name="Comma [0] 2 54 2 2" xfId="52818" hidden="1" xr:uid="{74FE669F-606F-4FF8-8ABA-A75C24875BBE}"/>
    <cellStyle name="Comma [0] 2 54 2 2" xfId="54045" hidden="1" xr:uid="{B5E4A695-DA09-478B-9612-C76BF33E9026}"/>
    <cellStyle name="Comma [0] 2 54 2 2" xfId="54326" hidden="1" xr:uid="{D20DB1C4-59C2-4FE3-8D18-42C14A0683AB}"/>
    <cellStyle name="Comma [0] 2 54 2 2" xfId="54552" hidden="1" xr:uid="{1F321178-F064-4FCA-882B-A76A68462C06}"/>
    <cellStyle name="Comma [0] 2 54 2 2" xfId="55769" hidden="1" xr:uid="{05606E01-265D-44B4-AA24-F822475E43C6}"/>
    <cellStyle name="Comma [0] 2 54 2 2" xfId="56050" hidden="1" xr:uid="{904400CD-1F8D-49C7-A3F1-A517AA2C4366}"/>
    <cellStyle name="Comma [0] 2 54 2 2" xfId="56276" hidden="1" xr:uid="{1593CC94-621C-40DE-8D1F-91AF46AA2B63}"/>
    <cellStyle name="Comma [0] 2 54 2 2" xfId="57476" hidden="1" xr:uid="{C96003A5-E31B-4737-AE93-D20AC1B907DD}"/>
    <cellStyle name="Comma [0] 2 54 2 2" xfId="57757" hidden="1" xr:uid="{C2EFFF24-F811-4A9F-A7D7-4268946DEF1C}"/>
    <cellStyle name="Comma [0] 2 54 2 2" xfId="57983" hidden="1" xr:uid="{8BFA283F-2EB6-4C83-B422-7CE841AE2DAD}"/>
    <cellStyle name="Comma [0] 2 54 2 2" xfId="59170" hidden="1" xr:uid="{FD3305B4-8F89-4B8B-8E22-2AB2FB7A8A43}"/>
    <cellStyle name="Comma [0] 2 54 2 2" xfId="59451" hidden="1" xr:uid="{4FB78812-7DD0-4DD7-83A3-B54BE742D4A7}"/>
    <cellStyle name="Comma [0] 2 54 2 2" xfId="59677" hidden="1" xr:uid="{448EA866-AEC2-4427-8C11-F7594ACA6FE8}"/>
    <cellStyle name="Comma [0] 2 54 2 2" xfId="60831" hidden="1" xr:uid="{0AB72A74-3789-4271-BE07-2343653A6348}"/>
    <cellStyle name="Comma [0] 2 54 2 2" xfId="61112" hidden="1" xr:uid="{C36295D5-1464-417A-A1EC-3E781C80AA5E}"/>
    <cellStyle name="Comma [0] 2 54 2 2" xfId="61338" hidden="1" xr:uid="{147C257D-1240-4CCA-AED4-BC703CE51454}"/>
    <cellStyle name="Comma [0] 2 54 2 2" xfId="62466" hidden="1" xr:uid="{C5EA0A3A-B7DF-4DDA-A882-59031A86F3E2}"/>
    <cellStyle name="Comma [0] 2 54 2 2" xfId="62747" hidden="1" xr:uid="{530A4331-CDE0-467F-885D-EA00A0F0423B}"/>
    <cellStyle name="Comma [0] 2 54 2 2" xfId="62973" hidden="1" xr:uid="{9EB066B5-2ED2-46D3-BF80-78785984B496}"/>
    <cellStyle name="Comma [0] 2 54 2 2" xfId="63977" hidden="1" xr:uid="{9F8D49E7-FEA9-4D85-85CD-8443412D13FA}"/>
    <cellStyle name="Comma [0] 2 54 3" xfId="4592" xr:uid="{00000000-0005-0000-0000-0000F3110000}"/>
    <cellStyle name="Comma [0] 2 54 3 2" xfId="36611" xr:uid="{952B939E-255F-46E8-9492-09BF6C5217DF}"/>
    <cellStyle name="Comma [0] 2 55" xfId="806" xr:uid="{00000000-0005-0000-0000-000029030000}"/>
    <cellStyle name="Comma [0] 2 55 2" xfId="1461" hidden="1" xr:uid="{00000000-0005-0000-0000-0000B8050000}"/>
    <cellStyle name="Comma [0] 2 55 2" xfId="2005" hidden="1" xr:uid="{00000000-0005-0000-0000-0000D8070000}"/>
    <cellStyle name="Comma [0] 2 55 2" xfId="2286" hidden="1" xr:uid="{00000000-0005-0000-0000-0000F1080000}"/>
    <cellStyle name="Comma [0] 2 55 2" xfId="2510" hidden="1" xr:uid="{00000000-0005-0000-0000-0000D1090000}"/>
    <cellStyle name="Comma [0] 2 55 2" xfId="33494" hidden="1" xr:uid="{9D13769F-77FE-48AC-BE10-DE0DD1218B42}"/>
    <cellStyle name="Comma [0] 2 55 2" xfId="34035" hidden="1" xr:uid="{140A212B-0322-42AE-A7D1-123F55C10406}"/>
    <cellStyle name="Comma [0] 2 55 2" xfId="34316" hidden="1" xr:uid="{7F5CB865-B857-4AC9-B098-1FD6DEC3A658}"/>
    <cellStyle name="Comma [0] 2 55 2" xfId="34540" hidden="1" xr:uid="{424EB186-B585-40D0-A515-C37E3809E6C4}"/>
    <cellStyle name="Comma [0] 2 55 2" xfId="32859" xr:uid="{FAB889A5-FDB6-454F-9ECB-0DB78B97AB40}"/>
    <cellStyle name="Comma [0] 2 55 2 2" xfId="5258" hidden="1" xr:uid="{00000000-0005-0000-0000-00008D140000}"/>
    <cellStyle name="Comma [0] 2 55 2 2" xfId="5807" hidden="1" xr:uid="{00000000-0005-0000-0000-0000B2160000}"/>
    <cellStyle name="Comma [0] 2 55 2 2" xfId="6088" hidden="1" xr:uid="{00000000-0005-0000-0000-0000CB170000}"/>
    <cellStyle name="Comma [0] 2 55 2 2" xfId="6312" hidden="1" xr:uid="{00000000-0005-0000-0000-0000AB180000}"/>
    <cellStyle name="Comma [0] 2 55 2 2" xfId="8026" hidden="1" xr:uid="{00000000-0005-0000-0000-00005D1F0000}"/>
    <cellStyle name="Comma [0] 2 55 2 2" xfId="8307" hidden="1" xr:uid="{00000000-0005-0000-0000-000076200000}"/>
    <cellStyle name="Comma [0] 2 55 2 2" xfId="8531" hidden="1" xr:uid="{00000000-0005-0000-0000-000056210000}"/>
    <cellStyle name="Comma [0] 2 55 2 2" xfId="9782" hidden="1" xr:uid="{00000000-0005-0000-0000-000039260000}"/>
    <cellStyle name="Comma [0] 2 55 2 2" xfId="10063" hidden="1" xr:uid="{00000000-0005-0000-0000-000052270000}"/>
    <cellStyle name="Comma [0] 2 55 2 2" xfId="10287" hidden="1" xr:uid="{00000000-0005-0000-0000-000032280000}"/>
    <cellStyle name="Comma [0] 2 55 2 2" xfId="11538" hidden="1" xr:uid="{00000000-0005-0000-0000-0000152D0000}"/>
    <cellStyle name="Comma [0] 2 55 2 2" xfId="11819" hidden="1" xr:uid="{00000000-0005-0000-0000-00002E2E0000}"/>
    <cellStyle name="Comma [0] 2 55 2 2" xfId="12043" hidden="1" xr:uid="{00000000-0005-0000-0000-00000E2F0000}"/>
    <cellStyle name="Comma [0] 2 55 2 2" xfId="13294" hidden="1" xr:uid="{00000000-0005-0000-0000-0000F1330000}"/>
    <cellStyle name="Comma [0] 2 55 2 2" xfId="13575" hidden="1" xr:uid="{00000000-0005-0000-0000-00000A350000}"/>
    <cellStyle name="Comma [0] 2 55 2 2" xfId="13799" hidden="1" xr:uid="{00000000-0005-0000-0000-0000EA350000}"/>
    <cellStyle name="Comma [0] 2 55 2 2" xfId="15050" hidden="1" xr:uid="{00000000-0005-0000-0000-0000CD3A0000}"/>
    <cellStyle name="Comma [0] 2 55 2 2" xfId="15331" hidden="1" xr:uid="{00000000-0005-0000-0000-0000E63B0000}"/>
    <cellStyle name="Comma [0] 2 55 2 2" xfId="15555" hidden="1" xr:uid="{00000000-0005-0000-0000-0000C63C0000}"/>
    <cellStyle name="Comma [0] 2 55 2 2" xfId="16803" hidden="1" xr:uid="{00000000-0005-0000-0000-0000A6410000}"/>
    <cellStyle name="Comma [0] 2 55 2 2" xfId="17084" hidden="1" xr:uid="{00000000-0005-0000-0000-0000BF420000}"/>
    <cellStyle name="Comma [0] 2 55 2 2" xfId="17308" hidden="1" xr:uid="{00000000-0005-0000-0000-00009F430000}"/>
    <cellStyle name="Comma [0] 2 55 2 2" xfId="18553" hidden="1" xr:uid="{00000000-0005-0000-0000-00007C480000}"/>
    <cellStyle name="Comma [0] 2 55 2 2" xfId="18834" hidden="1" xr:uid="{00000000-0005-0000-0000-000095490000}"/>
    <cellStyle name="Comma [0] 2 55 2 2" xfId="19058" hidden="1" xr:uid="{00000000-0005-0000-0000-0000754A0000}"/>
    <cellStyle name="Comma [0] 2 55 2 2" xfId="20297" hidden="1" xr:uid="{00000000-0005-0000-0000-00004C4F0000}"/>
    <cellStyle name="Comma [0] 2 55 2 2" xfId="20578" hidden="1" xr:uid="{00000000-0005-0000-0000-000065500000}"/>
    <cellStyle name="Comma [0] 2 55 2 2" xfId="20802" hidden="1" xr:uid="{00000000-0005-0000-0000-000045510000}"/>
    <cellStyle name="Comma [0] 2 55 2 2" xfId="22031" hidden="1" xr:uid="{00000000-0005-0000-0000-000012560000}"/>
    <cellStyle name="Comma [0] 2 55 2 2" xfId="22312" hidden="1" xr:uid="{00000000-0005-0000-0000-00002B570000}"/>
    <cellStyle name="Comma [0] 2 55 2 2" xfId="22536" hidden="1" xr:uid="{00000000-0005-0000-0000-00000B580000}"/>
    <cellStyle name="Comma [0] 2 55 2 2" xfId="23755" hidden="1" xr:uid="{00000000-0005-0000-0000-0000CE5C0000}"/>
    <cellStyle name="Comma [0] 2 55 2 2" xfId="24036" hidden="1" xr:uid="{00000000-0005-0000-0000-0000E75D0000}"/>
    <cellStyle name="Comma [0] 2 55 2 2" xfId="24260" hidden="1" xr:uid="{00000000-0005-0000-0000-0000C75E0000}"/>
    <cellStyle name="Comma [0] 2 55 2 2" xfId="25462" hidden="1" xr:uid="{00000000-0005-0000-0000-000079630000}"/>
    <cellStyle name="Comma [0] 2 55 2 2" xfId="25743" hidden="1" xr:uid="{00000000-0005-0000-0000-000092640000}"/>
    <cellStyle name="Comma [0] 2 55 2 2" xfId="25967" hidden="1" xr:uid="{00000000-0005-0000-0000-000072650000}"/>
    <cellStyle name="Comma [0] 2 55 2 2" xfId="27156" hidden="1" xr:uid="{00000000-0005-0000-0000-0000176A0000}"/>
    <cellStyle name="Comma [0] 2 55 2 2" xfId="27437" hidden="1" xr:uid="{00000000-0005-0000-0000-0000306B0000}"/>
    <cellStyle name="Comma [0] 2 55 2 2" xfId="27661" hidden="1" xr:uid="{00000000-0005-0000-0000-0000106C0000}"/>
    <cellStyle name="Comma [0] 2 55 2 2" xfId="28817" hidden="1" xr:uid="{00000000-0005-0000-0000-000094700000}"/>
    <cellStyle name="Comma [0] 2 55 2 2" xfId="29098" hidden="1" xr:uid="{00000000-0005-0000-0000-0000AD710000}"/>
    <cellStyle name="Comma [0] 2 55 2 2" xfId="29322" hidden="1" xr:uid="{00000000-0005-0000-0000-00008D720000}"/>
    <cellStyle name="Comma [0] 2 55 2 2" xfId="30452" hidden="1" xr:uid="{00000000-0005-0000-0000-0000F7760000}"/>
    <cellStyle name="Comma [0] 2 55 2 2" xfId="30733" hidden="1" xr:uid="{00000000-0005-0000-0000-000010780000}"/>
    <cellStyle name="Comma [0] 2 55 2 2" xfId="30957" hidden="1" xr:uid="{00000000-0005-0000-0000-0000F0780000}"/>
    <cellStyle name="Comma [0] 2 55 2 2" xfId="31963" hidden="1" xr:uid="{00000000-0005-0000-0000-0000DE7C0000}"/>
    <cellStyle name="Comma [0] 2 55 2 2" xfId="37277" hidden="1" xr:uid="{8DA764D8-05FD-495C-BCA1-86FE58A8DAED}"/>
    <cellStyle name="Comma [0] 2 55 2 2" xfId="37826" hidden="1" xr:uid="{E7CAFF1A-54F3-453A-A626-19091482A9F1}"/>
    <cellStyle name="Comma [0] 2 55 2 2" xfId="38107" hidden="1" xr:uid="{14456070-F577-4C0A-A910-D754F4332540}"/>
    <cellStyle name="Comma [0] 2 55 2 2" xfId="38331" hidden="1" xr:uid="{0AB38834-9AE6-4DED-988B-9CDE30AC889D}"/>
    <cellStyle name="Comma [0] 2 55 2 2" xfId="40045" hidden="1" xr:uid="{CB8AABCA-A2F6-413B-B838-2169A2CFCCFF}"/>
    <cellStyle name="Comma [0] 2 55 2 2" xfId="40326" hidden="1" xr:uid="{359D08A5-CD48-4B78-8F60-BC294B22A8B2}"/>
    <cellStyle name="Comma [0] 2 55 2 2" xfId="40550" hidden="1" xr:uid="{59DA59EA-85D8-4E3F-9CC0-9402D14B36DE}"/>
    <cellStyle name="Comma [0] 2 55 2 2" xfId="41801" hidden="1" xr:uid="{A50635ED-2864-4E99-B7E4-982BDF172756}"/>
    <cellStyle name="Comma [0] 2 55 2 2" xfId="42082" hidden="1" xr:uid="{C1407CFF-BE89-4F07-A43E-C2937DB4C0E4}"/>
    <cellStyle name="Comma [0] 2 55 2 2" xfId="42306" hidden="1" xr:uid="{AE6C2478-E396-4FB5-8A1A-202625BF85C8}"/>
    <cellStyle name="Comma [0] 2 55 2 2" xfId="43557" hidden="1" xr:uid="{D8CBB22E-1DFE-40FC-A4AD-B83E1123DE2D}"/>
    <cellStyle name="Comma [0] 2 55 2 2" xfId="43838" hidden="1" xr:uid="{598C9C81-2BFA-4C50-8294-13FA244EB6AC}"/>
    <cellStyle name="Comma [0] 2 55 2 2" xfId="44062" hidden="1" xr:uid="{D8D73BA1-0451-4EFA-82E8-3A593A55A75A}"/>
    <cellStyle name="Comma [0] 2 55 2 2" xfId="45313" hidden="1" xr:uid="{DB388E05-86CC-4A34-A0AA-81AA58157E42}"/>
    <cellStyle name="Comma [0] 2 55 2 2" xfId="45594" hidden="1" xr:uid="{F4E88F32-6125-4B72-990E-B0A4F927A549}"/>
    <cellStyle name="Comma [0] 2 55 2 2" xfId="45818" hidden="1" xr:uid="{EF9B2E4C-F71A-4AFC-BDDE-00A200254DF3}"/>
    <cellStyle name="Comma [0] 2 55 2 2" xfId="47069" hidden="1" xr:uid="{EB8156C0-5001-433C-8D08-EAD2C44368E0}"/>
    <cellStyle name="Comma [0] 2 55 2 2" xfId="47350" hidden="1" xr:uid="{ADDE2B66-0ED6-4EA7-AB38-ACADA03F1A5D}"/>
    <cellStyle name="Comma [0] 2 55 2 2" xfId="47574" hidden="1" xr:uid="{96BCE0DC-6A86-485B-AD2B-5D89712B2E23}"/>
    <cellStyle name="Comma [0] 2 55 2 2" xfId="48822" hidden="1" xr:uid="{8879E485-0DA0-40BC-BBD6-79F05E7FF471}"/>
    <cellStyle name="Comma [0] 2 55 2 2" xfId="49103" hidden="1" xr:uid="{96D0ECB7-7F65-45D9-B5A0-4C5B356BD456}"/>
    <cellStyle name="Comma [0] 2 55 2 2" xfId="49327" hidden="1" xr:uid="{7A43DCB0-73CF-4455-AF10-5D9239B34556}"/>
    <cellStyle name="Comma [0] 2 55 2 2" xfId="50572" hidden="1" xr:uid="{C833AF34-1987-4F0C-97A7-A8607AA29572}"/>
    <cellStyle name="Comma [0] 2 55 2 2" xfId="50853" hidden="1" xr:uid="{C2A2FC9B-6272-4473-BC29-89635F199A4A}"/>
    <cellStyle name="Comma [0] 2 55 2 2" xfId="51077" hidden="1" xr:uid="{D8CC5538-B8B2-4624-9DA9-505FA13C3FF7}"/>
    <cellStyle name="Comma [0] 2 55 2 2" xfId="52316" hidden="1" xr:uid="{34B7BAB6-5ABD-434B-A2DE-2D2ABD4A7736}"/>
    <cellStyle name="Comma [0] 2 55 2 2" xfId="52597" hidden="1" xr:uid="{40BDB6EC-2954-415C-8B9C-8244468FB8FF}"/>
    <cellStyle name="Comma [0] 2 55 2 2" xfId="52821" hidden="1" xr:uid="{245BB917-1D41-4E22-8819-1F0728CE6CE6}"/>
    <cellStyle name="Comma [0] 2 55 2 2" xfId="54050" hidden="1" xr:uid="{61EFFAA1-6023-4B4E-A799-3A6D2288B790}"/>
    <cellStyle name="Comma [0] 2 55 2 2" xfId="54331" hidden="1" xr:uid="{BDE72B1F-475C-4878-8D5F-88CB719F98B3}"/>
    <cellStyle name="Comma [0] 2 55 2 2" xfId="54555" hidden="1" xr:uid="{75F25592-2966-42F8-9FE2-72F33571DBCD}"/>
    <cellStyle name="Comma [0] 2 55 2 2" xfId="55774" hidden="1" xr:uid="{5A37D21A-4357-4BDF-8162-E654A5FD7E9C}"/>
    <cellStyle name="Comma [0] 2 55 2 2" xfId="56055" hidden="1" xr:uid="{0E36DBB7-2D43-473E-B50C-985B084F1CA2}"/>
    <cellStyle name="Comma [0] 2 55 2 2" xfId="56279" hidden="1" xr:uid="{8CD08909-31EF-43BD-8191-E6E6A59AD06C}"/>
    <cellStyle name="Comma [0] 2 55 2 2" xfId="57481" hidden="1" xr:uid="{FE89F55E-BDE0-4C34-9963-6CEC14E1F3C2}"/>
    <cellStyle name="Comma [0] 2 55 2 2" xfId="57762" hidden="1" xr:uid="{621CCC72-93D4-46D2-B8DC-740616261FA7}"/>
    <cellStyle name="Comma [0] 2 55 2 2" xfId="57986" hidden="1" xr:uid="{14C28FCE-D20E-4066-B445-81459587FAC1}"/>
    <cellStyle name="Comma [0] 2 55 2 2" xfId="59175" hidden="1" xr:uid="{16953AFF-953D-4B03-B800-8121330634D0}"/>
    <cellStyle name="Comma [0] 2 55 2 2" xfId="59456" hidden="1" xr:uid="{3E15C422-C7E9-4909-AE1E-2191D511B485}"/>
    <cellStyle name="Comma [0] 2 55 2 2" xfId="59680" hidden="1" xr:uid="{ED55E792-A9CC-4857-95CB-765335BDE92D}"/>
    <cellStyle name="Comma [0] 2 55 2 2" xfId="60836" hidden="1" xr:uid="{142D163E-868D-4E1F-94E5-73C24EC44899}"/>
    <cellStyle name="Comma [0] 2 55 2 2" xfId="61117" hidden="1" xr:uid="{93EAA87B-927B-433E-8E2A-0D7A0396495A}"/>
    <cellStyle name="Comma [0] 2 55 2 2" xfId="61341" hidden="1" xr:uid="{295F41C3-BD75-47DA-99AA-9843D86C70EA}"/>
    <cellStyle name="Comma [0] 2 55 2 2" xfId="62471" hidden="1" xr:uid="{82F8E291-F9AB-4AE1-92F8-17748D88A69A}"/>
    <cellStyle name="Comma [0] 2 55 2 2" xfId="62752" hidden="1" xr:uid="{56CE5B7F-585A-45EE-B682-8CBED2EB253F}"/>
    <cellStyle name="Comma [0] 2 55 2 2" xfId="62976" hidden="1" xr:uid="{F2DDFBE1-E442-4FF4-AD8F-61C84AC21432}"/>
    <cellStyle name="Comma [0] 2 55 2 2" xfId="63982" hidden="1" xr:uid="{CA71F847-5C57-4A22-91B9-7230DECC5578}"/>
    <cellStyle name="Comma [0] 2 55 3" xfId="4597" xr:uid="{00000000-0005-0000-0000-0000F8110000}"/>
    <cellStyle name="Comma [0] 2 55 3 2" xfId="36616" xr:uid="{C7795F6C-0AA2-4D64-AF1E-85084C158ED3}"/>
    <cellStyle name="Comma [0] 2 56" xfId="798" xr:uid="{00000000-0005-0000-0000-000021030000}"/>
    <cellStyle name="Comma [0] 2 56 2" xfId="1453" hidden="1" xr:uid="{00000000-0005-0000-0000-0000B0050000}"/>
    <cellStyle name="Comma [0] 2 56 2" xfId="1998" hidden="1" xr:uid="{00000000-0005-0000-0000-0000D1070000}"/>
    <cellStyle name="Comma [0] 2 56 2" xfId="2279" hidden="1" xr:uid="{00000000-0005-0000-0000-0000EA080000}"/>
    <cellStyle name="Comma [0] 2 56 2" xfId="2505" hidden="1" xr:uid="{00000000-0005-0000-0000-0000CC090000}"/>
    <cellStyle name="Comma [0] 2 56 2" xfId="33486" hidden="1" xr:uid="{2A496B9B-E5DE-44F9-9106-CC5A3D57A78C}"/>
    <cellStyle name="Comma [0] 2 56 2" xfId="34028" hidden="1" xr:uid="{CA1E5107-A417-443D-8E38-729847A8D8DC}"/>
    <cellStyle name="Comma [0] 2 56 2" xfId="34309" hidden="1" xr:uid="{D02357A3-8A6F-4BE9-B0F9-B5620CD55BE0}"/>
    <cellStyle name="Comma [0] 2 56 2" xfId="34535" hidden="1" xr:uid="{5E804F41-E48D-420F-B19E-434C125CA479}"/>
    <cellStyle name="Comma [0] 2 56 2" xfId="32851" xr:uid="{A2A24F49-A8A0-4EE8-BA22-08572401E4E1}"/>
    <cellStyle name="Comma [0] 2 56 2 2" xfId="5250" hidden="1" xr:uid="{00000000-0005-0000-0000-000085140000}"/>
    <cellStyle name="Comma [0] 2 56 2 2" xfId="5800" hidden="1" xr:uid="{00000000-0005-0000-0000-0000AB160000}"/>
    <cellStyle name="Comma [0] 2 56 2 2" xfId="6081" hidden="1" xr:uid="{00000000-0005-0000-0000-0000C4170000}"/>
    <cellStyle name="Comma [0] 2 56 2 2" xfId="6307" hidden="1" xr:uid="{00000000-0005-0000-0000-0000A6180000}"/>
    <cellStyle name="Comma [0] 2 56 2 2" xfId="8019" hidden="1" xr:uid="{00000000-0005-0000-0000-0000561F0000}"/>
    <cellStyle name="Comma [0] 2 56 2 2" xfId="8300" hidden="1" xr:uid="{00000000-0005-0000-0000-00006F200000}"/>
    <cellStyle name="Comma [0] 2 56 2 2" xfId="8526" hidden="1" xr:uid="{00000000-0005-0000-0000-000051210000}"/>
    <cellStyle name="Comma [0] 2 56 2 2" xfId="9775" hidden="1" xr:uid="{00000000-0005-0000-0000-000032260000}"/>
    <cellStyle name="Comma [0] 2 56 2 2" xfId="10056" hidden="1" xr:uid="{00000000-0005-0000-0000-00004B270000}"/>
    <cellStyle name="Comma [0] 2 56 2 2" xfId="10282" hidden="1" xr:uid="{00000000-0005-0000-0000-00002D280000}"/>
    <cellStyle name="Comma [0] 2 56 2 2" xfId="11531" hidden="1" xr:uid="{00000000-0005-0000-0000-00000E2D0000}"/>
    <cellStyle name="Comma [0] 2 56 2 2" xfId="11812" hidden="1" xr:uid="{00000000-0005-0000-0000-0000272E0000}"/>
    <cellStyle name="Comma [0] 2 56 2 2" xfId="12038" hidden="1" xr:uid="{00000000-0005-0000-0000-0000092F0000}"/>
    <cellStyle name="Comma [0] 2 56 2 2" xfId="13287" hidden="1" xr:uid="{00000000-0005-0000-0000-0000EA330000}"/>
    <cellStyle name="Comma [0] 2 56 2 2" xfId="13568" hidden="1" xr:uid="{00000000-0005-0000-0000-000003350000}"/>
    <cellStyle name="Comma [0] 2 56 2 2" xfId="13794" hidden="1" xr:uid="{00000000-0005-0000-0000-0000E5350000}"/>
    <cellStyle name="Comma [0] 2 56 2 2" xfId="15043" hidden="1" xr:uid="{00000000-0005-0000-0000-0000C63A0000}"/>
    <cellStyle name="Comma [0] 2 56 2 2" xfId="15324" hidden="1" xr:uid="{00000000-0005-0000-0000-0000DF3B0000}"/>
    <cellStyle name="Comma [0] 2 56 2 2" xfId="15550" hidden="1" xr:uid="{00000000-0005-0000-0000-0000C13C0000}"/>
    <cellStyle name="Comma [0] 2 56 2 2" xfId="16796" hidden="1" xr:uid="{00000000-0005-0000-0000-00009F410000}"/>
    <cellStyle name="Comma [0] 2 56 2 2" xfId="17077" hidden="1" xr:uid="{00000000-0005-0000-0000-0000B8420000}"/>
    <cellStyle name="Comma [0] 2 56 2 2" xfId="17303" hidden="1" xr:uid="{00000000-0005-0000-0000-00009A430000}"/>
    <cellStyle name="Comma [0] 2 56 2 2" xfId="18546" hidden="1" xr:uid="{00000000-0005-0000-0000-000075480000}"/>
    <cellStyle name="Comma [0] 2 56 2 2" xfId="18827" hidden="1" xr:uid="{00000000-0005-0000-0000-00008E490000}"/>
    <cellStyle name="Comma [0] 2 56 2 2" xfId="19053" hidden="1" xr:uid="{00000000-0005-0000-0000-0000704A0000}"/>
    <cellStyle name="Comma [0] 2 56 2 2" xfId="20290" hidden="1" xr:uid="{00000000-0005-0000-0000-0000454F0000}"/>
    <cellStyle name="Comma [0] 2 56 2 2" xfId="20571" hidden="1" xr:uid="{00000000-0005-0000-0000-00005E500000}"/>
    <cellStyle name="Comma [0] 2 56 2 2" xfId="20797" hidden="1" xr:uid="{00000000-0005-0000-0000-000040510000}"/>
    <cellStyle name="Comma [0] 2 56 2 2" xfId="22024" hidden="1" xr:uid="{00000000-0005-0000-0000-00000B560000}"/>
    <cellStyle name="Comma [0] 2 56 2 2" xfId="22305" hidden="1" xr:uid="{00000000-0005-0000-0000-000024570000}"/>
    <cellStyle name="Comma [0] 2 56 2 2" xfId="22531" hidden="1" xr:uid="{00000000-0005-0000-0000-000006580000}"/>
    <cellStyle name="Comma [0] 2 56 2 2" xfId="23748" hidden="1" xr:uid="{00000000-0005-0000-0000-0000C75C0000}"/>
    <cellStyle name="Comma [0] 2 56 2 2" xfId="24029" hidden="1" xr:uid="{00000000-0005-0000-0000-0000E05D0000}"/>
    <cellStyle name="Comma [0] 2 56 2 2" xfId="24255" hidden="1" xr:uid="{00000000-0005-0000-0000-0000C25E0000}"/>
    <cellStyle name="Comma [0] 2 56 2 2" xfId="25455" hidden="1" xr:uid="{00000000-0005-0000-0000-000072630000}"/>
    <cellStyle name="Comma [0] 2 56 2 2" xfId="25736" hidden="1" xr:uid="{00000000-0005-0000-0000-00008B640000}"/>
    <cellStyle name="Comma [0] 2 56 2 2" xfId="25962" hidden="1" xr:uid="{00000000-0005-0000-0000-00006D650000}"/>
    <cellStyle name="Comma [0] 2 56 2 2" xfId="27149" hidden="1" xr:uid="{00000000-0005-0000-0000-0000106A0000}"/>
    <cellStyle name="Comma [0] 2 56 2 2" xfId="27430" hidden="1" xr:uid="{00000000-0005-0000-0000-0000296B0000}"/>
    <cellStyle name="Comma [0] 2 56 2 2" xfId="27656" hidden="1" xr:uid="{00000000-0005-0000-0000-00000B6C0000}"/>
    <cellStyle name="Comma [0] 2 56 2 2" xfId="28810" hidden="1" xr:uid="{00000000-0005-0000-0000-00008D700000}"/>
    <cellStyle name="Comma [0] 2 56 2 2" xfId="29091" hidden="1" xr:uid="{00000000-0005-0000-0000-0000A6710000}"/>
    <cellStyle name="Comma [0] 2 56 2 2" xfId="29317" hidden="1" xr:uid="{00000000-0005-0000-0000-000088720000}"/>
    <cellStyle name="Comma [0] 2 56 2 2" xfId="30445" hidden="1" xr:uid="{00000000-0005-0000-0000-0000F0760000}"/>
    <cellStyle name="Comma [0] 2 56 2 2" xfId="30726" hidden="1" xr:uid="{00000000-0005-0000-0000-000009780000}"/>
    <cellStyle name="Comma [0] 2 56 2 2" xfId="30952" hidden="1" xr:uid="{00000000-0005-0000-0000-0000EB780000}"/>
    <cellStyle name="Comma [0] 2 56 2 2" xfId="31956" hidden="1" xr:uid="{00000000-0005-0000-0000-0000D77C0000}"/>
    <cellStyle name="Comma [0] 2 56 2 2" xfId="37269" hidden="1" xr:uid="{1637EA67-A7B0-46C9-9A6F-A517FC5A9FEC}"/>
    <cellStyle name="Comma [0] 2 56 2 2" xfId="37819" hidden="1" xr:uid="{807EB33C-CEB4-4119-B0F8-C796B5478201}"/>
    <cellStyle name="Comma [0] 2 56 2 2" xfId="38100" hidden="1" xr:uid="{17CA0206-1C05-47F3-90A7-681AC6299298}"/>
    <cellStyle name="Comma [0] 2 56 2 2" xfId="38326" hidden="1" xr:uid="{4A4906CD-F9D8-44BA-9F1B-B93E70E8EBCB}"/>
    <cellStyle name="Comma [0] 2 56 2 2" xfId="40038" hidden="1" xr:uid="{73A7389F-1A87-4685-94BF-8061C960FE32}"/>
    <cellStyle name="Comma [0] 2 56 2 2" xfId="40319" hidden="1" xr:uid="{C71CC3B2-8C19-4DC8-A175-ACEB484DA15F}"/>
    <cellStyle name="Comma [0] 2 56 2 2" xfId="40545" hidden="1" xr:uid="{A06DF17D-3EFE-492A-A632-CE84109B3431}"/>
    <cellStyle name="Comma [0] 2 56 2 2" xfId="41794" hidden="1" xr:uid="{B9DB1811-D885-46D1-871B-AA50A781970D}"/>
    <cellStyle name="Comma [0] 2 56 2 2" xfId="42075" hidden="1" xr:uid="{F237D6A2-7C6B-4644-9EF6-7DE721F8B611}"/>
    <cellStyle name="Comma [0] 2 56 2 2" xfId="42301" hidden="1" xr:uid="{51FDD86B-C2D9-4BD6-8909-7D60844E614F}"/>
    <cellStyle name="Comma [0] 2 56 2 2" xfId="43550" hidden="1" xr:uid="{C3B71FFC-23A6-4FA0-8ED4-BD0287F87502}"/>
    <cellStyle name="Comma [0] 2 56 2 2" xfId="43831" hidden="1" xr:uid="{4B8019F9-45A4-4BCF-B032-359885A92E6C}"/>
    <cellStyle name="Comma [0] 2 56 2 2" xfId="44057" hidden="1" xr:uid="{A922E90D-E227-4164-BF4B-8B651914C968}"/>
    <cellStyle name="Comma [0] 2 56 2 2" xfId="45306" hidden="1" xr:uid="{544CC757-C41A-4D0D-ADBA-603F855BA8AD}"/>
    <cellStyle name="Comma [0] 2 56 2 2" xfId="45587" hidden="1" xr:uid="{6A3076EC-FAEC-480C-9138-F9DD9ECC418F}"/>
    <cellStyle name="Comma [0] 2 56 2 2" xfId="45813" hidden="1" xr:uid="{D0FDCA5D-5F1B-470C-A991-A3553CBC54FD}"/>
    <cellStyle name="Comma [0] 2 56 2 2" xfId="47062" hidden="1" xr:uid="{5EC6FB73-F01F-4AC2-B308-2CBDA58A1238}"/>
    <cellStyle name="Comma [0] 2 56 2 2" xfId="47343" hidden="1" xr:uid="{DBE79F11-6426-4A5F-8929-98045A5345E7}"/>
    <cellStyle name="Comma [0] 2 56 2 2" xfId="47569" hidden="1" xr:uid="{156EB405-EFCE-4BD7-80E4-49E7EB98404E}"/>
    <cellStyle name="Comma [0] 2 56 2 2" xfId="48815" hidden="1" xr:uid="{BDBE5714-193D-41B6-B242-2CA1DBF28E14}"/>
    <cellStyle name="Comma [0] 2 56 2 2" xfId="49096" hidden="1" xr:uid="{3772E4BB-741D-4BE3-9CEA-48B0554E01DD}"/>
    <cellStyle name="Comma [0] 2 56 2 2" xfId="49322" hidden="1" xr:uid="{C5F59949-6977-40BA-BB8A-D88B6B5EDC0F}"/>
    <cellStyle name="Comma [0] 2 56 2 2" xfId="50565" hidden="1" xr:uid="{D1865A80-9FEB-4453-AC4A-5C675FD75A43}"/>
    <cellStyle name="Comma [0] 2 56 2 2" xfId="50846" hidden="1" xr:uid="{6FFFA58C-EBB4-416C-AC84-AC421C59D0FD}"/>
    <cellStyle name="Comma [0] 2 56 2 2" xfId="51072" hidden="1" xr:uid="{747C70FD-1C2F-47FA-80D7-7999D0E6CF2E}"/>
    <cellStyle name="Comma [0] 2 56 2 2" xfId="52309" hidden="1" xr:uid="{8A905351-C145-4CFA-A430-B39F88210C19}"/>
    <cellStyle name="Comma [0] 2 56 2 2" xfId="52590" hidden="1" xr:uid="{84E586E4-EB86-46B5-AC2C-1153F54BC6AC}"/>
    <cellStyle name="Comma [0] 2 56 2 2" xfId="52816" hidden="1" xr:uid="{A45212FF-6758-442A-8EF4-BDC2AB028450}"/>
    <cellStyle name="Comma [0] 2 56 2 2" xfId="54043" hidden="1" xr:uid="{B541DD29-4322-4182-8535-6B8D1193D05D}"/>
    <cellStyle name="Comma [0] 2 56 2 2" xfId="54324" hidden="1" xr:uid="{8C27013B-8835-4FCB-83EF-F7C4ECC03CC8}"/>
    <cellStyle name="Comma [0] 2 56 2 2" xfId="54550" hidden="1" xr:uid="{633746D3-6A18-4231-A4A6-E4AED0E4EA94}"/>
    <cellStyle name="Comma [0] 2 56 2 2" xfId="55767" hidden="1" xr:uid="{10DDD2DF-047A-4A51-94EC-F5AAC25B5D02}"/>
    <cellStyle name="Comma [0] 2 56 2 2" xfId="56048" hidden="1" xr:uid="{C8F51935-956E-4BB4-8169-2B1D8E667DBE}"/>
    <cellStyle name="Comma [0] 2 56 2 2" xfId="56274" hidden="1" xr:uid="{129B8808-583D-4146-AD4C-6F38EF9FD12F}"/>
    <cellStyle name="Comma [0] 2 56 2 2" xfId="57474" hidden="1" xr:uid="{00EEAAB2-39A3-47B0-A838-7BDE3AE1CF9C}"/>
    <cellStyle name="Comma [0] 2 56 2 2" xfId="57755" hidden="1" xr:uid="{8E76ACC8-4F9E-44D1-9538-4EDB92D5476D}"/>
    <cellStyle name="Comma [0] 2 56 2 2" xfId="57981" hidden="1" xr:uid="{A04841AC-3D00-4BD3-9E66-33CFF546FCBC}"/>
    <cellStyle name="Comma [0] 2 56 2 2" xfId="59168" hidden="1" xr:uid="{1580BD6B-CB2F-45C2-A5E5-4C71888CAA58}"/>
    <cellStyle name="Comma [0] 2 56 2 2" xfId="59449" hidden="1" xr:uid="{43D60FFC-1C9C-4719-8E62-434F373FA02F}"/>
    <cellStyle name="Comma [0] 2 56 2 2" xfId="59675" hidden="1" xr:uid="{C5A72BFB-23CB-4540-9033-811291F6A44B}"/>
    <cellStyle name="Comma [0] 2 56 2 2" xfId="60829" hidden="1" xr:uid="{C3B51183-442C-4A0F-882B-E845DFF1146F}"/>
    <cellStyle name="Comma [0] 2 56 2 2" xfId="61110" hidden="1" xr:uid="{DD703E56-6D34-4DEE-89FC-A5A2B725C372}"/>
    <cellStyle name="Comma [0] 2 56 2 2" xfId="61336" hidden="1" xr:uid="{56955E1F-5797-40C3-8949-F76C588DF525}"/>
    <cellStyle name="Comma [0] 2 56 2 2" xfId="62464" hidden="1" xr:uid="{167886A8-0491-45D7-9E6B-50B359134388}"/>
    <cellStyle name="Comma [0] 2 56 2 2" xfId="62745" hidden="1" xr:uid="{5682C265-9115-4822-86F3-95B987C001E0}"/>
    <cellStyle name="Comma [0] 2 56 2 2" xfId="62971" hidden="1" xr:uid="{603D5311-ADCA-4D9C-84A2-A6661A4DD5EB}"/>
    <cellStyle name="Comma [0] 2 56 2 2" xfId="63975" hidden="1" xr:uid="{7A521777-4D91-4901-809F-041CD5D278B7}"/>
    <cellStyle name="Comma [0] 2 56 3" xfId="4589" xr:uid="{00000000-0005-0000-0000-0000F0110000}"/>
    <cellStyle name="Comma [0] 2 56 3 2" xfId="36608" xr:uid="{8FC44D42-8072-4DCB-AC9C-AAD6C0536B3A}"/>
    <cellStyle name="Comma [0] 2 57" xfId="795" xr:uid="{00000000-0005-0000-0000-00001E030000}"/>
    <cellStyle name="Comma [0] 2 57 2" xfId="1450" hidden="1" xr:uid="{00000000-0005-0000-0000-0000AD050000}"/>
    <cellStyle name="Comma [0] 2 57 2" xfId="1995" hidden="1" xr:uid="{00000000-0005-0000-0000-0000CE070000}"/>
    <cellStyle name="Comma [0] 2 57 2" xfId="2276" hidden="1" xr:uid="{00000000-0005-0000-0000-0000E7080000}"/>
    <cellStyle name="Comma [0] 2 57 2" xfId="2503" hidden="1" xr:uid="{00000000-0005-0000-0000-0000CA090000}"/>
    <cellStyle name="Comma [0] 2 57 2" xfId="33483" hidden="1" xr:uid="{634DE8A5-35BC-49F7-8C79-206C3A58124B}"/>
    <cellStyle name="Comma [0] 2 57 2" xfId="34025" hidden="1" xr:uid="{5521F30F-DBE7-4861-83E7-C1253EA488E0}"/>
    <cellStyle name="Comma [0] 2 57 2" xfId="34306" hidden="1" xr:uid="{592ADFBE-701E-4DC5-9BA5-30CEB75016AD}"/>
    <cellStyle name="Comma [0] 2 57 2" xfId="34533" hidden="1" xr:uid="{7A762C04-FE8A-4FFE-AE6F-8EB32B2A6433}"/>
    <cellStyle name="Comma [0] 2 57 2" xfId="32848" xr:uid="{0B501D94-BF79-4811-8C19-70F75B19B083}"/>
    <cellStyle name="Comma [0] 2 57 2 2" xfId="5247" hidden="1" xr:uid="{00000000-0005-0000-0000-000082140000}"/>
    <cellStyle name="Comma [0] 2 57 2 2" xfId="5797" hidden="1" xr:uid="{00000000-0005-0000-0000-0000A8160000}"/>
    <cellStyle name="Comma [0] 2 57 2 2" xfId="6078" hidden="1" xr:uid="{00000000-0005-0000-0000-0000C1170000}"/>
    <cellStyle name="Comma [0] 2 57 2 2" xfId="6305" hidden="1" xr:uid="{00000000-0005-0000-0000-0000A4180000}"/>
    <cellStyle name="Comma [0] 2 57 2 2" xfId="8016" hidden="1" xr:uid="{00000000-0005-0000-0000-0000531F0000}"/>
    <cellStyle name="Comma [0] 2 57 2 2" xfId="8297" hidden="1" xr:uid="{00000000-0005-0000-0000-00006C200000}"/>
    <cellStyle name="Comma [0] 2 57 2 2" xfId="8524" hidden="1" xr:uid="{00000000-0005-0000-0000-00004F210000}"/>
    <cellStyle name="Comma [0] 2 57 2 2" xfId="9772" hidden="1" xr:uid="{00000000-0005-0000-0000-00002F260000}"/>
    <cellStyle name="Comma [0] 2 57 2 2" xfId="10053" hidden="1" xr:uid="{00000000-0005-0000-0000-000048270000}"/>
    <cellStyle name="Comma [0] 2 57 2 2" xfId="10280" hidden="1" xr:uid="{00000000-0005-0000-0000-00002B280000}"/>
    <cellStyle name="Comma [0] 2 57 2 2" xfId="11528" hidden="1" xr:uid="{00000000-0005-0000-0000-00000B2D0000}"/>
    <cellStyle name="Comma [0] 2 57 2 2" xfId="11809" hidden="1" xr:uid="{00000000-0005-0000-0000-0000242E0000}"/>
    <cellStyle name="Comma [0] 2 57 2 2" xfId="12036" hidden="1" xr:uid="{00000000-0005-0000-0000-0000072F0000}"/>
    <cellStyle name="Comma [0] 2 57 2 2" xfId="13284" hidden="1" xr:uid="{00000000-0005-0000-0000-0000E7330000}"/>
    <cellStyle name="Comma [0] 2 57 2 2" xfId="13565" hidden="1" xr:uid="{00000000-0005-0000-0000-000000350000}"/>
    <cellStyle name="Comma [0] 2 57 2 2" xfId="13792" hidden="1" xr:uid="{00000000-0005-0000-0000-0000E3350000}"/>
    <cellStyle name="Comma [0] 2 57 2 2" xfId="15040" hidden="1" xr:uid="{00000000-0005-0000-0000-0000C33A0000}"/>
    <cellStyle name="Comma [0] 2 57 2 2" xfId="15321" hidden="1" xr:uid="{00000000-0005-0000-0000-0000DC3B0000}"/>
    <cellStyle name="Comma [0] 2 57 2 2" xfId="15548" hidden="1" xr:uid="{00000000-0005-0000-0000-0000BF3C0000}"/>
    <cellStyle name="Comma [0] 2 57 2 2" xfId="16793" hidden="1" xr:uid="{00000000-0005-0000-0000-00009C410000}"/>
    <cellStyle name="Comma [0] 2 57 2 2" xfId="17074" hidden="1" xr:uid="{00000000-0005-0000-0000-0000B5420000}"/>
    <cellStyle name="Comma [0] 2 57 2 2" xfId="17301" hidden="1" xr:uid="{00000000-0005-0000-0000-000098430000}"/>
    <cellStyle name="Comma [0] 2 57 2 2" xfId="18543" hidden="1" xr:uid="{00000000-0005-0000-0000-000072480000}"/>
    <cellStyle name="Comma [0] 2 57 2 2" xfId="18824" hidden="1" xr:uid="{00000000-0005-0000-0000-00008B490000}"/>
    <cellStyle name="Comma [0] 2 57 2 2" xfId="19051" hidden="1" xr:uid="{00000000-0005-0000-0000-00006E4A0000}"/>
    <cellStyle name="Comma [0] 2 57 2 2" xfId="20287" hidden="1" xr:uid="{00000000-0005-0000-0000-0000424F0000}"/>
    <cellStyle name="Comma [0] 2 57 2 2" xfId="20568" hidden="1" xr:uid="{00000000-0005-0000-0000-00005B500000}"/>
    <cellStyle name="Comma [0] 2 57 2 2" xfId="20795" hidden="1" xr:uid="{00000000-0005-0000-0000-00003E510000}"/>
    <cellStyle name="Comma [0] 2 57 2 2" xfId="22021" hidden="1" xr:uid="{00000000-0005-0000-0000-000008560000}"/>
    <cellStyle name="Comma [0] 2 57 2 2" xfId="22302" hidden="1" xr:uid="{00000000-0005-0000-0000-000021570000}"/>
    <cellStyle name="Comma [0] 2 57 2 2" xfId="22529" hidden="1" xr:uid="{00000000-0005-0000-0000-000004580000}"/>
    <cellStyle name="Comma [0] 2 57 2 2" xfId="23745" hidden="1" xr:uid="{00000000-0005-0000-0000-0000C45C0000}"/>
    <cellStyle name="Comma [0] 2 57 2 2" xfId="24026" hidden="1" xr:uid="{00000000-0005-0000-0000-0000DD5D0000}"/>
    <cellStyle name="Comma [0] 2 57 2 2" xfId="24253" hidden="1" xr:uid="{00000000-0005-0000-0000-0000C05E0000}"/>
    <cellStyle name="Comma [0] 2 57 2 2" xfId="25452" hidden="1" xr:uid="{00000000-0005-0000-0000-00006F630000}"/>
    <cellStyle name="Comma [0] 2 57 2 2" xfId="25733" hidden="1" xr:uid="{00000000-0005-0000-0000-000088640000}"/>
    <cellStyle name="Comma [0] 2 57 2 2" xfId="25960" hidden="1" xr:uid="{00000000-0005-0000-0000-00006B650000}"/>
    <cellStyle name="Comma [0] 2 57 2 2" xfId="27146" hidden="1" xr:uid="{00000000-0005-0000-0000-00000D6A0000}"/>
    <cellStyle name="Comma [0] 2 57 2 2" xfId="27427" hidden="1" xr:uid="{00000000-0005-0000-0000-0000266B0000}"/>
    <cellStyle name="Comma [0] 2 57 2 2" xfId="27654" hidden="1" xr:uid="{00000000-0005-0000-0000-0000096C0000}"/>
    <cellStyle name="Comma [0] 2 57 2 2" xfId="28807" hidden="1" xr:uid="{00000000-0005-0000-0000-00008A700000}"/>
    <cellStyle name="Comma [0] 2 57 2 2" xfId="29088" hidden="1" xr:uid="{00000000-0005-0000-0000-0000A3710000}"/>
    <cellStyle name="Comma [0] 2 57 2 2" xfId="29315" hidden="1" xr:uid="{00000000-0005-0000-0000-000086720000}"/>
    <cellStyle name="Comma [0] 2 57 2 2" xfId="30442" hidden="1" xr:uid="{00000000-0005-0000-0000-0000ED760000}"/>
    <cellStyle name="Comma [0] 2 57 2 2" xfId="30723" hidden="1" xr:uid="{00000000-0005-0000-0000-000006780000}"/>
    <cellStyle name="Comma [0] 2 57 2 2" xfId="30950" hidden="1" xr:uid="{00000000-0005-0000-0000-0000E9780000}"/>
    <cellStyle name="Comma [0] 2 57 2 2" xfId="31953" hidden="1" xr:uid="{00000000-0005-0000-0000-0000D47C0000}"/>
    <cellStyle name="Comma [0] 2 57 2 2" xfId="37266" hidden="1" xr:uid="{AF3FAA3B-8770-41F2-9D10-672ECAE66403}"/>
    <cellStyle name="Comma [0] 2 57 2 2" xfId="37816" hidden="1" xr:uid="{3D9BD7AA-5214-4152-98E9-A41C05FA3DC9}"/>
    <cellStyle name="Comma [0] 2 57 2 2" xfId="38097" hidden="1" xr:uid="{E18A4CDA-5E9A-470E-AF5D-6AD6DDA8E7A8}"/>
    <cellStyle name="Comma [0] 2 57 2 2" xfId="38324" hidden="1" xr:uid="{F82ED47D-9CDA-4B04-817A-6DF6DDA8F0ED}"/>
    <cellStyle name="Comma [0] 2 57 2 2" xfId="40035" hidden="1" xr:uid="{667AF96B-F7F8-4583-9406-2A736DEBE23E}"/>
    <cellStyle name="Comma [0] 2 57 2 2" xfId="40316" hidden="1" xr:uid="{D6171FCC-EF03-497F-AEF9-679D75EE146D}"/>
    <cellStyle name="Comma [0] 2 57 2 2" xfId="40543" hidden="1" xr:uid="{AA38D262-8114-4F32-A332-D1C812B2230E}"/>
    <cellStyle name="Comma [0] 2 57 2 2" xfId="41791" hidden="1" xr:uid="{DD2F5DED-618D-453B-90AF-6124D198D247}"/>
    <cellStyle name="Comma [0] 2 57 2 2" xfId="42072" hidden="1" xr:uid="{645E4ED6-A411-436E-BFEE-EAABCA6AE83D}"/>
    <cellStyle name="Comma [0] 2 57 2 2" xfId="42299" hidden="1" xr:uid="{17277A09-2DDF-4788-A676-B512F4F93D5C}"/>
    <cellStyle name="Comma [0] 2 57 2 2" xfId="43547" hidden="1" xr:uid="{652B0555-64EE-4201-B76F-4EDD66C43495}"/>
    <cellStyle name="Comma [0] 2 57 2 2" xfId="43828" hidden="1" xr:uid="{9FF51DBF-4950-4572-8F83-1DCACE49DFA3}"/>
    <cellStyle name="Comma [0] 2 57 2 2" xfId="44055" hidden="1" xr:uid="{B40A4083-8E48-413E-B2C3-560B28FEB884}"/>
    <cellStyle name="Comma [0] 2 57 2 2" xfId="45303" hidden="1" xr:uid="{9C49D242-AFC4-4523-8163-62FD57E8EB73}"/>
    <cellStyle name="Comma [0] 2 57 2 2" xfId="45584" hidden="1" xr:uid="{6E9DAC4C-2539-4C96-852C-D2EF1B8FF803}"/>
    <cellStyle name="Comma [0] 2 57 2 2" xfId="45811" hidden="1" xr:uid="{F2CFD883-30D7-4E78-9FCA-5835D6087449}"/>
    <cellStyle name="Comma [0] 2 57 2 2" xfId="47059" hidden="1" xr:uid="{41A0EBF7-A5DC-4F43-AFD2-F2EECCAAB3B8}"/>
    <cellStyle name="Comma [0] 2 57 2 2" xfId="47340" hidden="1" xr:uid="{75754376-0CE2-40BA-8044-39C6FF1BCE7D}"/>
    <cellStyle name="Comma [0] 2 57 2 2" xfId="47567" hidden="1" xr:uid="{7636A63E-46E7-4128-8B00-E22EA196A343}"/>
    <cellStyle name="Comma [0] 2 57 2 2" xfId="48812" hidden="1" xr:uid="{51E9A2E4-F3B3-4972-9777-0E6F5A248829}"/>
    <cellStyle name="Comma [0] 2 57 2 2" xfId="49093" hidden="1" xr:uid="{8ACE0B33-044A-4529-8045-BCD6F3718EC8}"/>
    <cellStyle name="Comma [0] 2 57 2 2" xfId="49320" hidden="1" xr:uid="{92B274DF-60A3-44A4-ADC8-8CE3F3A6EEFF}"/>
    <cellStyle name="Comma [0] 2 57 2 2" xfId="50562" hidden="1" xr:uid="{06BC466D-314D-48A0-A3D2-2997C2036A82}"/>
    <cellStyle name="Comma [0] 2 57 2 2" xfId="50843" hidden="1" xr:uid="{B998FA97-24F6-4CEC-8EAD-B139518EF213}"/>
    <cellStyle name="Comma [0] 2 57 2 2" xfId="51070" hidden="1" xr:uid="{F38CAECB-3D5E-4A2E-A6AD-E40CF04F5664}"/>
    <cellStyle name="Comma [0] 2 57 2 2" xfId="52306" hidden="1" xr:uid="{C40E84B5-926C-4156-ABFE-0DDF5DD43ABB}"/>
    <cellStyle name="Comma [0] 2 57 2 2" xfId="52587" hidden="1" xr:uid="{A41AAC03-ADDE-47F9-9E64-FACD0CD6DF98}"/>
    <cellStyle name="Comma [0] 2 57 2 2" xfId="52814" hidden="1" xr:uid="{03F56DA1-1839-4313-A9DC-F05A0810AD52}"/>
    <cellStyle name="Comma [0] 2 57 2 2" xfId="54040" hidden="1" xr:uid="{2FE24C17-C2CC-44E9-853E-52D220D3BA6E}"/>
    <cellStyle name="Comma [0] 2 57 2 2" xfId="54321" hidden="1" xr:uid="{7D42695D-32E6-4F0D-9F90-4CE67211BC92}"/>
    <cellStyle name="Comma [0] 2 57 2 2" xfId="54548" hidden="1" xr:uid="{C5944BB5-51F0-43F8-AA9F-60504999C1A6}"/>
    <cellStyle name="Comma [0] 2 57 2 2" xfId="55764" hidden="1" xr:uid="{92A1B6E4-82A3-4F4F-9662-ED2C43F71CD0}"/>
    <cellStyle name="Comma [0] 2 57 2 2" xfId="56045" hidden="1" xr:uid="{DD479162-9539-44E4-9B9F-8B1E68F296AE}"/>
    <cellStyle name="Comma [0] 2 57 2 2" xfId="56272" hidden="1" xr:uid="{657587B2-5888-420A-8F0B-E838AF1A38E7}"/>
    <cellStyle name="Comma [0] 2 57 2 2" xfId="57471" hidden="1" xr:uid="{A6F49A83-0EF0-4F56-923D-9EADA2B0C33B}"/>
    <cellStyle name="Comma [0] 2 57 2 2" xfId="57752" hidden="1" xr:uid="{B370A119-C433-44A5-B0D9-BE73247E6517}"/>
    <cellStyle name="Comma [0] 2 57 2 2" xfId="57979" hidden="1" xr:uid="{84D139EF-0985-402C-B41C-0CDE930F8754}"/>
    <cellStyle name="Comma [0] 2 57 2 2" xfId="59165" hidden="1" xr:uid="{AC8D1906-F60B-49FF-9229-36A1D1565563}"/>
    <cellStyle name="Comma [0] 2 57 2 2" xfId="59446" hidden="1" xr:uid="{75907349-17E5-4311-A45A-971F3C38ADC5}"/>
    <cellStyle name="Comma [0] 2 57 2 2" xfId="59673" hidden="1" xr:uid="{4EEE4A59-2605-4693-A886-F61350BA653F}"/>
    <cellStyle name="Comma [0] 2 57 2 2" xfId="60826" hidden="1" xr:uid="{D2532C61-1245-42F6-AA97-79828CD76769}"/>
    <cellStyle name="Comma [0] 2 57 2 2" xfId="61107" hidden="1" xr:uid="{10FF2ADC-1C3A-4D00-A540-5D2BA18A576E}"/>
    <cellStyle name="Comma [0] 2 57 2 2" xfId="61334" hidden="1" xr:uid="{E13EA51B-5D8B-4576-8D23-C1B0CA4AF2EA}"/>
    <cellStyle name="Comma [0] 2 57 2 2" xfId="62461" hidden="1" xr:uid="{FAA149F7-F469-4F57-BFC1-378C3AE891D5}"/>
    <cellStyle name="Comma [0] 2 57 2 2" xfId="62742" hidden="1" xr:uid="{1B431CDD-5FE5-4970-AF57-7965D5D03DAD}"/>
    <cellStyle name="Comma [0] 2 57 2 2" xfId="62969" hidden="1" xr:uid="{AF8C626A-4023-4753-ACE4-68DC6B1AAA49}"/>
    <cellStyle name="Comma [0] 2 57 2 2" xfId="63972" hidden="1" xr:uid="{E199EA82-A0A9-4A45-8056-3FBD456FC03C}"/>
    <cellStyle name="Comma [0] 2 57 3" xfId="4586" xr:uid="{00000000-0005-0000-0000-0000ED110000}"/>
    <cellStyle name="Comma [0] 2 57 3 2" xfId="36605" xr:uid="{E41BD40C-C19F-48C6-8401-6CD3CEF3EB96}"/>
    <cellStyle name="Comma [0] 2 58" xfId="833" xr:uid="{00000000-0005-0000-0000-000044030000}"/>
    <cellStyle name="Comma [0] 2 58 2" xfId="1488" hidden="1" xr:uid="{00000000-0005-0000-0000-0000D3050000}"/>
    <cellStyle name="Comma [0] 2 58 2" xfId="2031" hidden="1" xr:uid="{00000000-0005-0000-0000-0000F2070000}"/>
    <cellStyle name="Comma [0] 2 58 2" xfId="2308" hidden="1" xr:uid="{00000000-0005-0000-0000-000007090000}"/>
    <cellStyle name="Comma [0] 2 58 2" xfId="2526" hidden="1" xr:uid="{00000000-0005-0000-0000-0000E1090000}"/>
    <cellStyle name="Comma [0] 2 58 2" xfId="33521" hidden="1" xr:uid="{DCFD6590-603C-4E62-BC76-F57000FB1D4E}"/>
    <cellStyle name="Comma [0] 2 58 2" xfId="34061" hidden="1" xr:uid="{1CFF89B6-EAF8-43CE-82A2-ADE6313CBC55}"/>
    <cellStyle name="Comma [0] 2 58 2" xfId="34338" hidden="1" xr:uid="{87ED1297-5106-4991-BE60-635443BA9AC0}"/>
    <cellStyle name="Comma [0] 2 58 2" xfId="34556" hidden="1" xr:uid="{E0610DC5-2CDB-4E79-9D57-9812839C0AD3}"/>
    <cellStyle name="Comma [0] 2 58 2" xfId="32886" xr:uid="{B7090276-6785-4242-A4E1-157ECA097890}"/>
    <cellStyle name="Comma [0] 2 58 2 2" xfId="5285" hidden="1" xr:uid="{00000000-0005-0000-0000-0000A8140000}"/>
    <cellStyle name="Comma [0] 2 58 2 2" xfId="5833" hidden="1" xr:uid="{00000000-0005-0000-0000-0000CC160000}"/>
    <cellStyle name="Comma [0] 2 58 2 2" xfId="6110" hidden="1" xr:uid="{00000000-0005-0000-0000-0000E1170000}"/>
    <cellStyle name="Comma [0] 2 58 2 2" xfId="6328" hidden="1" xr:uid="{00000000-0005-0000-0000-0000BB180000}"/>
    <cellStyle name="Comma [0] 2 58 2 2" xfId="8052" hidden="1" xr:uid="{00000000-0005-0000-0000-0000771F0000}"/>
    <cellStyle name="Comma [0] 2 58 2 2" xfId="8329" hidden="1" xr:uid="{00000000-0005-0000-0000-00008C200000}"/>
    <cellStyle name="Comma [0] 2 58 2 2" xfId="8547" hidden="1" xr:uid="{00000000-0005-0000-0000-000066210000}"/>
    <cellStyle name="Comma [0] 2 58 2 2" xfId="9808" hidden="1" xr:uid="{00000000-0005-0000-0000-000053260000}"/>
    <cellStyle name="Comma [0] 2 58 2 2" xfId="10085" hidden="1" xr:uid="{00000000-0005-0000-0000-000068270000}"/>
    <cellStyle name="Comma [0] 2 58 2 2" xfId="10303" hidden="1" xr:uid="{00000000-0005-0000-0000-000042280000}"/>
    <cellStyle name="Comma [0] 2 58 2 2" xfId="11564" hidden="1" xr:uid="{00000000-0005-0000-0000-00002F2D0000}"/>
    <cellStyle name="Comma [0] 2 58 2 2" xfId="11841" hidden="1" xr:uid="{00000000-0005-0000-0000-0000442E0000}"/>
    <cellStyle name="Comma [0] 2 58 2 2" xfId="12059" hidden="1" xr:uid="{00000000-0005-0000-0000-00001E2F0000}"/>
    <cellStyle name="Comma [0] 2 58 2 2" xfId="13320" hidden="1" xr:uid="{00000000-0005-0000-0000-00000B340000}"/>
    <cellStyle name="Comma [0] 2 58 2 2" xfId="13597" hidden="1" xr:uid="{00000000-0005-0000-0000-000020350000}"/>
    <cellStyle name="Comma [0] 2 58 2 2" xfId="13815" hidden="1" xr:uid="{00000000-0005-0000-0000-0000FA350000}"/>
    <cellStyle name="Comma [0] 2 58 2 2" xfId="15076" hidden="1" xr:uid="{00000000-0005-0000-0000-0000E73A0000}"/>
    <cellStyle name="Comma [0] 2 58 2 2" xfId="15353" hidden="1" xr:uid="{00000000-0005-0000-0000-0000FC3B0000}"/>
    <cellStyle name="Comma [0] 2 58 2 2" xfId="15571" hidden="1" xr:uid="{00000000-0005-0000-0000-0000D63C0000}"/>
    <cellStyle name="Comma [0] 2 58 2 2" xfId="16829" hidden="1" xr:uid="{00000000-0005-0000-0000-0000C0410000}"/>
    <cellStyle name="Comma [0] 2 58 2 2" xfId="17106" hidden="1" xr:uid="{00000000-0005-0000-0000-0000D5420000}"/>
    <cellStyle name="Comma [0] 2 58 2 2" xfId="17324" hidden="1" xr:uid="{00000000-0005-0000-0000-0000AF430000}"/>
    <cellStyle name="Comma [0] 2 58 2 2" xfId="18579" hidden="1" xr:uid="{00000000-0005-0000-0000-000096480000}"/>
    <cellStyle name="Comma [0] 2 58 2 2" xfId="18856" hidden="1" xr:uid="{00000000-0005-0000-0000-0000AB490000}"/>
    <cellStyle name="Comma [0] 2 58 2 2" xfId="19074" hidden="1" xr:uid="{00000000-0005-0000-0000-0000854A0000}"/>
    <cellStyle name="Comma [0] 2 58 2 2" xfId="20323" hidden="1" xr:uid="{00000000-0005-0000-0000-0000664F0000}"/>
    <cellStyle name="Comma [0] 2 58 2 2" xfId="20600" hidden="1" xr:uid="{00000000-0005-0000-0000-00007B500000}"/>
    <cellStyle name="Comma [0] 2 58 2 2" xfId="20818" hidden="1" xr:uid="{00000000-0005-0000-0000-000055510000}"/>
    <cellStyle name="Comma [0] 2 58 2 2" xfId="22057" hidden="1" xr:uid="{00000000-0005-0000-0000-00002C560000}"/>
    <cellStyle name="Comma [0] 2 58 2 2" xfId="22334" hidden="1" xr:uid="{00000000-0005-0000-0000-000041570000}"/>
    <cellStyle name="Comma [0] 2 58 2 2" xfId="22552" hidden="1" xr:uid="{00000000-0005-0000-0000-00001B580000}"/>
    <cellStyle name="Comma [0] 2 58 2 2" xfId="23781" hidden="1" xr:uid="{00000000-0005-0000-0000-0000E85C0000}"/>
    <cellStyle name="Comma [0] 2 58 2 2" xfId="24058" hidden="1" xr:uid="{00000000-0005-0000-0000-0000FD5D0000}"/>
    <cellStyle name="Comma [0] 2 58 2 2" xfId="24276" hidden="1" xr:uid="{00000000-0005-0000-0000-0000D75E0000}"/>
    <cellStyle name="Comma [0] 2 58 2 2" xfId="25488" hidden="1" xr:uid="{00000000-0005-0000-0000-000093630000}"/>
    <cellStyle name="Comma [0] 2 58 2 2" xfId="25765" hidden="1" xr:uid="{00000000-0005-0000-0000-0000A8640000}"/>
    <cellStyle name="Comma [0] 2 58 2 2" xfId="25983" hidden="1" xr:uid="{00000000-0005-0000-0000-000082650000}"/>
    <cellStyle name="Comma [0] 2 58 2 2" xfId="27182" hidden="1" xr:uid="{00000000-0005-0000-0000-0000316A0000}"/>
    <cellStyle name="Comma [0] 2 58 2 2" xfId="27459" hidden="1" xr:uid="{00000000-0005-0000-0000-0000466B0000}"/>
    <cellStyle name="Comma [0] 2 58 2 2" xfId="27677" hidden="1" xr:uid="{00000000-0005-0000-0000-0000206C0000}"/>
    <cellStyle name="Comma [0] 2 58 2 2" xfId="28843" hidden="1" xr:uid="{00000000-0005-0000-0000-0000AE700000}"/>
    <cellStyle name="Comma [0] 2 58 2 2" xfId="29120" hidden="1" xr:uid="{00000000-0005-0000-0000-0000C3710000}"/>
    <cellStyle name="Comma [0] 2 58 2 2" xfId="29338" hidden="1" xr:uid="{00000000-0005-0000-0000-00009D720000}"/>
    <cellStyle name="Comma [0] 2 58 2 2" xfId="30478" hidden="1" xr:uid="{00000000-0005-0000-0000-000011770000}"/>
    <cellStyle name="Comma [0] 2 58 2 2" xfId="30755" hidden="1" xr:uid="{00000000-0005-0000-0000-000026780000}"/>
    <cellStyle name="Comma [0] 2 58 2 2" xfId="30973" hidden="1" xr:uid="{00000000-0005-0000-0000-000000790000}"/>
    <cellStyle name="Comma [0] 2 58 2 2" xfId="31989" hidden="1" xr:uid="{00000000-0005-0000-0000-0000F87C0000}"/>
    <cellStyle name="Comma [0] 2 58 2 2" xfId="37304" hidden="1" xr:uid="{9C4FF099-2D9D-410F-9B97-B323B68363EB}"/>
    <cellStyle name="Comma [0] 2 58 2 2" xfId="37852" hidden="1" xr:uid="{C1FAC0E1-5793-4B76-A914-61FCB32602CF}"/>
    <cellStyle name="Comma [0] 2 58 2 2" xfId="38129" hidden="1" xr:uid="{DE091154-A543-43D6-B9DB-393274542C4C}"/>
    <cellStyle name="Comma [0] 2 58 2 2" xfId="38347" hidden="1" xr:uid="{DB79BFBB-D68B-4055-B354-C3AB991E2A92}"/>
    <cellStyle name="Comma [0] 2 58 2 2" xfId="40071" hidden="1" xr:uid="{FF483ACC-D85F-491F-9C5D-6B68985C14B2}"/>
    <cellStyle name="Comma [0] 2 58 2 2" xfId="40348" hidden="1" xr:uid="{D5A54F0F-518E-4C33-8890-3D5335AE0304}"/>
    <cellStyle name="Comma [0] 2 58 2 2" xfId="40566" hidden="1" xr:uid="{11383DBF-92DA-477C-8AF1-C3672D97D122}"/>
    <cellStyle name="Comma [0] 2 58 2 2" xfId="41827" hidden="1" xr:uid="{A8BABE9D-CEF4-41B0-A0E8-9BDFD1D575CD}"/>
    <cellStyle name="Comma [0] 2 58 2 2" xfId="42104" hidden="1" xr:uid="{D98A4D66-26DA-469D-A506-0E1737D1263E}"/>
    <cellStyle name="Comma [0] 2 58 2 2" xfId="42322" hidden="1" xr:uid="{B81FFAE4-2C21-4045-AA7D-D1AB4090AFD7}"/>
    <cellStyle name="Comma [0] 2 58 2 2" xfId="43583" hidden="1" xr:uid="{2D521CD5-D8DD-4A96-973A-DCBB25AB1D7C}"/>
    <cellStyle name="Comma [0] 2 58 2 2" xfId="43860" hidden="1" xr:uid="{D47A9602-828C-4038-919D-7AB821EF3542}"/>
    <cellStyle name="Comma [0] 2 58 2 2" xfId="44078" hidden="1" xr:uid="{4BA53301-2A58-466E-B29E-6578397B6134}"/>
    <cellStyle name="Comma [0] 2 58 2 2" xfId="45339" hidden="1" xr:uid="{CBC9AD1F-3381-418A-9A86-3E7437E54963}"/>
    <cellStyle name="Comma [0] 2 58 2 2" xfId="45616" hidden="1" xr:uid="{E65C1030-1567-43AF-AAFF-E36A3FD2E844}"/>
    <cellStyle name="Comma [0] 2 58 2 2" xfId="45834" hidden="1" xr:uid="{8C9B49F5-70F8-4BB5-8B60-9FE274F3C41A}"/>
    <cellStyle name="Comma [0] 2 58 2 2" xfId="47095" hidden="1" xr:uid="{B90F3E7C-34A9-41A2-BD61-542A84600820}"/>
    <cellStyle name="Comma [0] 2 58 2 2" xfId="47372" hidden="1" xr:uid="{F09C3FC4-5D8B-449F-AF6D-B1D0F3DB588B}"/>
    <cellStyle name="Comma [0] 2 58 2 2" xfId="47590" hidden="1" xr:uid="{4951D883-51C2-4B96-B858-145634577921}"/>
    <cellStyle name="Comma [0] 2 58 2 2" xfId="48848" hidden="1" xr:uid="{EAC16BBB-423C-4370-BA60-90581218AB64}"/>
    <cellStyle name="Comma [0] 2 58 2 2" xfId="49125" hidden="1" xr:uid="{52B77FB9-7768-4EA0-9C88-2AFF4B69DA63}"/>
    <cellStyle name="Comma [0] 2 58 2 2" xfId="49343" hidden="1" xr:uid="{C97B13C3-A218-484B-BE07-1F1CE7E9D9A2}"/>
    <cellStyle name="Comma [0] 2 58 2 2" xfId="50598" hidden="1" xr:uid="{C37B9D21-4D6A-442F-BFE4-3144FF5C95D9}"/>
    <cellStyle name="Comma [0] 2 58 2 2" xfId="50875" hidden="1" xr:uid="{C02C5110-0D1B-4182-B211-B590FD0F4CBC}"/>
    <cellStyle name="Comma [0] 2 58 2 2" xfId="51093" hidden="1" xr:uid="{E2CECD83-FD4B-4AA4-BE84-4170FDBAEAFC}"/>
    <cellStyle name="Comma [0] 2 58 2 2" xfId="52342" hidden="1" xr:uid="{48644626-03CE-4F77-8E2B-78800C745C95}"/>
    <cellStyle name="Comma [0] 2 58 2 2" xfId="52619" hidden="1" xr:uid="{295A2032-49E7-4D32-A2DD-49E22A972015}"/>
    <cellStyle name="Comma [0] 2 58 2 2" xfId="52837" hidden="1" xr:uid="{A9A1CDEA-BD1A-4034-B839-D514677F149B}"/>
    <cellStyle name="Comma [0] 2 58 2 2" xfId="54076" hidden="1" xr:uid="{DA82B637-5B7A-4816-B1E0-CCE671D06315}"/>
    <cellStyle name="Comma [0] 2 58 2 2" xfId="54353" hidden="1" xr:uid="{C2F6E301-F06A-41EC-B286-DC4E4DF52C0F}"/>
    <cellStyle name="Comma [0] 2 58 2 2" xfId="54571" hidden="1" xr:uid="{A439A9EE-FF68-4982-B2AF-55819886B57B}"/>
    <cellStyle name="Comma [0] 2 58 2 2" xfId="55800" hidden="1" xr:uid="{FF045F90-BE2F-4771-9C84-098609D9CD0B}"/>
    <cellStyle name="Comma [0] 2 58 2 2" xfId="56077" hidden="1" xr:uid="{612858D3-B90B-4809-B0D8-3D7100E7C38C}"/>
    <cellStyle name="Comma [0] 2 58 2 2" xfId="56295" hidden="1" xr:uid="{830F30D3-7EE6-4C67-B56E-D89E6C585390}"/>
    <cellStyle name="Comma [0] 2 58 2 2" xfId="57507" hidden="1" xr:uid="{0323997E-928F-40FF-A72B-ACBF245466FA}"/>
    <cellStyle name="Comma [0] 2 58 2 2" xfId="57784" hidden="1" xr:uid="{27FDDD96-1121-473E-A523-C0D4042AA576}"/>
    <cellStyle name="Comma [0] 2 58 2 2" xfId="58002" hidden="1" xr:uid="{E9C88FC3-70C2-4886-A743-38E8FE201C8E}"/>
    <cellStyle name="Comma [0] 2 58 2 2" xfId="59201" hidden="1" xr:uid="{C62A06AF-4E27-4E51-9BD0-D9DE98FEECC2}"/>
    <cellStyle name="Comma [0] 2 58 2 2" xfId="59478" hidden="1" xr:uid="{6CD017BD-2E03-4C47-BC2C-C29E5E77DA46}"/>
    <cellStyle name="Comma [0] 2 58 2 2" xfId="59696" hidden="1" xr:uid="{8A878B6A-07D4-4759-8085-93418DBD336C}"/>
    <cellStyle name="Comma [0] 2 58 2 2" xfId="60862" hidden="1" xr:uid="{BF4D2227-AA97-4A0E-85D1-384E99ABB103}"/>
    <cellStyle name="Comma [0] 2 58 2 2" xfId="61139" hidden="1" xr:uid="{416CEEAF-B74E-4B8B-8480-EFD63E144AB9}"/>
    <cellStyle name="Comma [0] 2 58 2 2" xfId="61357" hidden="1" xr:uid="{FF612530-571A-43A8-AAF8-74EA895768C8}"/>
    <cellStyle name="Comma [0] 2 58 2 2" xfId="62497" hidden="1" xr:uid="{F743370F-4BF7-4D14-8C04-4881E815C6A4}"/>
    <cellStyle name="Comma [0] 2 58 2 2" xfId="62774" hidden="1" xr:uid="{7C6123DE-4DBA-4140-978E-F95A7ABDD241}"/>
    <cellStyle name="Comma [0] 2 58 2 2" xfId="62992" hidden="1" xr:uid="{B0ACB4F9-F746-412A-A652-2168CFD27BED}"/>
    <cellStyle name="Comma [0] 2 58 2 2" xfId="64008" hidden="1" xr:uid="{B5080FA8-6BF9-4884-9EBD-817A5BD0AB98}"/>
    <cellStyle name="Comma [0] 2 58 3" xfId="4624" xr:uid="{00000000-0005-0000-0000-000013120000}"/>
    <cellStyle name="Comma [0] 2 58 3 2" xfId="36643" xr:uid="{2BF71F94-1E12-4BFB-B027-C1D3322793C0}"/>
    <cellStyle name="Comma [0] 2 59" xfId="792" xr:uid="{00000000-0005-0000-0000-00001B030000}"/>
    <cellStyle name="Comma [0] 2 59 2" xfId="1447" hidden="1" xr:uid="{00000000-0005-0000-0000-0000AA050000}"/>
    <cellStyle name="Comma [0] 2 59 2" xfId="1993" hidden="1" xr:uid="{00000000-0005-0000-0000-0000CC070000}"/>
    <cellStyle name="Comma [0] 2 59 2" xfId="2274" hidden="1" xr:uid="{00000000-0005-0000-0000-0000E5080000}"/>
    <cellStyle name="Comma [0] 2 59 2" xfId="2501" hidden="1" xr:uid="{00000000-0005-0000-0000-0000C8090000}"/>
    <cellStyle name="Comma [0] 2 59 2" xfId="33480" hidden="1" xr:uid="{3A398CA5-F3C4-4A4F-BC0E-175AE338B92F}"/>
    <cellStyle name="Comma [0] 2 59 2" xfId="34023" hidden="1" xr:uid="{9532194F-2661-4F0D-B92D-DFB0252A67F8}"/>
    <cellStyle name="Comma [0] 2 59 2" xfId="34304" hidden="1" xr:uid="{19D2507A-DE99-4B8E-A8E2-55E3A70C3C19}"/>
    <cellStyle name="Comma [0] 2 59 2" xfId="34531" hidden="1" xr:uid="{F7D07E02-A396-47CF-B3CA-2691723B53CB}"/>
    <cellStyle name="Comma [0] 2 59 2" xfId="32845" xr:uid="{894387DD-51BE-483C-A10E-714E6C3DC31C}"/>
    <cellStyle name="Comma [0] 2 59 2 2" xfId="5244" hidden="1" xr:uid="{00000000-0005-0000-0000-00007F140000}"/>
    <cellStyle name="Comma [0] 2 59 2 2" xfId="5795" hidden="1" xr:uid="{00000000-0005-0000-0000-0000A6160000}"/>
    <cellStyle name="Comma [0] 2 59 2 2" xfId="6076" hidden="1" xr:uid="{00000000-0005-0000-0000-0000BF170000}"/>
    <cellStyle name="Comma [0] 2 59 2 2" xfId="6303" hidden="1" xr:uid="{00000000-0005-0000-0000-0000A2180000}"/>
    <cellStyle name="Comma [0] 2 59 2 2" xfId="8014" hidden="1" xr:uid="{00000000-0005-0000-0000-0000511F0000}"/>
    <cellStyle name="Comma [0] 2 59 2 2" xfId="8295" hidden="1" xr:uid="{00000000-0005-0000-0000-00006A200000}"/>
    <cellStyle name="Comma [0] 2 59 2 2" xfId="8522" hidden="1" xr:uid="{00000000-0005-0000-0000-00004D210000}"/>
    <cellStyle name="Comma [0] 2 59 2 2" xfId="9770" hidden="1" xr:uid="{00000000-0005-0000-0000-00002D260000}"/>
    <cellStyle name="Comma [0] 2 59 2 2" xfId="10051" hidden="1" xr:uid="{00000000-0005-0000-0000-000046270000}"/>
    <cellStyle name="Comma [0] 2 59 2 2" xfId="10278" hidden="1" xr:uid="{00000000-0005-0000-0000-000029280000}"/>
    <cellStyle name="Comma [0] 2 59 2 2" xfId="11526" hidden="1" xr:uid="{00000000-0005-0000-0000-0000092D0000}"/>
    <cellStyle name="Comma [0] 2 59 2 2" xfId="11807" hidden="1" xr:uid="{00000000-0005-0000-0000-0000222E0000}"/>
    <cellStyle name="Comma [0] 2 59 2 2" xfId="12034" hidden="1" xr:uid="{00000000-0005-0000-0000-0000052F0000}"/>
    <cellStyle name="Comma [0] 2 59 2 2" xfId="13282" hidden="1" xr:uid="{00000000-0005-0000-0000-0000E5330000}"/>
    <cellStyle name="Comma [0] 2 59 2 2" xfId="13563" hidden="1" xr:uid="{00000000-0005-0000-0000-0000FE340000}"/>
    <cellStyle name="Comma [0] 2 59 2 2" xfId="13790" hidden="1" xr:uid="{00000000-0005-0000-0000-0000E1350000}"/>
    <cellStyle name="Comma [0] 2 59 2 2" xfId="15038" hidden="1" xr:uid="{00000000-0005-0000-0000-0000C13A0000}"/>
    <cellStyle name="Comma [0] 2 59 2 2" xfId="15319" hidden="1" xr:uid="{00000000-0005-0000-0000-0000DA3B0000}"/>
    <cellStyle name="Comma [0] 2 59 2 2" xfId="15546" hidden="1" xr:uid="{00000000-0005-0000-0000-0000BD3C0000}"/>
    <cellStyle name="Comma [0] 2 59 2 2" xfId="16791" hidden="1" xr:uid="{00000000-0005-0000-0000-00009A410000}"/>
    <cellStyle name="Comma [0] 2 59 2 2" xfId="17072" hidden="1" xr:uid="{00000000-0005-0000-0000-0000B3420000}"/>
    <cellStyle name="Comma [0] 2 59 2 2" xfId="17299" hidden="1" xr:uid="{00000000-0005-0000-0000-000096430000}"/>
    <cellStyle name="Comma [0] 2 59 2 2" xfId="18541" hidden="1" xr:uid="{00000000-0005-0000-0000-000070480000}"/>
    <cellStyle name="Comma [0] 2 59 2 2" xfId="18822" hidden="1" xr:uid="{00000000-0005-0000-0000-000089490000}"/>
    <cellStyle name="Comma [0] 2 59 2 2" xfId="19049" hidden="1" xr:uid="{00000000-0005-0000-0000-00006C4A0000}"/>
    <cellStyle name="Comma [0] 2 59 2 2" xfId="20285" hidden="1" xr:uid="{00000000-0005-0000-0000-0000404F0000}"/>
    <cellStyle name="Comma [0] 2 59 2 2" xfId="20566" hidden="1" xr:uid="{00000000-0005-0000-0000-000059500000}"/>
    <cellStyle name="Comma [0] 2 59 2 2" xfId="20793" hidden="1" xr:uid="{00000000-0005-0000-0000-00003C510000}"/>
    <cellStyle name="Comma [0] 2 59 2 2" xfId="22019" hidden="1" xr:uid="{00000000-0005-0000-0000-000006560000}"/>
    <cellStyle name="Comma [0] 2 59 2 2" xfId="22300" hidden="1" xr:uid="{00000000-0005-0000-0000-00001F570000}"/>
    <cellStyle name="Comma [0] 2 59 2 2" xfId="22527" hidden="1" xr:uid="{00000000-0005-0000-0000-000002580000}"/>
    <cellStyle name="Comma [0] 2 59 2 2" xfId="23743" hidden="1" xr:uid="{00000000-0005-0000-0000-0000C25C0000}"/>
    <cellStyle name="Comma [0] 2 59 2 2" xfId="24024" hidden="1" xr:uid="{00000000-0005-0000-0000-0000DB5D0000}"/>
    <cellStyle name="Comma [0] 2 59 2 2" xfId="24251" hidden="1" xr:uid="{00000000-0005-0000-0000-0000BE5E0000}"/>
    <cellStyle name="Comma [0] 2 59 2 2" xfId="25450" hidden="1" xr:uid="{00000000-0005-0000-0000-00006D630000}"/>
    <cellStyle name="Comma [0] 2 59 2 2" xfId="25731" hidden="1" xr:uid="{00000000-0005-0000-0000-000086640000}"/>
    <cellStyle name="Comma [0] 2 59 2 2" xfId="25958" hidden="1" xr:uid="{00000000-0005-0000-0000-000069650000}"/>
    <cellStyle name="Comma [0] 2 59 2 2" xfId="27144" hidden="1" xr:uid="{00000000-0005-0000-0000-00000B6A0000}"/>
    <cellStyle name="Comma [0] 2 59 2 2" xfId="27425" hidden="1" xr:uid="{00000000-0005-0000-0000-0000246B0000}"/>
    <cellStyle name="Comma [0] 2 59 2 2" xfId="27652" hidden="1" xr:uid="{00000000-0005-0000-0000-0000076C0000}"/>
    <cellStyle name="Comma [0] 2 59 2 2" xfId="28805" hidden="1" xr:uid="{00000000-0005-0000-0000-000088700000}"/>
    <cellStyle name="Comma [0] 2 59 2 2" xfId="29086" hidden="1" xr:uid="{00000000-0005-0000-0000-0000A1710000}"/>
    <cellStyle name="Comma [0] 2 59 2 2" xfId="29313" hidden="1" xr:uid="{00000000-0005-0000-0000-000084720000}"/>
    <cellStyle name="Comma [0] 2 59 2 2" xfId="30440" hidden="1" xr:uid="{00000000-0005-0000-0000-0000EB760000}"/>
    <cellStyle name="Comma [0] 2 59 2 2" xfId="30721" hidden="1" xr:uid="{00000000-0005-0000-0000-000004780000}"/>
    <cellStyle name="Comma [0] 2 59 2 2" xfId="30948" hidden="1" xr:uid="{00000000-0005-0000-0000-0000E7780000}"/>
    <cellStyle name="Comma [0] 2 59 2 2" xfId="31951" hidden="1" xr:uid="{00000000-0005-0000-0000-0000D27C0000}"/>
    <cellStyle name="Comma [0] 2 59 2 2" xfId="37263" hidden="1" xr:uid="{49C33834-4FD5-4176-999B-6B225EED29AA}"/>
    <cellStyle name="Comma [0] 2 59 2 2" xfId="37814" hidden="1" xr:uid="{CEB9020D-0349-4636-A493-3CCD7B345CC6}"/>
    <cellStyle name="Comma [0] 2 59 2 2" xfId="38095" hidden="1" xr:uid="{65637A32-8DF9-4E2B-A379-25FB4C016799}"/>
    <cellStyle name="Comma [0] 2 59 2 2" xfId="38322" hidden="1" xr:uid="{3AE0C6D2-834A-4CF5-AD1F-D539A3196782}"/>
    <cellStyle name="Comma [0] 2 59 2 2" xfId="40033" hidden="1" xr:uid="{7F850088-44F8-4E52-829E-450ED4599EFE}"/>
    <cellStyle name="Comma [0] 2 59 2 2" xfId="40314" hidden="1" xr:uid="{91A79091-4C49-4643-8AEE-8D4F933DC212}"/>
    <cellStyle name="Comma [0] 2 59 2 2" xfId="40541" hidden="1" xr:uid="{BDB2E630-FFFA-4DE3-B875-17D932104B7D}"/>
    <cellStyle name="Comma [0] 2 59 2 2" xfId="41789" hidden="1" xr:uid="{40A7C028-255F-46B3-86FB-C1A79BA8A101}"/>
    <cellStyle name="Comma [0] 2 59 2 2" xfId="42070" hidden="1" xr:uid="{97A9E637-C5C3-4C40-9755-D9F49576ADF2}"/>
    <cellStyle name="Comma [0] 2 59 2 2" xfId="42297" hidden="1" xr:uid="{FF01C6A4-C232-41CB-BE28-4824829592DE}"/>
    <cellStyle name="Comma [0] 2 59 2 2" xfId="43545" hidden="1" xr:uid="{C14373CB-C13F-4471-9B37-381F14300758}"/>
    <cellStyle name="Comma [0] 2 59 2 2" xfId="43826" hidden="1" xr:uid="{44133AE6-6275-4A02-B248-9A2A77EFB780}"/>
    <cellStyle name="Comma [0] 2 59 2 2" xfId="44053" hidden="1" xr:uid="{46BC8FE2-9D45-4C13-8C91-6A998CDC4BB7}"/>
    <cellStyle name="Comma [0] 2 59 2 2" xfId="45301" hidden="1" xr:uid="{0311D5F5-D6AA-46D2-BB51-F3EAD406BAEE}"/>
    <cellStyle name="Comma [0] 2 59 2 2" xfId="45582" hidden="1" xr:uid="{78F68BA6-5674-4287-B84B-4BEDDB536F55}"/>
    <cellStyle name="Comma [0] 2 59 2 2" xfId="45809" hidden="1" xr:uid="{E0166C4F-E418-44A1-A7EE-A7DCE9F8511F}"/>
    <cellStyle name="Comma [0] 2 59 2 2" xfId="47057" hidden="1" xr:uid="{9B3304A4-706A-4937-91F6-89044BE5759B}"/>
    <cellStyle name="Comma [0] 2 59 2 2" xfId="47338" hidden="1" xr:uid="{0D208D32-1D28-42AC-ADC2-DECFF84781C5}"/>
    <cellStyle name="Comma [0] 2 59 2 2" xfId="47565" hidden="1" xr:uid="{D8CEACF0-8293-48D6-A534-4AA53534D2D3}"/>
    <cellStyle name="Comma [0] 2 59 2 2" xfId="48810" hidden="1" xr:uid="{70FB0C82-4478-4E55-B116-A3C8C2D4A386}"/>
    <cellStyle name="Comma [0] 2 59 2 2" xfId="49091" hidden="1" xr:uid="{78E467F0-255B-46E0-A40A-2B91A58F37D5}"/>
    <cellStyle name="Comma [0] 2 59 2 2" xfId="49318" hidden="1" xr:uid="{876B34AC-CBA3-457A-88A4-5C7366523409}"/>
    <cellStyle name="Comma [0] 2 59 2 2" xfId="50560" hidden="1" xr:uid="{42240EF3-DF12-4DA7-9FBE-F201BC949C04}"/>
    <cellStyle name="Comma [0] 2 59 2 2" xfId="50841" hidden="1" xr:uid="{90FDBF51-74B4-4BAD-B86E-2CD2898A9276}"/>
    <cellStyle name="Comma [0] 2 59 2 2" xfId="51068" hidden="1" xr:uid="{4776DBFE-8F64-4EA7-B100-6D4961350B44}"/>
    <cellStyle name="Comma [0] 2 59 2 2" xfId="52304" hidden="1" xr:uid="{AA2BA172-E5E3-41B3-90BF-D9748AC9EEDD}"/>
    <cellStyle name="Comma [0] 2 59 2 2" xfId="52585" hidden="1" xr:uid="{12DE4ED7-7E78-4A3A-9454-488314AE1B0C}"/>
    <cellStyle name="Comma [0] 2 59 2 2" xfId="52812" hidden="1" xr:uid="{A2397F4B-E942-4654-8289-9CB90256AD3D}"/>
    <cellStyle name="Comma [0] 2 59 2 2" xfId="54038" hidden="1" xr:uid="{A50E55B4-2A63-4E66-AA81-2A780D0D76D5}"/>
    <cellStyle name="Comma [0] 2 59 2 2" xfId="54319" hidden="1" xr:uid="{88798634-70F0-4E03-80D7-13111D31788B}"/>
    <cellStyle name="Comma [0] 2 59 2 2" xfId="54546" hidden="1" xr:uid="{2EC15103-E916-47B0-9507-F396B36735A9}"/>
    <cellStyle name="Comma [0] 2 59 2 2" xfId="55762" hidden="1" xr:uid="{200D4DD8-294E-49D3-B6DD-3275B609AF33}"/>
    <cellStyle name="Comma [0] 2 59 2 2" xfId="56043" hidden="1" xr:uid="{4FD3296F-9321-4F39-8C06-DC689EC17730}"/>
    <cellStyle name="Comma [0] 2 59 2 2" xfId="56270" hidden="1" xr:uid="{C90A87B0-EFA9-47D3-B851-A710A78641D5}"/>
    <cellStyle name="Comma [0] 2 59 2 2" xfId="57469" hidden="1" xr:uid="{848C30BB-722C-4345-9A6B-CBAF1CD23A9B}"/>
    <cellStyle name="Comma [0] 2 59 2 2" xfId="57750" hidden="1" xr:uid="{BCD0471B-E78C-4655-AD10-029CCA7869E7}"/>
    <cellStyle name="Comma [0] 2 59 2 2" xfId="57977" hidden="1" xr:uid="{362971D2-BA98-430E-8FBE-0BA37D8E8DD9}"/>
    <cellStyle name="Comma [0] 2 59 2 2" xfId="59163" hidden="1" xr:uid="{3997BF99-212E-43A5-8220-2AB31C04A519}"/>
    <cellStyle name="Comma [0] 2 59 2 2" xfId="59444" hidden="1" xr:uid="{42BEB718-3A21-4A4C-B19B-1FA0FA7CEE7E}"/>
    <cellStyle name="Comma [0] 2 59 2 2" xfId="59671" hidden="1" xr:uid="{6D6DD59D-2970-457B-B7C5-96CB78793202}"/>
    <cellStyle name="Comma [0] 2 59 2 2" xfId="60824" hidden="1" xr:uid="{BEE2B10E-1504-4BD5-A6AF-06629E33C670}"/>
    <cellStyle name="Comma [0] 2 59 2 2" xfId="61105" hidden="1" xr:uid="{864F73FB-71AD-4E2D-8420-3509B2CEA750}"/>
    <cellStyle name="Comma [0] 2 59 2 2" xfId="61332" hidden="1" xr:uid="{AABD49C3-2F59-49AC-9838-03CC7B126855}"/>
    <cellStyle name="Comma [0] 2 59 2 2" xfId="62459" hidden="1" xr:uid="{4A3AFCDE-4F2D-4792-9B31-D85B3FCA0B62}"/>
    <cellStyle name="Comma [0] 2 59 2 2" xfId="62740" hidden="1" xr:uid="{19190690-2E52-4CC6-9971-5EBD4B796083}"/>
    <cellStyle name="Comma [0] 2 59 2 2" xfId="62967" hidden="1" xr:uid="{BE615D9D-A67C-4C4E-93E1-CB79510EA709}"/>
    <cellStyle name="Comma [0] 2 59 2 2" xfId="63970" hidden="1" xr:uid="{19026458-8604-4E15-81E5-3AD006F5164A}"/>
    <cellStyle name="Comma [0] 2 59 3" xfId="4583" xr:uid="{00000000-0005-0000-0000-0000EA110000}"/>
    <cellStyle name="Comma [0] 2 59 3 2" xfId="36602" xr:uid="{FB1D77B8-CF20-4151-B8CA-508EF824F0FA}"/>
    <cellStyle name="Comma [0] 2 6" xfId="928" xr:uid="{00000000-0005-0000-0000-0000A3030000}"/>
    <cellStyle name="Comma [0] 2 6 2" xfId="1583" hidden="1" xr:uid="{00000000-0005-0000-0000-000032060000}"/>
    <cellStyle name="Comma [0] 2 6 2" xfId="2108" hidden="1" xr:uid="{00000000-0005-0000-0000-00003F080000}"/>
    <cellStyle name="Comma [0] 2 6 2" xfId="2380" hidden="1" xr:uid="{00000000-0005-0000-0000-00004F090000}"/>
    <cellStyle name="Comma [0] 2 6 2" xfId="2585" hidden="1" xr:uid="{00000000-0005-0000-0000-00001C0A0000}"/>
    <cellStyle name="Comma [0] 2 6 2" xfId="33616" hidden="1" xr:uid="{08D91F13-0470-44B8-A213-AD07712C958B}"/>
    <cellStyle name="Comma [0] 2 6 2" xfId="34138" hidden="1" xr:uid="{912CD69D-4EBF-4B6F-B151-946E3077FFEE}"/>
    <cellStyle name="Comma [0] 2 6 2" xfId="34410" hidden="1" xr:uid="{39D621A8-1639-43DE-8F86-4E1AD6099A12}"/>
    <cellStyle name="Comma [0] 2 6 2" xfId="34615" hidden="1" xr:uid="{BB909F57-FFC0-4B4E-B507-C0B977AE1F3E}"/>
    <cellStyle name="Comma [0] 2 6 2" xfId="32981" xr:uid="{33818F27-80F9-424C-A482-30DA206B4933}"/>
    <cellStyle name="Comma [0] 2 6 2 2" xfId="5380" hidden="1" xr:uid="{00000000-0005-0000-0000-000007150000}"/>
    <cellStyle name="Comma [0] 2 6 2 2" xfId="5910" hidden="1" xr:uid="{00000000-0005-0000-0000-000019170000}"/>
    <cellStyle name="Comma [0] 2 6 2 2" xfId="6182" hidden="1" xr:uid="{00000000-0005-0000-0000-000029180000}"/>
    <cellStyle name="Comma [0] 2 6 2 2" xfId="6387" hidden="1" xr:uid="{00000000-0005-0000-0000-0000F6180000}"/>
    <cellStyle name="Comma [0] 2 6 2 2" xfId="8129" hidden="1" xr:uid="{00000000-0005-0000-0000-0000C41F0000}"/>
    <cellStyle name="Comma [0] 2 6 2 2" xfId="8401" hidden="1" xr:uid="{00000000-0005-0000-0000-0000D4200000}"/>
    <cellStyle name="Comma [0] 2 6 2 2" xfId="8606" hidden="1" xr:uid="{00000000-0005-0000-0000-0000A1210000}"/>
    <cellStyle name="Comma [0] 2 6 2 2" xfId="9885" hidden="1" xr:uid="{00000000-0005-0000-0000-0000A0260000}"/>
    <cellStyle name="Comma [0] 2 6 2 2" xfId="10157" hidden="1" xr:uid="{00000000-0005-0000-0000-0000B0270000}"/>
    <cellStyle name="Comma [0] 2 6 2 2" xfId="10362" hidden="1" xr:uid="{00000000-0005-0000-0000-00007D280000}"/>
    <cellStyle name="Comma [0] 2 6 2 2" xfId="11641" hidden="1" xr:uid="{00000000-0005-0000-0000-00007C2D0000}"/>
    <cellStyle name="Comma [0] 2 6 2 2" xfId="11913" hidden="1" xr:uid="{00000000-0005-0000-0000-00008C2E0000}"/>
    <cellStyle name="Comma [0] 2 6 2 2" xfId="12118" hidden="1" xr:uid="{00000000-0005-0000-0000-0000592F0000}"/>
    <cellStyle name="Comma [0] 2 6 2 2" xfId="13397" hidden="1" xr:uid="{00000000-0005-0000-0000-000058340000}"/>
    <cellStyle name="Comma [0] 2 6 2 2" xfId="13669" hidden="1" xr:uid="{00000000-0005-0000-0000-000068350000}"/>
    <cellStyle name="Comma [0] 2 6 2 2" xfId="13874" hidden="1" xr:uid="{00000000-0005-0000-0000-000035360000}"/>
    <cellStyle name="Comma [0] 2 6 2 2" xfId="15153" hidden="1" xr:uid="{00000000-0005-0000-0000-0000343B0000}"/>
    <cellStyle name="Comma [0] 2 6 2 2" xfId="15425" hidden="1" xr:uid="{00000000-0005-0000-0000-0000443C0000}"/>
    <cellStyle name="Comma [0] 2 6 2 2" xfId="15630" hidden="1" xr:uid="{00000000-0005-0000-0000-0000113D0000}"/>
    <cellStyle name="Comma [0] 2 6 2 2" xfId="16906" hidden="1" xr:uid="{00000000-0005-0000-0000-00000D420000}"/>
    <cellStyle name="Comma [0] 2 6 2 2" xfId="17178" hidden="1" xr:uid="{00000000-0005-0000-0000-00001D430000}"/>
    <cellStyle name="Comma [0] 2 6 2 2" xfId="17383" hidden="1" xr:uid="{00000000-0005-0000-0000-0000EA430000}"/>
    <cellStyle name="Comma [0] 2 6 2 2" xfId="18656" hidden="1" xr:uid="{00000000-0005-0000-0000-0000E3480000}"/>
    <cellStyle name="Comma [0] 2 6 2 2" xfId="18928" hidden="1" xr:uid="{00000000-0005-0000-0000-0000F3490000}"/>
    <cellStyle name="Comma [0] 2 6 2 2" xfId="19133" hidden="1" xr:uid="{00000000-0005-0000-0000-0000C04A0000}"/>
    <cellStyle name="Comma [0] 2 6 2 2" xfId="20400" hidden="1" xr:uid="{00000000-0005-0000-0000-0000B34F0000}"/>
    <cellStyle name="Comma [0] 2 6 2 2" xfId="20672" hidden="1" xr:uid="{00000000-0005-0000-0000-0000C3500000}"/>
    <cellStyle name="Comma [0] 2 6 2 2" xfId="20877" hidden="1" xr:uid="{00000000-0005-0000-0000-000090510000}"/>
    <cellStyle name="Comma [0] 2 6 2 2" xfId="22134" hidden="1" xr:uid="{00000000-0005-0000-0000-000079560000}"/>
    <cellStyle name="Comma [0] 2 6 2 2" xfId="22406" hidden="1" xr:uid="{00000000-0005-0000-0000-000089570000}"/>
    <cellStyle name="Comma [0] 2 6 2 2" xfId="22611" hidden="1" xr:uid="{00000000-0005-0000-0000-000056580000}"/>
    <cellStyle name="Comma [0] 2 6 2 2" xfId="23858" hidden="1" xr:uid="{00000000-0005-0000-0000-0000355D0000}"/>
    <cellStyle name="Comma [0] 2 6 2 2" xfId="24130" hidden="1" xr:uid="{00000000-0005-0000-0000-0000455E0000}"/>
    <cellStyle name="Comma [0] 2 6 2 2" xfId="24335" hidden="1" xr:uid="{00000000-0005-0000-0000-0000125F0000}"/>
    <cellStyle name="Comma [0] 2 6 2 2" xfId="25565" hidden="1" xr:uid="{00000000-0005-0000-0000-0000E0630000}"/>
    <cellStyle name="Comma [0] 2 6 2 2" xfId="25837" hidden="1" xr:uid="{00000000-0005-0000-0000-0000F0640000}"/>
    <cellStyle name="Comma [0] 2 6 2 2" xfId="26042" hidden="1" xr:uid="{00000000-0005-0000-0000-0000BD650000}"/>
    <cellStyle name="Comma [0] 2 6 2 2" xfId="27259" hidden="1" xr:uid="{00000000-0005-0000-0000-00007E6A0000}"/>
    <cellStyle name="Comma [0] 2 6 2 2" xfId="27531" hidden="1" xr:uid="{00000000-0005-0000-0000-00008E6B0000}"/>
    <cellStyle name="Comma [0] 2 6 2 2" xfId="27736" hidden="1" xr:uid="{00000000-0005-0000-0000-00005B6C0000}"/>
    <cellStyle name="Comma [0] 2 6 2 2" xfId="28920" hidden="1" xr:uid="{00000000-0005-0000-0000-0000FB700000}"/>
    <cellStyle name="Comma [0] 2 6 2 2" xfId="29192" hidden="1" xr:uid="{00000000-0005-0000-0000-00000B720000}"/>
    <cellStyle name="Comma [0] 2 6 2 2" xfId="29397" hidden="1" xr:uid="{00000000-0005-0000-0000-0000D8720000}"/>
    <cellStyle name="Comma [0] 2 6 2 2" xfId="30555" hidden="1" xr:uid="{00000000-0005-0000-0000-00005E770000}"/>
    <cellStyle name="Comma [0] 2 6 2 2" xfId="30827" hidden="1" xr:uid="{00000000-0005-0000-0000-00006E780000}"/>
    <cellStyle name="Comma [0] 2 6 2 2" xfId="31032" hidden="1" xr:uid="{00000000-0005-0000-0000-00003B790000}"/>
    <cellStyle name="Comma [0] 2 6 2 2" xfId="37399" hidden="1" xr:uid="{A5668CB0-476F-4CB7-996E-9EAA1A627055}"/>
    <cellStyle name="Comma [0] 2 6 2 2" xfId="37929" hidden="1" xr:uid="{34FE54F7-2D14-40C4-8853-24ABD384D2C4}"/>
    <cellStyle name="Comma [0] 2 6 2 2" xfId="38201" hidden="1" xr:uid="{F1BB8BEC-1BE7-4FCA-96D5-AA4A49F1AAAE}"/>
    <cellStyle name="Comma [0] 2 6 2 2" xfId="38406" hidden="1" xr:uid="{C6841F1A-8B7E-447E-8CEA-E96B4A75AD40}"/>
    <cellStyle name="Comma [0] 2 6 2 2" xfId="40148" hidden="1" xr:uid="{C77FD77A-B676-4FC3-B76E-E1FF94627F7D}"/>
    <cellStyle name="Comma [0] 2 6 2 2" xfId="40420" hidden="1" xr:uid="{60F4E214-A610-478A-9EA3-D778E74B7643}"/>
    <cellStyle name="Comma [0] 2 6 2 2" xfId="40625" hidden="1" xr:uid="{18DC3609-29B5-4A05-831E-4F9DC898D068}"/>
    <cellStyle name="Comma [0] 2 6 2 2" xfId="41904" hidden="1" xr:uid="{860BDF9F-6EFA-4513-9CDA-4E0C26273444}"/>
    <cellStyle name="Comma [0] 2 6 2 2" xfId="42176" hidden="1" xr:uid="{7490F0BC-9E78-4D66-808D-898EF196FD69}"/>
    <cellStyle name="Comma [0] 2 6 2 2" xfId="42381" hidden="1" xr:uid="{AB131D89-6664-40E6-AE0F-B4742F45E732}"/>
    <cellStyle name="Comma [0] 2 6 2 2" xfId="43660" hidden="1" xr:uid="{FC31A7BC-0C3B-466D-9E99-FCD6BCAFC252}"/>
    <cellStyle name="Comma [0] 2 6 2 2" xfId="43932" hidden="1" xr:uid="{3D35F8D6-057B-4B8F-AB24-15EB563C7AEE}"/>
    <cellStyle name="Comma [0] 2 6 2 2" xfId="44137" hidden="1" xr:uid="{C5E60558-A0B7-489D-8199-35B4FB7C86F3}"/>
    <cellStyle name="Comma [0] 2 6 2 2" xfId="45416" hidden="1" xr:uid="{39B020CE-680C-46A1-ACF3-53ACC0017D04}"/>
    <cellStyle name="Comma [0] 2 6 2 2" xfId="45688" hidden="1" xr:uid="{F6334AF3-4F35-4182-86D1-DE645B94DE0F}"/>
    <cellStyle name="Comma [0] 2 6 2 2" xfId="45893" hidden="1" xr:uid="{097839A4-EEDB-47A2-B479-C47CB2C939BB}"/>
    <cellStyle name="Comma [0] 2 6 2 2" xfId="47172" hidden="1" xr:uid="{942013D6-5465-441C-9479-5252E2FF9A33}"/>
    <cellStyle name="Comma [0] 2 6 2 2" xfId="47444" hidden="1" xr:uid="{D4DD220B-2885-422D-BE16-35DAE991B847}"/>
    <cellStyle name="Comma [0] 2 6 2 2" xfId="47649" hidden="1" xr:uid="{25627CA4-40FB-4C09-88DA-A00377C443B0}"/>
    <cellStyle name="Comma [0] 2 6 2 2" xfId="48925" hidden="1" xr:uid="{480AF3BA-8387-4EFF-97A5-3E9B30AB96A3}"/>
    <cellStyle name="Comma [0] 2 6 2 2" xfId="49197" hidden="1" xr:uid="{D3AFD380-E425-4780-A7C6-12D7CBBAFAFF}"/>
    <cellStyle name="Comma [0] 2 6 2 2" xfId="49402" hidden="1" xr:uid="{5CC669CB-BA2A-4579-AC8E-EABB5BBD9D80}"/>
    <cellStyle name="Comma [0] 2 6 2 2" xfId="50675" hidden="1" xr:uid="{3CBD17BE-B962-4C75-9578-394197759DF0}"/>
    <cellStyle name="Comma [0] 2 6 2 2" xfId="50947" hidden="1" xr:uid="{FD619967-BCD3-45E5-9FF4-6F76E4D28295}"/>
    <cellStyle name="Comma [0] 2 6 2 2" xfId="51152" hidden="1" xr:uid="{26183732-09ED-4725-BD40-073CBA668A99}"/>
    <cellStyle name="Comma [0] 2 6 2 2" xfId="52419" hidden="1" xr:uid="{A2DE8056-3D79-451E-9577-35970FE958C1}"/>
    <cellStyle name="Comma [0] 2 6 2 2" xfId="52691" hidden="1" xr:uid="{24497755-87CF-48DA-ABBD-0716138D063D}"/>
    <cellStyle name="Comma [0] 2 6 2 2" xfId="52896" hidden="1" xr:uid="{CE16DA41-A382-4340-A0B1-D6B08314E05D}"/>
    <cellStyle name="Comma [0] 2 6 2 2" xfId="54153" hidden="1" xr:uid="{69D1D305-4439-47D0-A605-33C4482B9C77}"/>
    <cellStyle name="Comma [0] 2 6 2 2" xfId="54425" hidden="1" xr:uid="{0BF59651-CC3A-451E-BD73-C7659AB1DCBD}"/>
    <cellStyle name="Comma [0] 2 6 2 2" xfId="54630" hidden="1" xr:uid="{A29C1AF0-5BD8-4A6F-B65E-FDB0C87464CF}"/>
    <cellStyle name="Comma [0] 2 6 2 2" xfId="55877" hidden="1" xr:uid="{34BC8A5F-724E-4BE1-8D87-F10BAB21CCB6}"/>
    <cellStyle name="Comma [0] 2 6 2 2" xfId="56149" hidden="1" xr:uid="{E50D2C07-0485-44E8-93CC-B43417579F1F}"/>
    <cellStyle name="Comma [0] 2 6 2 2" xfId="56354" hidden="1" xr:uid="{86E21408-6D98-4C57-A2D7-86928C995D19}"/>
    <cellStyle name="Comma [0] 2 6 2 2" xfId="57584" hidden="1" xr:uid="{39562527-54B1-4454-ADA8-8A41291E4A66}"/>
    <cellStyle name="Comma [0] 2 6 2 2" xfId="57856" hidden="1" xr:uid="{4FBF0007-3CEE-4028-A367-3FB5BEDEA34E}"/>
    <cellStyle name="Comma [0] 2 6 2 2" xfId="58061" hidden="1" xr:uid="{2ECB9889-1EDE-4C48-93F6-04A6ADFC2385}"/>
    <cellStyle name="Comma [0] 2 6 2 2" xfId="59278" hidden="1" xr:uid="{5A1C6E25-E38B-4E37-8AB5-C43ABCEBFE5D}"/>
    <cellStyle name="Comma [0] 2 6 2 2" xfId="59550" hidden="1" xr:uid="{1797618E-4228-448E-9D53-D19C054B051D}"/>
    <cellStyle name="Comma [0] 2 6 2 2" xfId="59755" hidden="1" xr:uid="{880402CA-9AE4-47BC-991A-829C99EA9C38}"/>
    <cellStyle name="Comma [0] 2 6 2 2" xfId="60939" hidden="1" xr:uid="{14E601CE-EB8C-4EF2-8E91-BD9947E7FA2F}"/>
    <cellStyle name="Comma [0] 2 6 2 2" xfId="61211" hidden="1" xr:uid="{DD639125-AA26-4578-9EFC-08A875D9A3FF}"/>
    <cellStyle name="Comma [0] 2 6 2 2" xfId="61416" hidden="1" xr:uid="{AE443C3A-95C2-48FB-ABD7-4FAC58BC198F}"/>
    <cellStyle name="Comma [0] 2 6 2 2" xfId="62574" hidden="1" xr:uid="{22BB0001-C486-426B-91DD-E00831059ED5}"/>
    <cellStyle name="Comma [0] 2 6 2 2" xfId="62846" hidden="1" xr:uid="{AE54A4E5-72BC-4F06-AA0B-889D62B26C95}"/>
    <cellStyle name="Comma [0] 2 6 2 2" xfId="63051" hidden="1" xr:uid="{24E483E1-B3DF-4DDA-9BF5-451DA4714AC6}"/>
    <cellStyle name="Comma [0] 2 6 3" xfId="4719" xr:uid="{00000000-0005-0000-0000-000072120000}"/>
    <cellStyle name="Comma [0] 2 6 3 2" xfId="36738" xr:uid="{95CF01C5-6A5E-451E-81C8-0A46D22F87B3}"/>
    <cellStyle name="Comma [0] 2 60" xfId="790" xr:uid="{00000000-0005-0000-0000-000019030000}"/>
    <cellStyle name="Comma [0] 2 60 2" xfId="1445" hidden="1" xr:uid="{00000000-0005-0000-0000-0000A8050000}"/>
    <cellStyle name="Comma [0] 2 60 2" xfId="1991" hidden="1" xr:uid="{00000000-0005-0000-0000-0000CA070000}"/>
    <cellStyle name="Comma [0] 2 60 2" xfId="2273" hidden="1" xr:uid="{00000000-0005-0000-0000-0000E4080000}"/>
    <cellStyle name="Comma [0] 2 60 2" xfId="2500" hidden="1" xr:uid="{00000000-0005-0000-0000-0000C7090000}"/>
    <cellStyle name="Comma [0] 2 60 2" xfId="33478" hidden="1" xr:uid="{7E3886DD-9FDE-45A2-886C-A258D237F126}"/>
    <cellStyle name="Comma [0] 2 60 2" xfId="34021" hidden="1" xr:uid="{8EFBE19D-FCBC-409E-AB5E-C3C8AC82FCFD}"/>
    <cellStyle name="Comma [0] 2 60 2" xfId="34303" hidden="1" xr:uid="{1878CC27-C55F-43D1-A860-3D22A1391E68}"/>
    <cellStyle name="Comma [0] 2 60 2" xfId="34530" hidden="1" xr:uid="{EDED6478-FFF1-4D03-9B8A-3DC16AC59EA2}"/>
    <cellStyle name="Comma [0] 2 60 2" xfId="32843" xr:uid="{83B7FDC7-4FCB-4846-B799-9B635FF0850E}"/>
    <cellStyle name="Comma [0] 2 60 2 2" xfId="5242" hidden="1" xr:uid="{00000000-0005-0000-0000-00007D140000}"/>
    <cellStyle name="Comma [0] 2 60 2 2" xfId="5793" hidden="1" xr:uid="{00000000-0005-0000-0000-0000A4160000}"/>
    <cellStyle name="Comma [0] 2 60 2 2" xfId="6075" hidden="1" xr:uid="{00000000-0005-0000-0000-0000BE170000}"/>
    <cellStyle name="Comma [0] 2 60 2 2" xfId="6302" hidden="1" xr:uid="{00000000-0005-0000-0000-0000A1180000}"/>
    <cellStyle name="Comma [0] 2 60 2 2" xfId="8012" hidden="1" xr:uid="{00000000-0005-0000-0000-00004F1F0000}"/>
    <cellStyle name="Comma [0] 2 60 2 2" xfId="8294" hidden="1" xr:uid="{00000000-0005-0000-0000-000069200000}"/>
    <cellStyle name="Comma [0] 2 60 2 2" xfId="8521" hidden="1" xr:uid="{00000000-0005-0000-0000-00004C210000}"/>
    <cellStyle name="Comma [0] 2 60 2 2" xfId="9768" hidden="1" xr:uid="{00000000-0005-0000-0000-00002B260000}"/>
    <cellStyle name="Comma [0] 2 60 2 2" xfId="10050" hidden="1" xr:uid="{00000000-0005-0000-0000-000045270000}"/>
    <cellStyle name="Comma [0] 2 60 2 2" xfId="10277" hidden="1" xr:uid="{00000000-0005-0000-0000-000028280000}"/>
    <cellStyle name="Comma [0] 2 60 2 2" xfId="11524" hidden="1" xr:uid="{00000000-0005-0000-0000-0000072D0000}"/>
    <cellStyle name="Comma [0] 2 60 2 2" xfId="11806" hidden="1" xr:uid="{00000000-0005-0000-0000-0000212E0000}"/>
    <cellStyle name="Comma [0] 2 60 2 2" xfId="12033" hidden="1" xr:uid="{00000000-0005-0000-0000-0000042F0000}"/>
    <cellStyle name="Comma [0] 2 60 2 2" xfId="13280" hidden="1" xr:uid="{00000000-0005-0000-0000-0000E3330000}"/>
    <cellStyle name="Comma [0] 2 60 2 2" xfId="13562" hidden="1" xr:uid="{00000000-0005-0000-0000-0000FD340000}"/>
    <cellStyle name="Comma [0] 2 60 2 2" xfId="13789" hidden="1" xr:uid="{00000000-0005-0000-0000-0000E0350000}"/>
    <cellStyle name="Comma [0] 2 60 2 2" xfId="15036" hidden="1" xr:uid="{00000000-0005-0000-0000-0000BF3A0000}"/>
    <cellStyle name="Comma [0] 2 60 2 2" xfId="15318" hidden="1" xr:uid="{00000000-0005-0000-0000-0000D93B0000}"/>
    <cellStyle name="Comma [0] 2 60 2 2" xfId="15545" hidden="1" xr:uid="{00000000-0005-0000-0000-0000BC3C0000}"/>
    <cellStyle name="Comma [0] 2 60 2 2" xfId="16789" hidden="1" xr:uid="{00000000-0005-0000-0000-000098410000}"/>
    <cellStyle name="Comma [0] 2 60 2 2" xfId="17071" hidden="1" xr:uid="{00000000-0005-0000-0000-0000B2420000}"/>
    <cellStyle name="Comma [0] 2 60 2 2" xfId="17298" hidden="1" xr:uid="{00000000-0005-0000-0000-000095430000}"/>
    <cellStyle name="Comma [0] 2 60 2 2" xfId="18539" hidden="1" xr:uid="{00000000-0005-0000-0000-00006E480000}"/>
    <cellStyle name="Comma [0] 2 60 2 2" xfId="18821" hidden="1" xr:uid="{00000000-0005-0000-0000-000088490000}"/>
    <cellStyle name="Comma [0] 2 60 2 2" xfId="19048" hidden="1" xr:uid="{00000000-0005-0000-0000-00006B4A0000}"/>
    <cellStyle name="Comma [0] 2 60 2 2" xfId="20283" hidden="1" xr:uid="{00000000-0005-0000-0000-00003E4F0000}"/>
    <cellStyle name="Comma [0] 2 60 2 2" xfId="20565" hidden="1" xr:uid="{00000000-0005-0000-0000-000058500000}"/>
    <cellStyle name="Comma [0] 2 60 2 2" xfId="20792" hidden="1" xr:uid="{00000000-0005-0000-0000-00003B510000}"/>
    <cellStyle name="Comma [0] 2 60 2 2" xfId="22017" hidden="1" xr:uid="{00000000-0005-0000-0000-000004560000}"/>
    <cellStyle name="Comma [0] 2 60 2 2" xfId="22299" hidden="1" xr:uid="{00000000-0005-0000-0000-00001E570000}"/>
    <cellStyle name="Comma [0] 2 60 2 2" xfId="22526" hidden="1" xr:uid="{00000000-0005-0000-0000-000001580000}"/>
    <cellStyle name="Comma [0] 2 60 2 2" xfId="23741" hidden="1" xr:uid="{00000000-0005-0000-0000-0000C05C0000}"/>
    <cellStyle name="Comma [0] 2 60 2 2" xfId="24023" hidden="1" xr:uid="{00000000-0005-0000-0000-0000DA5D0000}"/>
    <cellStyle name="Comma [0] 2 60 2 2" xfId="24250" hidden="1" xr:uid="{00000000-0005-0000-0000-0000BD5E0000}"/>
    <cellStyle name="Comma [0] 2 60 2 2" xfId="25448" hidden="1" xr:uid="{00000000-0005-0000-0000-00006B630000}"/>
    <cellStyle name="Comma [0] 2 60 2 2" xfId="25730" hidden="1" xr:uid="{00000000-0005-0000-0000-000085640000}"/>
    <cellStyle name="Comma [0] 2 60 2 2" xfId="25957" hidden="1" xr:uid="{00000000-0005-0000-0000-000068650000}"/>
    <cellStyle name="Comma [0] 2 60 2 2" xfId="27142" hidden="1" xr:uid="{00000000-0005-0000-0000-0000096A0000}"/>
    <cellStyle name="Comma [0] 2 60 2 2" xfId="27424" hidden="1" xr:uid="{00000000-0005-0000-0000-0000236B0000}"/>
    <cellStyle name="Comma [0] 2 60 2 2" xfId="27651" hidden="1" xr:uid="{00000000-0005-0000-0000-0000066C0000}"/>
    <cellStyle name="Comma [0] 2 60 2 2" xfId="28803" hidden="1" xr:uid="{00000000-0005-0000-0000-000086700000}"/>
    <cellStyle name="Comma [0] 2 60 2 2" xfId="29085" hidden="1" xr:uid="{00000000-0005-0000-0000-0000A0710000}"/>
    <cellStyle name="Comma [0] 2 60 2 2" xfId="29312" hidden="1" xr:uid="{00000000-0005-0000-0000-000083720000}"/>
    <cellStyle name="Comma [0] 2 60 2 2" xfId="30438" hidden="1" xr:uid="{00000000-0005-0000-0000-0000E9760000}"/>
    <cellStyle name="Comma [0] 2 60 2 2" xfId="30720" hidden="1" xr:uid="{00000000-0005-0000-0000-000003780000}"/>
    <cellStyle name="Comma [0] 2 60 2 2" xfId="30947" hidden="1" xr:uid="{00000000-0005-0000-0000-0000E6780000}"/>
    <cellStyle name="Comma [0] 2 60 2 2" xfId="31949" hidden="1" xr:uid="{00000000-0005-0000-0000-0000D07C0000}"/>
    <cellStyle name="Comma [0] 2 60 2 2" xfId="37261" hidden="1" xr:uid="{FC133628-694A-42CF-B35D-E6F0F49F06F8}"/>
    <cellStyle name="Comma [0] 2 60 2 2" xfId="37812" hidden="1" xr:uid="{F13F0C6A-8249-4DD7-B3F5-AB6B4AA3ED7C}"/>
    <cellStyle name="Comma [0] 2 60 2 2" xfId="38094" hidden="1" xr:uid="{0C439D9F-CB29-445E-923E-5F8AD79C7E0B}"/>
    <cellStyle name="Comma [0] 2 60 2 2" xfId="38321" hidden="1" xr:uid="{8884E51D-BB6C-4374-9DA4-415437BB8CC5}"/>
    <cellStyle name="Comma [0] 2 60 2 2" xfId="40031" hidden="1" xr:uid="{076F11C2-B19D-42E4-8A5C-B779EDACC15C}"/>
    <cellStyle name="Comma [0] 2 60 2 2" xfId="40313" hidden="1" xr:uid="{F6CE9B15-4AD6-417A-B27D-9FB3E423B6EF}"/>
    <cellStyle name="Comma [0] 2 60 2 2" xfId="40540" hidden="1" xr:uid="{A173021F-3FE6-4E8F-827F-58BE11B5A4CF}"/>
    <cellStyle name="Comma [0] 2 60 2 2" xfId="41787" hidden="1" xr:uid="{7BD00B1E-1C33-43F8-939A-DB8F0CFB2A27}"/>
    <cellStyle name="Comma [0] 2 60 2 2" xfId="42069" hidden="1" xr:uid="{E0D24758-9F65-423C-890A-F1347BC01A50}"/>
    <cellStyle name="Comma [0] 2 60 2 2" xfId="42296" hidden="1" xr:uid="{301F6734-72C8-46E7-9C89-2BCA995F7B6D}"/>
    <cellStyle name="Comma [0] 2 60 2 2" xfId="43543" hidden="1" xr:uid="{0F57A5B1-C4F5-43A5-847D-497E66AACF8E}"/>
    <cellStyle name="Comma [0] 2 60 2 2" xfId="43825" hidden="1" xr:uid="{F7D4E2E7-652C-4315-87B2-4C84A04A8D98}"/>
    <cellStyle name="Comma [0] 2 60 2 2" xfId="44052" hidden="1" xr:uid="{CB53086B-B6FA-4D2F-979E-DE0330FA5B78}"/>
    <cellStyle name="Comma [0] 2 60 2 2" xfId="45299" hidden="1" xr:uid="{2BB12455-2A5A-4BC7-9347-C5C06BC172B2}"/>
    <cellStyle name="Comma [0] 2 60 2 2" xfId="45581" hidden="1" xr:uid="{D4E213DB-E49E-4785-86F8-1859F785C27F}"/>
    <cellStyle name="Comma [0] 2 60 2 2" xfId="45808" hidden="1" xr:uid="{1B77B48A-8727-4C45-80FE-CB9E5A3CAA8D}"/>
    <cellStyle name="Comma [0] 2 60 2 2" xfId="47055" hidden="1" xr:uid="{35E0CDC0-07D7-48F0-AD18-5474DF1F6563}"/>
    <cellStyle name="Comma [0] 2 60 2 2" xfId="47337" hidden="1" xr:uid="{ACAD8D1C-B353-4E8D-8AED-6050DCD2E1D7}"/>
    <cellStyle name="Comma [0] 2 60 2 2" xfId="47564" hidden="1" xr:uid="{C4034CBB-E898-4258-AFE4-74035447C4BF}"/>
    <cellStyle name="Comma [0] 2 60 2 2" xfId="48808" hidden="1" xr:uid="{EA80BD35-0114-4C32-BF61-A135B2B4C9C8}"/>
    <cellStyle name="Comma [0] 2 60 2 2" xfId="49090" hidden="1" xr:uid="{1866A797-D1E9-4F97-AD90-FBBCBC4695AF}"/>
    <cellStyle name="Comma [0] 2 60 2 2" xfId="49317" hidden="1" xr:uid="{38C138A0-F1EE-42D3-92E3-6A9599CFDFA9}"/>
    <cellStyle name="Comma [0] 2 60 2 2" xfId="50558" hidden="1" xr:uid="{D7CEBA66-5DB4-4466-8B58-698E3272ABA1}"/>
    <cellStyle name="Comma [0] 2 60 2 2" xfId="50840" hidden="1" xr:uid="{2F01F738-E91C-4055-A401-EA48A3770E91}"/>
    <cellStyle name="Comma [0] 2 60 2 2" xfId="51067" hidden="1" xr:uid="{CDFCED25-6BFF-4705-889A-5C08925EAA89}"/>
    <cellStyle name="Comma [0] 2 60 2 2" xfId="52302" hidden="1" xr:uid="{141C8E36-8FE1-424C-91DA-06D56C282C7E}"/>
    <cellStyle name="Comma [0] 2 60 2 2" xfId="52584" hidden="1" xr:uid="{D023259D-8A56-4FDC-A0B9-71E8D3AB554D}"/>
    <cellStyle name="Comma [0] 2 60 2 2" xfId="52811" hidden="1" xr:uid="{FE793676-2E13-4ECD-9E57-FAB239C82F4B}"/>
    <cellStyle name="Comma [0] 2 60 2 2" xfId="54036" hidden="1" xr:uid="{0A1C708F-B8E8-4252-B841-4D4B2093A6D5}"/>
    <cellStyle name="Comma [0] 2 60 2 2" xfId="54318" hidden="1" xr:uid="{BFDCAA7F-63BF-44ED-96E4-81743B691A7A}"/>
    <cellStyle name="Comma [0] 2 60 2 2" xfId="54545" hidden="1" xr:uid="{12DB03B4-6D55-4A80-8131-F2368B6700E1}"/>
    <cellStyle name="Comma [0] 2 60 2 2" xfId="55760" hidden="1" xr:uid="{194076A0-2972-47AF-872E-DE09D75BC455}"/>
    <cellStyle name="Comma [0] 2 60 2 2" xfId="56042" hidden="1" xr:uid="{34AB7587-9E03-4ACA-B350-19FD31C4B36A}"/>
    <cellStyle name="Comma [0] 2 60 2 2" xfId="56269" hidden="1" xr:uid="{865D74D2-C687-4D95-905A-6D1DD73B765F}"/>
    <cellStyle name="Comma [0] 2 60 2 2" xfId="57467" hidden="1" xr:uid="{7C91F982-B1C9-4B05-A7CD-1E9CE084B10D}"/>
    <cellStyle name="Comma [0] 2 60 2 2" xfId="57749" hidden="1" xr:uid="{94CB804B-A8BB-40B8-824F-AF501EA71554}"/>
    <cellStyle name="Comma [0] 2 60 2 2" xfId="57976" hidden="1" xr:uid="{8D38FD62-AC81-4D36-8C16-4A65F073FE9C}"/>
    <cellStyle name="Comma [0] 2 60 2 2" xfId="59161" hidden="1" xr:uid="{147BF323-E603-43AD-8856-9AEE0E321175}"/>
    <cellStyle name="Comma [0] 2 60 2 2" xfId="59443" hidden="1" xr:uid="{27F13322-840B-4C19-ACF4-F9E048292859}"/>
    <cellStyle name="Comma [0] 2 60 2 2" xfId="59670" hidden="1" xr:uid="{4B763AA2-AA46-4C0B-BE29-346D75FD14F5}"/>
    <cellStyle name="Comma [0] 2 60 2 2" xfId="60822" hidden="1" xr:uid="{EEA18562-DD72-4755-A3B5-8219CE8DA482}"/>
    <cellStyle name="Comma [0] 2 60 2 2" xfId="61104" hidden="1" xr:uid="{DD434E74-0AC7-440A-9CDB-5A64D4F54069}"/>
    <cellStyle name="Comma [0] 2 60 2 2" xfId="61331" hidden="1" xr:uid="{55517B7B-45D2-4FD5-B7D9-17CDE48A6251}"/>
    <cellStyle name="Comma [0] 2 60 2 2" xfId="62457" hidden="1" xr:uid="{0E304D35-7584-41A5-B03B-DF42BA8AE0B3}"/>
    <cellStyle name="Comma [0] 2 60 2 2" xfId="62739" hidden="1" xr:uid="{E22C0FDE-C48B-45C9-BEBA-DA562F8129A4}"/>
    <cellStyle name="Comma [0] 2 60 2 2" xfId="62966" hidden="1" xr:uid="{FB213831-3877-40F6-8C0B-D8E6CF50678C}"/>
    <cellStyle name="Comma [0] 2 60 2 2" xfId="63968" hidden="1" xr:uid="{02684600-96AA-45EA-8722-15AF3A935C54}"/>
    <cellStyle name="Comma [0] 2 60 3" xfId="4581" xr:uid="{00000000-0005-0000-0000-0000E8110000}"/>
    <cellStyle name="Comma [0] 2 60 3 2" xfId="36600" xr:uid="{0A0118D4-97AE-44FC-B134-51B7B1CB3F9C}"/>
    <cellStyle name="Comma [0] 2 61" xfId="784" xr:uid="{00000000-0005-0000-0000-000013030000}"/>
    <cellStyle name="Comma [0] 2 61 2" xfId="1439" hidden="1" xr:uid="{00000000-0005-0000-0000-0000A2050000}"/>
    <cellStyle name="Comma [0] 2 61 2" xfId="1985" hidden="1" xr:uid="{00000000-0005-0000-0000-0000C4070000}"/>
    <cellStyle name="Comma [0] 2 61 2" xfId="2267" hidden="1" xr:uid="{00000000-0005-0000-0000-0000DE080000}"/>
    <cellStyle name="Comma [0] 2 61 2" xfId="2496" hidden="1" xr:uid="{00000000-0005-0000-0000-0000C3090000}"/>
    <cellStyle name="Comma [0] 2 61 2" xfId="33472" hidden="1" xr:uid="{56B3C90A-CBD0-4A6A-BA75-973ACB671F37}"/>
    <cellStyle name="Comma [0] 2 61 2" xfId="34015" hidden="1" xr:uid="{18F4AEB2-9F75-4CD0-8738-5A4CF57BB31C}"/>
    <cellStyle name="Comma [0] 2 61 2" xfId="34297" hidden="1" xr:uid="{1B9E643C-DC4F-4B4A-A726-7A087ABCE32E}"/>
    <cellStyle name="Comma [0] 2 61 2" xfId="34526" hidden="1" xr:uid="{7A2CDECE-8EDD-4555-BB04-9A81DCEEBACF}"/>
    <cellStyle name="Comma [0] 2 61 2" xfId="32837" xr:uid="{355AB4FE-1A79-49CC-96FE-0C391C0B47F2}"/>
    <cellStyle name="Comma [0] 2 61 2 2" xfId="5236" hidden="1" xr:uid="{00000000-0005-0000-0000-000077140000}"/>
    <cellStyle name="Comma [0] 2 61 2 2" xfId="5787" hidden="1" xr:uid="{00000000-0005-0000-0000-00009E160000}"/>
    <cellStyle name="Comma [0] 2 61 2 2" xfId="6069" hidden="1" xr:uid="{00000000-0005-0000-0000-0000B8170000}"/>
    <cellStyle name="Comma [0] 2 61 2 2" xfId="6298" hidden="1" xr:uid="{00000000-0005-0000-0000-00009D180000}"/>
    <cellStyle name="Comma [0] 2 61 2 2" xfId="8006" hidden="1" xr:uid="{00000000-0005-0000-0000-0000491F0000}"/>
    <cellStyle name="Comma [0] 2 61 2 2" xfId="8288" hidden="1" xr:uid="{00000000-0005-0000-0000-000063200000}"/>
    <cellStyle name="Comma [0] 2 61 2 2" xfId="8517" hidden="1" xr:uid="{00000000-0005-0000-0000-000048210000}"/>
    <cellStyle name="Comma [0] 2 61 2 2" xfId="9762" hidden="1" xr:uid="{00000000-0005-0000-0000-000025260000}"/>
    <cellStyle name="Comma [0] 2 61 2 2" xfId="10044" hidden="1" xr:uid="{00000000-0005-0000-0000-00003F270000}"/>
    <cellStyle name="Comma [0] 2 61 2 2" xfId="10273" hidden="1" xr:uid="{00000000-0005-0000-0000-000024280000}"/>
    <cellStyle name="Comma [0] 2 61 2 2" xfId="11518" hidden="1" xr:uid="{00000000-0005-0000-0000-0000012D0000}"/>
    <cellStyle name="Comma [0] 2 61 2 2" xfId="11800" hidden="1" xr:uid="{00000000-0005-0000-0000-00001B2E0000}"/>
    <cellStyle name="Comma [0] 2 61 2 2" xfId="12029" hidden="1" xr:uid="{00000000-0005-0000-0000-0000002F0000}"/>
    <cellStyle name="Comma [0] 2 61 2 2" xfId="13274" hidden="1" xr:uid="{00000000-0005-0000-0000-0000DD330000}"/>
    <cellStyle name="Comma [0] 2 61 2 2" xfId="13556" hidden="1" xr:uid="{00000000-0005-0000-0000-0000F7340000}"/>
    <cellStyle name="Comma [0] 2 61 2 2" xfId="13785" hidden="1" xr:uid="{00000000-0005-0000-0000-0000DC350000}"/>
    <cellStyle name="Comma [0] 2 61 2 2" xfId="15030" hidden="1" xr:uid="{00000000-0005-0000-0000-0000B93A0000}"/>
    <cellStyle name="Comma [0] 2 61 2 2" xfId="15312" hidden="1" xr:uid="{00000000-0005-0000-0000-0000D33B0000}"/>
    <cellStyle name="Comma [0] 2 61 2 2" xfId="15541" hidden="1" xr:uid="{00000000-0005-0000-0000-0000B83C0000}"/>
    <cellStyle name="Comma [0] 2 61 2 2" xfId="16783" hidden="1" xr:uid="{00000000-0005-0000-0000-000092410000}"/>
    <cellStyle name="Comma [0] 2 61 2 2" xfId="17065" hidden="1" xr:uid="{00000000-0005-0000-0000-0000AC420000}"/>
    <cellStyle name="Comma [0] 2 61 2 2" xfId="17294" hidden="1" xr:uid="{00000000-0005-0000-0000-000091430000}"/>
    <cellStyle name="Comma [0] 2 61 2 2" xfId="18533" hidden="1" xr:uid="{00000000-0005-0000-0000-000068480000}"/>
    <cellStyle name="Comma [0] 2 61 2 2" xfId="18815" hidden="1" xr:uid="{00000000-0005-0000-0000-000082490000}"/>
    <cellStyle name="Comma [0] 2 61 2 2" xfId="19044" hidden="1" xr:uid="{00000000-0005-0000-0000-0000674A0000}"/>
    <cellStyle name="Comma [0] 2 61 2 2" xfId="20277" hidden="1" xr:uid="{00000000-0005-0000-0000-0000384F0000}"/>
    <cellStyle name="Comma [0] 2 61 2 2" xfId="20559" hidden="1" xr:uid="{00000000-0005-0000-0000-000052500000}"/>
    <cellStyle name="Comma [0] 2 61 2 2" xfId="20788" hidden="1" xr:uid="{00000000-0005-0000-0000-000037510000}"/>
    <cellStyle name="Comma [0] 2 61 2 2" xfId="22011" hidden="1" xr:uid="{00000000-0005-0000-0000-0000FE550000}"/>
    <cellStyle name="Comma [0] 2 61 2 2" xfId="22293" hidden="1" xr:uid="{00000000-0005-0000-0000-000018570000}"/>
    <cellStyle name="Comma [0] 2 61 2 2" xfId="22522" hidden="1" xr:uid="{00000000-0005-0000-0000-0000FD570000}"/>
    <cellStyle name="Comma [0] 2 61 2 2" xfId="23735" hidden="1" xr:uid="{00000000-0005-0000-0000-0000BA5C0000}"/>
    <cellStyle name="Comma [0] 2 61 2 2" xfId="24017" hidden="1" xr:uid="{00000000-0005-0000-0000-0000D45D0000}"/>
    <cellStyle name="Comma [0] 2 61 2 2" xfId="24246" hidden="1" xr:uid="{00000000-0005-0000-0000-0000B95E0000}"/>
    <cellStyle name="Comma [0] 2 61 2 2" xfId="25442" hidden="1" xr:uid="{00000000-0005-0000-0000-000065630000}"/>
    <cellStyle name="Comma [0] 2 61 2 2" xfId="25724" hidden="1" xr:uid="{00000000-0005-0000-0000-00007F640000}"/>
    <cellStyle name="Comma [0] 2 61 2 2" xfId="25953" hidden="1" xr:uid="{00000000-0005-0000-0000-000064650000}"/>
    <cellStyle name="Comma [0] 2 61 2 2" xfId="27136" hidden="1" xr:uid="{00000000-0005-0000-0000-0000036A0000}"/>
    <cellStyle name="Comma [0] 2 61 2 2" xfId="27418" hidden="1" xr:uid="{00000000-0005-0000-0000-00001D6B0000}"/>
    <cellStyle name="Comma [0] 2 61 2 2" xfId="27647" hidden="1" xr:uid="{00000000-0005-0000-0000-0000026C0000}"/>
    <cellStyle name="Comma [0] 2 61 2 2" xfId="28797" hidden="1" xr:uid="{00000000-0005-0000-0000-000080700000}"/>
    <cellStyle name="Comma [0] 2 61 2 2" xfId="29079" hidden="1" xr:uid="{00000000-0005-0000-0000-00009A710000}"/>
    <cellStyle name="Comma [0] 2 61 2 2" xfId="29308" hidden="1" xr:uid="{00000000-0005-0000-0000-00007F720000}"/>
    <cellStyle name="Comma [0] 2 61 2 2" xfId="30432" hidden="1" xr:uid="{00000000-0005-0000-0000-0000E3760000}"/>
    <cellStyle name="Comma [0] 2 61 2 2" xfId="30714" hidden="1" xr:uid="{00000000-0005-0000-0000-0000FD770000}"/>
    <cellStyle name="Comma [0] 2 61 2 2" xfId="30943" hidden="1" xr:uid="{00000000-0005-0000-0000-0000E2780000}"/>
    <cellStyle name="Comma [0] 2 61 2 2" xfId="31943" hidden="1" xr:uid="{00000000-0005-0000-0000-0000CA7C0000}"/>
    <cellStyle name="Comma [0] 2 61 2 2" xfId="37255" hidden="1" xr:uid="{7DDB44BE-A40D-45F6-AC15-9735B96567D7}"/>
    <cellStyle name="Comma [0] 2 61 2 2" xfId="37806" hidden="1" xr:uid="{86F3B7AE-D2C3-4FC5-B11E-836E14E95A83}"/>
    <cellStyle name="Comma [0] 2 61 2 2" xfId="38088" hidden="1" xr:uid="{B11585D0-4040-472E-9F2A-B6295A2AB33D}"/>
    <cellStyle name="Comma [0] 2 61 2 2" xfId="38317" hidden="1" xr:uid="{12018D77-5796-4EC8-859C-50CB63B1110A}"/>
    <cellStyle name="Comma [0] 2 61 2 2" xfId="40025" hidden="1" xr:uid="{C5A413B9-05CD-4699-B25F-1F1911F4FC8D}"/>
    <cellStyle name="Comma [0] 2 61 2 2" xfId="40307" hidden="1" xr:uid="{4E2BEFBA-E4EC-411D-ADCB-AA213521054D}"/>
    <cellStyle name="Comma [0] 2 61 2 2" xfId="40536" hidden="1" xr:uid="{88D9F65F-CB73-4ED1-BA8F-03475386133B}"/>
    <cellStyle name="Comma [0] 2 61 2 2" xfId="41781" hidden="1" xr:uid="{54C6050D-14F6-4D2B-AA43-861CF9BB467B}"/>
    <cellStyle name="Comma [0] 2 61 2 2" xfId="42063" hidden="1" xr:uid="{90B84A21-2B18-491E-933E-5B9256D83010}"/>
    <cellStyle name="Comma [0] 2 61 2 2" xfId="42292" hidden="1" xr:uid="{629C84A1-3BCB-433C-B14F-FF51E4B72477}"/>
    <cellStyle name="Comma [0] 2 61 2 2" xfId="43537" hidden="1" xr:uid="{8CF5473B-6A7F-4A5F-97AF-7558EC78501D}"/>
    <cellStyle name="Comma [0] 2 61 2 2" xfId="43819" hidden="1" xr:uid="{105E156A-0A5F-4775-B86B-CE73271630F8}"/>
    <cellStyle name="Comma [0] 2 61 2 2" xfId="44048" hidden="1" xr:uid="{EA7622EA-41E4-4D35-8F4B-14E9B28152D9}"/>
    <cellStyle name="Comma [0] 2 61 2 2" xfId="45293" hidden="1" xr:uid="{95355114-1993-41D6-87FB-89F96F147748}"/>
    <cellStyle name="Comma [0] 2 61 2 2" xfId="45575" hidden="1" xr:uid="{53F34AA6-6D4F-4557-82A6-1C19EC495327}"/>
    <cellStyle name="Comma [0] 2 61 2 2" xfId="45804" hidden="1" xr:uid="{EE404F3C-D0E8-4E44-B043-2C2EC43D8590}"/>
    <cellStyle name="Comma [0] 2 61 2 2" xfId="47049" hidden="1" xr:uid="{6F3178DE-0CCC-43DA-BA2F-EEB52C912E01}"/>
    <cellStyle name="Comma [0] 2 61 2 2" xfId="47331" hidden="1" xr:uid="{A4510883-CE68-4AD5-B03E-E0EABED7E32C}"/>
    <cellStyle name="Comma [0] 2 61 2 2" xfId="47560" hidden="1" xr:uid="{C4F888C5-5299-4128-9D28-FF4C5FAE7BB7}"/>
    <cellStyle name="Comma [0] 2 61 2 2" xfId="48802" hidden="1" xr:uid="{9357B621-615A-4CCB-9022-28799611A654}"/>
    <cellStyle name="Comma [0] 2 61 2 2" xfId="49084" hidden="1" xr:uid="{E2C91B36-7C5A-4A69-BE80-74555F3B8E90}"/>
    <cellStyle name="Comma [0] 2 61 2 2" xfId="49313" hidden="1" xr:uid="{EB6C5233-AB54-41F9-9E5C-CF9FBC8859F2}"/>
    <cellStyle name="Comma [0] 2 61 2 2" xfId="50552" hidden="1" xr:uid="{B71FACEC-B3BB-41EF-B2EA-C8B49AF0D036}"/>
    <cellStyle name="Comma [0] 2 61 2 2" xfId="50834" hidden="1" xr:uid="{1AFCF6D9-7A36-4A97-B6DB-FFA62E544125}"/>
    <cellStyle name="Comma [0] 2 61 2 2" xfId="51063" hidden="1" xr:uid="{462EF670-39C7-4420-BB16-AB7EE79E2E0B}"/>
    <cellStyle name="Comma [0] 2 61 2 2" xfId="52296" hidden="1" xr:uid="{7FBAEB09-C8AB-43B0-983A-26B51EB49E34}"/>
    <cellStyle name="Comma [0] 2 61 2 2" xfId="52578" hidden="1" xr:uid="{7557974C-85BE-41D0-A428-5F3A814A1B54}"/>
    <cellStyle name="Comma [0] 2 61 2 2" xfId="52807" hidden="1" xr:uid="{5CB252E4-8722-4161-A8ED-867B1EAD461E}"/>
    <cellStyle name="Comma [0] 2 61 2 2" xfId="54030" hidden="1" xr:uid="{4C6D4A0D-F76A-4F3D-ABFE-03F91942A864}"/>
    <cellStyle name="Comma [0] 2 61 2 2" xfId="54312" hidden="1" xr:uid="{5DC9AC3F-B3EA-4499-8738-30186CC14BC2}"/>
    <cellStyle name="Comma [0] 2 61 2 2" xfId="54541" hidden="1" xr:uid="{5A47FA71-BC85-46D8-9A81-6D30EDC1C145}"/>
    <cellStyle name="Comma [0] 2 61 2 2" xfId="55754" hidden="1" xr:uid="{74190DB7-C720-44C3-B765-F628EF3178F8}"/>
    <cellStyle name="Comma [0] 2 61 2 2" xfId="56036" hidden="1" xr:uid="{69E82129-4A9D-457C-B20B-D8E68686C40C}"/>
    <cellStyle name="Comma [0] 2 61 2 2" xfId="56265" hidden="1" xr:uid="{089B95E1-BE61-4D08-92BC-4367592E9455}"/>
    <cellStyle name="Comma [0] 2 61 2 2" xfId="57461" hidden="1" xr:uid="{E3B749DB-D93C-4FE0-9279-2C248123D580}"/>
    <cellStyle name="Comma [0] 2 61 2 2" xfId="57743" hidden="1" xr:uid="{487F6540-A3E8-4495-878F-25F9208CCABD}"/>
    <cellStyle name="Comma [0] 2 61 2 2" xfId="57972" hidden="1" xr:uid="{76133CC8-E36E-482C-8A77-F48BCB439CB0}"/>
    <cellStyle name="Comma [0] 2 61 2 2" xfId="59155" hidden="1" xr:uid="{DC93AD37-458B-4014-BEA8-FA00AA09DF46}"/>
    <cellStyle name="Comma [0] 2 61 2 2" xfId="59437" hidden="1" xr:uid="{5B72C0CB-49FE-45CB-ABA6-25C22B8AF934}"/>
    <cellStyle name="Comma [0] 2 61 2 2" xfId="59666" hidden="1" xr:uid="{006030F0-2587-4BB9-8AF5-EA4A802D4B15}"/>
    <cellStyle name="Comma [0] 2 61 2 2" xfId="60816" hidden="1" xr:uid="{94490254-2B84-4DE5-8212-FED28CE1EC5F}"/>
    <cellStyle name="Comma [0] 2 61 2 2" xfId="61098" hidden="1" xr:uid="{D612592B-E377-4D15-A3DB-275D62342735}"/>
    <cellStyle name="Comma [0] 2 61 2 2" xfId="61327" hidden="1" xr:uid="{097B3265-122E-4101-AABC-B8A13E6B18A9}"/>
    <cellStyle name="Comma [0] 2 61 2 2" xfId="62451" hidden="1" xr:uid="{D0F85AD1-8ABC-40C2-B19D-8B4C5F652843}"/>
    <cellStyle name="Comma [0] 2 61 2 2" xfId="62733" hidden="1" xr:uid="{E2883BE4-A30F-4E07-806C-53B4D7093809}"/>
    <cellStyle name="Comma [0] 2 61 2 2" xfId="62962" hidden="1" xr:uid="{1C5E965A-0253-437E-8EAC-036C4AC7F2B8}"/>
    <cellStyle name="Comma [0] 2 61 2 2" xfId="63962" hidden="1" xr:uid="{B9E10993-5E58-4046-A71E-F40BB52DD023}"/>
    <cellStyle name="Comma [0] 2 61 3" xfId="4575" xr:uid="{00000000-0005-0000-0000-0000E2110000}"/>
    <cellStyle name="Comma [0] 2 61 3 2" xfId="36594" xr:uid="{5FB2051A-2E09-4A54-9DAF-35D25E1A6277}"/>
    <cellStyle name="Comma [0] 2 62" xfId="782" xr:uid="{00000000-0005-0000-0000-000011030000}"/>
    <cellStyle name="Comma [0] 2 62 2" xfId="1437" hidden="1" xr:uid="{00000000-0005-0000-0000-0000A0050000}"/>
    <cellStyle name="Comma [0] 2 62 2" xfId="1983" hidden="1" xr:uid="{00000000-0005-0000-0000-0000C2070000}"/>
    <cellStyle name="Comma [0] 2 62 2" xfId="2265" hidden="1" xr:uid="{00000000-0005-0000-0000-0000DC080000}"/>
    <cellStyle name="Comma [0] 2 62 2" xfId="2495" hidden="1" xr:uid="{00000000-0005-0000-0000-0000C2090000}"/>
    <cellStyle name="Comma [0] 2 62 2" xfId="33470" hidden="1" xr:uid="{BA1A9EA6-E5AD-450E-9D1D-6961CB8FB0AF}"/>
    <cellStyle name="Comma [0] 2 62 2" xfId="34013" hidden="1" xr:uid="{F286DA19-6C2D-4386-A432-80C0B815D299}"/>
    <cellStyle name="Comma [0] 2 62 2" xfId="34295" hidden="1" xr:uid="{481A22AE-FD9A-4B66-B38A-9142B91EC07E}"/>
    <cellStyle name="Comma [0] 2 62 2" xfId="34525" hidden="1" xr:uid="{F698CD0A-FADE-4C9F-ACB9-EF1550CE893A}"/>
    <cellStyle name="Comma [0] 2 62 2" xfId="32835" xr:uid="{C3D72FB1-D6A4-4CB3-9E01-1C9136585CDF}"/>
    <cellStyle name="Comma [0] 2 62 2 2" xfId="5234" hidden="1" xr:uid="{00000000-0005-0000-0000-000075140000}"/>
    <cellStyle name="Comma [0] 2 62 2 2" xfId="5785" hidden="1" xr:uid="{00000000-0005-0000-0000-00009C160000}"/>
    <cellStyle name="Comma [0] 2 62 2 2" xfId="6067" hidden="1" xr:uid="{00000000-0005-0000-0000-0000B6170000}"/>
    <cellStyle name="Comma [0] 2 62 2 2" xfId="6297" hidden="1" xr:uid="{00000000-0005-0000-0000-00009C180000}"/>
    <cellStyle name="Comma [0] 2 62 2 2" xfId="8004" hidden="1" xr:uid="{00000000-0005-0000-0000-0000471F0000}"/>
    <cellStyle name="Comma [0] 2 62 2 2" xfId="8286" hidden="1" xr:uid="{00000000-0005-0000-0000-000061200000}"/>
    <cellStyle name="Comma [0] 2 62 2 2" xfId="8516" hidden="1" xr:uid="{00000000-0005-0000-0000-000047210000}"/>
    <cellStyle name="Comma [0] 2 62 2 2" xfId="9760" hidden="1" xr:uid="{00000000-0005-0000-0000-000023260000}"/>
    <cellStyle name="Comma [0] 2 62 2 2" xfId="10042" hidden="1" xr:uid="{00000000-0005-0000-0000-00003D270000}"/>
    <cellStyle name="Comma [0] 2 62 2 2" xfId="10272" hidden="1" xr:uid="{00000000-0005-0000-0000-000023280000}"/>
    <cellStyle name="Comma [0] 2 62 2 2" xfId="11516" hidden="1" xr:uid="{00000000-0005-0000-0000-0000FF2C0000}"/>
    <cellStyle name="Comma [0] 2 62 2 2" xfId="11798" hidden="1" xr:uid="{00000000-0005-0000-0000-0000192E0000}"/>
    <cellStyle name="Comma [0] 2 62 2 2" xfId="12028" hidden="1" xr:uid="{00000000-0005-0000-0000-0000FF2E0000}"/>
    <cellStyle name="Comma [0] 2 62 2 2" xfId="13272" hidden="1" xr:uid="{00000000-0005-0000-0000-0000DB330000}"/>
    <cellStyle name="Comma [0] 2 62 2 2" xfId="13554" hidden="1" xr:uid="{00000000-0005-0000-0000-0000F5340000}"/>
    <cellStyle name="Comma [0] 2 62 2 2" xfId="13784" hidden="1" xr:uid="{00000000-0005-0000-0000-0000DB350000}"/>
    <cellStyle name="Comma [0] 2 62 2 2" xfId="15028" hidden="1" xr:uid="{00000000-0005-0000-0000-0000B73A0000}"/>
    <cellStyle name="Comma [0] 2 62 2 2" xfId="15310" hidden="1" xr:uid="{00000000-0005-0000-0000-0000D13B0000}"/>
    <cellStyle name="Comma [0] 2 62 2 2" xfId="15540" hidden="1" xr:uid="{00000000-0005-0000-0000-0000B73C0000}"/>
    <cellStyle name="Comma [0] 2 62 2 2" xfId="16781" hidden="1" xr:uid="{00000000-0005-0000-0000-000090410000}"/>
    <cellStyle name="Comma [0] 2 62 2 2" xfId="17063" hidden="1" xr:uid="{00000000-0005-0000-0000-0000AA420000}"/>
    <cellStyle name="Comma [0] 2 62 2 2" xfId="17293" hidden="1" xr:uid="{00000000-0005-0000-0000-000090430000}"/>
    <cellStyle name="Comma [0] 2 62 2 2" xfId="18531" hidden="1" xr:uid="{00000000-0005-0000-0000-000066480000}"/>
    <cellStyle name="Comma [0] 2 62 2 2" xfId="18813" hidden="1" xr:uid="{00000000-0005-0000-0000-000080490000}"/>
    <cellStyle name="Comma [0] 2 62 2 2" xfId="19043" hidden="1" xr:uid="{00000000-0005-0000-0000-0000664A0000}"/>
    <cellStyle name="Comma [0] 2 62 2 2" xfId="20275" hidden="1" xr:uid="{00000000-0005-0000-0000-0000364F0000}"/>
    <cellStyle name="Comma [0] 2 62 2 2" xfId="20557" hidden="1" xr:uid="{00000000-0005-0000-0000-000050500000}"/>
    <cellStyle name="Comma [0] 2 62 2 2" xfId="20787" hidden="1" xr:uid="{00000000-0005-0000-0000-000036510000}"/>
    <cellStyle name="Comma [0] 2 62 2 2" xfId="22009" hidden="1" xr:uid="{00000000-0005-0000-0000-0000FC550000}"/>
    <cellStyle name="Comma [0] 2 62 2 2" xfId="22291" hidden="1" xr:uid="{00000000-0005-0000-0000-000016570000}"/>
    <cellStyle name="Comma [0] 2 62 2 2" xfId="22521" hidden="1" xr:uid="{00000000-0005-0000-0000-0000FC570000}"/>
    <cellStyle name="Comma [0] 2 62 2 2" xfId="23733" hidden="1" xr:uid="{00000000-0005-0000-0000-0000B85C0000}"/>
    <cellStyle name="Comma [0] 2 62 2 2" xfId="24015" hidden="1" xr:uid="{00000000-0005-0000-0000-0000D25D0000}"/>
    <cellStyle name="Comma [0] 2 62 2 2" xfId="24245" hidden="1" xr:uid="{00000000-0005-0000-0000-0000B85E0000}"/>
    <cellStyle name="Comma [0] 2 62 2 2" xfId="25440" hidden="1" xr:uid="{00000000-0005-0000-0000-000063630000}"/>
    <cellStyle name="Comma [0] 2 62 2 2" xfId="25722" hidden="1" xr:uid="{00000000-0005-0000-0000-00007D640000}"/>
    <cellStyle name="Comma [0] 2 62 2 2" xfId="25952" hidden="1" xr:uid="{00000000-0005-0000-0000-000063650000}"/>
    <cellStyle name="Comma [0] 2 62 2 2" xfId="27134" hidden="1" xr:uid="{00000000-0005-0000-0000-0000016A0000}"/>
    <cellStyle name="Comma [0] 2 62 2 2" xfId="27416" hidden="1" xr:uid="{00000000-0005-0000-0000-00001B6B0000}"/>
    <cellStyle name="Comma [0] 2 62 2 2" xfId="27646" hidden="1" xr:uid="{00000000-0005-0000-0000-0000016C0000}"/>
    <cellStyle name="Comma [0] 2 62 2 2" xfId="28795" hidden="1" xr:uid="{00000000-0005-0000-0000-00007E700000}"/>
    <cellStyle name="Comma [0] 2 62 2 2" xfId="29077" hidden="1" xr:uid="{00000000-0005-0000-0000-000098710000}"/>
    <cellStyle name="Comma [0] 2 62 2 2" xfId="29307" hidden="1" xr:uid="{00000000-0005-0000-0000-00007E720000}"/>
    <cellStyle name="Comma [0] 2 62 2 2" xfId="30430" hidden="1" xr:uid="{00000000-0005-0000-0000-0000E1760000}"/>
    <cellStyle name="Comma [0] 2 62 2 2" xfId="30712" hidden="1" xr:uid="{00000000-0005-0000-0000-0000FB770000}"/>
    <cellStyle name="Comma [0] 2 62 2 2" xfId="30942" hidden="1" xr:uid="{00000000-0005-0000-0000-0000E1780000}"/>
    <cellStyle name="Comma [0] 2 62 2 2" xfId="31941" hidden="1" xr:uid="{00000000-0005-0000-0000-0000C87C0000}"/>
    <cellStyle name="Comma [0] 2 62 2 2" xfId="37253" hidden="1" xr:uid="{DC8D9375-F492-4CCB-B73D-9CCEB786C0F9}"/>
    <cellStyle name="Comma [0] 2 62 2 2" xfId="37804" hidden="1" xr:uid="{040FD0A5-4E20-4A6F-9C42-6E8A4F704693}"/>
    <cellStyle name="Comma [0] 2 62 2 2" xfId="38086" hidden="1" xr:uid="{7AB261E0-85A2-4CD5-90F8-4E8DDCCC6CE0}"/>
    <cellStyle name="Comma [0] 2 62 2 2" xfId="38316" hidden="1" xr:uid="{E6785FAD-860C-4905-AE86-C084B2D9E18D}"/>
    <cellStyle name="Comma [0] 2 62 2 2" xfId="40023" hidden="1" xr:uid="{63ACC854-2A40-471D-BE8C-D4D6A07835E6}"/>
    <cellStyle name="Comma [0] 2 62 2 2" xfId="40305" hidden="1" xr:uid="{96A038E5-F915-41C2-BEC7-536E32C4A8AD}"/>
    <cellStyle name="Comma [0] 2 62 2 2" xfId="40535" hidden="1" xr:uid="{D21DB115-D382-4959-B840-D6D0D177D9C1}"/>
    <cellStyle name="Comma [0] 2 62 2 2" xfId="41779" hidden="1" xr:uid="{D6177D2C-06D8-4486-9ECE-34DC466A9D33}"/>
    <cellStyle name="Comma [0] 2 62 2 2" xfId="42061" hidden="1" xr:uid="{5C3FE98F-6D93-439F-9E7E-B8DA0A4C82EE}"/>
    <cellStyle name="Comma [0] 2 62 2 2" xfId="42291" hidden="1" xr:uid="{94A662C9-5A0C-42AA-A873-094935C1F988}"/>
    <cellStyle name="Comma [0] 2 62 2 2" xfId="43535" hidden="1" xr:uid="{F599C860-27F2-43AF-8534-A3FE51588018}"/>
    <cellStyle name="Comma [0] 2 62 2 2" xfId="43817" hidden="1" xr:uid="{3964FDFA-DD38-45AE-BE63-DBDECC6F8E33}"/>
    <cellStyle name="Comma [0] 2 62 2 2" xfId="44047" hidden="1" xr:uid="{E1A024EF-2123-4A3F-8674-4722465F1E90}"/>
    <cellStyle name="Comma [0] 2 62 2 2" xfId="45291" hidden="1" xr:uid="{3B240024-EC1C-4123-B0E9-A441098D2A3A}"/>
    <cellStyle name="Comma [0] 2 62 2 2" xfId="45573" hidden="1" xr:uid="{40BEC05C-66CE-46F6-8A93-1FC4A1A260E1}"/>
    <cellStyle name="Comma [0] 2 62 2 2" xfId="45803" hidden="1" xr:uid="{7E2DB1FB-C7AE-4985-9C52-A6CAF6010A68}"/>
    <cellStyle name="Comma [0] 2 62 2 2" xfId="47047" hidden="1" xr:uid="{305B2B70-2D95-4298-B7C7-FFAD8CA9D3B0}"/>
    <cellStyle name="Comma [0] 2 62 2 2" xfId="47329" hidden="1" xr:uid="{DF8EFC1F-D177-42CA-B51D-1BC1FB861E96}"/>
    <cellStyle name="Comma [0] 2 62 2 2" xfId="47559" hidden="1" xr:uid="{59B51BD1-A259-4CA4-8D8E-3D8415990507}"/>
    <cellStyle name="Comma [0] 2 62 2 2" xfId="48800" hidden="1" xr:uid="{B24333EB-0E34-4962-9AC1-42D85D5D1406}"/>
    <cellStyle name="Comma [0] 2 62 2 2" xfId="49082" hidden="1" xr:uid="{78EBB538-678A-41F3-9746-6F80F7C559C8}"/>
    <cellStyle name="Comma [0] 2 62 2 2" xfId="49312" hidden="1" xr:uid="{5E7547FC-8A37-455B-B56D-3D849AC4BB25}"/>
    <cellStyle name="Comma [0] 2 62 2 2" xfId="50550" hidden="1" xr:uid="{53E12375-2FCD-4DD5-AF2B-78720E04EA94}"/>
    <cellStyle name="Comma [0] 2 62 2 2" xfId="50832" hidden="1" xr:uid="{D560199C-FA20-44DA-9AC9-59D20369CA9D}"/>
    <cellStyle name="Comma [0] 2 62 2 2" xfId="51062" hidden="1" xr:uid="{926F3729-E218-4E98-B6D3-16545D45F39B}"/>
    <cellStyle name="Comma [0] 2 62 2 2" xfId="52294" hidden="1" xr:uid="{F3EE2E84-210E-473E-8C7E-F50674005978}"/>
    <cellStyle name="Comma [0] 2 62 2 2" xfId="52576" hidden="1" xr:uid="{D6C76F48-59C8-41CB-93B8-F679009C0726}"/>
    <cellStyle name="Comma [0] 2 62 2 2" xfId="52806" hidden="1" xr:uid="{783494A2-F68D-46F0-98BE-52D81E4C0D33}"/>
    <cellStyle name="Comma [0] 2 62 2 2" xfId="54028" hidden="1" xr:uid="{6608B4D6-5E6B-49A2-BB5A-884F57F19EF3}"/>
    <cellStyle name="Comma [0] 2 62 2 2" xfId="54310" hidden="1" xr:uid="{77D1AB2C-47A9-4172-BC05-B9574909B68E}"/>
    <cellStyle name="Comma [0] 2 62 2 2" xfId="54540" hidden="1" xr:uid="{9537EEC8-397C-447C-BBFF-8DBEA45626D0}"/>
    <cellStyle name="Comma [0] 2 62 2 2" xfId="55752" hidden="1" xr:uid="{203D4F69-2EE4-4C5A-8C7E-27D5BFECF985}"/>
    <cellStyle name="Comma [0] 2 62 2 2" xfId="56034" hidden="1" xr:uid="{BECBCC22-3DB7-4F75-94C7-CCE04DBE1CA1}"/>
    <cellStyle name="Comma [0] 2 62 2 2" xfId="56264" hidden="1" xr:uid="{5D20F623-9474-43C4-86EE-9B0B31954558}"/>
    <cellStyle name="Comma [0] 2 62 2 2" xfId="57459" hidden="1" xr:uid="{08990792-84BD-4533-ACFC-1B4385FBFDF6}"/>
    <cellStyle name="Comma [0] 2 62 2 2" xfId="57741" hidden="1" xr:uid="{EDDADFAB-E683-43A5-B29A-FDC9863FF66D}"/>
    <cellStyle name="Comma [0] 2 62 2 2" xfId="57971" hidden="1" xr:uid="{1186A021-21B3-472E-BED5-7AFBD790C297}"/>
    <cellStyle name="Comma [0] 2 62 2 2" xfId="59153" hidden="1" xr:uid="{FD2BF652-819E-498B-81DC-358D784CA420}"/>
    <cellStyle name="Comma [0] 2 62 2 2" xfId="59435" hidden="1" xr:uid="{A82459A1-6143-40A0-B3A1-47A7254E2E00}"/>
    <cellStyle name="Comma [0] 2 62 2 2" xfId="59665" hidden="1" xr:uid="{FBE97609-F1CF-49B4-840D-9B5D95E64F5E}"/>
    <cellStyle name="Comma [0] 2 62 2 2" xfId="60814" hidden="1" xr:uid="{E740FC1A-B8A4-4C46-B616-69891ADD6B31}"/>
    <cellStyle name="Comma [0] 2 62 2 2" xfId="61096" hidden="1" xr:uid="{07A9A70D-236F-4463-BCA9-1AABB8B128F9}"/>
    <cellStyle name="Comma [0] 2 62 2 2" xfId="61326" hidden="1" xr:uid="{C6FF6AA0-AE5D-4FB9-9109-8412733E36D7}"/>
    <cellStyle name="Comma [0] 2 62 2 2" xfId="62449" hidden="1" xr:uid="{31E1EAA7-BD44-4655-A775-83A6C50B842F}"/>
    <cellStyle name="Comma [0] 2 62 2 2" xfId="62731" hidden="1" xr:uid="{8684315A-8D9C-4055-9CD3-45483BDD3A64}"/>
    <cellStyle name="Comma [0] 2 62 2 2" xfId="62961" hidden="1" xr:uid="{F0E25CEA-8DDD-4B6C-94F6-1BA27C5535B5}"/>
    <cellStyle name="Comma [0] 2 62 2 2" xfId="63960" hidden="1" xr:uid="{74D1EBA9-D84B-46A5-9B9A-22AF3BC80073}"/>
    <cellStyle name="Comma [0] 2 62 3" xfId="4573" xr:uid="{00000000-0005-0000-0000-0000E0110000}"/>
    <cellStyle name="Comma [0] 2 62 3 2" xfId="36592" xr:uid="{A6904CD1-C882-4CAB-AD07-6D69BA1D28B7}"/>
    <cellStyle name="Comma [0] 2 63" xfId="787" xr:uid="{00000000-0005-0000-0000-000016030000}"/>
    <cellStyle name="Comma [0] 2 63 2" xfId="1442" hidden="1" xr:uid="{00000000-0005-0000-0000-0000A5050000}"/>
    <cellStyle name="Comma [0] 2 63 2" xfId="1988" hidden="1" xr:uid="{00000000-0005-0000-0000-0000C7070000}"/>
    <cellStyle name="Comma [0] 2 63 2" xfId="2270" hidden="1" xr:uid="{00000000-0005-0000-0000-0000E1080000}"/>
    <cellStyle name="Comma [0] 2 63 2" xfId="2498" hidden="1" xr:uid="{00000000-0005-0000-0000-0000C5090000}"/>
    <cellStyle name="Comma [0] 2 63 2" xfId="33475" hidden="1" xr:uid="{BA90884F-EF2E-4056-A0D1-CDD0B3CD4C2E}"/>
    <cellStyle name="Comma [0] 2 63 2" xfId="34018" hidden="1" xr:uid="{E4466C3F-402E-4D06-9569-E75AF89BCB5D}"/>
    <cellStyle name="Comma [0] 2 63 2" xfId="34300" hidden="1" xr:uid="{4580D5A9-9761-4581-8ED4-16F715F38447}"/>
    <cellStyle name="Comma [0] 2 63 2" xfId="34528" hidden="1" xr:uid="{ED877492-CC60-485B-B539-D08C41CE2E02}"/>
    <cellStyle name="Comma [0] 2 63 2" xfId="32840" xr:uid="{AB8DC244-E5F1-4FAC-BCB0-7FC78CC7C829}"/>
    <cellStyle name="Comma [0] 2 63 2 2" xfId="5239" hidden="1" xr:uid="{00000000-0005-0000-0000-00007A140000}"/>
    <cellStyle name="Comma [0] 2 63 2 2" xfId="5790" hidden="1" xr:uid="{00000000-0005-0000-0000-0000A1160000}"/>
    <cellStyle name="Comma [0] 2 63 2 2" xfId="6072" hidden="1" xr:uid="{00000000-0005-0000-0000-0000BB170000}"/>
    <cellStyle name="Comma [0] 2 63 2 2" xfId="6300" hidden="1" xr:uid="{00000000-0005-0000-0000-00009F180000}"/>
    <cellStyle name="Comma [0] 2 63 2 2" xfId="8009" hidden="1" xr:uid="{00000000-0005-0000-0000-00004C1F0000}"/>
    <cellStyle name="Comma [0] 2 63 2 2" xfId="8291" hidden="1" xr:uid="{00000000-0005-0000-0000-000066200000}"/>
    <cellStyle name="Comma [0] 2 63 2 2" xfId="8519" hidden="1" xr:uid="{00000000-0005-0000-0000-00004A210000}"/>
    <cellStyle name="Comma [0] 2 63 2 2" xfId="9765" hidden="1" xr:uid="{00000000-0005-0000-0000-000028260000}"/>
    <cellStyle name="Comma [0] 2 63 2 2" xfId="10047" hidden="1" xr:uid="{00000000-0005-0000-0000-000042270000}"/>
    <cellStyle name="Comma [0] 2 63 2 2" xfId="10275" hidden="1" xr:uid="{00000000-0005-0000-0000-000026280000}"/>
    <cellStyle name="Comma [0] 2 63 2 2" xfId="11521" hidden="1" xr:uid="{00000000-0005-0000-0000-0000042D0000}"/>
    <cellStyle name="Comma [0] 2 63 2 2" xfId="11803" hidden="1" xr:uid="{00000000-0005-0000-0000-00001E2E0000}"/>
    <cellStyle name="Comma [0] 2 63 2 2" xfId="12031" hidden="1" xr:uid="{00000000-0005-0000-0000-0000022F0000}"/>
    <cellStyle name="Comma [0] 2 63 2 2" xfId="13277" hidden="1" xr:uid="{00000000-0005-0000-0000-0000E0330000}"/>
    <cellStyle name="Comma [0] 2 63 2 2" xfId="13559" hidden="1" xr:uid="{00000000-0005-0000-0000-0000FA340000}"/>
    <cellStyle name="Comma [0] 2 63 2 2" xfId="13787" hidden="1" xr:uid="{00000000-0005-0000-0000-0000DE350000}"/>
    <cellStyle name="Comma [0] 2 63 2 2" xfId="15033" hidden="1" xr:uid="{00000000-0005-0000-0000-0000BC3A0000}"/>
    <cellStyle name="Comma [0] 2 63 2 2" xfId="15315" hidden="1" xr:uid="{00000000-0005-0000-0000-0000D63B0000}"/>
    <cellStyle name="Comma [0] 2 63 2 2" xfId="15543" hidden="1" xr:uid="{00000000-0005-0000-0000-0000BA3C0000}"/>
    <cellStyle name="Comma [0] 2 63 2 2" xfId="16786" hidden="1" xr:uid="{00000000-0005-0000-0000-000095410000}"/>
    <cellStyle name="Comma [0] 2 63 2 2" xfId="17068" hidden="1" xr:uid="{00000000-0005-0000-0000-0000AF420000}"/>
    <cellStyle name="Comma [0] 2 63 2 2" xfId="17296" hidden="1" xr:uid="{00000000-0005-0000-0000-000093430000}"/>
    <cellStyle name="Comma [0] 2 63 2 2" xfId="18536" hidden="1" xr:uid="{00000000-0005-0000-0000-00006B480000}"/>
    <cellStyle name="Comma [0] 2 63 2 2" xfId="18818" hidden="1" xr:uid="{00000000-0005-0000-0000-000085490000}"/>
    <cellStyle name="Comma [0] 2 63 2 2" xfId="19046" hidden="1" xr:uid="{00000000-0005-0000-0000-0000694A0000}"/>
    <cellStyle name="Comma [0] 2 63 2 2" xfId="20280" hidden="1" xr:uid="{00000000-0005-0000-0000-00003B4F0000}"/>
    <cellStyle name="Comma [0] 2 63 2 2" xfId="20562" hidden="1" xr:uid="{00000000-0005-0000-0000-000055500000}"/>
    <cellStyle name="Comma [0] 2 63 2 2" xfId="20790" hidden="1" xr:uid="{00000000-0005-0000-0000-000039510000}"/>
    <cellStyle name="Comma [0] 2 63 2 2" xfId="22014" hidden="1" xr:uid="{00000000-0005-0000-0000-000001560000}"/>
    <cellStyle name="Comma [0] 2 63 2 2" xfId="22296" hidden="1" xr:uid="{00000000-0005-0000-0000-00001B570000}"/>
    <cellStyle name="Comma [0] 2 63 2 2" xfId="22524" hidden="1" xr:uid="{00000000-0005-0000-0000-0000FF570000}"/>
    <cellStyle name="Comma [0] 2 63 2 2" xfId="23738" hidden="1" xr:uid="{00000000-0005-0000-0000-0000BD5C0000}"/>
    <cellStyle name="Comma [0] 2 63 2 2" xfId="24020" hidden="1" xr:uid="{00000000-0005-0000-0000-0000D75D0000}"/>
    <cellStyle name="Comma [0] 2 63 2 2" xfId="24248" hidden="1" xr:uid="{00000000-0005-0000-0000-0000BB5E0000}"/>
    <cellStyle name="Comma [0] 2 63 2 2" xfId="25445" hidden="1" xr:uid="{00000000-0005-0000-0000-000068630000}"/>
    <cellStyle name="Comma [0] 2 63 2 2" xfId="25727" hidden="1" xr:uid="{00000000-0005-0000-0000-000082640000}"/>
    <cellStyle name="Comma [0] 2 63 2 2" xfId="25955" hidden="1" xr:uid="{00000000-0005-0000-0000-000066650000}"/>
    <cellStyle name="Comma [0] 2 63 2 2" xfId="27139" hidden="1" xr:uid="{00000000-0005-0000-0000-0000066A0000}"/>
    <cellStyle name="Comma [0] 2 63 2 2" xfId="27421" hidden="1" xr:uid="{00000000-0005-0000-0000-0000206B0000}"/>
    <cellStyle name="Comma [0] 2 63 2 2" xfId="27649" hidden="1" xr:uid="{00000000-0005-0000-0000-0000046C0000}"/>
    <cellStyle name="Comma [0] 2 63 2 2" xfId="28800" hidden="1" xr:uid="{00000000-0005-0000-0000-000083700000}"/>
    <cellStyle name="Comma [0] 2 63 2 2" xfId="29082" hidden="1" xr:uid="{00000000-0005-0000-0000-00009D710000}"/>
    <cellStyle name="Comma [0] 2 63 2 2" xfId="29310" hidden="1" xr:uid="{00000000-0005-0000-0000-000081720000}"/>
    <cellStyle name="Comma [0] 2 63 2 2" xfId="30435" hidden="1" xr:uid="{00000000-0005-0000-0000-0000E6760000}"/>
    <cellStyle name="Comma [0] 2 63 2 2" xfId="30717" hidden="1" xr:uid="{00000000-0005-0000-0000-000000780000}"/>
    <cellStyle name="Comma [0] 2 63 2 2" xfId="30945" hidden="1" xr:uid="{00000000-0005-0000-0000-0000E4780000}"/>
    <cellStyle name="Comma [0] 2 63 2 2" xfId="31946" hidden="1" xr:uid="{00000000-0005-0000-0000-0000CD7C0000}"/>
    <cellStyle name="Comma [0] 2 63 2 2" xfId="37258" hidden="1" xr:uid="{F7707B0D-F598-49B7-A3FC-1408850AE2E6}"/>
    <cellStyle name="Comma [0] 2 63 2 2" xfId="37809" hidden="1" xr:uid="{DCD643F2-C595-49B1-BAD8-64D2AD610C71}"/>
    <cellStyle name="Comma [0] 2 63 2 2" xfId="38091" hidden="1" xr:uid="{8EFDB6F7-B455-4B3D-A1D9-AF3D01E45CA9}"/>
    <cellStyle name="Comma [0] 2 63 2 2" xfId="38319" hidden="1" xr:uid="{A2B9A58C-13F0-4FFE-9C94-0A6175A6F034}"/>
    <cellStyle name="Comma [0] 2 63 2 2" xfId="40028" hidden="1" xr:uid="{ADB6528F-0FD6-44BA-8B16-B170D582DD2E}"/>
    <cellStyle name="Comma [0] 2 63 2 2" xfId="40310" hidden="1" xr:uid="{129A8A23-E004-4480-8EA9-1A95563F1A99}"/>
    <cellStyle name="Comma [0] 2 63 2 2" xfId="40538" hidden="1" xr:uid="{C2744A0E-FB54-4E3A-A208-870B8DD55964}"/>
    <cellStyle name="Comma [0] 2 63 2 2" xfId="41784" hidden="1" xr:uid="{65F13134-896B-47B5-8564-2C71AA242E3E}"/>
    <cellStyle name="Comma [0] 2 63 2 2" xfId="42066" hidden="1" xr:uid="{3A9E326A-FE45-4A2B-A849-57AB988E2B23}"/>
    <cellStyle name="Comma [0] 2 63 2 2" xfId="42294" hidden="1" xr:uid="{0DEADE80-A0F2-4988-B158-23B246EA0BA8}"/>
    <cellStyle name="Comma [0] 2 63 2 2" xfId="43540" hidden="1" xr:uid="{E1E12FF3-6C44-463D-9FCF-7BE10E949447}"/>
    <cellStyle name="Comma [0] 2 63 2 2" xfId="43822" hidden="1" xr:uid="{5345DFB8-C56D-48A1-B7D9-E220691B107E}"/>
    <cellStyle name="Comma [0] 2 63 2 2" xfId="44050" hidden="1" xr:uid="{83D9E646-846E-47AB-9D62-A7F291266C43}"/>
    <cellStyle name="Comma [0] 2 63 2 2" xfId="45296" hidden="1" xr:uid="{0BA53745-2128-4977-B47A-8DE30ACB9D85}"/>
    <cellStyle name="Comma [0] 2 63 2 2" xfId="45578" hidden="1" xr:uid="{F80606D3-2F6C-43FD-BD6F-70BCA6468A5F}"/>
    <cellStyle name="Comma [0] 2 63 2 2" xfId="45806" hidden="1" xr:uid="{561DD871-9CF0-4E80-827C-2B75558A1362}"/>
    <cellStyle name="Comma [0] 2 63 2 2" xfId="47052" hidden="1" xr:uid="{C674A08E-D356-475D-B1D9-52F2C3B6EA32}"/>
    <cellStyle name="Comma [0] 2 63 2 2" xfId="47334" hidden="1" xr:uid="{E42B1BA1-10CE-49AD-BE68-CD85919FA96F}"/>
    <cellStyle name="Comma [0] 2 63 2 2" xfId="47562" hidden="1" xr:uid="{63E4ACA0-EB65-4BB5-8BFC-48AE36F04C02}"/>
    <cellStyle name="Comma [0] 2 63 2 2" xfId="48805" hidden="1" xr:uid="{01B6D5EE-36E8-4A36-A030-12A7E58A43D9}"/>
    <cellStyle name="Comma [0] 2 63 2 2" xfId="49087" hidden="1" xr:uid="{89D746C9-EC47-478F-9191-2A94344AD5D8}"/>
    <cellStyle name="Comma [0] 2 63 2 2" xfId="49315" hidden="1" xr:uid="{E6760774-FB3A-4F74-B192-11431E32FEEC}"/>
    <cellStyle name="Comma [0] 2 63 2 2" xfId="50555" hidden="1" xr:uid="{3E538302-ACDE-466E-854D-54C4970BFBA4}"/>
    <cellStyle name="Comma [0] 2 63 2 2" xfId="50837" hidden="1" xr:uid="{785F063C-08DD-4448-BA21-46941C8E166B}"/>
    <cellStyle name="Comma [0] 2 63 2 2" xfId="51065" hidden="1" xr:uid="{B8BB3951-7A9F-4BB4-9607-B970F547EEC8}"/>
    <cellStyle name="Comma [0] 2 63 2 2" xfId="52299" hidden="1" xr:uid="{6CFC9528-2CD0-4B6F-9E31-F5A2A843B927}"/>
    <cellStyle name="Comma [0] 2 63 2 2" xfId="52581" hidden="1" xr:uid="{7834953A-B61E-4347-9988-7E59C56E6B86}"/>
    <cellStyle name="Comma [0] 2 63 2 2" xfId="52809" hidden="1" xr:uid="{7A658432-ED3C-4725-BD14-366428A4F9BE}"/>
    <cellStyle name="Comma [0] 2 63 2 2" xfId="54033" hidden="1" xr:uid="{E34D4D79-8B63-4624-9665-A8434B9E8F73}"/>
    <cellStyle name="Comma [0] 2 63 2 2" xfId="54315" hidden="1" xr:uid="{383A4D3F-335C-43C9-BF96-27A8B7325666}"/>
    <cellStyle name="Comma [0] 2 63 2 2" xfId="54543" hidden="1" xr:uid="{96E87DE1-1082-4757-8ACB-F7A1F183D160}"/>
    <cellStyle name="Comma [0] 2 63 2 2" xfId="55757" hidden="1" xr:uid="{3DF72EFC-36C4-441F-AA3D-5DF6C56FFE80}"/>
    <cellStyle name="Comma [0] 2 63 2 2" xfId="56039" hidden="1" xr:uid="{113B3345-B25E-40F8-AB3F-AE55DCFE7567}"/>
    <cellStyle name="Comma [0] 2 63 2 2" xfId="56267" hidden="1" xr:uid="{0B7E37E4-895F-4332-9072-FF491BB0E4CB}"/>
    <cellStyle name="Comma [0] 2 63 2 2" xfId="57464" hidden="1" xr:uid="{F33A3029-B808-4096-8CD4-9C2F9454B3F6}"/>
    <cellStyle name="Comma [0] 2 63 2 2" xfId="57746" hidden="1" xr:uid="{F0A5BC32-07C2-482E-9813-74D10BE61A5C}"/>
    <cellStyle name="Comma [0] 2 63 2 2" xfId="57974" hidden="1" xr:uid="{202C837B-A41E-44AE-AAA0-0FC990C577CA}"/>
    <cellStyle name="Comma [0] 2 63 2 2" xfId="59158" hidden="1" xr:uid="{F17FE08F-F9EE-40F4-8628-4899FE568923}"/>
    <cellStyle name="Comma [0] 2 63 2 2" xfId="59440" hidden="1" xr:uid="{CCA17953-15A5-4293-9A93-9BFC8AF52797}"/>
    <cellStyle name="Comma [0] 2 63 2 2" xfId="59668" hidden="1" xr:uid="{3A901799-32BD-4471-8508-0A125ED0E388}"/>
    <cellStyle name="Comma [0] 2 63 2 2" xfId="60819" hidden="1" xr:uid="{309F7A21-B087-4DA3-9EEE-5CE936F67752}"/>
    <cellStyle name="Comma [0] 2 63 2 2" xfId="61101" hidden="1" xr:uid="{CABE1D93-F8AB-4D04-AAD9-DA73FFEF69BA}"/>
    <cellStyle name="Comma [0] 2 63 2 2" xfId="61329" hidden="1" xr:uid="{ABD7F587-2FAE-4DE5-A329-E64791F51F83}"/>
    <cellStyle name="Comma [0] 2 63 2 2" xfId="62454" hidden="1" xr:uid="{A3B313EA-59ED-4514-980E-5C4B124C77BF}"/>
    <cellStyle name="Comma [0] 2 63 2 2" xfId="62736" hidden="1" xr:uid="{06BBAAFE-9312-49B3-9A84-B6DC5F8ACD07}"/>
    <cellStyle name="Comma [0] 2 63 2 2" xfId="62964" hidden="1" xr:uid="{1A01F116-2FB0-4BAB-ADCE-E428FC97EB66}"/>
    <cellStyle name="Comma [0] 2 63 2 2" xfId="63965" hidden="1" xr:uid="{217A4490-F228-4E00-A58F-73153068FD3B}"/>
    <cellStyle name="Comma [0] 2 63 3" xfId="4578" xr:uid="{00000000-0005-0000-0000-0000E5110000}"/>
    <cellStyle name="Comma [0] 2 63 3 2" xfId="36597" xr:uid="{455DD49D-5A54-4D5E-BF89-054B45F30B7E}"/>
    <cellStyle name="Comma [0] 2 64" xfId="779" xr:uid="{00000000-0005-0000-0000-00000E030000}"/>
    <cellStyle name="Comma [0] 2 64 2" xfId="1434" hidden="1" xr:uid="{00000000-0005-0000-0000-00009D050000}"/>
    <cellStyle name="Comma [0] 2 64 2" xfId="1980" hidden="1" xr:uid="{00000000-0005-0000-0000-0000BF070000}"/>
    <cellStyle name="Comma [0] 2 64 2" xfId="2263" hidden="1" xr:uid="{00000000-0005-0000-0000-0000DA080000}"/>
    <cellStyle name="Comma [0] 2 64 2" xfId="2493" hidden="1" xr:uid="{00000000-0005-0000-0000-0000C0090000}"/>
    <cellStyle name="Comma [0] 2 64 2" xfId="33467" hidden="1" xr:uid="{C93D0D93-5A7A-4637-B5E2-4F751B6E19E3}"/>
    <cellStyle name="Comma [0] 2 64 2" xfId="34010" hidden="1" xr:uid="{37FF20CD-0B50-4C5E-A092-38D3C933EC48}"/>
    <cellStyle name="Comma [0] 2 64 2" xfId="34293" hidden="1" xr:uid="{2262CE5D-9AA7-46D2-AFB9-8B5D614C6970}"/>
    <cellStyle name="Comma [0] 2 64 2" xfId="34523" hidden="1" xr:uid="{E29747D1-21F5-4998-AE60-E4E15B503595}"/>
    <cellStyle name="Comma [0] 2 64 2" xfId="32832" xr:uid="{9D8E8B67-9FCE-493B-B36B-CF500496EF8E}"/>
    <cellStyle name="Comma [0] 2 64 2 2" xfId="5231" hidden="1" xr:uid="{00000000-0005-0000-0000-000072140000}"/>
    <cellStyle name="Comma [0] 2 64 2 2" xfId="5782" hidden="1" xr:uid="{00000000-0005-0000-0000-000099160000}"/>
    <cellStyle name="Comma [0] 2 64 2 2" xfId="6065" hidden="1" xr:uid="{00000000-0005-0000-0000-0000B4170000}"/>
    <cellStyle name="Comma [0] 2 64 2 2" xfId="6295" hidden="1" xr:uid="{00000000-0005-0000-0000-00009A180000}"/>
    <cellStyle name="Comma [0] 2 64 2 2" xfId="8001" hidden="1" xr:uid="{00000000-0005-0000-0000-0000441F0000}"/>
    <cellStyle name="Comma [0] 2 64 2 2" xfId="8284" hidden="1" xr:uid="{00000000-0005-0000-0000-00005F200000}"/>
    <cellStyle name="Comma [0] 2 64 2 2" xfId="8514" hidden="1" xr:uid="{00000000-0005-0000-0000-000045210000}"/>
    <cellStyle name="Comma [0] 2 64 2 2" xfId="9757" hidden="1" xr:uid="{00000000-0005-0000-0000-000020260000}"/>
    <cellStyle name="Comma [0] 2 64 2 2" xfId="10040" hidden="1" xr:uid="{00000000-0005-0000-0000-00003B270000}"/>
    <cellStyle name="Comma [0] 2 64 2 2" xfId="10270" hidden="1" xr:uid="{00000000-0005-0000-0000-000021280000}"/>
    <cellStyle name="Comma [0] 2 64 2 2" xfId="11513" hidden="1" xr:uid="{00000000-0005-0000-0000-0000FC2C0000}"/>
    <cellStyle name="Comma [0] 2 64 2 2" xfId="11796" hidden="1" xr:uid="{00000000-0005-0000-0000-0000172E0000}"/>
    <cellStyle name="Comma [0] 2 64 2 2" xfId="12026" hidden="1" xr:uid="{00000000-0005-0000-0000-0000FD2E0000}"/>
    <cellStyle name="Comma [0] 2 64 2 2" xfId="13269" hidden="1" xr:uid="{00000000-0005-0000-0000-0000D8330000}"/>
    <cellStyle name="Comma [0] 2 64 2 2" xfId="13552" hidden="1" xr:uid="{00000000-0005-0000-0000-0000F3340000}"/>
    <cellStyle name="Comma [0] 2 64 2 2" xfId="13782" hidden="1" xr:uid="{00000000-0005-0000-0000-0000D9350000}"/>
    <cellStyle name="Comma [0] 2 64 2 2" xfId="15025" hidden="1" xr:uid="{00000000-0005-0000-0000-0000B43A0000}"/>
    <cellStyle name="Comma [0] 2 64 2 2" xfId="15308" hidden="1" xr:uid="{00000000-0005-0000-0000-0000CF3B0000}"/>
    <cellStyle name="Comma [0] 2 64 2 2" xfId="15538" hidden="1" xr:uid="{00000000-0005-0000-0000-0000B53C0000}"/>
    <cellStyle name="Comma [0] 2 64 2 2" xfId="16778" hidden="1" xr:uid="{00000000-0005-0000-0000-00008D410000}"/>
    <cellStyle name="Comma [0] 2 64 2 2" xfId="17061" hidden="1" xr:uid="{00000000-0005-0000-0000-0000A8420000}"/>
    <cellStyle name="Comma [0] 2 64 2 2" xfId="17291" hidden="1" xr:uid="{00000000-0005-0000-0000-00008E430000}"/>
    <cellStyle name="Comma [0] 2 64 2 2" xfId="18528" hidden="1" xr:uid="{00000000-0005-0000-0000-000063480000}"/>
    <cellStyle name="Comma [0] 2 64 2 2" xfId="18811" hidden="1" xr:uid="{00000000-0005-0000-0000-00007E490000}"/>
    <cellStyle name="Comma [0] 2 64 2 2" xfId="19041" hidden="1" xr:uid="{00000000-0005-0000-0000-0000644A0000}"/>
    <cellStyle name="Comma [0] 2 64 2 2" xfId="20272" hidden="1" xr:uid="{00000000-0005-0000-0000-0000334F0000}"/>
    <cellStyle name="Comma [0] 2 64 2 2" xfId="20555" hidden="1" xr:uid="{00000000-0005-0000-0000-00004E500000}"/>
    <cellStyle name="Comma [0] 2 64 2 2" xfId="20785" hidden="1" xr:uid="{00000000-0005-0000-0000-000034510000}"/>
    <cellStyle name="Comma [0] 2 64 2 2" xfId="22006" hidden="1" xr:uid="{00000000-0005-0000-0000-0000F9550000}"/>
    <cellStyle name="Comma [0] 2 64 2 2" xfId="22289" hidden="1" xr:uid="{00000000-0005-0000-0000-000014570000}"/>
    <cellStyle name="Comma [0] 2 64 2 2" xfId="22519" hidden="1" xr:uid="{00000000-0005-0000-0000-0000FA570000}"/>
    <cellStyle name="Comma [0] 2 64 2 2" xfId="23730" hidden="1" xr:uid="{00000000-0005-0000-0000-0000B55C0000}"/>
    <cellStyle name="Comma [0] 2 64 2 2" xfId="24013" hidden="1" xr:uid="{00000000-0005-0000-0000-0000D05D0000}"/>
    <cellStyle name="Comma [0] 2 64 2 2" xfId="24243" hidden="1" xr:uid="{00000000-0005-0000-0000-0000B65E0000}"/>
    <cellStyle name="Comma [0] 2 64 2 2" xfId="25437" hidden="1" xr:uid="{00000000-0005-0000-0000-000060630000}"/>
    <cellStyle name="Comma [0] 2 64 2 2" xfId="25720" hidden="1" xr:uid="{00000000-0005-0000-0000-00007B640000}"/>
    <cellStyle name="Comma [0] 2 64 2 2" xfId="25950" hidden="1" xr:uid="{00000000-0005-0000-0000-000061650000}"/>
    <cellStyle name="Comma [0] 2 64 2 2" xfId="27131" hidden="1" xr:uid="{00000000-0005-0000-0000-0000FE690000}"/>
    <cellStyle name="Comma [0] 2 64 2 2" xfId="27414" hidden="1" xr:uid="{00000000-0005-0000-0000-0000196B0000}"/>
    <cellStyle name="Comma [0] 2 64 2 2" xfId="27644" hidden="1" xr:uid="{00000000-0005-0000-0000-0000FF6B0000}"/>
    <cellStyle name="Comma [0] 2 64 2 2" xfId="28792" hidden="1" xr:uid="{00000000-0005-0000-0000-00007B700000}"/>
    <cellStyle name="Comma [0] 2 64 2 2" xfId="29075" hidden="1" xr:uid="{00000000-0005-0000-0000-000096710000}"/>
    <cellStyle name="Comma [0] 2 64 2 2" xfId="29305" hidden="1" xr:uid="{00000000-0005-0000-0000-00007C720000}"/>
    <cellStyle name="Comma [0] 2 64 2 2" xfId="30427" hidden="1" xr:uid="{00000000-0005-0000-0000-0000DE760000}"/>
    <cellStyle name="Comma [0] 2 64 2 2" xfId="30710" hidden="1" xr:uid="{00000000-0005-0000-0000-0000F9770000}"/>
    <cellStyle name="Comma [0] 2 64 2 2" xfId="30940" hidden="1" xr:uid="{00000000-0005-0000-0000-0000DF780000}"/>
    <cellStyle name="Comma [0] 2 64 2 2" xfId="31938" hidden="1" xr:uid="{00000000-0005-0000-0000-0000C57C0000}"/>
    <cellStyle name="Comma [0] 2 64 2 2" xfId="37250" hidden="1" xr:uid="{BBD58D6E-B994-4F58-874D-0F853E802419}"/>
    <cellStyle name="Comma [0] 2 64 2 2" xfId="37801" hidden="1" xr:uid="{0B59EDFC-5819-4947-A401-BB2E465B1189}"/>
    <cellStyle name="Comma [0] 2 64 2 2" xfId="38084" hidden="1" xr:uid="{55FCEC32-6CCA-4C38-A9A6-5D78E45F85A7}"/>
    <cellStyle name="Comma [0] 2 64 2 2" xfId="38314" hidden="1" xr:uid="{EC703098-2954-4C1A-8D45-0B68A5E63F1D}"/>
    <cellStyle name="Comma [0] 2 64 2 2" xfId="40020" hidden="1" xr:uid="{9BD85F8C-BA7A-46E7-9886-685ED0DF02EB}"/>
    <cellStyle name="Comma [0] 2 64 2 2" xfId="40303" hidden="1" xr:uid="{6C9897A1-5D1E-4FCF-AD42-955F73BE596A}"/>
    <cellStyle name="Comma [0] 2 64 2 2" xfId="40533" hidden="1" xr:uid="{FD10E629-BB29-460E-BEF6-3C945825CF99}"/>
    <cellStyle name="Comma [0] 2 64 2 2" xfId="41776" hidden="1" xr:uid="{47155A43-D91E-4F45-A282-9D645E30FA62}"/>
    <cellStyle name="Comma [0] 2 64 2 2" xfId="42059" hidden="1" xr:uid="{5C2B80B9-9AAA-4BF1-91B8-4466DC578C82}"/>
    <cellStyle name="Comma [0] 2 64 2 2" xfId="42289" hidden="1" xr:uid="{BC5F53FE-8B04-481A-BC29-7ED5B2B28CD1}"/>
    <cellStyle name="Comma [0] 2 64 2 2" xfId="43532" hidden="1" xr:uid="{70FF8B46-0A0D-4FA7-BDC9-5EC1B46574E0}"/>
    <cellStyle name="Comma [0] 2 64 2 2" xfId="43815" hidden="1" xr:uid="{CBC565D2-AE86-4D59-B9D7-00D6085BC94E}"/>
    <cellStyle name="Comma [0] 2 64 2 2" xfId="44045" hidden="1" xr:uid="{BB36D117-7009-453A-B464-8A3BF5735E5A}"/>
    <cellStyle name="Comma [0] 2 64 2 2" xfId="45288" hidden="1" xr:uid="{A3FD3D27-2DE4-41B4-BCE6-27231D5B3226}"/>
    <cellStyle name="Comma [0] 2 64 2 2" xfId="45571" hidden="1" xr:uid="{2D63CCAF-A356-4920-9AA3-17E218A2B7A3}"/>
    <cellStyle name="Comma [0] 2 64 2 2" xfId="45801" hidden="1" xr:uid="{DD695B09-F46A-451D-B91A-367EA26FB3AD}"/>
    <cellStyle name="Comma [0] 2 64 2 2" xfId="47044" hidden="1" xr:uid="{0438DBFE-FFE5-4B48-92A2-AB7DE7B8BF51}"/>
    <cellStyle name="Comma [0] 2 64 2 2" xfId="47327" hidden="1" xr:uid="{52EC6FC5-4963-4A25-BBED-E444A3816CF2}"/>
    <cellStyle name="Comma [0] 2 64 2 2" xfId="47557" hidden="1" xr:uid="{7A0EB2AD-81CC-43CC-A792-02DCE08E52F1}"/>
    <cellStyle name="Comma [0] 2 64 2 2" xfId="48797" hidden="1" xr:uid="{5FF5C410-8B57-4C39-8250-813F4A46CE41}"/>
    <cellStyle name="Comma [0] 2 64 2 2" xfId="49080" hidden="1" xr:uid="{273FFBAD-972A-41B9-9F5E-C41DF7298503}"/>
    <cellStyle name="Comma [0] 2 64 2 2" xfId="49310" hidden="1" xr:uid="{46F7935F-8C12-41CA-AD6F-778E28C67769}"/>
    <cellStyle name="Comma [0] 2 64 2 2" xfId="50547" hidden="1" xr:uid="{51D46F00-B8CD-430B-B82D-D92A6A2C185F}"/>
    <cellStyle name="Comma [0] 2 64 2 2" xfId="50830" hidden="1" xr:uid="{3329FFED-940F-403D-8068-C36CA5E1A513}"/>
    <cellStyle name="Comma [0] 2 64 2 2" xfId="51060" hidden="1" xr:uid="{189B1598-B2B7-4960-AA73-8F3680422862}"/>
    <cellStyle name="Comma [0] 2 64 2 2" xfId="52291" hidden="1" xr:uid="{48E805B9-2554-430F-8CA0-67069C253E50}"/>
    <cellStyle name="Comma [0] 2 64 2 2" xfId="52574" hidden="1" xr:uid="{230C1DAE-7C7C-4EF1-B9A7-A4B4092EE0F1}"/>
    <cellStyle name="Comma [0] 2 64 2 2" xfId="52804" hidden="1" xr:uid="{783428B9-AAB3-4781-A368-F6A0231D5111}"/>
    <cellStyle name="Comma [0] 2 64 2 2" xfId="54025" hidden="1" xr:uid="{5F49859C-ABBB-4A53-BAEB-84D356C78A96}"/>
    <cellStyle name="Comma [0] 2 64 2 2" xfId="54308" hidden="1" xr:uid="{71C0A08F-90FE-40CE-A716-1D9E28BFE9E6}"/>
    <cellStyle name="Comma [0] 2 64 2 2" xfId="54538" hidden="1" xr:uid="{4CCFBB83-008F-4D4C-82F6-D26D8C0E9371}"/>
    <cellStyle name="Comma [0] 2 64 2 2" xfId="55749" hidden="1" xr:uid="{2AC23FCB-FBDC-4931-9CA3-78AAD9DEAB5F}"/>
    <cellStyle name="Comma [0] 2 64 2 2" xfId="56032" hidden="1" xr:uid="{786BCEB7-B275-44FF-9C2C-D05ECFC1945B}"/>
    <cellStyle name="Comma [0] 2 64 2 2" xfId="56262" hidden="1" xr:uid="{38DF3E6C-8400-46A8-B038-3E41D827972E}"/>
    <cellStyle name="Comma [0] 2 64 2 2" xfId="57456" hidden="1" xr:uid="{D38C8475-1980-420D-8B65-F5F2DA811F2C}"/>
    <cellStyle name="Comma [0] 2 64 2 2" xfId="57739" hidden="1" xr:uid="{1DE0BFCB-4991-4755-AFEC-47721FBD10CF}"/>
    <cellStyle name="Comma [0] 2 64 2 2" xfId="57969" hidden="1" xr:uid="{A6B7944A-12B0-44C2-8D9A-5490C237B3D9}"/>
    <cellStyle name="Comma [0] 2 64 2 2" xfId="59150" hidden="1" xr:uid="{9B8CB7FC-503F-4064-AE9B-C3DCF2F4FA61}"/>
    <cellStyle name="Comma [0] 2 64 2 2" xfId="59433" hidden="1" xr:uid="{20A5CE71-E286-41A8-8106-009DD15BD9E5}"/>
    <cellStyle name="Comma [0] 2 64 2 2" xfId="59663" hidden="1" xr:uid="{FC58EE4C-1D25-4972-8028-038F80959321}"/>
    <cellStyle name="Comma [0] 2 64 2 2" xfId="60811" hidden="1" xr:uid="{63F49B6C-E1BA-455D-9C93-376887B51ADC}"/>
    <cellStyle name="Comma [0] 2 64 2 2" xfId="61094" hidden="1" xr:uid="{CE118F09-00FD-417E-A329-7F4B64308389}"/>
    <cellStyle name="Comma [0] 2 64 2 2" xfId="61324" hidden="1" xr:uid="{040B2D96-6096-4E66-8039-0D7BF79ED4B2}"/>
    <cellStyle name="Comma [0] 2 64 2 2" xfId="62446" hidden="1" xr:uid="{7B23E589-6204-42FA-8212-5DCD1D6D477F}"/>
    <cellStyle name="Comma [0] 2 64 2 2" xfId="62729" hidden="1" xr:uid="{97BC2C0B-49A1-42B5-BC4C-EFA7B9B23D62}"/>
    <cellStyle name="Comma [0] 2 64 2 2" xfId="62959" hidden="1" xr:uid="{3A7D184D-43E8-4930-B3CE-D9D7F5003254}"/>
    <cellStyle name="Comma [0] 2 64 2 2" xfId="63957" hidden="1" xr:uid="{3FF94A22-24D2-4BF8-BB39-E86F596F4F67}"/>
    <cellStyle name="Comma [0] 2 64 3" xfId="4570" xr:uid="{00000000-0005-0000-0000-0000DD110000}"/>
    <cellStyle name="Comma [0] 2 64 3 2" xfId="36589" xr:uid="{79BE79E9-D0EF-4BB1-BA4A-EAC630010F31}"/>
    <cellStyle name="Comma [0] 2 65" xfId="777" xr:uid="{00000000-0005-0000-0000-00000C030000}"/>
    <cellStyle name="Comma [0] 2 65 2" xfId="1432" hidden="1" xr:uid="{00000000-0005-0000-0000-00009B050000}"/>
    <cellStyle name="Comma [0] 2 65 2" xfId="1978" hidden="1" xr:uid="{00000000-0005-0000-0000-0000BD070000}"/>
    <cellStyle name="Comma [0] 2 65 2" xfId="2261" hidden="1" xr:uid="{00000000-0005-0000-0000-0000D8080000}"/>
    <cellStyle name="Comma [0] 2 65 2" xfId="2491" hidden="1" xr:uid="{00000000-0005-0000-0000-0000BE090000}"/>
    <cellStyle name="Comma [0] 2 65 2" xfId="33465" hidden="1" xr:uid="{6DEB6BBE-E900-4AF6-A28D-E715C0DDE1F2}"/>
    <cellStyle name="Comma [0] 2 65 2" xfId="34008" hidden="1" xr:uid="{A476216C-F69A-4115-91E4-D8B61D2F9D42}"/>
    <cellStyle name="Comma [0] 2 65 2" xfId="34291" hidden="1" xr:uid="{ACEFBF80-85CB-49A0-B005-2329495BB110}"/>
    <cellStyle name="Comma [0] 2 65 2" xfId="34521" hidden="1" xr:uid="{D84E50F1-B8D1-4256-BFCC-AF0D9D228243}"/>
    <cellStyle name="Comma [0] 2 65 2" xfId="32830" xr:uid="{349D3375-8343-4859-8357-AB52C6BF39C7}"/>
    <cellStyle name="Comma [0] 2 65 2 2" xfId="5229" hidden="1" xr:uid="{00000000-0005-0000-0000-000070140000}"/>
    <cellStyle name="Comma [0] 2 65 2 2" xfId="5780" hidden="1" xr:uid="{00000000-0005-0000-0000-000097160000}"/>
    <cellStyle name="Comma [0] 2 65 2 2" xfId="6063" hidden="1" xr:uid="{00000000-0005-0000-0000-0000B2170000}"/>
    <cellStyle name="Comma [0] 2 65 2 2" xfId="6293" hidden="1" xr:uid="{00000000-0005-0000-0000-000098180000}"/>
    <cellStyle name="Comma [0] 2 65 2 2" xfId="7999" hidden="1" xr:uid="{00000000-0005-0000-0000-0000421F0000}"/>
    <cellStyle name="Comma [0] 2 65 2 2" xfId="8282" hidden="1" xr:uid="{00000000-0005-0000-0000-00005D200000}"/>
    <cellStyle name="Comma [0] 2 65 2 2" xfId="8512" hidden="1" xr:uid="{00000000-0005-0000-0000-000043210000}"/>
    <cellStyle name="Comma [0] 2 65 2 2" xfId="9755" hidden="1" xr:uid="{00000000-0005-0000-0000-00001E260000}"/>
    <cellStyle name="Comma [0] 2 65 2 2" xfId="10038" hidden="1" xr:uid="{00000000-0005-0000-0000-000039270000}"/>
    <cellStyle name="Comma [0] 2 65 2 2" xfId="10268" hidden="1" xr:uid="{00000000-0005-0000-0000-00001F280000}"/>
    <cellStyle name="Comma [0] 2 65 2 2" xfId="11511" hidden="1" xr:uid="{00000000-0005-0000-0000-0000FA2C0000}"/>
    <cellStyle name="Comma [0] 2 65 2 2" xfId="11794" hidden="1" xr:uid="{00000000-0005-0000-0000-0000152E0000}"/>
    <cellStyle name="Comma [0] 2 65 2 2" xfId="12024" hidden="1" xr:uid="{00000000-0005-0000-0000-0000FB2E0000}"/>
    <cellStyle name="Comma [0] 2 65 2 2" xfId="13267" hidden="1" xr:uid="{00000000-0005-0000-0000-0000D6330000}"/>
    <cellStyle name="Comma [0] 2 65 2 2" xfId="13550" hidden="1" xr:uid="{00000000-0005-0000-0000-0000F1340000}"/>
    <cellStyle name="Comma [0] 2 65 2 2" xfId="13780" hidden="1" xr:uid="{00000000-0005-0000-0000-0000D7350000}"/>
    <cellStyle name="Comma [0] 2 65 2 2" xfId="15023" hidden="1" xr:uid="{00000000-0005-0000-0000-0000B23A0000}"/>
    <cellStyle name="Comma [0] 2 65 2 2" xfId="15306" hidden="1" xr:uid="{00000000-0005-0000-0000-0000CD3B0000}"/>
    <cellStyle name="Comma [0] 2 65 2 2" xfId="15536" hidden="1" xr:uid="{00000000-0005-0000-0000-0000B33C0000}"/>
    <cellStyle name="Comma [0] 2 65 2 2" xfId="16776" hidden="1" xr:uid="{00000000-0005-0000-0000-00008B410000}"/>
    <cellStyle name="Comma [0] 2 65 2 2" xfId="17059" hidden="1" xr:uid="{00000000-0005-0000-0000-0000A6420000}"/>
    <cellStyle name="Comma [0] 2 65 2 2" xfId="17289" hidden="1" xr:uid="{00000000-0005-0000-0000-00008C430000}"/>
    <cellStyle name="Comma [0] 2 65 2 2" xfId="18526" hidden="1" xr:uid="{00000000-0005-0000-0000-000061480000}"/>
    <cellStyle name="Comma [0] 2 65 2 2" xfId="18809" hidden="1" xr:uid="{00000000-0005-0000-0000-00007C490000}"/>
    <cellStyle name="Comma [0] 2 65 2 2" xfId="19039" hidden="1" xr:uid="{00000000-0005-0000-0000-0000624A0000}"/>
    <cellStyle name="Comma [0] 2 65 2 2" xfId="20270" hidden="1" xr:uid="{00000000-0005-0000-0000-0000314F0000}"/>
    <cellStyle name="Comma [0] 2 65 2 2" xfId="20553" hidden="1" xr:uid="{00000000-0005-0000-0000-00004C500000}"/>
    <cellStyle name="Comma [0] 2 65 2 2" xfId="20783" hidden="1" xr:uid="{00000000-0005-0000-0000-000032510000}"/>
    <cellStyle name="Comma [0] 2 65 2 2" xfId="22004" hidden="1" xr:uid="{00000000-0005-0000-0000-0000F7550000}"/>
    <cellStyle name="Comma [0] 2 65 2 2" xfId="22287" hidden="1" xr:uid="{00000000-0005-0000-0000-000012570000}"/>
    <cellStyle name="Comma [0] 2 65 2 2" xfId="22517" hidden="1" xr:uid="{00000000-0005-0000-0000-0000F8570000}"/>
    <cellStyle name="Comma [0] 2 65 2 2" xfId="23728" hidden="1" xr:uid="{00000000-0005-0000-0000-0000B35C0000}"/>
    <cellStyle name="Comma [0] 2 65 2 2" xfId="24011" hidden="1" xr:uid="{00000000-0005-0000-0000-0000CE5D0000}"/>
    <cellStyle name="Comma [0] 2 65 2 2" xfId="24241" hidden="1" xr:uid="{00000000-0005-0000-0000-0000B45E0000}"/>
    <cellStyle name="Comma [0] 2 65 2 2" xfId="25435" hidden="1" xr:uid="{00000000-0005-0000-0000-00005E630000}"/>
    <cellStyle name="Comma [0] 2 65 2 2" xfId="25718" hidden="1" xr:uid="{00000000-0005-0000-0000-000079640000}"/>
    <cellStyle name="Comma [0] 2 65 2 2" xfId="25948" hidden="1" xr:uid="{00000000-0005-0000-0000-00005F650000}"/>
    <cellStyle name="Comma [0] 2 65 2 2" xfId="27129" hidden="1" xr:uid="{00000000-0005-0000-0000-0000FC690000}"/>
    <cellStyle name="Comma [0] 2 65 2 2" xfId="27412" hidden="1" xr:uid="{00000000-0005-0000-0000-0000176B0000}"/>
    <cellStyle name="Comma [0] 2 65 2 2" xfId="27642" hidden="1" xr:uid="{00000000-0005-0000-0000-0000FD6B0000}"/>
    <cellStyle name="Comma [0] 2 65 2 2" xfId="28790" hidden="1" xr:uid="{00000000-0005-0000-0000-000079700000}"/>
    <cellStyle name="Comma [0] 2 65 2 2" xfId="29073" hidden="1" xr:uid="{00000000-0005-0000-0000-000094710000}"/>
    <cellStyle name="Comma [0] 2 65 2 2" xfId="29303" hidden="1" xr:uid="{00000000-0005-0000-0000-00007A720000}"/>
    <cellStyle name="Comma [0] 2 65 2 2" xfId="30425" hidden="1" xr:uid="{00000000-0005-0000-0000-0000DC760000}"/>
    <cellStyle name="Comma [0] 2 65 2 2" xfId="30708" hidden="1" xr:uid="{00000000-0005-0000-0000-0000F7770000}"/>
    <cellStyle name="Comma [0] 2 65 2 2" xfId="30938" hidden="1" xr:uid="{00000000-0005-0000-0000-0000DD780000}"/>
    <cellStyle name="Comma [0] 2 65 2 2" xfId="31936" hidden="1" xr:uid="{00000000-0005-0000-0000-0000C37C0000}"/>
    <cellStyle name="Comma [0] 2 65 2 2" xfId="37248" hidden="1" xr:uid="{6F0E7304-3536-40FD-98BB-D3AF398D9255}"/>
    <cellStyle name="Comma [0] 2 65 2 2" xfId="37799" hidden="1" xr:uid="{32F65142-E1E9-40D4-896E-CF375E95BAA3}"/>
    <cellStyle name="Comma [0] 2 65 2 2" xfId="38082" hidden="1" xr:uid="{D912A77E-24A1-4018-B9CC-99261AD1447F}"/>
    <cellStyle name="Comma [0] 2 65 2 2" xfId="38312" hidden="1" xr:uid="{37C89522-C0FF-43EC-8422-03C004A60DA3}"/>
    <cellStyle name="Comma [0] 2 65 2 2" xfId="40018" hidden="1" xr:uid="{3317BC28-64EF-4573-B781-C2568F8F2112}"/>
    <cellStyle name="Comma [0] 2 65 2 2" xfId="40301" hidden="1" xr:uid="{AA5A36B4-6CA8-4758-BFB2-E80ED7312E14}"/>
    <cellStyle name="Comma [0] 2 65 2 2" xfId="40531" hidden="1" xr:uid="{B092EB23-52B6-472F-9EDC-0D30E60E5220}"/>
    <cellStyle name="Comma [0] 2 65 2 2" xfId="41774" hidden="1" xr:uid="{8146C6BF-3F63-47D1-B28E-5C1CB5F7DA38}"/>
    <cellStyle name="Comma [0] 2 65 2 2" xfId="42057" hidden="1" xr:uid="{844E03DD-BB19-4413-84C1-C76FDFBEBA90}"/>
    <cellStyle name="Comma [0] 2 65 2 2" xfId="42287" hidden="1" xr:uid="{C7DC606A-0A6E-445D-9D6A-47061D47BD43}"/>
    <cellStyle name="Comma [0] 2 65 2 2" xfId="43530" hidden="1" xr:uid="{EDBD733E-7E0C-4F31-BC3D-F09B267E254B}"/>
    <cellStyle name="Comma [0] 2 65 2 2" xfId="43813" hidden="1" xr:uid="{E8248C69-9D72-4AF5-9F7F-5E8619112E86}"/>
    <cellStyle name="Comma [0] 2 65 2 2" xfId="44043" hidden="1" xr:uid="{9D2F08F1-0E22-4932-9036-851B96C926F9}"/>
    <cellStyle name="Comma [0] 2 65 2 2" xfId="45286" hidden="1" xr:uid="{91405995-9FD6-4D7B-8F24-21C33BDA17D7}"/>
    <cellStyle name="Comma [0] 2 65 2 2" xfId="45569" hidden="1" xr:uid="{3652023A-32B9-4646-B498-324993A6D530}"/>
    <cellStyle name="Comma [0] 2 65 2 2" xfId="45799" hidden="1" xr:uid="{D830E6C9-E4EB-468C-85D0-FEBAA46D2800}"/>
    <cellStyle name="Comma [0] 2 65 2 2" xfId="47042" hidden="1" xr:uid="{CEC540A9-E7D9-4A29-BA4F-0E0D64C2C483}"/>
    <cellStyle name="Comma [0] 2 65 2 2" xfId="47325" hidden="1" xr:uid="{C9F64ABC-FCED-42E2-B9C8-1F5D1C6BC95A}"/>
    <cellStyle name="Comma [0] 2 65 2 2" xfId="47555" hidden="1" xr:uid="{71779AB2-73AB-4740-9A78-1E7B81152E78}"/>
    <cellStyle name="Comma [0] 2 65 2 2" xfId="48795" hidden="1" xr:uid="{094ECDCC-74DE-48BB-89CF-DCE28BC19B9C}"/>
    <cellStyle name="Comma [0] 2 65 2 2" xfId="49078" hidden="1" xr:uid="{66A501F5-2DB5-4D63-B70A-7DF40A70AEF9}"/>
    <cellStyle name="Comma [0] 2 65 2 2" xfId="49308" hidden="1" xr:uid="{3933E705-8F31-4EF5-89B0-23402951D01A}"/>
    <cellStyle name="Comma [0] 2 65 2 2" xfId="50545" hidden="1" xr:uid="{39A573CC-A142-42B9-9889-A3B1961D655D}"/>
    <cellStyle name="Comma [0] 2 65 2 2" xfId="50828" hidden="1" xr:uid="{4E0EA6BB-BED0-4D2D-8FD4-46BF7D506C5D}"/>
    <cellStyle name="Comma [0] 2 65 2 2" xfId="51058" hidden="1" xr:uid="{C76725DA-2045-48B2-9F78-04370D63F3F6}"/>
    <cellStyle name="Comma [0] 2 65 2 2" xfId="52289" hidden="1" xr:uid="{7970B3E6-EFCA-4707-913E-1ED76159574D}"/>
    <cellStyle name="Comma [0] 2 65 2 2" xfId="52572" hidden="1" xr:uid="{04671F03-5EE9-4089-938E-CB9FF23741A2}"/>
    <cellStyle name="Comma [0] 2 65 2 2" xfId="52802" hidden="1" xr:uid="{A41D7419-9151-4FA2-89B6-C39923EDBF62}"/>
    <cellStyle name="Comma [0] 2 65 2 2" xfId="54023" hidden="1" xr:uid="{2CD5C254-48B8-49BE-80EE-421C309CB99B}"/>
    <cellStyle name="Comma [0] 2 65 2 2" xfId="54306" hidden="1" xr:uid="{87E83493-A196-4519-B3E5-E25BB1E5CC5D}"/>
    <cellStyle name="Comma [0] 2 65 2 2" xfId="54536" hidden="1" xr:uid="{C6CC60DF-068F-426B-83E3-1A4EB33B1FDD}"/>
    <cellStyle name="Comma [0] 2 65 2 2" xfId="55747" hidden="1" xr:uid="{AD2102FA-50F7-46C4-8522-18B37B7636A7}"/>
    <cellStyle name="Comma [0] 2 65 2 2" xfId="56030" hidden="1" xr:uid="{15ECAE52-5E34-4348-83F3-426C45B7D827}"/>
    <cellStyle name="Comma [0] 2 65 2 2" xfId="56260" hidden="1" xr:uid="{D5E44C52-EB5F-46D8-8DC2-746A00EFE433}"/>
    <cellStyle name="Comma [0] 2 65 2 2" xfId="57454" hidden="1" xr:uid="{69632139-224A-45A0-A88F-3EC1C3F88396}"/>
    <cellStyle name="Comma [0] 2 65 2 2" xfId="57737" hidden="1" xr:uid="{CE4C71FB-8AC2-484A-B916-3DC635DBDC2F}"/>
    <cellStyle name="Comma [0] 2 65 2 2" xfId="57967" hidden="1" xr:uid="{A361FC81-C77E-4B1F-BE73-46B67032DA1E}"/>
    <cellStyle name="Comma [0] 2 65 2 2" xfId="59148" hidden="1" xr:uid="{64009BC7-962F-4CA8-B82F-1BCECF311FA2}"/>
    <cellStyle name="Comma [0] 2 65 2 2" xfId="59431" hidden="1" xr:uid="{35E40D2A-FFA9-4BA2-99FB-09D89672AD5A}"/>
    <cellStyle name="Comma [0] 2 65 2 2" xfId="59661" hidden="1" xr:uid="{0AC30528-BB92-4C8E-84A3-3068812D9CDB}"/>
    <cellStyle name="Comma [0] 2 65 2 2" xfId="60809" hidden="1" xr:uid="{9A26029E-C3A4-4275-B6A5-B79CF0B7B31F}"/>
    <cellStyle name="Comma [0] 2 65 2 2" xfId="61092" hidden="1" xr:uid="{9471160C-1C76-4CC0-A705-1BFC423C49A7}"/>
    <cellStyle name="Comma [0] 2 65 2 2" xfId="61322" hidden="1" xr:uid="{16EE2170-18AC-4AC2-8F72-14B3E8F61938}"/>
    <cellStyle name="Comma [0] 2 65 2 2" xfId="62444" hidden="1" xr:uid="{D3A911B2-646B-48DF-BD38-B6654BABD3F0}"/>
    <cellStyle name="Comma [0] 2 65 2 2" xfId="62727" hidden="1" xr:uid="{0E1C451F-0BDD-4C5B-80E5-93EB61029073}"/>
    <cellStyle name="Comma [0] 2 65 2 2" xfId="62957" hidden="1" xr:uid="{7EE441A1-C105-4803-B328-120FC2C894DA}"/>
    <cellStyle name="Comma [0] 2 65 2 2" xfId="63955" hidden="1" xr:uid="{90DBC8B7-E427-4839-A9E5-DCBAEB2BBB46}"/>
    <cellStyle name="Comma [0] 2 65 3" xfId="4568" xr:uid="{00000000-0005-0000-0000-0000DB110000}"/>
    <cellStyle name="Comma [0] 2 65 3 2" xfId="36587" xr:uid="{AFCB9750-FCE0-4939-8F6F-139C48F1B389}"/>
    <cellStyle name="Comma [0] 2 66" xfId="774" xr:uid="{00000000-0005-0000-0000-000009030000}"/>
    <cellStyle name="Comma [0] 2 66 2" xfId="1429" hidden="1" xr:uid="{00000000-0005-0000-0000-000098050000}"/>
    <cellStyle name="Comma [0] 2 66 2" xfId="1975" hidden="1" xr:uid="{00000000-0005-0000-0000-0000BA070000}"/>
    <cellStyle name="Comma [0] 2 66 2" xfId="2258" hidden="1" xr:uid="{00000000-0005-0000-0000-0000D5080000}"/>
    <cellStyle name="Comma [0] 2 66 2" xfId="2490" hidden="1" xr:uid="{00000000-0005-0000-0000-0000BD090000}"/>
    <cellStyle name="Comma [0] 2 66 2" xfId="33462" hidden="1" xr:uid="{F2E4F16F-85FB-481E-84E9-30C175D91D52}"/>
    <cellStyle name="Comma [0] 2 66 2" xfId="34005" hidden="1" xr:uid="{331EDF63-8980-41B4-953D-7C02118BA4F6}"/>
    <cellStyle name="Comma [0] 2 66 2" xfId="34288" hidden="1" xr:uid="{56B76064-1E44-4905-ABFD-7F3E372D9FB1}"/>
    <cellStyle name="Comma [0] 2 66 2" xfId="34520" hidden="1" xr:uid="{33FE5948-7CB5-4969-9091-E576D957F2E5}"/>
    <cellStyle name="Comma [0] 2 66 2" xfId="32827" xr:uid="{20254C15-B0C5-470F-8FA4-EB2887055465}"/>
    <cellStyle name="Comma [0] 2 66 2 2" xfId="5226" hidden="1" xr:uid="{00000000-0005-0000-0000-00006D140000}"/>
    <cellStyle name="Comma [0] 2 66 2 2" xfId="5777" hidden="1" xr:uid="{00000000-0005-0000-0000-000094160000}"/>
    <cellStyle name="Comma [0] 2 66 2 2" xfId="6060" hidden="1" xr:uid="{00000000-0005-0000-0000-0000AF170000}"/>
    <cellStyle name="Comma [0] 2 66 2 2" xfId="6292" hidden="1" xr:uid="{00000000-0005-0000-0000-000097180000}"/>
    <cellStyle name="Comma [0] 2 66 2 2" xfId="7996" hidden="1" xr:uid="{00000000-0005-0000-0000-00003F1F0000}"/>
    <cellStyle name="Comma [0] 2 66 2 2" xfId="8279" hidden="1" xr:uid="{00000000-0005-0000-0000-00005A200000}"/>
    <cellStyle name="Comma [0] 2 66 2 2" xfId="8511" hidden="1" xr:uid="{00000000-0005-0000-0000-000042210000}"/>
    <cellStyle name="Comma [0] 2 66 2 2" xfId="9752" hidden="1" xr:uid="{00000000-0005-0000-0000-00001B260000}"/>
    <cellStyle name="Comma [0] 2 66 2 2" xfId="10035" hidden="1" xr:uid="{00000000-0005-0000-0000-000036270000}"/>
    <cellStyle name="Comma [0] 2 66 2 2" xfId="10267" hidden="1" xr:uid="{00000000-0005-0000-0000-00001E280000}"/>
    <cellStyle name="Comma [0] 2 66 2 2" xfId="11508" hidden="1" xr:uid="{00000000-0005-0000-0000-0000F72C0000}"/>
    <cellStyle name="Comma [0] 2 66 2 2" xfId="11791" hidden="1" xr:uid="{00000000-0005-0000-0000-0000122E0000}"/>
    <cellStyle name="Comma [0] 2 66 2 2" xfId="12023" hidden="1" xr:uid="{00000000-0005-0000-0000-0000FA2E0000}"/>
    <cellStyle name="Comma [0] 2 66 2 2" xfId="13264" hidden="1" xr:uid="{00000000-0005-0000-0000-0000D3330000}"/>
    <cellStyle name="Comma [0] 2 66 2 2" xfId="13547" hidden="1" xr:uid="{00000000-0005-0000-0000-0000EE340000}"/>
    <cellStyle name="Comma [0] 2 66 2 2" xfId="13779" hidden="1" xr:uid="{00000000-0005-0000-0000-0000D6350000}"/>
    <cellStyle name="Comma [0] 2 66 2 2" xfId="15020" hidden="1" xr:uid="{00000000-0005-0000-0000-0000AF3A0000}"/>
    <cellStyle name="Comma [0] 2 66 2 2" xfId="15303" hidden="1" xr:uid="{00000000-0005-0000-0000-0000CA3B0000}"/>
    <cellStyle name="Comma [0] 2 66 2 2" xfId="15535" hidden="1" xr:uid="{00000000-0005-0000-0000-0000B23C0000}"/>
    <cellStyle name="Comma [0] 2 66 2 2" xfId="16773" hidden="1" xr:uid="{00000000-0005-0000-0000-000088410000}"/>
    <cellStyle name="Comma [0] 2 66 2 2" xfId="17056" hidden="1" xr:uid="{00000000-0005-0000-0000-0000A3420000}"/>
    <cellStyle name="Comma [0] 2 66 2 2" xfId="17288" hidden="1" xr:uid="{00000000-0005-0000-0000-00008B430000}"/>
    <cellStyle name="Comma [0] 2 66 2 2" xfId="18523" hidden="1" xr:uid="{00000000-0005-0000-0000-00005E480000}"/>
    <cellStyle name="Comma [0] 2 66 2 2" xfId="18806" hidden="1" xr:uid="{00000000-0005-0000-0000-000079490000}"/>
    <cellStyle name="Comma [0] 2 66 2 2" xfId="19038" hidden="1" xr:uid="{00000000-0005-0000-0000-0000614A0000}"/>
    <cellStyle name="Comma [0] 2 66 2 2" xfId="20267" hidden="1" xr:uid="{00000000-0005-0000-0000-00002E4F0000}"/>
    <cellStyle name="Comma [0] 2 66 2 2" xfId="20550" hidden="1" xr:uid="{00000000-0005-0000-0000-000049500000}"/>
    <cellStyle name="Comma [0] 2 66 2 2" xfId="20782" hidden="1" xr:uid="{00000000-0005-0000-0000-000031510000}"/>
    <cellStyle name="Comma [0] 2 66 2 2" xfId="22001" hidden="1" xr:uid="{00000000-0005-0000-0000-0000F4550000}"/>
    <cellStyle name="Comma [0] 2 66 2 2" xfId="22284" hidden="1" xr:uid="{00000000-0005-0000-0000-00000F570000}"/>
    <cellStyle name="Comma [0] 2 66 2 2" xfId="22516" hidden="1" xr:uid="{00000000-0005-0000-0000-0000F7570000}"/>
    <cellStyle name="Comma [0] 2 66 2 2" xfId="23725" hidden="1" xr:uid="{00000000-0005-0000-0000-0000B05C0000}"/>
    <cellStyle name="Comma [0] 2 66 2 2" xfId="24008" hidden="1" xr:uid="{00000000-0005-0000-0000-0000CB5D0000}"/>
    <cellStyle name="Comma [0] 2 66 2 2" xfId="24240" hidden="1" xr:uid="{00000000-0005-0000-0000-0000B35E0000}"/>
    <cellStyle name="Comma [0] 2 66 2 2" xfId="25432" hidden="1" xr:uid="{00000000-0005-0000-0000-00005B630000}"/>
    <cellStyle name="Comma [0] 2 66 2 2" xfId="25715" hidden="1" xr:uid="{00000000-0005-0000-0000-000076640000}"/>
    <cellStyle name="Comma [0] 2 66 2 2" xfId="25947" hidden="1" xr:uid="{00000000-0005-0000-0000-00005E650000}"/>
    <cellStyle name="Comma [0] 2 66 2 2" xfId="27126" hidden="1" xr:uid="{00000000-0005-0000-0000-0000F9690000}"/>
    <cellStyle name="Comma [0] 2 66 2 2" xfId="27409" hidden="1" xr:uid="{00000000-0005-0000-0000-0000146B0000}"/>
    <cellStyle name="Comma [0] 2 66 2 2" xfId="27641" hidden="1" xr:uid="{00000000-0005-0000-0000-0000FC6B0000}"/>
    <cellStyle name="Comma [0] 2 66 2 2" xfId="28787" hidden="1" xr:uid="{00000000-0005-0000-0000-000076700000}"/>
    <cellStyle name="Comma [0] 2 66 2 2" xfId="29070" hidden="1" xr:uid="{00000000-0005-0000-0000-000091710000}"/>
    <cellStyle name="Comma [0] 2 66 2 2" xfId="29302" hidden="1" xr:uid="{00000000-0005-0000-0000-000079720000}"/>
    <cellStyle name="Comma [0] 2 66 2 2" xfId="30422" hidden="1" xr:uid="{00000000-0005-0000-0000-0000D9760000}"/>
    <cellStyle name="Comma [0] 2 66 2 2" xfId="30705" hidden="1" xr:uid="{00000000-0005-0000-0000-0000F4770000}"/>
    <cellStyle name="Comma [0] 2 66 2 2" xfId="30937" hidden="1" xr:uid="{00000000-0005-0000-0000-0000DC780000}"/>
    <cellStyle name="Comma [0] 2 66 2 2" xfId="31933" hidden="1" xr:uid="{00000000-0005-0000-0000-0000C07C0000}"/>
    <cellStyle name="Comma [0] 2 66 2 2" xfId="37245" hidden="1" xr:uid="{3B0F1886-5554-456E-9928-7C0A3E02C072}"/>
    <cellStyle name="Comma [0] 2 66 2 2" xfId="37796" hidden="1" xr:uid="{E53CB181-C0BE-427D-9A4C-D4CCCA8A833D}"/>
    <cellStyle name="Comma [0] 2 66 2 2" xfId="38079" hidden="1" xr:uid="{E05C9D4E-2FE1-4B01-8CED-145C8D3011F2}"/>
    <cellStyle name="Comma [0] 2 66 2 2" xfId="38311" hidden="1" xr:uid="{AC243688-AC72-43CA-8DE1-0307E37CC250}"/>
    <cellStyle name="Comma [0] 2 66 2 2" xfId="40015" hidden="1" xr:uid="{C2DB4F89-AB60-4313-8821-46E128F29FB7}"/>
    <cellStyle name="Comma [0] 2 66 2 2" xfId="40298" hidden="1" xr:uid="{74AC89C7-9A44-42BC-89E5-06F89960415D}"/>
    <cellStyle name="Comma [0] 2 66 2 2" xfId="40530" hidden="1" xr:uid="{42F3B1EA-2951-4B3A-9431-A05AEEA5051D}"/>
    <cellStyle name="Comma [0] 2 66 2 2" xfId="41771" hidden="1" xr:uid="{2F444AEA-893E-41F9-8C1A-FC12187AEBD1}"/>
    <cellStyle name="Comma [0] 2 66 2 2" xfId="42054" hidden="1" xr:uid="{4D69742A-6045-4CCC-98DC-DE686B08E946}"/>
    <cellStyle name="Comma [0] 2 66 2 2" xfId="42286" hidden="1" xr:uid="{5A361E33-9ADC-45D1-A597-7ADC415B0CA0}"/>
    <cellStyle name="Comma [0] 2 66 2 2" xfId="43527" hidden="1" xr:uid="{754D4CB9-B268-4CF9-B40F-DCB3F5DF44F3}"/>
    <cellStyle name="Comma [0] 2 66 2 2" xfId="43810" hidden="1" xr:uid="{52765DCC-927F-4103-82C9-CCBD82B2D291}"/>
    <cellStyle name="Comma [0] 2 66 2 2" xfId="44042" hidden="1" xr:uid="{00DD6BCE-13C1-40D3-B3CB-B58CCF03746B}"/>
    <cellStyle name="Comma [0] 2 66 2 2" xfId="45283" hidden="1" xr:uid="{8BEAAFF6-BAEF-4B95-AE6E-B4B5060EBB88}"/>
    <cellStyle name="Comma [0] 2 66 2 2" xfId="45566" hidden="1" xr:uid="{F67B9DD4-B0ED-42D6-885E-053B50C9844E}"/>
    <cellStyle name="Comma [0] 2 66 2 2" xfId="45798" hidden="1" xr:uid="{F03C8D22-BAFB-471E-80D0-C37C409980FE}"/>
    <cellStyle name="Comma [0] 2 66 2 2" xfId="47039" hidden="1" xr:uid="{F84EAB9B-AD38-4DC4-977F-2EC01A166D61}"/>
    <cellStyle name="Comma [0] 2 66 2 2" xfId="47322" hidden="1" xr:uid="{1CCECA73-114D-4CDB-BD7D-CF2095C541D2}"/>
    <cellStyle name="Comma [0] 2 66 2 2" xfId="47554" hidden="1" xr:uid="{3F34DFEF-8F30-4BC8-8572-ABD29AEE97EF}"/>
    <cellStyle name="Comma [0] 2 66 2 2" xfId="48792" hidden="1" xr:uid="{6B683363-18B2-4FCD-8F16-3FC737BDE34E}"/>
    <cellStyle name="Comma [0] 2 66 2 2" xfId="49075" hidden="1" xr:uid="{EEE056D1-D679-4402-8476-C00714386E6F}"/>
    <cellStyle name="Comma [0] 2 66 2 2" xfId="49307" hidden="1" xr:uid="{C99BC287-C21D-4B49-9BA3-D86BF3F67813}"/>
    <cellStyle name="Comma [0] 2 66 2 2" xfId="50542" hidden="1" xr:uid="{D98B198F-505C-46DC-A5FB-06C54FC2669B}"/>
    <cellStyle name="Comma [0] 2 66 2 2" xfId="50825" hidden="1" xr:uid="{282C37E0-43B1-4939-8258-59C7D1A387FA}"/>
    <cellStyle name="Comma [0] 2 66 2 2" xfId="51057" hidden="1" xr:uid="{05458F4D-EE5D-48A6-8D1C-143A534A54D6}"/>
    <cellStyle name="Comma [0] 2 66 2 2" xfId="52286" hidden="1" xr:uid="{6057A78C-149B-4F1C-866E-99410EA631B1}"/>
    <cellStyle name="Comma [0] 2 66 2 2" xfId="52569" hidden="1" xr:uid="{5C14CEBE-AFD8-434C-B40E-BDFD81089264}"/>
    <cellStyle name="Comma [0] 2 66 2 2" xfId="52801" hidden="1" xr:uid="{3B6A1013-F57B-44F8-8CE2-F3E393EE6ED4}"/>
    <cellStyle name="Comma [0] 2 66 2 2" xfId="54020" hidden="1" xr:uid="{49C21DEB-53CE-47F8-B9CA-780CCF75F9FB}"/>
    <cellStyle name="Comma [0] 2 66 2 2" xfId="54303" hidden="1" xr:uid="{D2C2D9F9-A4DC-4726-97ED-98F2573776E0}"/>
    <cellStyle name="Comma [0] 2 66 2 2" xfId="54535" hidden="1" xr:uid="{9A04FCA8-1D71-4D6C-9D29-CC7C4A045204}"/>
    <cellStyle name="Comma [0] 2 66 2 2" xfId="55744" hidden="1" xr:uid="{E8030351-7FCA-4BE0-86F9-3D8E041AA261}"/>
    <cellStyle name="Comma [0] 2 66 2 2" xfId="56027" hidden="1" xr:uid="{8DBD1331-D273-483F-9931-3BA53D4900E7}"/>
    <cellStyle name="Comma [0] 2 66 2 2" xfId="56259" hidden="1" xr:uid="{BD498182-46D0-4775-A752-33AA8C21EF5A}"/>
    <cellStyle name="Comma [0] 2 66 2 2" xfId="57451" hidden="1" xr:uid="{1A1D14B3-56CC-4258-A58D-3491D4767A65}"/>
    <cellStyle name="Comma [0] 2 66 2 2" xfId="57734" hidden="1" xr:uid="{AE799CAA-6B3B-4566-AD42-4DABBC165B76}"/>
    <cellStyle name="Comma [0] 2 66 2 2" xfId="57966" hidden="1" xr:uid="{9B24A72E-6D24-4ED7-85CA-45202E5B74D7}"/>
    <cellStyle name="Comma [0] 2 66 2 2" xfId="59145" hidden="1" xr:uid="{EC69684D-BCC5-4BFF-8BCC-5FBBA64BB1BE}"/>
    <cellStyle name="Comma [0] 2 66 2 2" xfId="59428" hidden="1" xr:uid="{54299F52-0E99-4DC2-87BB-1CCE8C86A802}"/>
    <cellStyle name="Comma [0] 2 66 2 2" xfId="59660" hidden="1" xr:uid="{22A94B88-A1E6-471F-A506-9C2979257166}"/>
    <cellStyle name="Comma [0] 2 66 2 2" xfId="60806" hidden="1" xr:uid="{CC30DADE-B09A-44BC-8668-710130998ABC}"/>
    <cellStyle name="Comma [0] 2 66 2 2" xfId="61089" hidden="1" xr:uid="{2696C0D5-1720-4E00-BC37-5DCA50A29A12}"/>
    <cellStyle name="Comma [0] 2 66 2 2" xfId="61321" hidden="1" xr:uid="{1AF71B53-9F2D-4B17-9630-05A9DDC24317}"/>
    <cellStyle name="Comma [0] 2 66 2 2" xfId="62441" hidden="1" xr:uid="{CB9751AD-4943-499B-99ED-EF57CBED921E}"/>
    <cellStyle name="Comma [0] 2 66 2 2" xfId="62724" hidden="1" xr:uid="{BBDC6CB3-3666-4A95-800C-D2FD7CFCE4D9}"/>
    <cellStyle name="Comma [0] 2 66 2 2" xfId="62956" hidden="1" xr:uid="{7683B6A0-7EAD-4122-81C0-3837326EABB6}"/>
    <cellStyle name="Comma [0] 2 66 2 2" xfId="63952" hidden="1" xr:uid="{A8533F32-5DA2-439D-80FC-BA215011A5D5}"/>
    <cellStyle name="Comma [0] 2 66 3" xfId="4565" xr:uid="{00000000-0005-0000-0000-0000D8110000}"/>
    <cellStyle name="Comma [0] 2 66 3 2" xfId="36584" xr:uid="{1853A829-F715-4D8F-84AE-9F7D9D174681}"/>
    <cellStyle name="Comma [0] 2 67" xfId="771" xr:uid="{00000000-0005-0000-0000-000006030000}"/>
    <cellStyle name="Comma [0] 2 67 2" xfId="1426" hidden="1" xr:uid="{00000000-0005-0000-0000-000095050000}"/>
    <cellStyle name="Comma [0] 2 67 2" xfId="1973" hidden="1" xr:uid="{00000000-0005-0000-0000-0000B8070000}"/>
    <cellStyle name="Comma [0] 2 67 2" xfId="2256" hidden="1" xr:uid="{00000000-0005-0000-0000-0000D3080000}"/>
    <cellStyle name="Comma [0] 2 67 2" xfId="2488" hidden="1" xr:uid="{00000000-0005-0000-0000-0000BB090000}"/>
    <cellStyle name="Comma [0] 2 67 2" xfId="33459" hidden="1" xr:uid="{65064923-54EE-4661-B439-39C37D927B63}"/>
    <cellStyle name="Comma [0] 2 67 2" xfId="34003" hidden="1" xr:uid="{C0AFC215-9BE4-48C2-9655-C93F809CC316}"/>
    <cellStyle name="Comma [0] 2 67 2" xfId="34286" hidden="1" xr:uid="{2BBB75B2-1FBD-4A0D-A328-74EAFF4EE7AB}"/>
    <cellStyle name="Comma [0] 2 67 2" xfId="34518" hidden="1" xr:uid="{26B0D170-626B-4179-9DA4-A90D0060C2EA}"/>
    <cellStyle name="Comma [0] 2 67 2" xfId="32824" xr:uid="{6216E4DB-AF9F-4C7A-BE50-9987DB692FAD}"/>
    <cellStyle name="Comma [0] 2 67 2 2" xfId="5223" hidden="1" xr:uid="{00000000-0005-0000-0000-00006A140000}"/>
    <cellStyle name="Comma [0] 2 67 2 2" xfId="5775" hidden="1" xr:uid="{00000000-0005-0000-0000-000092160000}"/>
    <cellStyle name="Comma [0] 2 67 2 2" xfId="6058" hidden="1" xr:uid="{00000000-0005-0000-0000-0000AD170000}"/>
    <cellStyle name="Comma [0] 2 67 2 2" xfId="6290" hidden="1" xr:uid="{00000000-0005-0000-0000-000095180000}"/>
    <cellStyle name="Comma [0] 2 67 2 2" xfId="7994" hidden="1" xr:uid="{00000000-0005-0000-0000-00003D1F0000}"/>
    <cellStyle name="Comma [0] 2 67 2 2" xfId="8277" hidden="1" xr:uid="{00000000-0005-0000-0000-000058200000}"/>
    <cellStyle name="Comma [0] 2 67 2 2" xfId="8509" hidden="1" xr:uid="{00000000-0005-0000-0000-000040210000}"/>
    <cellStyle name="Comma [0] 2 67 2 2" xfId="9750" hidden="1" xr:uid="{00000000-0005-0000-0000-000019260000}"/>
    <cellStyle name="Comma [0] 2 67 2 2" xfId="10033" hidden="1" xr:uid="{00000000-0005-0000-0000-000034270000}"/>
    <cellStyle name="Comma [0] 2 67 2 2" xfId="10265" hidden="1" xr:uid="{00000000-0005-0000-0000-00001C280000}"/>
    <cellStyle name="Comma [0] 2 67 2 2" xfId="11506" hidden="1" xr:uid="{00000000-0005-0000-0000-0000F52C0000}"/>
    <cellStyle name="Comma [0] 2 67 2 2" xfId="11789" hidden="1" xr:uid="{00000000-0005-0000-0000-0000102E0000}"/>
    <cellStyle name="Comma [0] 2 67 2 2" xfId="12021" hidden="1" xr:uid="{00000000-0005-0000-0000-0000F82E0000}"/>
    <cellStyle name="Comma [0] 2 67 2 2" xfId="13262" hidden="1" xr:uid="{00000000-0005-0000-0000-0000D1330000}"/>
    <cellStyle name="Comma [0] 2 67 2 2" xfId="13545" hidden="1" xr:uid="{00000000-0005-0000-0000-0000EC340000}"/>
    <cellStyle name="Comma [0] 2 67 2 2" xfId="13777" hidden="1" xr:uid="{00000000-0005-0000-0000-0000D4350000}"/>
    <cellStyle name="Comma [0] 2 67 2 2" xfId="15018" hidden="1" xr:uid="{00000000-0005-0000-0000-0000AD3A0000}"/>
    <cellStyle name="Comma [0] 2 67 2 2" xfId="15301" hidden="1" xr:uid="{00000000-0005-0000-0000-0000C83B0000}"/>
    <cellStyle name="Comma [0] 2 67 2 2" xfId="15533" hidden="1" xr:uid="{00000000-0005-0000-0000-0000B03C0000}"/>
    <cellStyle name="Comma [0] 2 67 2 2" xfId="16771" hidden="1" xr:uid="{00000000-0005-0000-0000-000086410000}"/>
    <cellStyle name="Comma [0] 2 67 2 2" xfId="17054" hidden="1" xr:uid="{00000000-0005-0000-0000-0000A1420000}"/>
    <cellStyle name="Comma [0] 2 67 2 2" xfId="17286" hidden="1" xr:uid="{00000000-0005-0000-0000-000089430000}"/>
    <cellStyle name="Comma [0] 2 67 2 2" xfId="18521" hidden="1" xr:uid="{00000000-0005-0000-0000-00005C480000}"/>
    <cellStyle name="Comma [0] 2 67 2 2" xfId="18804" hidden="1" xr:uid="{00000000-0005-0000-0000-000077490000}"/>
    <cellStyle name="Comma [0] 2 67 2 2" xfId="19036" hidden="1" xr:uid="{00000000-0005-0000-0000-00005F4A0000}"/>
    <cellStyle name="Comma [0] 2 67 2 2" xfId="20265" hidden="1" xr:uid="{00000000-0005-0000-0000-00002C4F0000}"/>
    <cellStyle name="Comma [0] 2 67 2 2" xfId="20548" hidden="1" xr:uid="{00000000-0005-0000-0000-000047500000}"/>
    <cellStyle name="Comma [0] 2 67 2 2" xfId="20780" hidden="1" xr:uid="{00000000-0005-0000-0000-00002F510000}"/>
    <cellStyle name="Comma [0] 2 67 2 2" xfId="21999" hidden="1" xr:uid="{00000000-0005-0000-0000-0000F2550000}"/>
    <cellStyle name="Comma [0] 2 67 2 2" xfId="22282" hidden="1" xr:uid="{00000000-0005-0000-0000-00000D570000}"/>
    <cellStyle name="Comma [0] 2 67 2 2" xfId="22514" hidden="1" xr:uid="{00000000-0005-0000-0000-0000F5570000}"/>
    <cellStyle name="Comma [0] 2 67 2 2" xfId="23723" hidden="1" xr:uid="{00000000-0005-0000-0000-0000AE5C0000}"/>
    <cellStyle name="Comma [0] 2 67 2 2" xfId="24006" hidden="1" xr:uid="{00000000-0005-0000-0000-0000C95D0000}"/>
    <cellStyle name="Comma [0] 2 67 2 2" xfId="24238" hidden="1" xr:uid="{00000000-0005-0000-0000-0000B15E0000}"/>
    <cellStyle name="Comma [0] 2 67 2 2" xfId="25430" hidden="1" xr:uid="{00000000-0005-0000-0000-000059630000}"/>
    <cellStyle name="Comma [0] 2 67 2 2" xfId="25713" hidden="1" xr:uid="{00000000-0005-0000-0000-000074640000}"/>
    <cellStyle name="Comma [0] 2 67 2 2" xfId="25945" hidden="1" xr:uid="{00000000-0005-0000-0000-00005C650000}"/>
    <cellStyle name="Comma [0] 2 67 2 2" xfId="27124" hidden="1" xr:uid="{00000000-0005-0000-0000-0000F7690000}"/>
    <cellStyle name="Comma [0] 2 67 2 2" xfId="27407" hidden="1" xr:uid="{00000000-0005-0000-0000-0000126B0000}"/>
    <cellStyle name="Comma [0] 2 67 2 2" xfId="27639" hidden="1" xr:uid="{00000000-0005-0000-0000-0000FA6B0000}"/>
    <cellStyle name="Comma [0] 2 67 2 2" xfId="28785" hidden="1" xr:uid="{00000000-0005-0000-0000-000074700000}"/>
    <cellStyle name="Comma [0] 2 67 2 2" xfId="29068" hidden="1" xr:uid="{00000000-0005-0000-0000-00008F710000}"/>
    <cellStyle name="Comma [0] 2 67 2 2" xfId="29300" hidden="1" xr:uid="{00000000-0005-0000-0000-000077720000}"/>
    <cellStyle name="Comma [0] 2 67 2 2" xfId="30420" hidden="1" xr:uid="{00000000-0005-0000-0000-0000D7760000}"/>
    <cellStyle name="Comma [0] 2 67 2 2" xfId="30703" hidden="1" xr:uid="{00000000-0005-0000-0000-0000F2770000}"/>
    <cellStyle name="Comma [0] 2 67 2 2" xfId="30935" hidden="1" xr:uid="{00000000-0005-0000-0000-0000DA780000}"/>
    <cellStyle name="Comma [0] 2 67 2 2" xfId="31931" hidden="1" xr:uid="{00000000-0005-0000-0000-0000BE7C0000}"/>
    <cellStyle name="Comma [0] 2 67 2 2" xfId="37242" hidden="1" xr:uid="{7798F422-3153-464C-A792-9798B6D87523}"/>
    <cellStyle name="Comma [0] 2 67 2 2" xfId="37794" hidden="1" xr:uid="{7C438C50-EBC5-486F-8B20-CBDB26522B87}"/>
    <cellStyle name="Comma [0] 2 67 2 2" xfId="38077" hidden="1" xr:uid="{F49461A4-43E9-45BA-BA9C-A301D701841D}"/>
    <cellStyle name="Comma [0] 2 67 2 2" xfId="38309" hidden="1" xr:uid="{7D4848FF-92BB-4256-8D5B-424678BCE06A}"/>
    <cellStyle name="Comma [0] 2 67 2 2" xfId="40013" hidden="1" xr:uid="{BE0187B8-2F95-4B34-B02F-04EFDC4A2209}"/>
    <cellStyle name="Comma [0] 2 67 2 2" xfId="40296" hidden="1" xr:uid="{8CFF76AB-627D-4861-AB9C-1D8EEEFC4DE8}"/>
    <cellStyle name="Comma [0] 2 67 2 2" xfId="40528" hidden="1" xr:uid="{D9FC4DDA-EEF7-47C3-A4FE-41915A7D7C73}"/>
    <cellStyle name="Comma [0] 2 67 2 2" xfId="41769" hidden="1" xr:uid="{C039837E-0550-4A8D-A684-AAEA25A10BB0}"/>
    <cellStyle name="Comma [0] 2 67 2 2" xfId="42052" hidden="1" xr:uid="{CAE28129-F799-404B-944C-1F008ACF6C4D}"/>
    <cellStyle name="Comma [0] 2 67 2 2" xfId="42284" hidden="1" xr:uid="{C6F9BC09-AF72-4290-A981-C8A022537440}"/>
    <cellStyle name="Comma [0] 2 67 2 2" xfId="43525" hidden="1" xr:uid="{4AD498BC-01C6-4C22-AAFB-F3E810417831}"/>
    <cellStyle name="Comma [0] 2 67 2 2" xfId="43808" hidden="1" xr:uid="{6EB7275D-AA85-4457-AE5F-2396D89705EB}"/>
    <cellStyle name="Comma [0] 2 67 2 2" xfId="44040" hidden="1" xr:uid="{D81DAC17-E7A1-493F-B9F2-01B0121EF754}"/>
    <cellStyle name="Comma [0] 2 67 2 2" xfId="45281" hidden="1" xr:uid="{EAE6DFFF-84EB-48B5-ACB9-95953EB8C078}"/>
    <cellStyle name="Comma [0] 2 67 2 2" xfId="45564" hidden="1" xr:uid="{95298F1F-BEDD-4CA5-8ECA-A2F0DCD9D2B5}"/>
    <cellStyle name="Comma [0] 2 67 2 2" xfId="45796" hidden="1" xr:uid="{D14C31DD-389F-4078-A13B-61A3C191645B}"/>
    <cellStyle name="Comma [0] 2 67 2 2" xfId="47037" hidden="1" xr:uid="{5AFB8184-1710-43AF-B9CC-33372847D77B}"/>
    <cellStyle name="Comma [0] 2 67 2 2" xfId="47320" hidden="1" xr:uid="{2BEDABB9-0316-4D1B-994C-FB13FB070CF7}"/>
    <cellStyle name="Comma [0] 2 67 2 2" xfId="47552" hidden="1" xr:uid="{A503D420-0866-4D5A-A316-42FB7BC4F811}"/>
    <cellStyle name="Comma [0] 2 67 2 2" xfId="48790" hidden="1" xr:uid="{AF7366C4-1A67-4F07-8750-9B34D13806A7}"/>
    <cellStyle name="Comma [0] 2 67 2 2" xfId="49073" hidden="1" xr:uid="{87FDA679-7B30-4425-9381-0915BA517634}"/>
    <cellStyle name="Comma [0] 2 67 2 2" xfId="49305" hidden="1" xr:uid="{A715F51A-BDD5-4C2E-BFB6-2C3C63B99C7E}"/>
    <cellStyle name="Comma [0] 2 67 2 2" xfId="50540" hidden="1" xr:uid="{1C59BB81-284C-4CB7-B441-CD53D6E189EA}"/>
    <cellStyle name="Comma [0] 2 67 2 2" xfId="50823" hidden="1" xr:uid="{DCDDA638-96A4-409B-96C0-07AEE9A30FD0}"/>
    <cellStyle name="Comma [0] 2 67 2 2" xfId="51055" hidden="1" xr:uid="{1501FE4F-BB77-40DB-AADE-BB5ED50CEEFA}"/>
    <cellStyle name="Comma [0] 2 67 2 2" xfId="52284" hidden="1" xr:uid="{E163D7F4-185C-49AC-8484-31E74C855604}"/>
    <cellStyle name="Comma [0] 2 67 2 2" xfId="52567" hidden="1" xr:uid="{1B08737D-25CC-4DE8-9E9E-059F88B4602B}"/>
    <cellStyle name="Comma [0] 2 67 2 2" xfId="52799" hidden="1" xr:uid="{098E09C6-159B-4794-AA6C-8DB7F0DEF462}"/>
    <cellStyle name="Comma [0] 2 67 2 2" xfId="54018" hidden="1" xr:uid="{FF34BADB-5627-4790-8D4D-7E1851583777}"/>
    <cellStyle name="Comma [0] 2 67 2 2" xfId="54301" hidden="1" xr:uid="{9C9A229A-6EB5-47A0-8116-149E78BCE475}"/>
    <cellStyle name="Comma [0] 2 67 2 2" xfId="54533" hidden="1" xr:uid="{DAC5DF83-AD78-432C-A846-3729B0EAA3E2}"/>
    <cellStyle name="Comma [0] 2 67 2 2" xfId="55742" hidden="1" xr:uid="{99B164E6-6E44-4F20-84D0-BCD179F51BCD}"/>
    <cellStyle name="Comma [0] 2 67 2 2" xfId="56025" hidden="1" xr:uid="{0D216F9E-FE85-4AAB-B63D-6F2AE6325383}"/>
    <cellStyle name="Comma [0] 2 67 2 2" xfId="56257" hidden="1" xr:uid="{DF75C1CF-C120-47D2-A820-A78CF704755D}"/>
    <cellStyle name="Comma [0] 2 67 2 2" xfId="57449" hidden="1" xr:uid="{32D8BC40-47C1-489C-B04F-86C2B557E658}"/>
    <cellStyle name="Comma [0] 2 67 2 2" xfId="57732" hidden="1" xr:uid="{84F34753-4357-40C9-9D0B-CA9EA4F29C85}"/>
    <cellStyle name="Comma [0] 2 67 2 2" xfId="57964" hidden="1" xr:uid="{667E1607-01AC-443C-A8D3-BDF80A28FE39}"/>
    <cellStyle name="Comma [0] 2 67 2 2" xfId="59143" hidden="1" xr:uid="{CFB76F1C-4ECD-4E1A-BF0D-BA3C272B951A}"/>
    <cellStyle name="Comma [0] 2 67 2 2" xfId="59426" hidden="1" xr:uid="{BFB30A23-BA28-48CA-B645-80315959763D}"/>
    <cellStyle name="Comma [0] 2 67 2 2" xfId="59658" hidden="1" xr:uid="{080DB9B5-2508-45D0-9C61-23A1AA8EAF14}"/>
    <cellStyle name="Comma [0] 2 67 2 2" xfId="60804" hidden="1" xr:uid="{B5E8A3E7-8404-4D53-AC28-0E83710B8F3C}"/>
    <cellStyle name="Comma [0] 2 67 2 2" xfId="61087" hidden="1" xr:uid="{FE03868D-D7F5-479B-9A1C-5018D5829D5E}"/>
    <cellStyle name="Comma [0] 2 67 2 2" xfId="61319" hidden="1" xr:uid="{89C086F9-2C24-4D15-B2AB-E4B5E64840B1}"/>
    <cellStyle name="Comma [0] 2 67 2 2" xfId="62439" hidden="1" xr:uid="{524D55CC-4FF6-4E85-BE10-074D2633E1A6}"/>
    <cellStyle name="Comma [0] 2 67 2 2" xfId="62722" hidden="1" xr:uid="{57ED6670-0173-480E-8B9C-06E194E6ABA5}"/>
    <cellStyle name="Comma [0] 2 67 2 2" xfId="62954" hidden="1" xr:uid="{BBFC69E1-184C-408A-9169-F6E1126DC8FD}"/>
    <cellStyle name="Comma [0] 2 67 2 2" xfId="63950" hidden="1" xr:uid="{DE24D37F-8AD6-462C-8EEF-E3C9989E49CD}"/>
    <cellStyle name="Comma [0] 2 67 3" xfId="4562" xr:uid="{00000000-0005-0000-0000-0000D5110000}"/>
    <cellStyle name="Comma [0] 2 67 3 2" xfId="36581" xr:uid="{F2EA901D-E611-4990-BF70-4B923220EF0D}"/>
    <cellStyle name="Comma [0] 2 68" xfId="766" xr:uid="{00000000-0005-0000-0000-000001030000}"/>
    <cellStyle name="Comma [0] 2 68 2" xfId="1421" hidden="1" xr:uid="{00000000-0005-0000-0000-000090050000}"/>
    <cellStyle name="Comma [0] 2 68 2" xfId="1968" hidden="1" xr:uid="{00000000-0005-0000-0000-0000B3070000}"/>
    <cellStyle name="Comma [0] 2 68 2" xfId="2251" hidden="1" xr:uid="{00000000-0005-0000-0000-0000CE080000}"/>
    <cellStyle name="Comma [0] 2 68 2" xfId="2485" hidden="1" xr:uid="{00000000-0005-0000-0000-0000B8090000}"/>
    <cellStyle name="Comma [0] 2 68 2" xfId="33454" hidden="1" xr:uid="{EE73F9B6-9DC4-4554-925F-FE34A4F51FE7}"/>
    <cellStyle name="Comma [0] 2 68 2" xfId="33998" hidden="1" xr:uid="{4B03004B-BE5C-47C0-9CFA-F83822B4C2A5}"/>
    <cellStyle name="Comma [0] 2 68 2" xfId="34281" hidden="1" xr:uid="{D1FE743B-5776-4AC4-83F4-D8D03D4D268A}"/>
    <cellStyle name="Comma [0] 2 68 2" xfId="34515" hidden="1" xr:uid="{BA802F24-51AF-49C5-858A-7B844BCC5024}"/>
    <cellStyle name="Comma [0] 2 68 2" xfId="32819" xr:uid="{321DBD03-7CF3-46DF-B2B5-2D405B5155A5}"/>
    <cellStyle name="Comma [0] 2 68 2 2" xfId="5218" hidden="1" xr:uid="{00000000-0005-0000-0000-000065140000}"/>
    <cellStyle name="Comma [0] 2 68 2 2" xfId="5770" hidden="1" xr:uid="{00000000-0005-0000-0000-00008D160000}"/>
    <cellStyle name="Comma [0] 2 68 2 2" xfId="6053" hidden="1" xr:uid="{00000000-0005-0000-0000-0000A8170000}"/>
    <cellStyle name="Comma [0] 2 68 2 2" xfId="6287" hidden="1" xr:uid="{00000000-0005-0000-0000-000092180000}"/>
    <cellStyle name="Comma [0] 2 68 2 2" xfId="7989" hidden="1" xr:uid="{00000000-0005-0000-0000-0000381F0000}"/>
    <cellStyle name="Comma [0] 2 68 2 2" xfId="8272" hidden="1" xr:uid="{00000000-0005-0000-0000-000053200000}"/>
    <cellStyle name="Comma [0] 2 68 2 2" xfId="8506" hidden="1" xr:uid="{00000000-0005-0000-0000-00003D210000}"/>
    <cellStyle name="Comma [0] 2 68 2 2" xfId="9745" hidden="1" xr:uid="{00000000-0005-0000-0000-000014260000}"/>
    <cellStyle name="Comma [0] 2 68 2 2" xfId="10028" hidden="1" xr:uid="{00000000-0005-0000-0000-00002F270000}"/>
    <cellStyle name="Comma [0] 2 68 2 2" xfId="10262" hidden="1" xr:uid="{00000000-0005-0000-0000-000019280000}"/>
    <cellStyle name="Comma [0] 2 68 2 2" xfId="11501" hidden="1" xr:uid="{00000000-0005-0000-0000-0000F02C0000}"/>
    <cellStyle name="Comma [0] 2 68 2 2" xfId="11784" hidden="1" xr:uid="{00000000-0005-0000-0000-00000B2E0000}"/>
    <cellStyle name="Comma [0] 2 68 2 2" xfId="12018" hidden="1" xr:uid="{00000000-0005-0000-0000-0000F52E0000}"/>
    <cellStyle name="Comma [0] 2 68 2 2" xfId="13257" hidden="1" xr:uid="{00000000-0005-0000-0000-0000CC330000}"/>
    <cellStyle name="Comma [0] 2 68 2 2" xfId="13540" hidden="1" xr:uid="{00000000-0005-0000-0000-0000E7340000}"/>
    <cellStyle name="Comma [0] 2 68 2 2" xfId="13774" hidden="1" xr:uid="{00000000-0005-0000-0000-0000D1350000}"/>
    <cellStyle name="Comma [0] 2 68 2 2" xfId="15013" hidden="1" xr:uid="{00000000-0005-0000-0000-0000A83A0000}"/>
    <cellStyle name="Comma [0] 2 68 2 2" xfId="15296" hidden="1" xr:uid="{00000000-0005-0000-0000-0000C33B0000}"/>
    <cellStyle name="Comma [0] 2 68 2 2" xfId="15530" hidden="1" xr:uid="{00000000-0005-0000-0000-0000AD3C0000}"/>
    <cellStyle name="Comma [0] 2 68 2 2" xfId="16766" hidden="1" xr:uid="{00000000-0005-0000-0000-000081410000}"/>
    <cellStyle name="Comma [0] 2 68 2 2" xfId="17049" hidden="1" xr:uid="{00000000-0005-0000-0000-00009C420000}"/>
    <cellStyle name="Comma [0] 2 68 2 2" xfId="17283" hidden="1" xr:uid="{00000000-0005-0000-0000-000086430000}"/>
    <cellStyle name="Comma [0] 2 68 2 2" xfId="18516" hidden="1" xr:uid="{00000000-0005-0000-0000-000057480000}"/>
    <cellStyle name="Comma [0] 2 68 2 2" xfId="18799" hidden="1" xr:uid="{00000000-0005-0000-0000-000072490000}"/>
    <cellStyle name="Comma [0] 2 68 2 2" xfId="19033" hidden="1" xr:uid="{00000000-0005-0000-0000-00005C4A0000}"/>
    <cellStyle name="Comma [0] 2 68 2 2" xfId="20260" hidden="1" xr:uid="{00000000-0005-0000-0000-0000274F0000}"/>
    <cellStyle name="Comma [0] 2 68 2 2" xfId="20543" hidden="1" xr:uid="{00000000-0005-0000-0000-000042500000}"/>
    <cellStyle name="Comma [0] 2 68 2 2" xfId="20777" hidden="1" xr:uid="{00000000-0005-0000-0000-00002C510000}"/>
    <cellStyle name="Comma [0] 2 68 2 2" xfId="21994" hidden="1" xr:uid="{00000000-0005-0000-0000-0000ED550000}"/>
    <cellStyle name="Comma [0] 2 68 2 2" xfId="22277" hidden="1" xr:uid="{00000000-0005-0000-0000-000008570000}"/>
    <cellStyle name="Comma [0] 2 68 2 2" xfId="22511" hidden="1" xr:uid="{00000000-0005-0000-0000-0000F2570000}"/>
    <cellStyle name="Comma [0] 2 68 2 2" xfId="23718" hidden="1" xr:uid="{00000000-0005-0000-0000-0000A95C0000}"/>
    <cellStyle name="Comma [0] 2 68 2 2" xfId="24001" hidden="1" xr:uid="{00000000-0005-0000-0000-0000C45D0000}"/>
    <cellStyle name="Comma [0] 2 68 2 2" xfId="24235" hidden="1" xr:uid="{00000000-0005-0000-0000-0000AE5E0000}"/>
    <cellStyle name="Comma [0] 2 68 2 2" xfId="25425" hidden="1" xr:uid="{00000000-0005-0000-0000-000054630000}"/>
    <cellStyle name="Comma [0] 2 68 2 2" xfId="25708" hidden="1" xr:uid="{00000000-0005-0000-0000-00006F640000}"/>
    <cellStyle name="Comma [0] 2 68 2 2" xfId="25942" hidden="1" xr:uid="{00000000-0005-0000-0000-000059650000}"/>
    <cellStyle name="Comma [0] 2 68 2 2" xfId="27119" hidden="1" xr:uid="{00000000-0005-0000-0000-0000F2690000}"/>
    <cellStyle name="Comma [0] 2 68 2 2" xfId="27402" hidden="1" xr:uid="{00000000-0005-0000-0000-00000D6B0000}"/>
    <cellStyle name="Comma [0] 2 68 2 2" xfId="27636" hidden="1" xr:uid="{00000000-0005-0000-0000-0000F76B0000}"/>
    <cellStyle name="Comma [0] 2 68 2 2" xfId="28780" hidden="1" xr:uid="{00000000-0005-0000-0000-00006F700000}"/>
    <cellStyle name="Comma [0] 2 68 2 2" xfId="29063" hidden="1" xr:uid="{00000000-0005-0000-0000-00008A710000}"/>
    <cellStyle name="Comma [0] 2 68 2 2" xfId="29297" hidden="1" xr:uid="{00000000-0005-0000-0000-000074720000}"/>
    <cellStyle name="Comma [0] 2 68 2 2" xfId="30415" hidden="1" xr:uid="{00000000-0005-0000-0000-0000D2760000}"/>
    <cellStyle name="Comma [0] 2 68 2 2" xfId="30698" hidden="1" xr:uid="{00000000-0005-0000-0000-0000ED770000}"/>
    <cellStyle name="Comma [0] 2 68 2 2" xfId="30932" hidden="1" xr:uid="{00000000-0005-0000-0000-0000D7780000}"/>
    <cellStyle name="Comma [0] 2 68 2 2" xfId="31926" hidden="1" xr:uid="{00000000-0005-0000-0000-0000B97C0000}"/>
    <cellStyle name="Comma [0] 2 68 2 2" xfId="37237" hidden="1" xr:uid="{0444E5FF-37C9-4CA2-B94C-E0CCD8CFF497}"/>
    <cellStyle name="Comma [0] 2 68 2 2" xfId="37789" hidden="1" xr:uid="{FEC27734-4960-4B95-93F7-078405140065}"/>
    <cellStyle name="Comma [0] 2 68 2 2" xfId="38072" hidden="1" xr:uid="{89FC830B-4F9E-458E-A429-E7B55709FA4A}"/>
    <cellStyle name="Comma [0] 2 68 2 2" xfId="38306" hidden="1" xr:uid="{CA7C5544-AC81-439E-ACDA-7377C9C32CE4}"/>
    <cellStyle name="Comma [0] 2 68 2 2" xfId="40008" hidden="1" xr:uid="{588C4F29-A6EB-4E3F-B60B-22F383D6591D}"/>
    <cellStyle name="Comma [0] 2 68 2 2" xfId="40291" hidden="1" xr:uid="{0E04BCEE-8594-4006-893C-5C781F1FA8DE}"/>
    <cellStyle name="Comma [0] 2 68 2 2" xfId="40525" hidden="1" xr:uid="{D8EE1226-DF4D-4B81-97CC-6D4F71BFE2A8}"/>
    <cellStyle name="Comma [0] 2 68 2 2" xfId="41764" hidden="1" xr:uid="{8E512CD9-BA04-4477-B129-74CE8A22D6C7}"/>
    <cellStyle name="Comma [0] 2 68 2 2" xfId="42047" hidden="1" xr:uid="{CDA37082-BEF0-4670-AF98-466C25EF86DB}"/>
    <cellStyle name="Comma [0] 2 68 2 2" xfId="42281" hidden="1" xr:uid="{F2D58E5A-333E-480C-8158-339D3D8F6106}"/>
    <cellStyle name="Comma [0] 2 68 2 2" xfId="43520" hidden="1" xr:uid="{E2515582-EF13-42CD-B46E-042BA78BF06C}"/>
    <cellStyle name="Comma [0] 2 68 2 2" xfId="43803" hidden="1" xr:uid="{2BCECABC-A112-4D3F-A0E8-F21592FC31C8}"/>
    <cellStyle name="Comma [0] 2 68 2 2" xfId="44037" hidden="1" xr:uid="{5308DAA3-E750-4889-BC37-2348EA4AEAF6}"/>
    <cellStyle name="Comma [0] 2 68 2 2" xfId="45276" hidden="1" xr:uid="{214BDAA1-F02E-42C0-86CD-7826BF46CD03}"/>
    <cellStyle name="Comma [0] 2 68 2 2" xfId="45559" hidden="1" xr:uid="{61D7A4D3-199D-4EE2-93A5-64B3D631CF70}"/>
    <cellStyle name="Comma [0] 2 68 2 2" xfId="45793" hidden="1" xr:uid="{0099F6EE-73CF-49B0-BA02-DD86A72489A8}"/>
    <cellStyle name="Comma [0] 2 68 2 2" xfId="47032" hidden="1" xr:uid="{DBFBC633-BB09-4BBC-8985-084B4ADE2782}"/>
    <cellStyle name="Comma [0] 2 68 2 2" xfId="47315" hidden="1" xr:uid="{65EDCB01-9ECA-401C-A1BF-458BA3120DAC}"/>
    <cellStyle name="Comma [0] 2 68 2 2" xfId="47549" hidden="1" xr:uid="{517A7890-C537-4275-AA38-DB699DF35765}"/>
    <cellStyle name="Comma [0] 2 68 2 2" xfId="48785" hidden="1" xr:uid="{BD0BF904-063B-478C-9F90-C84704981B82}"/>
    <cellStyle name="Comma [0] 2 68 2 2" xfId="49068" hidden="1" xr:uid="{47B2DD97-19F7-4C67-858D-D51C0EC6B67C}"/>
    <cellStyle name="Comma [0] 2 68 2 2" xfId="49302" hidden="1" xr:uid="{8790A49F-45C3-4C16-A2B9-09A959E46A13}"/>
    <cellStyle name="Comma [0] 2 68 2 2" xfId="50535" hidden="1" xr:uid="{C1EFF3E5-B845-43D1-96C2-559E9BEDE280}"/>
    <cellStyle name="Comma [0] 2 68 2 2" xfId="50818" hidden="1" xr:uid="{48031586-BE10-4942-8E86-69F37DCB2FD7}"/>
    <cellStyle name="Comma [0] 2 68 2 2" xfId="51052" hidden="1" xr:uid="{96D44DE7-3A57-466D-AB11-7682BC3CDD52}"/>
    <cellStyle name="Comma [0] 2 68 2 2" xfId="52279" hidden="1" xr:uid="{EED1C512-335F-4D1A-8464-D3F2E37A3AF4}"/>
    <cellStyle name="Comma [0] 2 68 2 2" xfId="52562" hidden="1" xr:uid="{BBCC5007-AD1F-433A-AB67-E78466E107FF}"/>
    <cellStyle name="Comma [0] 2 68 2 2" xfId="52796" hidden="1" xr:uid="{7FC5D982-8167-4F8C-A9A8-514266C5C71D}"/>
    <cellStyle name="Comma [0] 2 68 2 2" xfId="54013" hidden="1" xr:uid="{E487CC49-4389-440D-8C21-2BA8D500C0F3}"/>
    <cellStyle name="Comma [0] 2 68 2 2" xfId="54296" hidden="1" xr:uid="{F661EC33-8404-4987-AC02-FC8A732575C4}"/>
    <cellStyle name="Comma [0] 2 68 2 2" xfId="54530" hidden="1" xr:uid="{2CDEA528-F867-41C0-8395-1F580F12DA4F}"/>
    <cellStyle name="Comma [0] 2 68 2 2" xfId="55737" hidden="1" xr:uid="{DC2DEB1D-A27E-481E-9FCA-DFB35640D4CC}"/>
    <cellStyle name="Comma [0] 2 68 2 2" xfId="56020" hidden="1" xr:uid="{EB7E9DC0-D691-4A6F-851C-9377865242C4}"/>
    <cellStyle name="Comma [0] 2 68 2 2" xfId="56254" hidden="1" xr:uid="{AA32CD2E-0629-48F0-B5F4-D46189E8CDBF}"/>
    <cellStyle name="Comma [0] 2 68 2 2" xfId="57444" hidden="1" xr:uid="{FE642DE9-7CC6-439F-91A4-2AC5EC7887F1}"/>
    <cellStyle name="Comma [0] 2 68 2 2" xfId="57727" hidden="1" xr:uid="{AF460B8F-054B-4B5E-BE5A-C5CDA8B12E6E}"/>
    <cellStyle name="Comma [0] 2 68 2 2" xfId="57961" hidden="1" xr:uid="{9887ED25-0DED-4D94-BE04-63DDADF472E1}"/>
    <cellStyle name="Comma [0] 2 68 2 2" xfId="59138" hidden="1" xr:uid="{40CAB4F5-0791-4D99-A649-5E2DC1D30BD9}"/>
    <cellStyle name="Comma [0] 2 68 2 2" xfId="59421" hidden="1" xr:uid="{02C3553B-B7A8-4313-B90F-2AA316CB1AFA}"/>
    <cellStyle name="Comma [0] 2 68 2 2" xfId="59655" hidden="1" xr:uid="{187D5218-C3E3-480E-AA51-A41E6A857ED4}"/>
    <cellStyle name="Comma [0] 2 68 2 2" xfId="60799" hidden="1" xr:uid="{1D3B5087-17E6-44B9-BF1D-29E5517F2A3C}"/>
    <cellStyle name="Comma [0] 2 68 2 2" xfId="61082" hidden="1" xr:uid="{5855AEC4-E1E5-4AFF-BE14-2C78935FF7A1}"/>
    <cellStyle name="Comma [0] 2 68 2 2" xfId="61316" hidden="1" xr:uid="{11AE9D00-531E-4F05-B3FF-569E07FAAA14}"/>
    <cellStyle name="Comma [0] 2 68 2 2" xfId="62434" hidden="1" xr:uid="{21D48806-5F3B-4AC1-AA48-085A1780905D}"/>
    <cellStyle name="Comma [0] 2 68 2 2" xfId="62717" hidden="1" xr:uid="{4F56467A-5835-4584-83B3-B547F409343A}"/>
    <cellStyle name="Comma [0] 2 68 2 2" xfId="62951" hidden="1" xr:uid="{278E1F58-0F48-4967-AE4D-4523BEB421F9}"/>
    <cellStyle name="Comma [0] 2 68 2 2" xfId="63945" hidden="1" xr:uid="{C1E8063D-AEBE-4266-B05E-DA2CA764A865}"/>
    <cellStyle name="Comma [0] 2 68 3" xfId="4557" xr:uid="{00000000-0005-0000-0000-0000D0110000}"/>
    <cellStyle name="Comma [0] 2 68 3 2" xfId="36576" xr:uid="{FB665A97-7E4E-4DA2-AD0A-E2E93596F4CE}"/>
    <cellStyle name="Comma [0] 2 69" xfId="764" xr:uid="{00000000-0005-0000-0000-0000FF020000}"/>
    <cellStyle name="Comma [0] 2 69 2" xfId="1419" hidden="1" xr:uid="{00000000-0005-0000-0000-00008E050000}"/>
    <cellStyle name="Comma [0] 2 69 2" xfId="1966" hidden="1" xr:uid="{00000000-0005-0000-0000-0000B1070000}"/>
    <cellStyle name="Comma [0] 2 69 2" xfId="2249" hidden="1" xr:uid="{00000000-0005-0000-0000-0000CC080000}"/>
    <cellStyle name="Comma [0] 2 69 2" xfId="2483" hidden="1" xr:uid="{00000000-0005-0000-0000-0000B6090000}"/>
    <cellStyle name="Comma [0] 2 69 2" xfId="33452" hidden="1" xr:uid="{846495B1-B8B0-43E8-8B37-8E76E2A61A6E}"/>
    <cellStyle name="Comma [0] 2 69 2" xfId="33996" hidden="1" xr:uid="{C630A158-8C69-486E-B998-1B0D255BFBF1}"/>
    <cellStyle name="Comma [0] 2 69 2" xfId="34279" hidden="1" xr:uid="{18835E37-F84A-4B64-9E58-12599EF3B95C}"/>
    <cellStyle name="Comma [0] 2 69 2" xfId="34513" hidden="1" xr:uid="{9D757DCC-3E51-4C06-9BA6-CF5FD924BFE9}"/>
    <cellStyle name="Comma [0] 2 69 2" xfId="32817" xr:uid="{8F2FC053-5D74-4D87-B923-F0C98AA103D6}"/>
    <cellStyle name="Comma [0] 2 69 2 2" xfId="5216" hidden="1" xr:uid="{00000000-0005-0000-0000-000063140000}"/>
    <cellStyle name="Comma [0] 2 69 2 2" xfId="5768" hidden="1" xr:uid="{00000000-0005-0000-0000-00008B160000}"/>
    <cellStyle name="Comma [0] 2 69 2 2" xfId="6051" hidden="1" xr:uid="{00000000-0005-0000-0000-0000A6170000}"/>
    <cellStyle name="Comma [0] 2 69 2 2" xfId="6285" hidden="1" xr:uid="{00000000-0005-0000-0000-000090180000}"/>
    <cellStyle name="Comma [0] 2 69 2 2" xfId="7987" hidden="1" xr:uid="{00000000-0005-0000-0000-0000361F0000}"/>
    <cellStyle name="Comma [0] 2 69 2 2" xfId="8270" hidden="1" xr:uid="{00000000-0005-0000-0000-000051200000}"/>
    <cellStyle name="Comma [0] 2 69 2 2" xfId="8504" hidden="1" xr:uid="{00000000-0005-0000-0000-00003B210000}"/>
    <cellStyle name="Comma [0] 2 69 2 2" xfId="9743" hidden="1" xr:uid="{00000000-0005-0000-0000-000012260000}"/>
    <cellStyle name="Comma [0] 2 69 2 2" xfId="10026" hidden="1" xr:uid="{00000000-0005-0000-0000-00002D270000}"/>
    <cellStyle name="Comma [0] 2 69 2 2" xfId="10260" hidden="1" xr:uid="{00000000-0005-0000-0000-000017280000}"/>
    <cellStyle name="Comma [0] 2 69 2 2" xfId="11499" hidden="1" xr:uid="{00000000-0005-0000-0000-0000EE2C0000}"/>
    <cellStyle name="Comma [0] 2 69 2 2" xfId="11782" hidden="1" xr:uid="{00000000-0005-0000-0000-0000092E0000}"/>
    <cellStyle name="Comma [0] 2 69 2 2" xfId="12016" hidden="1" xr:uid="{00000000-0005-0000-0000-0000F32E0000}"/>
    <cellStyle name="Comma [0] 2 69 2 2" xfId="13255" hidden="1" xr:uid="{00000000-0005-0000-0000-0000CA330000}"/>
    <cellStyle name="Comma [0] 2 69 2 2" xfId="13538" hidden="1" xr:uid="{00000000-0005-0000-0000-0000E5340000}"/>
    <cellStyle name="Comma [0] 2 69 2 2" xfId="13772" hidden="1" xr:uid="{00000000-0005-0000-0000-0000CF350000}"/>
    <cellStyle name="Comma [0] 2 69 2 2" xfId="15011" hidden="1" xr:uid="{00000000-0005-0000-0000-0000A63A0000}"/>
    <cellStyle name="Comma [0] 2 69 2 2" xfId="15294" hidden="1" xr:uid="{00000000-0005-0000-0000-0000C13B0000}"/>
    <cellStyle name="Comma [0] 2 69 2 2" xfId="15528" hidden="1" xr:uid="{00000000-0005-0000-0000-0000AB3C0000}"/>
    <cellStyle name="Comma [0] 2 69 2 2" xfId="16764" hidden="1" xr:uid="{00000000-0005-0000-0000-00007F410000}"/>
    <cellStyle name="Comma [0] 2 69 2 2" xfId="17047" hidden="1" xr:uid="{00000000-0005-0000-0000-00009A420000}"/>
    <cellStyle name="Comma [0] 2 69 2 2" xfId="17281" hidden="1" xr:uid="{00000000-0005-0000-0000-000084430000}"/>
    <cellStyle name="Comma [0] 2 69 2 2" xfId="18514" hidden="1" xr:uid="{00000000-0005-0000-0000-000055480000}"/>
    <cellStyle name="Comma [0] 2 69 2 2" xfId="18797" hidden="1" xr:uid="{00000000-0005-0000-0000-000070490000}"/>
    <cellStyle name="Comma [0] 2 69 2 2" xfId="19031" hidden="1" xr:uid="{00000000-0005-0000-0000-00005A4A0000}"/>
    <cellStyle name="Comma [0] 2 69 2 2" xfId="20258" hidden="1" xr:uid="{00000000-0005-0000-0000-0000254F0000}"/>
    <cellStyle name="Comma [0] 2 69 2 2" xfId="20541" hidden="1" xr:uid="{00000000-0005-0000-0000-000040500000}"/>
    <cellStyle name="Comma [0] 2 69 2 2" xfId="20775" hidden="1" xr:uid="{00000000-0005-0000-0000-00002A510000}"/>
    <cellStyle name="Comma [0] 2 69 2 2" xfId="21992" hidden="1" xr:uid="{00000000-0005-0000-0000-0000EB550000}"/>
    <cellStyle name="Comma [0] 2 69 2 2" xfId="22275" hidden="1" xr:uid="{00000000-0005-0000-0000-000006570000}"/>
    <cellStyle name="Comma [0] 2 69 2 2" xfId="22509" hidden="1" xr:uid="{00000000-0005-0000-0000-0000F0570000}"/>
    <cellStyle name="Comma [0] 2 69 2 2" xfId="23716" hidden="1" xr:uid="{00000000-0005-0000-0000-0000A75C0000}"/>
    <cellStyle name="Comma [0] 2 69 2 2" xfId="23999" hidden="1" xr:uid="{00000000-0005-0000-0000-0000C25D0000}"/>
    <cellStyle name="Comma [0] 2 69 2 2" xfId="24233" hidden="1" xr:uid="{00000000-0005-0000-0000-0000AC5E0000}"/>
    <cellStyle name="Comma [0] 2 69 2 2" xfId="25423" hidden="1" xr:uid="{00000000-0005-0000-0000-000052630000}"/>
    <cellStyle name="Comma [0] 2 69 2 2" xfId="25706" hidden="1" xr:uid="{00000000-0005-0000-0000-00006D640000}"/>
    <cellStyle name="Comma [0] 2 69 2 2" xfId="25940" hidden="1" xr:uid="{00000000-0005-0000-0000-000057650000}"/>
    <cellStyle name="Comma [0] 2 69 2 2" xfId="27117" hidden="1" xr:uid="{00000000-0005-0000-0000-0000F0690000}"/>
    <cellStyle name="Comma [0] 2 69 2 2" xfId="27400" hidden="1" xr:uid="{00000000-0005-0000-0000-00000B6B0000}"/>
    <cellStyle name="Comma [0] 2 69 2 2" xfId="27634" hidden="1" xr:uid="{00000000-0005-0000-0000-0000F56B0000}"/>
    <cellStyle name="Comma [0] 2 69 2 2" xfId="28778" hidden="1" xr:uid="{00000000-0005-0000-0000-00006D700000}"/>
    <cellStyle name="Comma [0] 2 69 2 2" xfId="29061" hidden="1" xr:uid="{00000000-0005-0000-0000-000088710000}"/>
    <cellStyle name="Comma [0] 2 69 2 2" xfId="29295" hidden="1" xr:uid="{00000000-0005-0000-0000-000072720000}"/>
    <cellStyle name="Comma [0] 2 69 2 2" xfId="30413" hidden="1" xr:uid="{00000000-0005-0000-0000-0000D0760000}"/>
    <cellStyle name="Comma [0] 2 69 2 2" xfId="30696" hidden="1" xr:uid="{00000000-0005-0000-0000-0000EB770000}"/>
    <cellStyle name="Comma [0] 2 69 2 2" xfId="30930" hidden="1" xr:uid="{00000000-0005-0000-0000-0000D5780000}"/>
    <cellStyle name="Comma [0] 2 69 2 2" xfId="31924" hidden="1" xr:uid="{00000000-0005-0000-0000-0000B77C0000}"/>
    <cellStyle name="Comma [0] 2 69 2 2" xfId="37235" hidden="1" xr:uid="{14CBB3AE-90E0-4E0A-B5AB-4322046497E7}"/>
    <cellStyle name="Comma [0] 2 69 2 2" xfId="37787" hidden="1" xr:uid="{77BD6C02-D028-445D-88C8-8BDD00641F8B}"/>
    <cellStyle name="Comma [0] 2 69 2 2" xfId="38070" hidden="1" xr:uid="{9115025C-21C9-4E2E-AA02-D4C159CFDF13}"/>
    <cellStyle name="Comma [0] 2 69 2 2" xfId="38304" hidden="1" xr:uid="{3E1D0D61-A629-4A5D-94E3-F9D00CCBA80E}"/>
    <cellStyle name="Comma [0] 2 69 2 2" xfId="40006" hidden="1" xr:uid="{6E93A53A-37E5-4537-8895-2473C6736B6C}"/>
    <cellStyle name="Comma [0] 2 69 2 2" xfId="40289" hidden="1" xr:uid="{C838EA2D-C5E8-4F82-B476-B9DE53B4217D}"/>
    <cellStyle name="Comma [0] 2 69 2 2" xfId="40523" hidden="1" xr:uid="{8DFA8547-2EF8-4737-8C4C-91DC8B3D3F11}"/>
    <cellStyle name="Comma [0] 2 69 2 2" xfId="41762" hidden="1" xr:uid="{3B2D3699-7EA5-4DD8-86A4-A9CB5B61CF23}"/>
    <cellStyle name="Comma [0] 2 69 2 2" xfId="42045" hidden="1" xr:uid="{05F19DF9-65C8-455E-9143-EF85F6D2B735}"/>
    <cellStyle name="Comma [0] 2 69 2 2" xfId="42279" hidden="1" xr:uid="{CE13FD12-8AE3-4B5B-B83D-FE3510CB3249}"/>
    <cellStyle name="Comma [0] 2 69 2 2" xfId="43518" hidden="1" xr:uid="{8F9E8FD4-37CE-41DC-8F43-453018A2A2F1}"/>
    <cellStyle name="Comma [0] 2 69 2 2" xfId="43801" hidden="1" xr:uid="{BB514B8A-E107-462D-BE9D-82F19E8AAB12}"/>
    <cellStyle name="Comma [0] 2 69 2 2" xfId="44035" hidden="1" xr:uid="{E51CCDAB-A4E5-4F87-A147-D68A3FF17BCF}"/>
    <cellStyle name="Comma [0] 2 69 2 2" xfId="45274" hidden="1" xr:uid="{873AA639-5C05-4FA6-A4B3-E661986F2F82}"/>
    <cellStyle name="Comma [0] 2 69 2 2" xfId="45557" hidden="1" xr:uid="{DC434EA3-1592-4133-AB58-A4C0F0D434F7}"/>
    <cellStyle name="Comma [0] 2 69 2 2" xfId="45791" hidden="1" xr:uid="{D681656D-3C17-4B74-951C-517A1F47B40E}"/>
    <cellStyle name="Comma [0] 2 69 2 2" xfId="47030" hidden="1" xr:uid="{0B45DFD8-3CE4-48BA-A306-D485DAEC67F3}"/>
    <cellStyle name="Comma [0] 2 69 2 2" xfId="47313" hidden="1" xr:uid="{99F92DB0-010A-45F2-8444-0D2B738EB82A}"/>
    <cellStyle name="Comma [0] 2 69 2 2" xfId="47547" hidden="1" xr:uid="{174F3BB5-98D8-4F5D-977A-38459F3CA580}"/>
    <cellStyle name="Comma [0] 2 69 2 2" xfId="48783" hidden="1" xr:uid="{B22AFE26-E07B-49FE-B27F-CF786655E36D}"/>
    <cellStyle name="Comma [0] 2 69 2 2" xfId="49066" hidden="1" xr:uid="{176E89B7-4798-4509-A22F-655B3D05B667}"/>
    <cellStyle name="Comma [0] 2 69 2 2" xfId="49300" hidden="1" xr:uid="{028F1695-0BEE-4DF2-BCF8-E678578D8B48}"/>
    <cellStyle name="Comma [0] 2 69 2 2" xfId="50533" hidden="1" xr:uid="{B407EABA-988D-4CB5-9B4D-3EC588EC3FB4}"/>
    <cellStyle name="Comma [0] 2 69 2 2" xfId="50816" hidden="1" xr:uid="{3B055894-0EBD-4CD3-A1A0-5F13360BECAC}"/>
    <cellStyle name="Comma [0] 2 69 2 2" xfId="51050" hidden="1" xr:uid="{C1C2C97D-37D4-4279-93E3-45708888B281}"/>
    <cellStyle name="Comma [0] 2 69 2 2" xfId="52277" hidden="1" xr:uid="{9FBFDAB7-EFDF-4467-B7CF-041AA8C519E8}"/>
    <cellStyle name="Comma [0] 2 69 2 2" xfId="52560" hidden="1" xr:uid="{1D7F1A5B-A7E5-4E27-8E58-3478AA3992C1}"/>
    <cellStyle name="Comma [0] 2 69 2 2" xfId="52794" hidden="1" xr:uid="{3D1A9BF4-0621-4378-99FD-4465AB8DE48A}"/>
    <cellStyle name="Comma [0] 2 69 2 2" xfId="54011" hidden="1" xr:uid="{6584E883-39E8-415C-9422-C40009F5043B}"/>
    <cellStyle name="Comma [0] 2 69 2 2" xfId="54294" hidden="1" xr:uid="{15785530-2A66-4697-B85B-7BBC3877CFF3}"/>
    <cellStyle name="Comma [0] 2 69 2 2" xfId="54528" hidden="1" xr:uid="{46121161-05CB-4F5C-A29A-8DF9A4B11256}"/>
    <cellStyle name="Comma [0] 2 69 2 2" xfId="55735" hidden="1" xr:uid="{BC916DC4-168D-4705-A1A3-98F1A3CC3F6C}"/>
    <cellStyle name="Comma [0] 2 69 2 2" xfId="56018" hidden="1" xr:uid="{467EC441-462A-4065-83AF-7D30F4623EF9}"/>
    <cellStyle name="Comma [0] 2 69 2 2" xfId="56252" hidden="1" xr:uid="{A7829B64-F81B-413C-BB37-32BCD322FA99}"/>
    <cellStyle name="Comma [0] 2 69 2 2" xfId="57442" hidden="1" xr:uid="{7F0F16CF-DBB8-4939-B9A4-012AEB1C12A5}"/>
    <cellStyle name="Comma [0] 2 69 2 2" xfId="57725" hidden="1" xr:uid="{BAB05F66-9C40-46D8-993F-C8E2F6B09814}"/>
    <cellStyle name="Comma [0] 2 69 2 2" xfId="57959" hidden="1" xr:uid="{ECB8DCFC-A396-42B1-9A31-49EF3ADD6AD3}"/>
    <cellStyle name="Comma [0] 2 69 2 2" xfId="59136" hidden="1" xr:uid="{695968EA-E8EE-431E-8173-3B3004A5A903}"/>
    <cellStyle name="Comma [0] 2 69 2 2" xfId="59419" hidden="1" xr:uid="{67C9AB13-849C-4AC6-9076-B9B93DCE3046}"/>
    <cellStyle name="Comma [0] 2 69 2 2" xfId="59653" hidden="1" xr:uid="{A5B89DDD-4567-45F1-BC53-AD70AF90BE75}"/>
    <cellStyle name="Comma [0] 2 69 2 2" xfId="60797" hidden="1" xr:uid="{C5BFF288-C4B8-45DF-A41C-01889ED5C168}"/>
    <cellStyle name="Comma [0] 2 69 2 2" xfId="61080" hidden="1" xr:uid="{336B831D-0EC4-4E28-8E32-C8B91B86693E}"/>
    <cellStyle name="Comma [0] 2 69 2 2" xfId="61314" hidden="1" xr:uid="{F3FBEACB-4ABE-44F0-B443-29D886F0257E}"/>
    <cellStyle name="Comma [0] 2 69 2 2" xfId="62432" hidden="1" xr:uid="{5713557F-EFD0-48CD-979D-437A7C94B88F}"/>
    <cellStyle name="Comma [0] 2 69 2 2" xfId="62715" hidden="1" xr:uid="{87F89525-C4F8-4DD3-BDD3-36EEA6E2837E}"/>
    <cellStyle name="Comma [0] 2 69 2 2" xfId="62949" hidden="1" xr:uid="{7B2A0E12-23E8-4264-85E8-03664848FBA8}"/>
    <cellStyle name="Comma [0] 2 69 2 2" xfId="63943" hidden="1" xr:uid="{B3AD91B1-EA5A-45A9-9F28-4F2022A0BD99}"/>
    <cellStyle name="Comma [0] 2 69 3" xfId="4555" xr:uid="{00000000-0005-0000-0000-0000CE110000}"/>
    <cellStyle name="Comma [0] 2 69 3 2" xfId="36574" xr:uid="{CA24F9EA-A277-4B87-B9F0-D1EFF6BA57E5}"/>
    <cellStyle name="Comma [0] 2 7" xfId="924" xr:uid="{00000000-0005-0000-0000-00009F030000}"/>
    <cellStyle name="Comma [0] 2 7 2" xfId="1579" hidden="1" xr:uid="{00000000-0005-0000-0000-00002E060000}"/>
    <cellStyle name="Comma [0] 2 7 2" xfId="2106" hidden="1" xr:uid="{00000000-0005-0000-0000-00003D080000}"/>
    <cellStyle name="Comma [0] 2 7 2" xfId="2378" hidden="1" xr:uid="{00000000-0005-0000-0000-00004D090000}"/>
    <cellStyle name="Comma [0] 2 7 2" xfId="2583" hidden="1" xr:uid="{00000000-0005-0000-0000-00001A0A0000}"/>
    <cellStyle name="Comma [0] 2 7 2" xfId="33612" hidden="1" xr:uid="{B24DA3A6-5944-472C-8396-51C9146DAAC1}"/>
    <cellStyle name="Comma [0] 2 7 2" xfId="34136" hidden="1" xr:uid="{352ADB3A-6DE1-4CF0-8821-B4288CD9054A}"/>
    <cellStyle name="Comma [0] 2 7 2" xfId="34408" hidden="1" xr:uid="{6BB91EEF-20C2-4397-A053-A92287AFED40}"/>
    <cellStyle name="Comma [0] 2 7 2" xfId="34613" hidden="1" xr:uid="{CE1F7E84-F12C-40D3-B7D5-A219032D1063}"/>
    <cellStyle name="Comma [0] 2 7 2" xfId="32977" xr:uid="{476CFB20-E35C-4D78-8480-C21945E28341}"/>
    <cellStyle name="Comma [0] 2 7 2 2" xfId="5376" hidden="1" xr:uid="{00000000-0005-0000-0000-000003150000}"/>
    <cellStyle name="Comma [0] 2 7 2 2" xfId="5908" hidden="1" xr:uid="{00000000-0005-0000-0000-000017170000}"/>
    <cellStyle name="Comma [0] 2 7 2 2" xfId="6180" hidden="1" xr:uid="{00000000-0005-0000-0000-000027180000}"/>
    <cellStyle name="Comma [0] 2 7 2 2" xfId="6385" hidden="1" xr:uid="{00000000-0005-0000-0000-0000F4180000}"/>
    <cellStyle name="Comma [0] 2 7 2 2" xfId="8127" hidden="1" xr:uid="{00000000-0005-0000-0000-0000C21F0000}"/>
    <cellStyle name="Comma [0] 2 7 2 2" xfId="8399" hidden="1" xr:uid="{00000000-0005-0000-0000-0000D2200000}"/>
    <cellStyle name="Comma [0] 2 7 2 2" xfId="8604" hidden="1" xr:uid="{00000000-0005-0000-0000-00009F210000}"/>
    <cellStyle name="Comma [0] 2 7 2 2" xfId="9883" hidden="1" xr:uid="{00000000-0005-0000-0000-00009E260000}"/>
    <cellStyle name="Comma [0] 2 7 2 2" xfId="10155" hidden="1" xr:uid="{00000000-0005-0000-0000-0000AE270000}"/>
    <cellStyle name="Comma [0] 2 7 2 2" xfId="10360" hidden="1" xr:uid="{00000000-0005-0000-0000-00007B280000}"/>
    <cellStyle name="Comma [0] 2 7 2 2" xfId="11639" hidden="1" xr:uid="{00000000-0005-0000-0000-00007A2D0000}"/>
    <cellStyle name="Comma [0] 2 7 2 2" xfId="11911" hidden="1" xr:uid="{00000000-0005-0000-0000-00008A2E0000}"/>
    <cellStyle name="Comma [0] 2 7 2 2" xfId="12116" hidden="1" xr:uid="{00000000-0005-0000-0000-0000572F0000}"/>
    <cellStyle name="Comma [0] 2 7 2 2" xfId="13395" hidden="1" xr:uid="{00000000-0005-0000-0000-000056340000}"/>
    <cellStyle name="Comma [0] 2 7 2 2" xfId="13667" hidden="1" xr:uid="{00000000-0005-0000-0000-000066350000}"/>
    <cellStyle name="Comma [0] 2 7 2 2" xfId="13872" hidden="1" xr:uid="{00000000-0005-0000-0000-000033360000}"/>
    <cellStyle name="Comma [0] 2 7 2 2" xfId="15151" hidden="1" xr:uid="{00000000-0005-0000-0000-0000323B0000}"/>
    <cellStyle name="Comma [0] 2 7 2 2" xfId="15423" hidden="1" xr:uid="{00000000-0005-0000-0000-0000423C0000}"/>
    <cellStyle name="Comma [0] 2 7 2 2" xfId="15628" hidden="1" xr:uid="{00000000-0005-0000-0000-00000F3D0000}"/>
    <cellStyle name="Comma [0] 2 7 2 2" xfId="16904" hidden="1" xr:uid="{00000000-0005-0000-0000-00000B420000}"/>
    <cellStyle name="Comma [0] 2 7 2 2" xfId="17176" hidden="1" xr:uid="{00000000-0005-0000-0000-00001B430000}"/>
    <cellStyle name="Comma [0] 2 7 2 2" xfId="17381" hidden="1" xr:uid="{00000000-0005-0000-0000-0000E8430000}"/>
    <cellStyle name="Comma [0] 2 7 2 2" xfId="18654" hidden="1" xr:uid="{00000000-0005-0000-0000-0000E1480000}"/>
    <cellStyle name="Comma [0] 2 7 2 2" xfId="18926" hidden="1" xr:uid="{00000000-0005-0000-0000-0000F1490000}"/>
    <cellStyle name="Comma [0] 2 7 2 2" xfId="19131" hidden="1" xr:uid="{00000000-0005-0000-0000-0000BE4A0000}"/>
    <cellStyle name="Comma [0] 2 7 2 2" xfId="20398" hidden="1" xr:uid="{00000000-0005-0000-0000-0000B14F0000}"/>
    <cellStyle name="Comma [0] 2 7 2 2" xfId="20670" hidden="1" xr:uid="{00000000-0005-0000-0000-0000C1500000}"/>
    <cellStyle name="Comma [0] 2 7 2 2" xfId="20875" hidden="1" xr:uid="{00000000-0005-0000-0000-00008E510000}"/>
    <cellStyle name="Comma [0] 2 7 2 2" xfId="22132" hidden="1" xr:uid="{00000000-0005-0000-0000-000077560000}"/>
    <cellStyle name="Comma [0] 2 7 2 2" xfId="22404" hidden="1" xr:uid="{00000000-0005-0000-0000-000087570000}"/>
    <cellStyle name="Comma [0] 2 7 2 2" xfId="22609" hidden="1" xr:uid="{00000000-0005-0000-0000-000054580000}"/>
    <cellStyle name="Comma [0] 2 7 2 2" xfId="23856" hidden="1" xr:uid="{00000000-0005-0000-0000-0000335D0000}"/>
    <cellStyle name="Comma [0] 2 7 2 2" xfId="24128" hidden="1" xr:uid="{00000000-0005-0000-0000-0000435E0000}"/>
    <cellStyle name="Comma [0] 2 7 2 2" xfId="24333" hidden="1" xr:uid="{00000000-0005-0000-0000-0000105F0000}"/>
    <cellStyle name="Comma [0] 2 7 2 2" xfId="25563" hidden="1" xr:uid="{00000000-0005-0000-0000-0000DE630000}"/>
    <cellStyle name="Comma [0] 2 7 2 2" xfId="25835" hidden="1" xr:uid="{00000000-0005-0000-0000-0000EE640000}"/>
    <cellStyle name="Comma [0] 2 7 2 2" xfId="26040" hidden="1" xr:uid="{00000000-0005-0000-0000-0000BB650000}"/>
    <cellStyle name="Comma [0] 2 7 2 2" xfId="27257" hidden="1" xr:uid="{00000000-0005-0000-0000-00007C6A0000}"/>
    <cellStyle name="Comma [0] 2 7 2 2" xfId="27529" hidden="1" xr:uid="{00000000-0005-0000-0000-00008C6B0000}"/>
    <cellStyle name="Comma [0] 2 7 2 2" xfId="27734" hidden="1" xr:uid="{00000000-0005-0000-0000-0000596C0000}"/>
    <cellStyle name="Comma [0] 2 7 2 2" xfId="28918" hidden="1" xr:uid="{00000000-0005-0000-0000-0000F9700000}"/>
    <cellStyle name="Comma [0] 2 7 2 2" xfId="29190" hidden="1" xr:uid="{00000000-0005-0000-0000-000009720000}"/>
    <cellStyle name="Comma [0] 2 7 2 2" xfId="29395" hidden="1" xr:uid="{00000000-0005-0000-0000-0000D6720000}"/>
    <cellStyle name="Comma [0] 2 7 2 2" xfId="30553" hidden="1" xr:uid="{00000000-0005-0000-0000-00005C770000}"/>
    <cellStyle name="Comma [0] 2 7 2 2" xfId="30825" hidden="1" xr:uid="{00000000-0005-0000-0000-00006C780000}"/>
    <cellStyle name="Comma [0] 2 7 2 2" xfId="31030" hidden="1" xr:uid="{00000000-0005-0000-0000-000039790000}"/>
    <cellStyle name="Comma [0] 2 7 2 2" xfId="37395" hidden="1" xr:uid="{FC43445C-4D76-4B24-BAE9-8C6DD2A9A4AC}"/>
    <cellStyle name="Comma [0] 2 7 2 2" xfId="37927" hidden="1" xr:uid="{B7A028A2-24B0-4C16-967A-0FA10487DABE}"/>
    <cellStyle name="Comma [0] 2 7 2 2" xfId="38199" hidden="1" xr:uid="{EC4BFCA5-E742-49DC-A7FC-CB52D7C7E6DA}"/>
    <cellStyle name="Comma [0] 2 7 2 2" xfId="38404" hidden="1" xr:uid="{7AC1E938-FA5B-489B-9C33-DE77527D0C42}"/>
    <cellStyle name="Comma [0] 2 7 2 2" xfId="40146" hidden="1" xr:uid="{B65CC4DE-726B-4C0F-84BD-AB333459B931}"/>
    <cellStyle name="Comma [0] 2 7 2 2" xfId="40418" hidden="1" xr:uid="{FCE83419-B8FD-4F0A-AD5A-0A0986DF2B55}"/>
    <cellStyle name="Comma [0] 2 7 2 2" xfId="40623" hidden="1" xr:uid="{4A36DC07-D9C8-49BF-B006-69C8297EA882}"/>
    <cellStyle name="Comma [0] 2 7 2 2" xfId="41902" hidden="1" xr:uid="{87D3049F-E4C3-4F5D-8648-D6FB883896A7}"/>
    <cellStyle name="Comma [0] 2 7 2 2" xfId="42174" hidden="1" xr:uid="{C7CF712F-FA8C-49FB-8A30-1A360529F121}"/>
    <cellStyle name="Comma [0] 2 7 2 2" xfId="42379" hidden="1" xr:uid="{F571F9FD-0752-4277-97C4-E36EE97ECF4A}"/>
    <cellStyle name="Comma [0] 2 7 2 2" xfId="43658" hidden="1" xr:uid="{0472669A-5AF8-4DB3-856B-7A1572E56BB1}"/>
    <cellStyle name="Comma [0] 2 7 2 2" xfId="43930" hidden="1" xr:uid="{3B6B72FA-60E8-4089-8B80-2DF578FBBB31}"/>
    <cellStyle name="Comma [0] 2 7 2 2" xfId="44135" hidden="1" xr:uid="{149F89E5-225E-4486-8E4B-302742324AED}"/>
    <cellStyle name="Comma [0] 2 7 2 2" xfId="45414" hidden="1" xr:uid="{037BC6D2-0841-4A11-A153-1FE6053AD201}"/>
    <cellStyle name="Comma [0] 2 7 2 2" xfId="45686" hidden="1" xr:uid="{ECEB36D2-C4D4-40DB-9FC2-8D29D9DFD5BC}"/>
    <cellStyle name="Comma [0] 2 7 2 2" xfId="45891" hidden="1" xr:uid="{DF7B8D75-4ADE-4956-A042-D89E778DD793}"/>
    <cellStyle name="Comma [0] 2 7 2 2" xfId="47170" hidden="1" xr:uid="{046D516C-8D76-4D85-9EA1-532A5622CC84}"/>
    <cellStyle name="Comma [0] 2 7 2 2" xfId="47442" hidden="1" xr:uid="{C9617173-2314-4FF6-9E6E-BBF0238A3B7D}"/>
    <cellStyle name="Comma [0] 2 7 2 2" xfId="47647" hidden="1" xr:uid="{A7818670-730A-494D-BDA0-A133B2EB7469}"/>
    <cellStyle name="Comma [0] 2 7 2 2" xfId="48923" hidden="1" xr:uid="{4071239A-5A47-4D3C-BFAA-77672A2377D7}"/>
    <cellStyle name="Comma [0] 2 7 2 2" xfId="49195" hidden="1" xr:uid="{F7EEEE37-B450-4602-B81C-F770B739F058}"/>
    <cellStyle name="Comma [0] 2 7 2 2" xfId="49400" hidden="1" xr:uid="{5F20FB3D-BBD2-4DC4-BC15-3F08BBFFC662}"/>
    <cellStyle name="Comma [0] 2 7 2 2" xfId="50673" hidden="1" xr:uid="{4CB431E6-02C5-449A-AA54-E0891EE41FEA}"/>
    <cellStyle name="Comma [0] 2 7 2 2" xfId="50945" hidden="1" xr:uid="{694597D6-4751-4F4B-90E5-7D3649459BDC}"/>
    <cellStyle name="Comma [0] 2 7 2 2" xfId="51150" hidden="1" xr:uid="{8A6FB8E0-74EA-4E28-883D-B628B58E18E0}"/>
    <cellStyle name="Comma [0] 2 7 2 2" xfId="52417" hidden="1" xr:uid="{9145E7ED-BD34-43EE-A837-B3E51655C0A3}"/>
    <cellStyle name="Comma [0] 2 7 2 2" xfId="52689" hidden="1" xr:uid="{3B2F2A62-6D02-4C7D-962B-BDEDAD1186C9}"/>
    <cellStyle name="Comma [0] 2 7 2 2" xfId="52894" hidden="1" xr:uid="{8B41DF6A-5AEB-42F8-A1BC-5C809A3A02A1}"/>
    <cellStyle name="Comma [0] 2 7 2 2" xfId="54151" hidden="1" xr:uid="{D3A864BC-3F7C-489F-9D21-4B58B35D69B7}"/>
    <cellStyle name="Comma [0] 2 7 2 2" xfId="54423" hidden="1" xr:uid="{19C1CCC5-30CA-4E6E-857B-B34C5C8FE81A}"/>
    <cellStyle name="Comma [0] 2 7 2 2" xfId="54628" hidden="1" xr:uid="{CC973636-D8DC-453A-B7C0-403ED5A3C450}"/>
    <cellStyle name="Comma [0] 2 7 2 2" xfId="55875" hidden="1" xr:uid="{4624EBDA-636C-4D02-A74E-D38E05E25468}"/>
    <cellStyle name="Comma [0] 2 7 2 2" xfId="56147" hidden="1" xr:uid="{D9EEC54F-0815-4BC1-9CF8-8ADB5EC46BA7}"/>
    <cellStyle name="Comma [0] 2 7 2 2" xfId="56352" hidden="1" xr:uid="{ADBF8171-69B4-4D6C-97B3-72A80315FBB1}"/>
    <cellStyle name="Comma [0] 2 7 2 2" xfId="57582" hidden="1" xr:uid="{83CADEF0-29D1-4D69-ADD1-9868FD0C2D34}"/>
    <cellStyle name="Comma [0] 2 7 2 2" xfId="57854" hidden="1" xr:uid="{D33CC736-0210-4491-BAA6-FC7FBCC438BE}"/>
    <cellStyle name="Comma [0] 2 7 2 2" xfId="58059" hidden="1" xr:uid="{2DCED5CE-CB61-49CF-B75D-8B482B824C7D}"/>
    <cellStyle name="Comma [0] 2 7 2 2" xfId="59276" hidden="1" xr:uid="{583B7EDB-1967-44A3-B3CA-82D843F98668}"/>
    <cellStyle name="Comma [0] 2 7 2 2" xfId="59548" hidden="1" xr:uid="{C844AC3F-6BAB-4D61-8F66-1FCDC5D2B22D}"/>
    <cellStyle name="Comma [0] 2 7 2 2" xfId="59753" hidden="1" xr:uid="{E8A64B0A-92AB-4662-8C64-2C7551D502A5}"/>
    <cellStyle name="Comma [0] 2 7 2 2" xfId="60937" hidden="1" xr:uid="{B88A5DD9-9702-44EB-8A02-5AC20B2F4A13}"/>
    <cellStyle name="Comma [0] 2 7 2 2" xfId="61209" hidden="1" xr:uid="{4873CEB3-A417-4D4F-90C3-235B7D07D287}"/>
    <cellStyle name="Comma [0] 2 7 2 2" xfId="61414" hidden="1" xr:uid="{0DB3134C-6B7C-4628-9C8D-C12B5632A7CE}"/>
    <cellStyle name="Comma [0] 2 7 2 2" xfId="62572" hidden="1" xr:uid="{360F200A-9E94-44C1-80F7-FFACEC903A14}"/>
    <cellStyle name="Comma [0] 2 7 2 2" xfId="62844" hidden="1" xr:uid="{C2D22AF1-4C63-4123-9A6D-EC13C117D3C4}"/>
    <cellStyle name="Comma [0] 2 7 2 2" xfId="63049" hidden="1" xr:uid="{9EFDDF59-B39D-43AC-83B9-91EFF421CA5B}"/>
    <cellStyle name="Comma [0] 2 7 3" xfId="4715" xr:uid="{00000000-0005-0000-0000-00006E120000}"/>
    <cellStyle name="Comma [0] 2 7 3 2" xfId="36734" xr:uid="{ED8C33B0-952D-4F24-8C86-C712679E220E}"/>
    <cellStyle name="Comma [0] 2 70" xfId="759" xr:uid="{00000000-0005-0000-0000-0000FA020000}"/>
    <cellStyle name="Comma [0] 2 70 2" xfId="1414" hidden="1" xr:uid="{00000000-0005-0000-0000-000089050000}"/>
    <cellStyle name="Comma [0] 2 70 2" xfId="1961" hidden="1" xr:uid="{00000000-0005-0000-0000-0000AC070000}"/>
    <cellStyle name="Comma [0] 2 70 2" xfId="2245" hidden="1" xr:uid="{00000000-0005-0000-0000-0000C8080000}"/>
    <cellStyle name="Comma [0] 2 70 2" xfId="2480" hidden="1" xr:uid="{00000000-0005-0000-0000-0000B3090000}"/>
    <cellStyle name="Comma [0] 2 70 2" xfId="33447" hidden="1" xr:uid="{20DF75DE-2588-437A-AD9A-92D8216BA0BC}"/>
    <cellStyle name="Comma [0] 2 70 2" xfId="33991" hidden="1" xr:uid="{94A95868-BCCA-4140-B457-C6C6B66B53CF}"/>
    <cellStyle name="Comma [0] 2 70 2" xfId="34275" hidden="1" xr:uid="{F4E3CF9C-8ECE-46A9-971A-D4BC52078C5B}"/>
    <cellStyle name="Comma [0] 2 70 2" xfId="34510" hidden="1" xr:uid="{921A9FA5-D064-4017-BD9C-9AC3BB5E7F41}"/>
    <cellStyle name="Comma [0] 2 70 2" xfId="32812" xr:uid="{F6A365D6-D1AA-46D1-9219-963D688AE108}"/>
    <cellStyle name="Comma [0] 2 70 2 2" xfId="5211" hidden="1" xr:uid="{00000000-0005-0000-0000-00005E140000}"/>
    <cellStyle name="Comma [0] 2 70 2 2" xfId="5763" hidden="1" xr:uid="{00000000-0005-0000-0000-000086160000}"/>
    <cellStyle name="Comma [0] 2 70 2 2" xfId="6047" hidden="1" xr:uid="{00000000-0005-0000-0000-0000A2170000}"/>
    <cellStyle name="Comma [0] 2 70 2 2" xfId="6282" hidden="1" xr:uid="{00000000-0005-0000-0000-00008D180000}"/>
    <cellStyle name="Comma [0] 2 70 2 2" xfId="7982" hidden="1" xr:uid="{00000000-0005-0000-0000-0000311F0000}"/>
    <cellStyle name="Comma [0] 2 70 2 2" xfId="8266" hidden="1" xr:uid="{00000000-0005-0000-0000-00004D200000}"/>
    <cellStyle name="Comma [0] 2 70 2 2" xfId="8501" hidden="1" xr:uid="{00000000-0005-0000-0000-000038210000}"/>
    <cellStyle name="Comma [0] 2 70 2 2" xfId="9738" hidden="1" xr:uid="{00000000-0005-0000-0000-00000D260000}"/>
    <cellStyle name="Comma [0] 2 70 2 2" xfId="10022" hidden="1" xr:uid="{00000000-0005-0000-0000-000029270000}"/>
    <cellStyle name="Comma [0] 2 70 2 2" xfId="10257" hidden="1" xr:uid="{00000000-0005-0000-0000-000014280000}"/>
    <cellStyle name="Comma [0] 2 70 2 2" xfId="11494" hidden="1" xr:uid="{00000000-0005-0000-0000-0000E92C0000}"/>
    <cellStyle name="Comma [0] 2 70 2 2" xfId="11778" hidden="1" xr:uid="{00000000-0005-0000-0000-0000052E0000}"/>
    <cellStyle name="Comma [0] 2 70 2 2" xfId="12013" hidden="1" xr:uid="{00000000-0005-0000-0000-0000F02E0000}"/>
    <cellStyle name="Comma [0] 2 70 2 2" xfId="13250" hidden="1" xr:uid="{00000000-0005-0000-0000-0000C5330000}"/>
    <cellStyle name="Comma [0] 2 70 2 2" xfId="13534" hidden="1" xr:uid="{00000000-0005-0000-0000-0000E1340000}"/>
    <cellStyle name="Comma [0] 2 70 2 2" xfId="13769" hidden="1" xr:uid="{00000000-0005-0000-0000-0000CC350000}"/>
    <cellStyle name="Comma [0] 2 70 2 2" xfId="15006" hidden="1" xr:uid="{00000000-0005-0000-0000-0000A13A0000}"/>
    <cellStyle name="Comma [0] 2 70 2 2" xfId="15290" hidden="1" xr:uid="{00000000-0005-0000-0000-0000BD3B0000}"/>
    <cellStyle name="Comma [0] 2 70 2 2" xfId="15525" hidden="1" xr:uid="{00000000-0005-0000-0000-0000A83C0000}"/>
    <cellStyle name="Comma [0] 2 70 2 2" xfId="16759" hidden="1" xr:uid="{00000000-0005-0000-0000-00007A410000}"/>
    <cellStyle name="Comma [0] 2 70 2 2" xfId="17043" hidden="1" xr:uid="{00000000-0005-0000-0000-000096420000}"/>
    <cellStyle name="Comma [0] 2 70 2 2" xfId="17278" hidden="1" xr:uid="{00000000-0005-0000-0000-000081430000}"/>
    <cellStyle name="Comma [0] 2 70 2 2" xfId="18509" hidden="1" xr:uid="{00000000-0005-0000-0000-000050480000}"/>
    <cellStyle name="Comma [0] 2 70 2 2" xfId="18793" hidden="1" xr:uid="{00000000-0005-0000-0000-00006C490000}"/>
    <cellStyle name="Comma [0] 2 70 2 2" xfId="19028" hidden="1" xr:uid="{00000000-0005-0000-0000-0000574A0000}"/>
    <cellStyle name="Comma [0] 2 70 2 2" xfId="20253" hidden="1" xr:uid="{00000000-0005-0000-0000-0000204F0000}"/>
    <cellStyle name="Comma [0] 2 70 2 2" xfId="20537" hidden="1" xr:uid="{00000000-0005-0000-0000-00003C500000}"/>
    <cellStyle name="Comma [0] 2 70 2 2" xfId="20772" hidden="1" xr:uid="{00000000-0005-0000-0000-000027510000}"/>
    <cellStyle name="Comma [0] 2 70 2 2" xfId="21987" hidden="1" xr:uid="{00000000-0005-0000-0000-0000E6550000}"/>
    <cellStyle name="Comma [0] 2 70 2 2" xfId="22271" hidden="1" xr:uid="{00000000-0005-0000-0000-000002570000}"/>
    <cellStyle name="Comma [0] 2 70 2 2" xfId="22506" hidden="1" xr:uid="{00000000-0005-0000-0000-0000ED570000}"/>
    <cellStyle name="Comma [0] 2 70 2 2" xfId="23711" hidden="1" xr:uid="{00000000-0005-0000-0000-0000A25C0000}"/>
    <cellStyle name="Comma [0] 2 70 2 2" xfId="23995" hidden="1" xr:uid="{00000000-0005-0000-0000-0000BE5D0000}"/>
    <cellStyle name="Comma [0] 2 70 2 2" xfId="24230" hidden="1" xr:uid="{00000000-0005-0000-0000-0000A95E0000}"/>
    <cellStyle name="Comma [0] 2 70 2 2" xfId="25418" hidden="1" xr:uid="{00000000-0005-0000-0000-00004D630000}"/>
    <cellStyle name="Comma [0] 2 70 2 2" xfId="25702" hidden="1" xr:uid="{00000000-0005-0000-0000-000069640000}"/>
    <cellStyle name="Comma [0] 2 70 2 2" xfId="25937" hidden="1" xr:uid="{00000000-0005-0000-0000-000054650000}"/>
    <cellStyle name="Comma [0] 2 70 2 2" xfId="27112" hidden="1" xr:uid="{00000000-0005-0000-0000-0000EB690000}"/>
    <cellStyle name="Comma [0] 2 70 2 2" xfId="27396" hidden="1" xr:uid="{00000000-0005-0000-0000-0000076B0000}"/>
    <cellStyle name="Comma [0] 2 70 2 2" xfId="27631" hidden="1" xr:uid="{00000000-0005-0000-0000-0000F26B0000}"/>
    <cellStyle name="Comma [0] 2 70 2 2" xfId="28773" hidden="1" xr:uid="{00000000-0005-0000-0000-000068700000}"/>
    <cellStyle name="Comma [0] 2 70 2 2" xfId="29057" hidden="1" xr:uid="{00000000-0005-0000-0000-000084710000}"/>
    <cellStyle name="Comma [0] 2 70 2 2" xfId="29292" hidden="1" xr:uid="{00000000-0005-0000-0000-00006F720000}"/>
    <cellStyle name="Comma [0] 2 70 2 2" xfId="30408" hidden="1" xr:uid="{00000000-0005-0000-0000-0000CB760000}"/>
    <cellStyle name="Comma [0] 2 70 2 2" xfId="30692" hidden="1" xr:uid="{00000000-0005-0000-0000-0000E7770000}"/>
    <cellStyle name="Comma [0] 2 70 2 2" xfId="30927" hidden="1" xr:uid="{00000000-0005-0000-0000-0000D2780000}"/>
    <cellStyle name="Comma [0] 2 70 2 2" xfId="31919" hidden="1" xr:uid="{00000000-0005-0000-0000-0000B27C0000}"/>
    <cellStyle name="Comma [0] 2 70 2 2" xfId="37230" hidden="1" xr:uid="{25359177-4548-46C3-B64E-25D8A8A0E596}"/>
    <cellStyle name="Comma [0] 2 70 2 2" xfId="37782" hidden="1" xr:uid="{4FAEEA77-88FE-4EEB-80FE-86281D1B15A1}"/>
    <cellStyle name="Comma [0] 2 70 2 2" xfId="38066" hidden="1" xr:uid="{EFACDD3C-FF5D-4D52-965F-909E828B20F3}"/>
    <cellStyle name="Comma [0] 2 70 2 2" xfId="38301" hidden="1" xr:uid="{A133F537-37DC-432B-AEF2-021DF977C793}"/>
    <cellStyle name="Comma [0] 2 70 2 2" xfId="40001" hidden="1" xr:uid="{3261A0BF-03D7-4D95-A4B1-C4FD608245C0}"/>
    <cellStyle name="Comma [0] 2 70 2 2" xfId="40285" hidden="1" xr:uid="{DEEC7F0F-90A9-4F55-AC2B-75261B846A2F}"/>
    <cellStyle name="Comma [0] 2 70 2 2" xfId="40520" hidden="1" xr:uid="{7A77A7CC-D5DF-4216-918B-33574FFF554B}"/>
    <cellStyle name="Comma [0] 2 70 2 2" xfId="41757" hidden="1" xr:uid="{A671A194-210C-4648-B161-01B53F62A4E4}"/>
    <cellStyle name="Comma [0] 2 70 2 2" xfId="42041" hidden="1" xr:uid="{46FEDD7A-8D70-43D6-82CF-5DDD5D991FB5}"/>
    <cellStyle name="Comma [0] 2 70 2 2" xfId="42276" hidden="1" xr:uid="{3C20F187-22D1-4669-ACD7-86698B1D0B13}"/>
    <cellStyle name="Comma [0] 2 70 2 2" xfId="43513" hidden="1" xr:uid="{6C740752-D6C1-40DF-A465-2D25F405103C}"/>
    <cellStyle name="Comma [0] 2 70 2 2" xfId="43797" hidden="1" xr:uid="{C2386DC8-190A-4AAB-B17A-D4EE07A27702}"/>
    <cellStyle name="Comma [0] 2 70 2 2" xfId="44032" hidden="1" xr:uid="{3F384595-4BA6-4807-B00E-ED32AC705FEA}"/>
    <cellStyle name="Comma [0] 2 70 2 2" xfId="45269" hidden="1" xr:uid="{E29A8050-B06A-4352-AD10-E08C66737942}"/>
    <cellStyle name="Comma [0] 2 70 2 2" xfId="45553" hidden="1" xr:uid="{1997D97F-7993-4562-9C84-F753DAE38C1A}"/>
    <cellStyle name="Comma [0] 2 70 2 2" xfId="45788" hidden="1" xr:uid="{2D5A7538-FD19-424F-A1AE-E344CAEE4398}"/>
    <cellStyle name="Comma [0] 2 70 2 2" xfId="47025" hidden="1" xr:uid="{FCEC0EAA-C59F-4750-A1B6-AA3620C168FE}"/>
    <cellStyle name="Comma [0] 2 70 2 2" xfId="47309" hidden="1" xr:uid="{AE0D8F3A-4F2E-4A8E-9028-A60750BC2600}"/>
    <cellStyle name="Comma [0] 2 70 2 2" xfId="47544" hidden="1" xr:uid="{94229B67-BE75-47CF-B637-584E3DBAB382}"/>
    <cellStyle name="Comma [0] 2 70 2 2" xfId="48778" hidden="1" xr:uid="{16153DA6-5F7A-4786-A1B3-84ED2B934687}"/>
    <cellStyle name="Comma [0] 2 70 2 2" xfId="49062" hidden="1" xr:uid="{F08F263C-B555-41D8-A2C2-1891447BD6D9}"/>
    <cellStyle name="Comma [0] 2 70 2 2" xfId="49297" hidden="1" xr:uid="{E5B5DDF9-972F-4640-AD8F-C26481FFFE55}"/>
    <cellStyle name="Comma [0] 2 70 2 2" xfId="50528" hidden="1" xr:uid="{7EFD47B4-F1CF-404C-80A3-65E67CB86281}"/>
    <cellStyle name="Comma [0] 2 70 2 2" xfId="50812" hidden="1" xr:uid="{13C9BBF4-BDB8-4F36-B80D-9B7F812819C8}"/>
    <cellStyle name="Comma [0] 2 70 2 2" xfId="51047" hidden="1" xr:uid="{16BC9F89-B16A-490B-8A9C-B93EEF04A5A9}"/>
    <cellStyle name="Comma [0] 2 70 2 2" xfId="52272" hidden="1" xr:uid="{7484C28D-DEB0-4FEC-B00A-23B3BCEC2416}"/>
    <cellStyle name="Comma [0] 2 70 2 2" xfId="52556" hidden="1" xr:uid="{6EF66EC1-93CF-4508-BDAF-1BD5722BAFFA}"/>
    <cellStyle name="Comma [0] 2 70 2 2" xfId="52791" hidden="1" xr:uid="{B5B899C0-5F41-4C8B-9E57-8CFCFE597556}"/>
    <cellStyle name="Comma [0] 2 70 2 2" xfId="54006" hidden="1" xr:uid="{CAEAB6AE-5C9F-42F0-9F38-722F8273F49F}"/>
    <cellStyle name="Comma [0] 2 70 2 2" xfId="54290" hidden="1" xr:uid="{539B5BD4-C528-45BA-811F-ACAD9C7ECCED}"/>
    <cellStyle name="Comma [0] 2 70 2 2" xfId="54525" hidden="1" xr:uid="{075C4B4D-1098-464A-AD5A-57988103ABDD}"/>
    <cellStyle name="Comma [0] 2 70 2 2" xfId="55730" hidden="1" xr:uid="{34927A62-BF07-47B1-B33C-A612D9FF29BD}"/>
    <cellStyle name="Comma [0] 2 70 2 2" xfId="56014" hidden="1" xr:uid="{76F5F006-25A0-4494-BB61-92D6F0B58435}"/>
    <cellStyle name="Comma [0] 2 70 2 2" xfId="56249" hidden="1" xr:uid="{5F8BFFE6-C4B9-4E1E-BE81-8D609C5EEDE7}"/>
    <cellStyle name="Comma [0] 2 70 2 2" xfId="57437" hidden="1" xr:uid="{117B6830-5A38-40F7-AF7A-BAA272CA9DA1}"/>
    <cellStyle name="Comma [0] 2 70 2 2" xfId="57721" hidden="1" xr:uid="{CC55DEE0-7DB2-4585-A0D7-9B9824D25150}"/>
    <cellStyle name="Comma [0] 2 70 2 2" xfId="57956" hidden="1" xr:uid="{A2C9BE9A-ECA0-4ECE-AD5E-1A9EDAFBD4AF}"/>
    <cellStyle name="Comma [0] 2 70 2 2" xfId="59131" hidden="1" xr:uid="{D7349424-6A9A-4C82-B98B-DE10C86265F6}"/>
    <cellStyle name="Comma [0] 2 70 2 2" xfId="59415" hidden="1" xr:uid="{69F07915-695E-478F-A831-9CD9B2E80BC6}"/>
    <cellStyle name="Comma [0] 2 70 2 2" xfId="59650" hidden="1" xr:uid="{6F3441FA-8E96-4C15-88CF-307D048BE6E7}"/>
    <cellStyle name="Comma [0] 2 70 2 2" xfId="60792" hidden="1" xr:uid="{7AF200B4-DA09-48FD-A9CE-AB6DF2524801}"/>
    <cellStyle name="Comma [0] 2 70 2 2" xfId="61076" hidden="1" xr:uid="{C2E311A5-17A1-4556-8E2E-A1A53800AC3D}"/>
    <cellStyle name="Comma [0] 2 70 2 2" xfId="61311" hidden="1" xr:uid="{1E718BB1-CFA6-4267-81FE-A0753F222882}"/>
    <cellStyle name="Comma [0] 2 70 2 2" xfId="62427" hidden="1" xr:uid="{0250CB1F-2381-411D-BBB1-12E56CA3E697}"/>
    <cellStyle name="Comma [0] 2 70 2 2" xfId="62711" hidden="1" xr:uid="{53A8FD92-1DF3-4619-8E3E-C5E289002E73}"/>
    <cellStyle name="Comma [0] 2 70 2 2" xfId="62946" hidden="1" xr:uid="{4CC2A4E3-3A74-4041-A5F9-16762D720347}"/>
    <cellStyle name="Comma [0] 2 70 2 2" xfId="63938" hidden="1" xr:uid="{130F8323-E5AF-431E-BAD5-5709015F35C9}"/>
    <cellStyle name="Comma [0] 2 70 3" xfId="4550" xr:uid="{00000000-0005-0000-0000-0000C9110000}"/>
    <cellStyle name="Comma [0] 2 70 3 2" xfId="36569" xr:uid="{F388FBA6-C6F3-4AF8-A1F0-C192AE0FEA9D}"/>
    <cellStyle name="Comma [0] 2 71" xfId="756" xr:uid="{00000000-0005-0000-0000-0000F7020000}"/>
    <cellStyle name="Comma [0] 2 71 2" xfId="1411" hidden="1" xr:uid="{00000000-0005-0000-0000-000086050000}"/>
    <cellStyle name="Comma [0] 2 71 2" xfId="1958" hidden="1" xr:uid="{00000000-0005-0000-0000-0000A9070000}"/>
    <cellStyle name="Comma [0] 2 71 2" xfId="2242" hidden="1" xr:uid="{00000000-0005-0000-0000-0000C5080000}"/>
    <cellStyle name="Comma [0] 2 71 2" xfId="2478" hidden="1" xr:uid="{00000000-0005-0000-0000-0000B1090000}"/>
    <cellStyle name="Comma [0] 2 71 2" xfId="33444" hidden="1" xr:uid="{F3B3EEC4-F8B4-4B19-88DD-60970ACDFACB}"/>
    <cellStyle name="Comma [0] 2 71 2" xfId="33988" hidden="1" xr:uid="{89556D0E-73AB-4E03-99FE-AA5CBFD18A64}"/>
    <cellStyle name="Comma [0] 2 71 2" xfId="34272" hidden="1" xr:uid="{4479312B-0E00-4804-98F3-CD332CE810F6}"/>
    <cellStyle name="Comma [0] 2 71 2" xfId="34508" hidden="1" xr:uid="{D1BF944F-60FD-4F8C-8091-9AE82EC0619B}"/>
    <cellStyle name="Comma [0] 2 71 2" xfId="32809" xr:uid="{B5CC5E2A-2BEC-4FDE-B2E3-677661296850}"/>
    <cellStyle name="Comma [0] 2 71 2 2" xfId="5208" hidden="1" xr:uid="{00000000-0005-0000-0000-00005B140000}"/>
    <cellStyle name="Comma [0] 2 71 2 2" xfId="5760" hidden="1" xr:uid="{00000000-0005-0000-0000-000083160000}"/>
    <cellStyle name="Comma [0] 2 71 2 2" xfId="6044" hidden="1" xr:uid="{00000000-0005-0000-0000-00009F170000}"/>
    <cellStyle name="Comma [0] 2 71 2 2" xfId="6280" hidden="1" xr:uid="{00000000-0005-0000-0000-00008B180000}"/>
    <cellStyle name="Comma [0] 2 71 2 2" xfId="7979" hidden="1" xr:uid="{00000000-0005-0000-0000-00002E1F0000}"/>
    <cellStyle name="Comma [0] 2 71 2 2" xfId="8263" hidden="1" xr:uid="{00000000-0005-0000-0000-00004A200000}"/>
    <cellStyle name="Comma [0] 2 71 2 2" xfId="8499" hidden="1" xr:uid="{00000000-0005-0000-0000-000036210000}"/>
    <cellStyle name="Comma [0] 2 71 2 2" xfId="9735" hidden="1" xr:uid="{00000000-0005-0000-0000-00000A260000}"/>
    <cellStyle name="Comma [0] 2 71 2 2" xfId="10019" hidden="1" xr:uid="{00000000-0005-0000-0000-000026270000}"/>
    <cellStyle name="Comma [0] 2 71 2 2" xfId="10255" hidden="1" xr:uid="{00000000-0005-0000-0000-000012280000}"/>
    <cellStyle name="Comma [0] 2 71 2 2" xfId="11491" hidden="1" xr:uid="{00000000-0005-0000-0000-0000E62C0000}"/>
    <cellStyle name="Comma [0] 2 71 2 2" xfId="11775" hidden="1" xr:uid="{00000000-0005-0000-0000-0000022E0000}"/>
    <cellStyle name="Comma [0] 2 71 2 2" xfId="12011" hidden="1" xr:uid="{00000000-0005-0000-0000-0000EE2E0000}"/>
    <cellStyle name="Comma [0] 2 71 2 2" xfId="13247" hidden="1" xr:uid="{00000000-0005-0000-0000-0000C2330000}"/>
    <cellStyle name="Comma [0] 2 71 2 2" xfId="13531" hidden="1" xr:uid="{00000000-0005-0000-0000-0000DE340000}"/>
    <cellStyle name="Comma [0] 2 71 2 2" xfId="13767" hidden="1" xr:uid="{00000000-0005-0000-0000-0000CA350000}"/>
    <cellStyle name="Comma [0] 2 71 2 2" xfId="15003" hidden="1" xr:uid="{00000000-0005-0000-0000-00009E3A0000}"/>
    <cellStyle name="Comma [0] 2 71 2 2" xfId="15287" hidden="1" xr:uid="{00000000-0005-0000-0000-0000BA3B0000}"/>
    <cellStyle name="Comma [0] 2 71 2 2" xfId="15523" hidden="1" xr:uid="{00000000-0005-0000-0000-0000A63C0000}"/>
    <cellStyle name="Comma [0] 2 71 2 2" xfId="16756" hidden="1" xr:uid="{00000000-0005-0000-0000-000077410000}"/>
    <cellStyle name="Comma [0] 2 71 2 2" xfId="17040" hidden="1" xr:uid="{00000000-0005-0000-0000-000093420000}"/>
    <cellStyle name="Comma [0] 2 71 2 2" xfId="17276" hidden="1" xr:uid="{00000000-0005-0000-0000-00007F430000}"/>
    <cellStyle name="Comma [0] 2 71 2 2" xfId="18506" hidden="1" xr:uid="{00000000-0005-0000-0000-00004D480000}"/>
    <cellStyle name="Comma [0] 2 71 2 2" xfId="18790" hidden="1" xr:uid="{00000000-0005-0000-0000-000069490000}"/>
    <cellStyle name="Comma [0] 2 71 2 2" xfId="19026" hidden="1" xr:uid="{00000000-0005-0000-0000-0000554A0000}"/>
    <cellStyle name="Comma [0] 2 71 2 2" xfId="20250" hidden="1" xr:uid="{00000000-0005-0000-0000-00001D4F0000}"/>
    <cellStyle name="Comma [0] 2 71 2 2" xfId="20534" hidden="1" xr:uid="{00000000-0005-0000-0000-000039500000}"/>
    <cellStyle name="Comma [0] 2 71 2 2" xfId="20770" hidden="1" xr:uid="{00000000-0005-0000-0000-000025510000}"/>
    <cellStyle name="Comma [0] 2 71 2 2" xfId="21984" hidden="1" xr:uid="{00000000-0005-0000-0000-0000E3550000}"/>
    <cellStyle name="Comma [0] 2 71 2 2" xfId="22268" hidden="1" xr:uid="{00000000-0005-0000-0000-0000FF560000}"/>
    <cellStyle name="Comma [0] 2 71 2 2" xfId="22504" hidden="1" xr:uid="{00000000-0005-0000-0000-0000EB570000}"/>
    <cellStyle name="Comma [0] 2 71 2 2" xfId="23708" hidden="1" xr:uid="{00000000-0005-0000-0000-00009F5C0000}"/>
    <cellStyle name="Comma [0] 2 71 2 2" xfId="23992" hidden="1" xr:uid="{00000000-0005-0000-0000-0000BB5D0000}"/>
    <cellStyle name="Comma [0] 2 71 2 2" xfId="24228" hidden="1" xr:uid="{00000000-0005-0000-0000-0000A75E0000}"/>
    <cellStyle name="Comma [0] 2 71 2 2" xfId="25415" hidden="1" xr:uid="{00000000-0005-0000-0000-00004A630000}"/>
    <cellStyle name="Comma [0] 2 71 2 2" xfId="25699" hidden="1" xr:uid="{00000000-0005-0000-0000-000066640000}"/>
    <cellStyle name="Comma [0] 2 71 2 2" xfId="25935" hidden="1" xr:uid="{00000000-0005-0000-0000-000052650000}"/>
    <cellStyle name="Comma [0] 2 71 2 2" xfId="27109" hidden="1" xr:uid="{00000000-0005-0000-0000-0000E8690000}"/>
    <cellStyle name="Comma [0] 2 71 2 2" xfId="27393" hidden="1" xr:uid="{00000000-0005-0000-0000-0000046B0000}"/>
    <cellStyle name="Comma [0] 2 71 2 2" xfId="27629" hidden="1" xr:uid="{00000000-0005-0000-0000-0000F06B0000}"/>
    <cellStyle name="Comma [0] 2 71 2 2" xfId="28770" hidden="1" xr:uid="{00000000-0005-0000-0000-000065700000}"/>
    <cellStyle name="Comma [0] 2 71 2 2" xfId="29054" hidden="1" xr:uid="{00000000-0005-0000-0000-000081710000}"/>
    <cellStyle name="Comma [0] 2 71 2 2" xfId="29290" hidden="1" xr:uid="{00000000-0005-0000-0000-00006D720000}"/>
    <cellStyle name="Comma [0] 2 71 2 2" xfId="30405" hidden="1" xr:uid="{00000000-0005-0000-0000-0000C8760000}"/>
    <cellStyle name="Comma [0] 2 71 2 2" xfId="30689" hidden="1" xr:uid="{00000000-0005-0000-0000-0000E4770000}"/>
    <cellStyle name="Comma [0] 2 71 2 2" xfId="30925" hidden="1" xr:uid="{00000000-0005-0000-0000-0000D0780000}"/>
    <cellStyle name="Comma [0] 2 71 2 2" xfId="31916" hidden="1" xr:uid="{00000000-0005-0000-0000-0000AF7C0000}"/>
    <cellStyle name="Comma [0] 2 71 2 2" xfId="37227" hidden="1" xr:uid="{B392A8E0-C3E7-4D45-A45B-69FB6D6EDBF9}"/>
    <cellStyle name="Comma [0] 2 71 2 2" xfId="37779" hidden="1" xr:uid="{C3373E41-5306-4310-BEED-B04F578DAEF9}"/>
    <cellStyle name="Comma [0] 2 71 2 2" xfId="38063" hidden="1" xr:uid="{0E18C5C7-C5E2-4FEC-B0B9-FF9155DE3DE2}"/>
    <cellStyle name="Comma [0] 2 71 2 2" xfId="38299" hidden="1" xr:uid="{C64E45B7-C89B-49F1-B7DA-E8BC9703D160}"/>
    <cellStyle name="Comma [0] 2 71 2 2" xfId="39998" hidden="1" xr:uid="{BB2E1CA9-48B1-47DD-89CC-C7DC6FD683E9}"/>
    <cellStyle name="Comma [0] 2 71 2 2" xfId="40282" hidden="1" xr:uid="{F7638BC3-7909-4CD7-9A76-EDF43975E3EF}"/>
    <cellStyle name="Comma [0] 2 71 2 2" xfId="40518" hidden="1" xr:uid="{6BC55025-4675-4753-B3BA-024B7ED35454}"/>
    <cellStyle name="Comma [0] 2 71 2 2" xfId="41754" hidden="1" xr:uid="{1CB83AFA-A2CC-475C-B427-CBA240E16FCB}"/>
    <cellStyle name="Comma [0] 2 71 2 2" xfId="42038" hidden="1" xr:uid="{613C4C09-8C14-4D5D-B4AF-37A28166D1B6}"/>
    <cellStyle name="Comma [0] 2 71 2 2" xfId="42274" hidden="1" xr:uid="{43B4C9FD-9E33-4146-9A96-B2CF6224C91E}"/>
    <cellStyle name="Comma [0] 2 71 2 2" xfId="43510" hidden="1" xr:uid="{FBAD4C81-07EB-4655-A437-0435E2EC1333}"/>
    <cellStyle name="Comma [0] 2 71 2 2" xfId="43794" hidden="1" xr:uid="{C77396CD-705D-4E00-BD2E-E757ED80BDCC}"/>
    <cellStyle name="Comma [0] 2 71 2 2" xfId="44030" hidden="1" xr:uid="{3F6EFE3F-C187-4B12-85DC-9C4308CE892B}"/>
    <cellStyle name="Comma [0] 2 71 2 2" xfId="45266" hidden="1" xr:uid="{82BD8B01-936B-42EE-B256-D0C4CA00C732}"/>
    <cellStyle name="Comma [0] 2 71 2 2" xfId="45550" hidden="1" xr:uid="{AD32A893-B0C4-47FA-8822-5E049D247368}"/>
    <cellStyle name="Comma [0] 2 71 2 2" xfId="45786" hidden="1" xr:uid="{0B02D51E-7141-4619-B725-E3ADCF0BE372}"/>
    <cellStyle name="Comma [0] 2 71 2 2" xfId="47022" hidden="1" xr:uid="{7FAD4E82-3901-492D-9262-ED425EAB88D8}"/>
    <cellStyle name="Comma [0] 2 71 2 2" xfId="47306" hidden="1" xr:uid="{F7DAF451-9BDB-42F2-A3C6-DF4F851A3AA5}"/>
    <cellStyle name="Comma [0] 2 71 2 2" xfId="47542" hidden="1" xr:uid="{BA84C71E-CD18-4E79-8B25-D4938AA5307C}"/>
    <cellStyle name="Comma [0] 2 71 2 2" xfId="48775" hidden="1" xr:uid="{153987B8-57A4-4CA4-899D-DBD3DFAE8C9F}"/>
    <cellStyle name="Comma [0] 2 71 2 2" xfId="49059" hidden="1" xr:uid="{22E9BE14-3173-4556-9170-D2FBFAC2DC7D}"/>
    <cellStyle name="Comma [0] 2 71 2 2" xfId="49295" hidden="1" xr:uid="{4B2318C9-0234-4FAE-8028-4CF16E62F0D2}"/>
    <cellStyle name="Comma [0] 2 71 2 2" xfId="50525" hidden="1" xr:uid="{8FD5A217-545F-42B9-9D84-785A3B8FEE7C}"/>
    <cellStyle name="Comma [0] 2 71 2 2" xfId="50809" hidden="1" xr:uid="{8C6E3E9E-C210-42A3-97F6-4CFF2D2D484F}"/>
    <cellStyle name="Comma [0] 2 71 2 2" xfId="51045" hidden="1" xr:uid="{5B8650DE-E080-4BFA-BCD9-45A118AC0AA6}"/>
    <cellStyle name="Comma [0] 2 71 2 2" xfId="52269" hidden="1" xr:uid="{2F1E87EF-CF2A-4006-A92F-F845393A27F9}"/>
    <cellStyle name="Comma [0] 2 71 2 2" xfId="52553" hidden="1" xr:uid="{AD39842B-7748-415A-8DAA-2283F941EF51}"/>
    <cellStyle name="Comma [0] 2 71 2 2" xfId="52789" hidden="1" xr:uid="{FB8BAE48-38E1-4EEC-B193-FB36F4D0FCEA}"/>
    <cellStyle name="Comma [0] 2 71 2 2" xfId="54003" hidden="1" xr:uid="{4059B65A-A3D0-431F-9E78-5D4C69711401}"/>
    <cellStyle name="Comma [0] 2 71 2 2" xfId="54287" hidden="1" xr:uid="{A6A9A9F2-4C12-4082-9D5D-F39A3B708279}"/>
    <cellStyle name="Comma [0] 2 71 2 2" xfId="54523" hidden="1" xr:uid="{FF996D99-177A-4269-A334-3FEE654C33D5}"/>
    <cellStyle name="Comma [0] 2 71 2 2" xfId="55727" hidden="1" xr:uid="{EC8B3427-D9B7-49D9-984E-E02225BA2A0C}"/>
    <cellStyle name="Comma [0] 2 71 2 2" xfId="56011" hidden="1" xr:uid="{4F4DEABC-A909-450B-92D3-28653B6436AB}"/>
    <cellStyle name="Comma [0] 2 71 2 2" xfId="56247" hidden="1" xr:uid="{45CE389F-B8E8-48B9-84C0-4E4243D9A5A5}"/>
    <cellStyle name="Comma [0] 2 71 2 2" xfId="57434" hidden="1" xr:uid="{633A7A16-61C2-4CBF-95A6-CBF965196D5D}"/>
    <cellStyle name="Comma [0] 2 71 2 2" xfId="57718" hidden="1" xr:uid="{79E8B806-C60F-4C30-99D1-F383AFC7D6FA}"/>
    <cellStyle name="Comma [0] 2 71 2 2" xfId="57954" hidden="1" xr:uid="{C0A16675-57C5-48A3-845F-8F069B9CC2EF}"/>
    <cellStyle name="Comma [0] 2 71 2 2" xfId="59128" hidden="1" xr:uid="{8FAB142D-73F0-4476-8E1E-ECEB88687151}"/>
    <cellStyle name="Comma [0] 2 71 2 2" xfId="59412" hidden="1" xr:uid="{6F9A844A-03A2-4904-A0F6-1A34215E5D50}"/>
    <cellStyle name="Comma [0] 2 71 2 2" xfId="59648" hidden="1" xr:uid="{00158430-89DF-4CC7-8FC2-E4567FD1B644}"/>
    <cellStyle name="Comma [0] 2 71 2 2" xfId="60789" hidden="1" xr:uid="{5E07B9F8-A2D3-4DD9-AAF1-CAFC0D12FC9B}"/>
    <cellStyle name="Comma [0] 2 71 2 2" xfId="61073" hidden="1" xr:uid="{0475F93C-1B5B-4894-9333-2BD645128C98}"/>
    <cellStyle name="Comma [0] 2 71 2 2" xfId="61309" hidden="1" xr:uid="{78B4220D-25F6-4A6A-BE11-D49D9F52521D}"/>
    <cellStyle name="Comma [0] 2 71 2 2" xfId="62424" hidden="1" xr:uid="{05B3DE8A-317F-4BD4-B982-2E19D57E4A0E}"/>
    <cellStyle name="Comma [0] 2 71 2 2" xfId="62708" hidden="1" xr:uid="{51AB9EAF-B447-41E0-A576-A0943D112FB6}"/>
    <cellStyle name="Comma [0] 2 71 2 2" xfId="62944" hidden="1" xr:uid="{43D46D2B-7976-4EE3-85B4-A92BC67492E6}"/>
    <cellStyle name="Comma [0] 2 71 2 2" xfId="63935" hidden="1" xr:uid="{F4FD2E0D-4D70-4720-B355-D7A21F0A40FC}"/>
    <cellStyle name="Comma [0] 2 71 3" xfId="4547" xr:uid="{00000000-0005-0000-0000-0000C6110000}"/>
    <cellStyle name="Comma [0] 2 71 3 2" xfId="36566" xr:uid="{15CFEEF6-B62F-4915-BCB9-46C5AB4084DD}"/>
    <cellStyle name="Comma [0] 2 72" xfId="760" xr:uid="{00000000-0005-0000-0000-0000FB020000}"/>
    <cellStyle name="Comma [0] 2 72 2" xfId="1415" hidden="1" xr:uid="{00000000-0005-0000-0000-00008A050000}"/>
    <cellStyle name="Comma [0] 2 72 2" xfId="1962" hidden="1" xr:uid="{00000000-0005-0000-0000-0000AD070000}"/>
    <cellStyle name="Comma [0] 2 72 2" xfId="2246" hidden="1" xr:uid="{00000000-0005-0000-0000-0000C9080000}"/>
    <cellStyle name="Comma [0] 2 72 2" xfId="2481" hidden="1" xr:uid="{00000000-0005-0000-0000-0000B4090000}"/>
    <cellStyle name="Comma [0] 2 72 2" xfId="33448" hidden="1" xr:uid="{39F34C9C-3ADA-4890-8821-745A8770EC7E}"/>
    <cellStyle name="Comma [0] 2 72 2" xfId="33992" hidden="1" xr:uid="{77467C00-4FF0-4C25-B92C-1A17EBDAA141}"/>
    <cellStyle name="Comma [0] 2 72 2" xfId="34276" hidden="1" xr:uid="{BD8EE8CF-6E9E-4103-800F-38C72C3D83DA}"/>
    <cellStyle name="Comma [0] 2 72 2" xfId="34511" hidden="1" xr:uid="{954DCBEB-4D03-46C8-A3FE-F01CACBA6192}"/>
    <cellStyle name="Comma [0] 2 72 2" xfId="32813" xr:uid="{7650DF9D-7356-4F79-9942-381ACD66274F}"/>
    <cellStyle name="Comma [0] 2 72 2 2" xfId="5212" hidden="1" xr:uid="{00000000-0005-0000-0000-00005F140000}"/>
    <cellStyle name="Comma [0] 2 72 2 2" xfId="5764" hidden="1" xr:uid="{00000000-0005-0000-0000-000087160000}"/>
    <cellStyle name="Comma [0] 2 72 2 2" xfId="6048" hidden="1" xr:uid="{00000000-0005-0000-0000-0000A3170000}"/>
    <cellStyle name="Comma [0] 2 72 2 2" xfId="6283" hidden="1" xr:uid="{00000000-0005-0000-0000-00008E180000}"/>
    <cellStyle name="Comma [0] 2 72 2 2" xfId="7983" hidden="1" xr:uid="{00000000-0005-0000-0000-0000321F0000}"/>
    <cellStyle name="Comma [0] 2 72 2 2" xfId="8267" hidden="1" xr:uid="{00000000-0005-0000-0000-00004E200000}"/>
    <cellStyle name="Comma [0] 2 72 2 2" xfId="8502" hidden="1" xr:uid="{00000000-0005-0000-0000-000039210000}"/>
    <cellStyle name="Comma [0] 2 72 2 2" xfId="9739" hidden="1" xr:uid="{00000000-0005-0000-0000-00000E260000}"/>
    <cellStyle name="Comma [0] 2 72 2 2" xfId="10023" hidden="1" xr:uid="{00000000-0005-0000-0000-00002A270000}"/>
    <cellStyle name="Comma [0] 2 72 2 2" xfId="10258" hidden="1" xr:uid="{00000000-0005-0000-0000-000015280000}"/>
    <cellStyle name="Comma [0] 2 72 2 2" xfId="11495" hidden="1" xr:uid="{00000000-0005-0000-0000-0000EA2C0000}"/>
    <cellStyle name="Comma [0] 2 72 2 2" xfId="11779" hidden="1" xr:uid="{00000000-0005-0000-0000-0000062E0000}"/>
    <cellStyle name="Comma [0] 2 72 2 2" xfId="12014" hidden="1" xr:uid="{00000000-0005-0000-0000-0000F12E0000}"/>
    <cellStyle name="Comma [0] 2 72 2 2" xfId="13251" hidden="1" xr:uid="{00000000-0005-0000-0000-0000C6330000}"/>
    <cellStyle name="Comma [0] 2 72 2 2" xfId="13535" hidden="1" xr:uid="{00000000-0005-0000-0000-0000E2340000}"/>
    <cellStyle name="Comma [0] 2 72 2 2" xfId="13770" hidden="1" xr:uid="{00000000-0005-0000-0000-0000CD350000}"/>
    <cellStyle name="Comma [0] 2 72 2 2" xfId="15007" hidden="1" xr:uid="{00000000-0005-0000-0000-0000A23A0000}"/>
    <cellStyle name="Comma [0] 2 72 2 2" xfId="15291" hidden="1" xr:uid="{00000000-0005-0000-0000-0000BE3B0000}"/>
    <cellStyle name="Comma [0] 2 72 2 2" xfId="15526" hidden="1" xr:uid="{00000000-0005-0000-0000-0000A93C0000}"/>
    <cellStyle name="Comma [0] 2 72 2 2" xfId="16760" hidden="1" xr:uid="{00000000-0005-0000-0000-00007B410000}"/>
    <cellStyle name="Comma [0] 2 72 2 2" xfId="17044" hidden="1" xr:uid="{00000000-0005-0000-0000-000097420000}"/>
    <cellStyle name="Comma [0] 2 72 2 2" xfId="17279" hidden="1" xr:uid="{00000000-0005-0000-0000-000082430000}"/>
    <cellStyle name="Comma [0] 2 72 2 2" xfId="18510" hidden="1" xr:uid="{00000000-0005-0000-0000-000051480000}"/>
    <cellStyle name="Comma [0] 2 72 2 2" xfId="18794" hidden="1" xr:uid="{00000000-0005-0000-0000-00006D490000}"/>
    <cellStyle name="Comma [0] 2 72 2 2" xfId="19029" hidden="1" xr:uid="{00000000-0005-0000-0000-0000584A0000}"/>
    <cellStyle name="Comma [0] 2 72 2 2" xfId="20254" hidden="1" xr:uid="{00000000-0005-0000-0000-0000214F0000}"/>
    <cellStyle name="Comma [0] 2 72 2 2" xfId="20538" hidden="1" xr:uid="{00000000-0005-0000-0000-00003D500000}"/>
    <cellStyle name="Comma [0] 2 72 2 2" xfId="20773" hidden="1" xr:uid="{00000000-0005-0000-0000-000028510000}"/>
    <cellStyle name="Comma [0] 2 72 2 2" xfId="21988" hidden="1" xr:uid="{00000000-0005-0000-0000-0000E7550000}"/>
    <cellStyle name="Comma [0] 2 72 2 2" xfId="22272" hidden="1" xr:uid="{00000000-0005-0000-0000-000003570000}"/>
    <cellStyle name="Comma [0] 2 72 2 2" xfId="22507" hidden="1" xr:uid="{00000000-0005-0000-0000-0000EE570000}"/>
    <cellStyle name="Comma [0] 2 72 2 2" xfId="23712" hidden="1" xr:uid="{00000000-0005-0000-0000-0000A35C0000}"/>
    <cellStyle name="Comma [0] 2 72 2 2" xfId="23996" hidden="1" xr:uid="{00000000-0005-0000-0000-0000BF5D0000}"/>
    <cellStyle name="Comma [0] 2 72 2 2" xfId="24231" hidden="1" xr:uid="{00000000-0005-0000-0000-0000AA5E0000}"/>
    <cellStyle name="Comma [0] 2 72 2 2" xfId="25419" hidden="1" xr:uid="{00000000-0005-0000-0000-00004E630000}"/>
    <cellStyle name="Comma [0] 2 72 2 2" xfId="25703" hidden="1" xr:uid="{00000000-0005-0000-0000-00006A640000}"/>
    <cellStyle name="Comma [0] 2 72 2 2" xfId="25938" hidden="1" xr:uid="{00000000-0005-0000-0000-000055650000}"/>
    <cellStyle name="Comma [0] 2 72 2 2" xfId="27113" hidden="1" xr:uid="{00000000-0005-0000-0000-0000EC690000}"/>
    <cellStyle name="Comma [0] 2 72 2 2" xfId="27397" hidden="1" xr:uid="{00000000-0005-0000-0000-0000086B0000}"/>
    <cellStyle name="Comma [0] 2 72 2 2" xfId="27632" hidden="1" xr:uid="{00000000-0005-0000-0000-0000F36B0000}"/>
    <cellStyle name="Comma [0] 2 72 2 2" xfId="28774" hidden="1" xr:uid="{00000000-0005-0000-0000-000069700000}"/>
    <cellStyle name="Comma [0] 2 72 2 2" xfId="29058" hidden="1" xr:uid="{00000000-0005-0000-0000-000085710000}"/>
    <cellStyle name="Comma [0] 2 72 2 2" xfId="29293" hidden="1" xr:uid="{00000000-0005-0000-0000-000070720000}"/>
    <cellStyle name="Comma [0] 2 72 2 2" xfId="30409" hidden="1" xr:uid="{00000000-0005-0000-0000-0000CC760000}"/>
    <cellStyle name="Comma [0] 2 72 2 2" xfId="30693" hidden="1" xr:uid="{00000000-0005-0000-0000-0000E8770000}"/>
    <cellStyle name="Comma [0] 2 72 2 2" xfId="30928" hidden="1" xr:uid="{00000000-0005-0000-0000-0000D3780000}"/>
    <cellStyle name="Comma [0] 2 72 2 2" xfId="31920" hidden="1" xr:uid="{00000000-0005-0000-0000-0000B37C0000}"/>
    <cellStyle name="Comma [0] 2 72 2 2" xfId="37231" hidden="1" xr:uid="{864FD5FC-C852-44DC-8872-4D08581F100E}"/>
    <cellStyle name="Comma [0] 2 72 2 2" xfId="37783" hidden="1" xr:uid="{436B49F1-D704-4715-A5E4-3FEF831D5064}"/>
    <cellStyle name="Comma [0] 2 72 2 2" xfId="38067" hidden="1" xr:uid="{0ACD4123-D79D-438D-BF25-026EA8A73E6C}"/>
    <cellStyle name="Comma [0] 2 72 2 2" xfId="38302" hidden="1" xr:uid="{7678A9D4-612F-43C1-AE0D-49428A756420}"/>
    <cellStyle name="Comma [0] 2 72 2 2" xfId="40002" hidden="1" xr:uid="{98B0B63C-D85A-41C9-A6D0-CE2BAC23DA78}"/>
    <cellStyle name="Comma [0] 2 72 2 2" xfId="40286" hidden="1" xr:uid="{51725F86-2582-4FAD-A0BE-AD72A9C7D69F}"/>
    <cellStyle name="Comma [0] 2 72 2 2" xfId="40521" hidden="1" xr:uid="{2CA81182-333B-42DB-A3A4-90EF8796869E}"/>
    <cellStyle name="Comma [0] 2 72 2 2" xfId="41758" hidden="1" xr:uid="{AF05FD66-4BA3-4859-886B-DFE547666825}"/>
    <cellStyle name="Comma [0] 2 72 2 2" xfId="42042" hidden="1" xr:uid="{636EC37F-8540-4143-BB17-A0B4A32FA554}"/>
    <cellStyle name="Comma [0] 2 72 2 2" xfId="42277" hidden="1" xr:uid="{C9ACF37C-7DE3-4CAA-9537-5D89E8E1F96E}"/>
    <cellStyle name="Comma [0] 2 72 2 2" xfId="43514" hidden="1" xr:uid="{2440FB1E-6385-46FE-BFBB-EA9D45B50668}"/>
    <cellStyle name="Comma [0] 2 72 2 2" xfId="43798" hidden="1" xr:uid="{42D45957-1786-47B3-81A5-A34BEAA87370}"/>
    <cellStyle name="Comma [0] 2 72 2 2" xfId="44033" hidden="1" xr:uid="{E62B19DC-1F1E-4AE3-A42C-93CF28635A00}"/>
    <cellStyle name="Comma [0] 2 72 2 2" xfId="45270" hidden="1" xr:uid="{38954D76-DADB-4769-86A9-D54CD0AE5223}"/>
    <cellStyle name="Comma [0] 2 72 2 2" xfId="45554" hidden="1" xr:uid="{20FF3F92-B45D-4A23-BF05-9F9E4D003628}"/>
    <cellStyle name="Comma [0] 2 72 2 2" xfId="45789" hidden="1" xr:uid="{AB1C8CC6-9B3E-4797-8A92-5468532CEA84}"/>
    <cellStyle name="Comma [0] 2 72 2 2" xfId="47026" hidden="1" xr:uid="{7D5C6386-F49F-41CE-980E-FB850A69C4D5}"/>
    <cellStyle name="Comma [0] 2 72 2 2" xfId="47310" hidden="1" xr:uid="{75906638-35E5-40DD-9F9E-7D26E2F73D0F}"/>
    <cellStyle name="Comma [0] 2 72 2 2" xfId="47545" hidden="1" xr:uid="{EE6814A1-C789-47E1-B271-32CCB2208CEB}"/>
    <cellStyle name="Comma [0] 2 72 2 2" xfId="48779" hidden="1" xr:uid="{D1C060DA-F932-4CCE-A7D9-B0ED2F427E68}"/>
    <cellStyle name="Comma [0] 2 72 2 2" xfId="49063" hidden="1" xr:uid="{857C2904-6462-47A8-9A45-E76DAE3E1D0F}"/>
    <cellStyle name="Comma [0] 2 72 2 2" xfId="49298" hidden="1" xr:uid="{43DAC654-3D1C-4BA7-8C07-C8C561DCF1E9}"/>
    <cellStyle name="Comma [0] 2 72 2 2" xfId="50529" hidden="1" xr:uid="{71D17F74-CBD7-46C7-A90B-3D00E2F7E8F4}"/>
    <cellStyle name="Comma [0] 2 72 2 2" xfId="50813" hidden="1" xr:uid="{E67D170C-AF8C-4B7C-AC5C-AA750351FF5B}"/>
    <cellStyle name="Comma [0] 2 72 2 2" xfId="51048" hidden="1" xr:uid="{4ABDC2CE-4DCE-4C2A-9771-11421C19918C}"/>
    <cellStyle name="Comma [0] 2 72 2 2" xfId="52273" hidden="1" xr:uid="{79569871-C95F-4B6F-8BEB-735BD88B5C07}"/>
    <cellStyle name="Comma [0] 2 72 2 2" xfId="52557" hidden="1" xr:uid="{7FB41E83-F00D-4970-A1A7-E4295B6FC1A9}"/>
    <cellStyle name="Comma [0] 2 72 2 2" xfId="52792" hidden="1" xr:uid="{6940174C-F260-4A1A-9A76-07C2E8899676}"/>
    <cellStyle name="Comma [0] 2 72 2 2" xfId="54007" hidden="1" xr:uid="{C5795026-663C-4615-88B4-46307CBED2A4}"/>
    <cellStyle name="Comma [0] 2 72 2 2" xfId="54291" hidden="1" xr:uid="{D82EFF50-1CCB-4C26-8C8D-D554CA6545B4}"/>
    <cellStyle name="Comma [0] 2 72 2 2" xfId="54526" hidden="1" xr:uid="{AB617878-4976-4F2A-AC75-FF03A109930F}"/>
    <cellStyle name="Comma [0] 2 72 2 2" xfId="55731" hidden="1" xr:uid="{474571F0-BF43-44E6-B3AB-BD4FF2C66B6A}"/>
    <cellStyle name="Comma [0] 2 72 2 2" xfId="56015" hidden="1" xr:uid="{9A577000-3F12-496B-A400-5A52D3334802}"/>
    <cellStyle name="Comma [0] 2 72 2 2" xfId="56250" hidden="1" xr:uid="{91F7E64A-2417-412A-85DF-52D82B1B406E}"/>
    <cellStyle name="Comma [0] 2 72 2 2" xfId="57438" hidden="1" xr:uid="{D3F30D19-B3C1-4D51-BC22-87D0CA46E8A5}"/>
    <cellStyle name="Comma [0] 2 72 2 2" xfId="57722" hidden="1" xr:uid="{5CBD2143-3019-4CB7-9726-3852193EC4D0}"/>
    <cellStyle name="Comma [0] 2 72 2 2" xfId="57957" hidden="1" xr:uid="{7F53FE95-AC56-4F42-B498-5270A567AAE0}"/>
    <cellStyle name="Comma [0] 2 72 2 2" xfId="59132" hidden="1" xr:uid="{84967D10-35CA-424C-B8FD-BA61024DFB23}"/>
    <cellStyle name="Comma [0] 2 72 2 2" xfId="59416" hidden="1" xr:uid="{E87CAD18-2E97-4CA3-A8DB-7718466A14CD}"/>
    <cellStyle name="Comma [0] 2 72 2 2" xfId="59651" hidden="1" xr:uid="{CE896AE9-EF11-49C5-98CD-F152074F91BD}"/>
    <cellStyle name="Comma [0] 2 72 2 2" xfId="60793" hidden="1" xr:uid="{4165BA20-3C2F-4A19-946D-DF5CC7C7B81D}"/>
    <cellStyle name="Comma [0] 2 72 2 2" xfId="61077" hidden="1" xr:uid="{C8743720-8D57-455F-82A2-265BA8B0148E}"/>
    <cellStyle name="Comma [0] 2 72 2 2" xfId="61312" hidden="1" xr:uid="{75623B75-5AC8-4CAB-95AF-3306885741BA}"/>
    <cellStyle name="Comma [0] 2 72 2 2" xfId="62428" hidden="1" xr:uid="{F4A2A983-1D16-40C1-9F96-380E10510DED}"/>
    <cellStyle name="Comma [0] 2 72 2 2" xfId="62712" hidden="1" xr:uid="{3CA39C70-8C9B-4BD4-B8C4-3373544C6431}"/>
    <cellStyle name="Comma [0] 2 72 2 2" xfId="62947" hidden="1" xr:uid="{4DF632B0-8FF2-4D0B-AC66-A3565E89E605}"/>
    <cellStyle name="Comma [0] 2 72 2 2" xfId="63939" hidden="1" xr:uid="{54D8A957-C1E2-4F75-B118-A79DD101E5E4}"/>
    <cellStyle name="Comma [0] 2 72 3" xfId="4551" xr:uid="{00000000-0005-0000-0000-0000CA110000}"/>
    <cellStyle name="Comma [0] 2 72 3 2" xfId="36570" xr:uid="{915AE15A-98F9-4F75-A127-35DF32781CB5}"/>
    <cellStyle name="Comma [0] 2 73" xfId="754" xr:uid="{00000000-0005-0000-0000-0000F5020000}"/>
    <cellStyle name="Comma [0] 2 73 2" xfId="1409" hidden="1" xr:uid="{00000000-0005-0000-0000-000084050000}"/>
    <cellStyle name="Comma [0] 2 73 2" xfId="1957" hidden="1" xr:uid="{00000000-0005-0000-0000-0000A8070000}"/>
    <cellStyle name="Comma [0] 2 73 2" xfId="2241" hidden="1" xr:uid="{00000000-0005-0000-0000-0000C4080000}"/>
    <cellStyle name="Comma [0] 2 73 2" xfId="2477" hidden="1" xr:uid="{00000000-0005-0000-0000-0000B0090000}"/>
    <cellStyle name="Comma [0] 2 73 2" xfId="33442" hidden="1" xr:uid="{AC0CC0FC-A3CC-4AE2-A46C-70BE22FEB87C}"/>
    <cellStyle name="Comma [0] 2 73 2" xfId="33987" hidden="1" xr:uid="{01DA50EB-4750-4E7D-A329-787C731EBC69}"/>
    <cellStyle name="Comma [0] 2 73 2" xfId="34271" hidden="1" xr:uid="{1BA898BB-D306-4B33-AE5C-6ADB78847613}"/>
    <cellStyle name="Comma [0] 2 73 2" xfId="34507" hidden="1" xr:uid="{36575D77-4B0B-4147-B834-4E29C9CB7AB9}"/>
    <cellStyle name="Comma [0] 2 73 2" xfId="32807" xr:uid="{B2EA53A3-75CC-4067-83DE-E8F446AE4436}"/>
    <cellStyle name="Comma [0] 2 73 2 2" xfId="5206" hidden="1" xr:uid="{00000000-0005-0000-0000-000059140000}"/>
    <cellStyle name="Comma [0] 2 73 2 2" xfId="5759" hidden="1" xr:uid="{00000000-0005-0000-0000-000082160000}"/>
    <cellStyle name="Comma [0] 2 73 2 2" xfId="6043" hidden="1" xr:uid="{00000000-0005-0000-0000-00009E170000}"/>
    <cellStyle name="Comma [0] 2 73 2 2" xfId="6279" hidden="1" xr:uid="{00000000-0005-0000-0000-00008A180000}"/>
    <cellStyle name="Comma [0] 2 73 2 2" xfId="7978" hidden="1" xr:uid="{00000000-0005-0000-0000-00002D1F0000}"/>
    <cellStyle name="Comma [0] 2 73 2 2" xfId="8262" hidden="1" xr:uid="{00000000-0005-0000-0000-000049200000}"/>
    <cellStyle name="Comma [0] 2 73 2 2" xfId="8498" hidden="1" xr:uid="{00000000-0005-0000-0000-000035210000}"/>
    <cellStyle name="Comma [0] 2 73 2 2" xfId="9734" hidden="1" xr:uid="{00000000-0005-0000-0000-000009260000}"/>
    <cellStyle name="Comma [0] 2 73 2 2" xfId="10018" hidden="1" xr:uid="{00000000-0005-0000-0000-000025270000}"/>
    <cellStyle name="Comma [0] 2 73 2 2" xfId="10254" hidden="1" xr:uid="{00000000-0005-0000-0000-000011280000}"/>
    <cellStyle name="Comma [0] 2 73 2 2" xfId="11490" hidden="1" xr:uid="{00000000-0005-0000-0000-0000E52C0000}"/>
    <cellStyle name="Comma [0] 2 73 2 2" xfId="11774" hidden="1" xr:uid="{00000000-0005-0000-0000-0000012E0000}"/>
    <cellStyle name="Comma [0] 2 73 2 2" xfId="12010" hidden="1" xr:uid="{00000000-0005-0000-0000-0000ED2E0000}"/>
    <cellStyle name="Comma [0] 2 73 2 2" xfId="13246" hidden="1" xr:uid="{00000000-0005-0000-0000-0000C1330000}"/>
    <cellStyle name="Comma [0] 2 73 2 2" xfId="13530" hidden="1" xr:uid="{00000000-0005-0000-0000-0000DD340000}"/>
    <cellStyle name="Comma [0] 2 73 2 2" xfId="13766" hidden="1" xr:uid="{00000000-0005-0000-0000-0000C9350000}"/>
    <cellStyle name="Comma [0] 2 73 2 2" xfId="15002" hidden="1" xr:uid="{00000000-0005-0000-0000-00009D3A0000}"/>
    <cellStyle name="Comma [0] 2 73 2 2" xfId="15286" hidden="1" xr:uid="{00000000-0005-0000-0000-0000B93B0000}"/>
    <cellStyle name="Comma [0] 2 73 2 2" xfId="15522" hidden="1" xr:uid="{00000000-0005-0000-0000-0000A53C0000}"/>
    <cellStyle name="Comma [0] 2 73 2 2" xfId="16755" hidden="1" xr:uid="{00000000-0005-0000-0000-000076410000}"/>
    <cellStyle name="Comma [0] 2 73 2 2" xfId="17039" hidden="1" xr:uid="{00000000-0005-0000-0000-000092420000}"/>
    <cellStyle name="Comma [0] 2 73 2 2" xfId="17275" hidden="1" xr:uid="{00000000-0005-0000-0000-00007E430000}"/>
    <cellStyle name="Comma [0] 2 73 2 2" xfId="18505" hidden="1" xr:uid="{00000000-0005-0000-0000-00004C480000}"/>
    <cellStyle name="Comma [0] 2 73 2 2" xfId="18789" hidden="1" xr:uid="{00000000-0005-0000-0000-000068490000}"/>
    <cellStyle name="Comma [0] 2 73 2 2" xfId="19025" hidden="1" xr:uid="{00000000-0005-0000-0000-0000544A0000}"/>
    <cellStyle name="Comma [0] 2 73 2 2" xfId="20249" hidden="1" xr:uid="{00000000-0005-0000-0000-00001C4F0000}"/>
    <cellStyle name="Comma [0] 2 73 2 2" xfId="20533" hidden="1" xr:uid="{00000000-0005-0000-0000-000038500000}"/>
    <cellStyle name="Comma [0] 2 73 2 2" xfId="20769" hidden="1" xr:uid="{00000000-0005-0000-0000-000024510000}"/>
    <cellStyle name="Comma [0] 2 73 2 2" xfId="21983" hidden="1" xr:uid="{00000000-0005-0000-0000-0000E2550000}"/>
    <cellStyle name="Comma [0] 2 73 2 2" xfId="22267" hidden="1" xr:uid="{00000000-0005-0000-0000-0000FE560000}"/>
    <cellStyle name="Comma [0] 2 73 2 2" xfId="22503" hidden="1" xr:uid="{00000000-0005-0000-0000-0000EA570000}"/>
    <cellStyle name="Comma [0] 2 73 2 2" xfId="23707" hidden="1" xr:uid="{00000000-0005-0000-0000-00009E5C0000}"/>
    <cellStyle name="Comma [0] 2 73 2 2" xfId="23991" hidden="1" xr:uid="{00000000-0005-0000-0000-0000BA5D0000}"/>
    <cellStyle name="Comma [0] 2 73 2 2" xfId="24227" hidden="1" xr:uid="{00000000-0005-0000-0000-0000A65E0000}"/>
    <cellStyle name="Comma [0] 2 73 2 2" xfId="25414" hidden="1" xr:uid="{00000000-0005-0000-0000-000049630000}"/>
    <cellStyle name="Comma [0] 2 73 2 2" xfId="25698" hidden="1" xr:uid="{00000000-0005-0000-0000-000065640000}"/>
    <cellStyle name="Comma [0] 2 73 2 2" xfId="25934" hidden="1" xr:uid="{00000000-0005-0000-0000-000051650000}"/>
    <cellStyle name="Comma [0] 2 73 2 2" xfId="27108" hidden="1" xr:uid="{00000000-0005-0000-0000-0000E7690000}"/>
    <cellStyle name="Comma [0] 2 73 2 2" xfId="27392" hidden="1" xr:uid="{00000000-0005-0000-0000-0000036B0000}"/>
    <cellStyle name="Comma [0] 2 73 2 2" xfId="27628" hidden="1" xr:uid="{00000000-0005-0000-0000-0000EF6B0000}"/>
    <cellStyle name="Comma [0] 2 73 2 2" xfId="28769" hidden="1" xr:uid="{00000000-0005-0000-0000-000064700000}"/>
    <cellStyle name="Comma [0] 2 73 2 2" xfId="29053" hidden="1" xr:uid="{00000000-0005-0000-0000-000080710000}"/>
    <cellStyle name="Comma [0] 2 73 2 2" xfId="29289" hidden="1" xr:uid="{00000000-0005-0000-0000-00006C720000}"/>
    <cellStyle name="Comma [0] 2 73 2 2" xfId="30404" hidden="1" xr:uid="{00000000-0005-0000-0000-0000C7760000}"/>
    <cellStyle name="Comma [0] 2 73 2 2" xfId="30688" hidden="1" xr:uid="{00000000-0005-0000-0000-0000E3770000}"/>
    <cellStyle name="Comma [0] 2 73 2 2" xfId="30924" hidden="1" xr:uid="{00000000-0005-0000-0000-0000CF780000}"/>
    <cellStyle name="Comma [0] 2 73 2 2" xfId="31915" hidden="1" xr:uid="{00000000-0005-0000-0000-0000AE7C0000}"/>
    <cellStyle name="Comma [0] 2 73 2 2" xfId="37225" hidden="1" xr:uid="{0D2DB5EF-64DA-445F-9B64-C6629576C3D9}"/>
    <cellStyle name="Comma [0] 2 73 2 2" xfId="37778" hidden="1" xr:uid="{FCD7A50D-F372-4C5F-A825-EAD6E74D3B11}"/>
    <cellStyle name="Comma [0] 2 73 2 2" xfId="38062" hidden="1" xr:uid="{4DC4F054-D61E-4E19-9E32-146A6195F1AE}"/>
    <cellStyle name="Comma [0] 2 73 2 2" xfId="38298" hidden="1" xr:uid="{D350F5E6-20FF-4EFD-916A-15B1A38239A2}"/>
    <cellStyle name="Comma [0] 2 73 2 2" xfId="39997" hidden="1" xr:uid="{D65CD7E7-B5A7-430F-AE23-4DA67C4D5DC9}"/>
    <cellStyle name="Comma [0] 2 73 2 2" xfId="40281" hidden="1" xr:uid="{AE0FB58F-657E-4911-9A66-4D08187B36AC}"/>
    <cellStyle name="Comma [0] 2 73 2 2" xfId="40517" hidden="1" xr:uid="{D29ACC23-746C-46F0-B16A-E199BDF83850}"/>
    <cellStyle name="Comma [0] 2 73 2 2" xfId="41753" hidden="1" xr:uid="{3AC3A807-25EF-49E1-824D-4D616FDDCD5B}"/>
    <cellStyle name="Comma [0] 2 73 2 2" xfId="42037" hidden="1" xr:uid="{94A3A362-55C1-44C6-B640-73CB29E8E431}"/>
    <cellStyle name="Comma [0] 2 73 2 2" xfId="42273" hidden="1" xr:uid="{2629463E-DA5A-49FB-B3F0-C6E6F5447BA6}"/>
    <cellStyle name="Comma [0] 2 73 2 2" xfId="43509" hidden="1" xr:uid="{84ED0FCA-7931-4450-B781-B4EE8762742B}"/>
    <cellStyle name="Comma [0] 2 73 2 2" xfId="43793" hidden="1" xr:uid="{03B4DCF1-ADE1-4337-B7EF-79244A6EC64C}"/>
    <cellStyle name="Comma [0] 2 73 2 2" xfId="44029" hidden="1" xr:uid="{1FB02A6F-EE6D-4515-B66F-1E0B9FDFF454}"/>
    <cellStyle name="Comma [0] 2 73 2 2" xfId="45265" hidden="1" xr:uid="{CD94601C-F7E2-47D9-A384-457B15C517BA}"/>
    <cellStyle name="Comma [0] 2 73 2 2" xfId="45549" hidden="1" xr:uid="{F1ECCCA4-9D7E-43FE-80AC-FC79F58F6F3F}"/>
    <cellStyle name="Comma [0] 2 73 2 2" xfId="45785" hidden="1" xr:uid="{98B265A6-0FA6-4703-AA26-339F4AEEC90D}"/>
    <cellStyle name="Comma [0] 2 73 2 2" xfId="47021" hidden="1" xr:uid="{7C83F108-B5DA-49F0-ACE2-4B554A50D2BC}"/>
    <cellStyle name="Comma [0] 2 73 2 2" xfId="47305" hidden="1" xr:uid="{C1336EB9-0804-43E7-8E30-686A7289E8C8}"/>
    <cellStyle name="Comma [0] 2 73 2 2" xfId="47541" hidden="1" xr:uid="{267EDCF3-AC50-4338-9FB7-F35B05884104}"/>
    <cellStyle name="Comma [0] 2 73 2 2" xfId="48774" hidden="1" xr:uid="{FAB37158-7805-407A-93CE-E0E19156E3D5}"/>
    <cellStyle name="Comma [0] 2 73 2 2" xfId="49058" hidden="1" xr:uid="{BD8D47E9-998A-440D-8FB9-DF07A75A0CB7}"/>
    <cellStyle name="Comma [0] 2 73 2 2" xfId="49294" hidden="1" xr:uid="{51E2AE95-CC11-48E9-9281-39B2F3E8821D}"/>
    <cellStyle name="Comma [0] 2 73 2 2" xfId="50524" hidden="1" xr:uid="{074932DB-78D0-4D01-99E0-2A9367D14FE9}"/>
    <cellStyle name="Comma [0] 2 73 2 2" xfId="50808" hidden="1" xr:uid="{08230EF1-A7C1-4EB1-8CE6-CFAB0A5C586D}"/>
    <cellStyle name="Comma [0] 2 73 2 2" xfId="51044" hidden="1" xr:uid="{889861DB-448A-4538-95C4-160181753167}"/>
    <cellStyle name="Comma [0] 2 73 2 2" xfId="52268" hidden="1" xr:uid="{F11F9AA3-8475-474D-8B76-00B04B1CEA8E}"/>
    <cellStyle name="Comma [0] 2 73 2 2" xfId="52552" hidden="1" xr:uid="{537C7C1F-65F7-4913-B228-FC2A3C521DAD}"/>
    <cellStyle name="Comma [0] 2 73 2 2" xfId="52788" hidden="1" xr:uid="{809FE5BD-49CC-4BEE-BC1F-EB311C00BC9A}"/>
    <cellStyle name="Comma [0] 2 73 2 2" xfId="54002" hidden="1" xr:uid="{AA89DCED-D7C9-403F-84BD-FCBE8B2DC7D5}"/>
    <cellStyle name="Comma [0] 2 73 2 2" xfId="54286" hidden="1" xr:uid="{B2EF1295-B6EA-41E8-8C94-E70C88D0DE29}"/>
    <cellStyle name="Comma [0] 2 73 2 2" xfId="54522" hidden="1" xr:uid="{B97A8438-FBB9-48E4-BE9B-E19340039E88}"/>
    <cellStyle name="Comma [0] 2 73 2 2" xfId="55726" hidden="1" xr:uid="{ADE9A88D-770D-49D0-8B3E-BCB801E9C232}"/>
    <cellStyle name="Comma [0] 2 73 2 2" xfId="56010" hidden="1" xr:uid="{8AC5C936-ABA7-47DE-B4AC-F69138FD822F}"/>
    <cellStyle name="Comma [0] 2 73 2 2" xfId="56246" hidden="1" xr:uid="{7B1A6E49-CDF6-46BB-A095-6C2E17C27FAA}"/>
    <cellStyle name="Comma [0] 2 73 2 2" xfId="57433" hidden="1" xr:uid="{26A29282-A79F-42A7-B913-0ED9EC824D9B}"/>
    <cellStyle name="Comma [0] 2 73 2 2" xfId="57717" hidden="1" xr:uid="{57F43BF4-D6FD-4F92-AEA4-C1D56FB78351}"/>
    <cellStyle name="Comma [0] 2 73 2 2" xfId="57953" hidden="1" xr:uid="{022E2E85-B3C8-4FBB-BE63-105507ECC6E9}"/>
    <cellStyle name="Comma [0] 2 73 2 2" xfId="59127" hidden="1" xr:uid="{EE0E21ED-BA67-439B-9CF2-7ECF1B1015E7}"/>
    <cellStyle name="Comma [0] 2 73 2 2" xfId="59411" hidden="1" xr:uid="{E36B8FFC-13A2-4136-B7B0-0046D2B8907D}"/>
    <cellStyle name="Comma [0] 2 73 2 2" xfId="59647" hidden="1" xr:uid="{39694E8E-316B-4783-8BC4-306994F12577}"/>
    <cellStyle name="Comma [0] 2 73 2 2" xfId="60788" hidden="1" xr:uid="{5E1555C5-555B-4ADD-99DE-331E6A89138E}"/>
    <cellStyle name="Comma [0] 2 73 2 2" xfId="61072" hidden="1" xr:uid="{1A01F181-5DE5-4CBA-A518-0C98ECB3EA74}"/>
    <cellStyle name="Comma [0] 2 73 2 2" xfId="61308" hidden="1" xr:uid="{69BB179B-9991-475B-BD86-2634CD074585}"/>
    <cellStyle name="Comma [0] 2 73 2 2" xfId="62423" hidden="1" xr:uid="{14078BE4-C8E7-4616-9DE4-7B2EF14290F0}"/>
    <cellStyle name="Comma [0] 2 73 2 2" xfId="62707" hidden="1" xr:uid="{9E7DD2B2-1501-47F0-82BA-DBA9152FA31E}"/>
    <cellStyle name="Comma [0] 2 73 2 2" xfId="62943" hidden="1" xr:uid="{8DA97AB6-B781-47B5-89B8-22A4B018C21D}"/>
    <cellStyle name="Comma [0] 2 73 2 2" xfId="63934" hidden="1" xr:uid="{2E4912E3-90F9-4BA5-8E4D-1DBABA12DDA0}"/>
    <cellStyle name="Comma [0] 2 73 3" xfId="4545" xr:uid="{00000000-0005-0000-0000-0000C4110000}"/>
    <cellStyle name="Comma [0] 2 73 3 2" xfId="36564" xr:uid="{9AE64968-27FB-4D13-B0F5-6167A0704EEE}"/>
    <cellStyle name="Comma [0] 2 74" xfId="751" xr:uid="{00000000-0005-0000-0000-0000F2020000}"/>
    <cellStyle name="Comma [0] 2 74 2" xfId="1406" hidden="1" xr:uid="{00000000-0005-0000-0000-000081050000}"/>
    <cellStyle name="Comma [0] 2 74 2" xfId="1954" hidden="1" xr:uid="{00000000-0005-0000-0000-0000A5070000}"/>
    <cellStyle name="Comma [0] 2 74 2" xfId="2238" hidden="1" xr:uid="{00000000-0005-0000-0000-0000C1080000}"/>
    <cellStyle name="Comma [0] 2 74 2" xfId="2475" hidden="1" xr:uid="{00000000-0005-0000-0000-0000AE090000}"/>
    <cellStyle name="Comma [0] 2 74 2" xfId="33439" hidden="1" xr:uid="{1A78A89C-8A2E-48EE-BC9C-8494A26F5905}"/>
    <cellStyle name="Comma [0] 2 74 2" xfId="33984" hidden="1" xr:uid="{C87C8911-FDA1-4512-941E-F1FFD375C589}"/>
    <cellStyle name="Comma [0] 2 74 2" xfId="34268" hidden="1" xr:uid="{56E1212C-9E20-4B1C-BB2F-83C0013472B1}"/>
    <cellStyle name="Comma [0] 2 74 2" xfId="34505" hidden="1" xr:uid="{EDE0BFE6-AA15-46CB-B279-6570EFC62DED}"/>
    <cellStyle name="Comma [0] 2 74 2" xfId="32804" xr:uid="{82947AD3-F12E-4E6B-BD34-2E769486A1BB}"/>
    <cellStyle name="Comma [0] 2 74 2 2" xfId="5203" hidden="1" xr:uid="{00000000-0005-0000-0000-000056140000}"/>
    <cellStyle name="Comma [0] 2 74 2 2" xfId="5756" hidden="1" xr:uid="{00000000-0005-0000-0000-00007F160000}"/>
    <cellStyle name="Comma [0] 2 74 2 2" xfId="6040" hidden="1" xr:uid="{00000000-0005-0000-0000-00009B170000}"/>
    <cellStyle name="Comma [0] 2 74 2 2" xfId="6277" hidden="1" xr:uid="{00000000-0005-0000-0000-000088180000}"/>
    <cellStyle name="Comma [0] 2 74 2 2" xfId="7975" hidden="1" xr:uid="{00000000-0005-0000-0000-00002A1F0000}"/>
    <cellStyle name="Comma [0] 2 74 2 2" xfId="8259" hidden="1" xr:uid="{00000000-0005-0000-0000-000046200000}"/>
    <cellStyle name="Comma [0] 2 74 2 2" xfId="8496" hidden="1" xr:uid="{00000000-0005-0000-0000-000033210000}"/>
    <cellStyle name="Comma [0] 2 74 2 2" xfId="9731" hidden="1" xr:uid="{00000000-0005-0000-0000-000006260000}"/>
    <cellStyle name="Comma [0] 2 74 2 2" xfId="10015" hidden="1" xr:uid="{00000000-0005-0000-0000-000022270000}"/>
    <cellStyle name="Comma [0] 2 74 2 2" xfId="10252" hidden="1" xr:uid="{00000000-0005-0000-0000-00000F280000}"/>
    <cellStyle name="Comma [0] 2 74 2 2" xfId="11487" hidden="1" xr:uid="{00000000-0005-0000-0000-0000E22C0000}"/>
    <cellStyle name="Comma [0] 2 74 2 2" xfId="11771" hidden="1" xr:uid="{00000000-0005-0000-0000-0000FE2D0000}"/>
    <cellStyle name="Comma [0] 2 74 2 2" xfId="12008" hidden="1" xr:uid="{00000000-0005-0000-0000-0000EB2E0000}"/>
    <cellStyle name="Comma [0] 2 74 2 2" xfId="13243" hidden="1" xr:uid="{00000000-0005-0000-0000-0000BE330000}"/>
    <cellStyle name="Comma [0] 2 74 2 2" xfId="13527" hidden="1" xr:uid="{00000000-0005-0000-0000-0000DA340000}"/>
    <cellStyle name="Comma [0] 2 74 2 2" xfId="13764" hidden="1" xr:uid="{00000000-0005-0000-0000-0000C7350000}"/>
    <cellStyle name="Comma [0] 2 74 2 2" xfId="14999" hidden="1" xr:uid="{00000000-0005-0000-0000-00009A3A0000}"/>
    <cellStyle name="Comma [0] 2 74 2 2" xfId="15283" hidden="1" xr:uid="{00000000-0005-0000-0000-0000B63B0000}"/>
    <cellStyle name="Comma [0] 2 74 2 2" xfId="15520" hidden="1" xr:uid="{00000000-0005-0000-0000-0000A33C0000}"/>
    <cellStyle name="Comma [0] 2 74 2 2" xfId="16752" hidden="1" xr:uid="{00000000-0005-0000-0000-000073410000}"/>
    <cellStyle name="Comma [0] 2 74 2 2" xfId="17036" hidden="1" xr:uid="{00000000-0005-0000-0000-00008F420000}"/>
    <cellStyle name="Comma [0] 2 74 2 2" xfId="17273" hidden="1" xr:uid="{00000000-0005-0000-0000-00007C430000}"/>
    <cellStyle name="Comma [0] 2 74 2 2" xfId="18502" hidden="1" xr:uid="{00000000-0005-0000-0000-000049480000}"/>
    <cellStyle name="Comma [0] 2 74 2 2" xfId="18786" hidden="1" xr:uid="{00000000-0005-0000-0000-000065490000}"/>
    <cellStyle name="Comma [0] 2 74 2 2" xfId="19023" hidden="1" xr:uid="{00000000-0005-0000-0000-0000524A0000}"/>
    <cellStyle name="Comma [0] 2 74 2 2" xfId="20246" hidden="1" xr:uid="{00000000-0005-0000-0000-0000194F0000}"/>
    <cellStyle name="Comma [0] 2 74 2 2" xfId="20530" hidden="1" xr:uid="{00000000-0005-0000-0000-000035500000}"/>
    <cellStyle name="Comma [0] 2 74 2 2" xfId="20767" hidden="1" xr:uid="{00000000-0005-0000-0000-000022510000}"/>
    <cellStyle name="Comma [0] 2 74 2 2" xfId="21980" hidden="1" xr:uid="{00000000-0005-0000-0000-0000DF550000}"/>
    <cellStyle name="Comma [0] 2 74 2 2" xfId="22264" hidden="1" xr:uid="{00000000-0005-0000-0000-0000FB560000}"/>
    <cellStyle name="Comma [0] 2 74 2 2" xfId="22501" hidden="1" xr:uid="{00000000-0005-0000-0000-0000E8570000}"/>
    <cellStyle name="Comma [0] 2 74 2 2" xfId="23704" hidden="1" xr:uid="{00000000-0005-0000-0000-00009B5C0000}"/>
    <cellStyle name="Comma [0] 2 74 2 2" xfId="23988" hidden="1" xr:uid="{00000000-0005-0000-0000-0000B75D0000}"/>
    <cellStyle name="Comma [0] 2 74 2 2" xfId="24225" hidden="1" xr:uid="{00000000-0005-0000-0000-0000A45E0000}"/>
    <cellStyle name="Comma [0] 2 74 2 2" xfId="25411" hidden="1" xr:uid="{00000000-0005-0000-0000-000046630000}"/>
    <cellStyle name="Comma [0] 2 74 2 2" xfId="25695" hidden="1" xr:uid="{00000000-0005-0000-0000-000062640000}"/>
    <cellStyle name="Comma [0] 2 74 2 2" xfId="25932" hidden="1" xr:uid="{00000000-0005-0000-0000-00004F650000}"/>
    <cellStyle name="Comma [0] 2 74 2 2" xfId="27105" hidden="1" xr:uid="{00000000-0005-0000-0000-0000E4690000}"/>
    <cellStyle name="Comma [0] 2 74 2 2" xfId="27389" hidden="1" xr:uid="{00000000-0005-0000-0000-0000006B0000}"/>
    <cellStyle name="Comma [0] 2 74 2 2" xfId="27626" hidden="1" xr:uid="{00000000-0005-0000-0000-0000ED6B0000}"/>
    <cellStyle name="Comma [0] 2 74 2 2" xfId="28766" hidden="1" xr:uid="{00000000-0005-0000-0000-000061700000}"/>
    <cellStyle name="Comma [0] 2 74 2 2" xfId="29050" hidden="1" xr:uid="{00000000-0005-0000-0000-00007D710000}"/>
    <cellStyle name="Comma [0] 2 74 2 2" xfId="29287" hidden="1" xr:uid="{00000000-0005-0000-0000-00006A720000}"/>
    <cellStyle name="Comma [0] 2 74 2 2" xfId="30401" hidden="1" xr:uid="{00000000-0005-0000-0000-0000C4760000}"/>
    <cellStyle name="Comma [0] 2 74 2 2" xfId="30685" hidden="1" xr:uid="{00000000-0005-0000-0000-0000E0770000}"/>
    <cellStyle name="Comma [0] 2 74 2 2" xfId="30922" hidden="1" xr:uid="{00000000-0005-0000-0000-0000CD780000}"/>
    <cellStyle name="Comma [0] 2 74 2 2" xfId="31912" hidden="1" xr:uid="{00000000-0005-0000-0000-0000AB7C0000}"/>
    <cellStyle name="Comma [0] 2 74 2 2" xfId="37222" hidden="1" xr:uid="{DE12D77C-7AE1-46E7-8BFB-D50BB6A9AE8A}"/>
    <cellStyle name="Comma [0] 2 74 2 2" xfId="37775" hidden="1" xr:uid="{A81A8E51-24E2-4357-A2A7-F736AECBAD79}"/>
    <cellStyle name="Comma [0] 2 74 2 2" xfId="38059" hidden="1" xr:uid="{E4CFB545-AFB8-4DDD-9974-B8703A1A47C7}"/>
    <cellStyle name="Comma [0] 2 74 2 2" xfId="38296" hidden="1" xr:uid="{EAF45788-7449-4F1F-B121-2BC06DDFB276}"/>
    <cellStyle name="Comma [0] 2 74 2 2" xfId="39994" hidden="1" xr:uid="{B169BCB8-252C-474F-A9EE-05ECAD0C71B3}"/>
    <cellStyle name="Comma [0] 2 74 2 2" xfId="40278" hidden="1" xr:uid="{96DF5E46-1ECD-4CE6-988B-8D7B3154D541}"/>
    <cellStyle name="Comma [0] 2 74 2 2" xfId="40515" hidden="1" xr:uid="{C2E254A9-9A25-4C2B-B61B-3AB0E154828A}"/>
    <cellStyle name="Comma [0] 2 74 2 2" xfId="41750" hidden="1" xr:uid="{DCF04239-B0D4-4904-930D-9A994E39E1EA}"/>
    <cellStyle name="Comma [0] 2 74 2 2" xfId="42034" hidden="1" xr:uid="{749295BF-4484-4DF2-A66E-62304794CD01}"/>
    <cellStyle name="Comma [0] 2 74 2 2" xfId="42271" hidden="1" xr:uid="{E19CE836-84CC-44DA-AC51-BDA0A13EC108}"/>
    <cellStyle name="Comma [0] 2 74 2 2" xfId="43506" hidden="1" xr:uid="{A3AE7CFF-129E-460A-8B15-F35895D18C88}"/>
    <cellStyle name="Comma [0] 2 74 2 2" xfId="43790" hidden="1" xr:uid="{CC2B154D-4D64-44BF-82DE-688818DC1E81}"/>
    <cellStyle name="Comma [0] 2 74 2 2" xfId="44027" hidden="1" xr:uid="{1FB645AB-A894-4D49-B712-B4633403A5E8}"/>
    <cellStyle name="Comma [0] 2 74 2 2" xfId="45262" hidden="1" xr:uid="{ED86F38D-FDA8-44D3-9F19-0892C1C17CFE}"/>
    <cellStyle name="Comma [0] 2 74 2 2" xfId="45546" hidden="1" xr:uid="{660B7ABC-3EEA-4031-B4CD-6B0F6F6A7AAB}"/>
    <cellStyle name="Comma [0] 2 74 2 2" xfId="45783" hidden="1" xr:uid="{32C69E5D-0D7C-46AC-B07F-0F7A44A97F24}"/>
    <cellStyle name="Comma [0] 2 74 2 2" xfId="47018" hidden="1" xr:uid="{2F6F0BDC-25E1-4B86-AB59-5CA99364CE0B}"/>
    <cellStyle name="Comma [0] 2 74 2 2" xfId="47302" hidden="1" xr:uid="{018C554A-CD69-48B5-BDDB-2F24606BD23E}"/>
    <cellStyle name="Comma [0] 2 74 2 2" xfId="47539" hidden="1" xr:uid="{477E88D7-D3D2-47E4-9E7A-99AFF1B4FA49}"/>
    <cellStyle name="Comma [0] 2 74 2 2" xfId="48771" hidden="1" xr:uid="{8396ED5F-03B6-44A2-A263-B3A5EC29D2D6}"/>
    <cellStyle name="Comma [0] 2 74 2 2" xfId="49055" hidden="1" xr:uid="{27788B05-5968-4DCD-8B96-282208699D11}"/>
    <cellStyle name="Comma [0] 2 74 2 2" xfId="49292" hidden="1" xr:uid="{848AFB69-A2E4-4C24-A4CA-40625A94A551}"/>
    <cellStyle name="Comma [0] 2 74 2 2" xfId="50521" hidden="1" xr:uid="{0D09E626-5E18-43E1-92C7-5E1892E07760}"/>
    <cellStyle name="Comma [0] 2 74 2 2" xfId="50805" hidden="1" xr:uid="{D79B6DC3-6FFC-47EC-A00C-D78B3A17CBD7}"/>
    <cellStyle name="Comma [0] 2 74 2 2" xfId="51042" hidden="1" xr:uid="{053B897E-CF10-4A2C-804E-B26034687EF4}"/>
    <cellStyle name="Comma [0] 2 74 2 2" xfId="52265" hidden="1" xr:uid="{ABF46254-7A8F-4393-AA10-1E3E920DEE04}"/>
    <cellStyle name="Comma [0] 2 74 2 2" xfId="52549" hidden="1" xr:uid="{AE9E08A0-3D3B-4E31-9A8A-6ACC311F45A2}"/>
    <cellStyle name="Comma [0] 2 74 2 2" xfId="52786" hidden="1" xr:uid="{00F1B069-00BF-449E-AE53-72D36D47E71B}"/>
    <cellStyle name="Comma [0] 2 74 2 2" xfId="53999" hidden="1" xr:uid="{FE103942-A0CE-4117-BE3B-3E9BAD394C48}"/>
    <cellStyle name="Comma [0] 2 74 2 2" xfId="54283" hidden="1" xr:uid="{357C390E-C19F-4322-B5C5-7B230714E715}"/>
    <cellStyle name="Comma [0] 2 74 2 2" xfId="54520" hidden="1" xr:uid="{C9CC8044-A930-4F16-ADF0-9BDCB1D84422}"/>
    <cellStyle name="Comma [0] 2 74 2 2" xfId="55723" hidden="1" xr:uid="{D632C8CF-6C26-40FD-9681-7D2DE01CF3EA}"/>
    <cellStyle name="Comma [0] 2 74 2 2" xfId="56007" hidden="1" xr:uid="{EB469E31-C90F-46D2-A469-762A062A41EF}"/>
    <cellStyle name="Comma [0] 2 74 2 2" xfId="56244" hidden="1" xr:uid="{83228909-5F4A-48BD-97EE-BE41EAEA58AE}"/>
    <cellStyle name="Comma [0] 2 74 2 2" xfId="57430" hidden="1" xr:uid="{82936953-B614-4471-82B1-F62E65363EC8}"/>
    <cellStyle name="Comma [0] 2 74 2 2" xfId="57714" hidden="1" xr:uid="{5A45D86D-5100-45DB-A512-2B6BD5207A86}"/>
    <cellStyle name="Comma [0] 2 74 2 2" xfId="57951" hidden="1" xr:uid="{96808A15-A41E-4FBB-9E1A-4B40CF47F4C9}"/>
    <cellStyle name="Comma [0] 2 74 2 2" xfId="59124" hidden="1" xr:uid="{C9CE293D-064E-4483-B54B-053228F82F12}"/>
    <cellStyle name="Comma [0] 2 74 2 2" xfId="59408" hidden="1" xr:uid="{65BC6B63-D32A-4CB5-9A96-E299604AFBDC}"/>
    <cellStyle name="Comma [0] 2 74 2 2" xfId="59645" hidden="1" xr:uid="{612ED43A-6FA2-404D-A01B-81C717BB4162}"/>
    <cellStyle name="Comma [0] 2 74 2 2" xfId="60785" hidden="1" xr:uid="{5B9C2F5C-67C9-4C0B-94D4-957B6CF9FDD2}"/>
    <cellStyle name="Comma [0] 2 74 2 2" xfId="61069" hidden="1" xr:uid="{6340C194-60F4-44A7-B43E-C7F642988BA1}"/>
    <cellStyle name="Comma [0] 2 74 2 2" xfId="61306" hidden="1" xr:uid="{47051DE5-D3BE-45C8-9B0E-B62EC595B3BB}"/>
    <cellStyle name="Comma [0] 2 74 2 2" xfId="62420" hidden="1" xr:uid="{3712FE3C-15C4-4EBC-85D7-92A938FAB977}"/>
    <cellStyle name="Comma [0] 2 74 2 2" xfId="62704" hidden="1" xr:uid="{79404C32-BAD3-4499-89BB-00CAD9AD7B9C}"/>
    <cellStyle name="Comma [0] 2 74 2 2" xfId="62941" hidden="1" xr:uid="{373918BC-3BC6-40BC-A8D1-747B413B29A8}"/>
    <cellStyle name="Comma [0] 2 74 2 2" xfId="63931" hidden="1" xr:uid="{84EA192A-8F4F-4113-AA8D-515A2A828DED}"/>
    <cellStyle name="Comma [0] 2 74 3" xfId="4542" xr:uid="{00000000-0005-0000-0000-0000C1110000}"/>
    <cellStyle name="Comma [0] 2 74 3 2" xfId="36561" xr:uid="{C1979E9E-0A8D-4B34-AAEA-7B91A15695AE}"/>
    <cellStyle name="Comma [0] 2 75" xfId="768" xr:uid="{00000000-0005-0000-0000-000003030000}"/>
    <cellStyle name="Comma [0] 2 75 2" xfId="1423" hidden="1" xr:uid="{00000000-0005-0000-0000-000092050000}"/>
    <cellStyle name="Comma [0] 2 75 2" xfId="1970" hidden="1" xr:uid="{00000000-0005-0000-0000-0000B5070000}"/>
    <cellStyle name="Comma [0] 2 75 2" xfId="2253" hidden="1" xr:uid="{00000000-0005-0000-0000-0000D0080000}"/>
    <cellStyle name="Comma [0] 2 75 2" xfId="2486" hidden="1" xr:uid="{00000000-0005-0000-0000-0000B9090000}"/>
    <cellStyle name="Comma [0] 2 75 2" xfId="33456" hidden="1" xr:uid="{45D326EA-472C-4A83-AB30-DFD97F18A611}"/>
    <cellStyle name="Comma [0] 2 75 2" xfId="34000" hidden="1" xr:uid="{57587D12-2425-4565-A8E0-8D334A100184}"/>
    <cellStyle name="Comma [0] 2 75 2" xfId="34283" hidden="1" xr:uid="{702484AC-7DDE-430D-BA96-B5ED2E578C0B}"/>
    <cellStyle name="Comma [0] 2 75 2" xfId="34516" hidden="1" xr:uid="{89BD9625-8C30-4089-B87A-14DF751D5B18}"/>
    <cellStyle name="Comma [0] 2 75 2" xfId="32821" xr:uid="{FABEB1FA-4207-4350-B7A3-0B3F103A35A4}"/>
    <cellStyle name="Comma [0] 2 75 2 2" xfId="5220" hidden="1" xr:uid="{00000000-0005-0000-0000-000067140000}"/>
    <cellStyle name="Comma [0] 2 75 2 2" xfId="5772" hidden="1" xr:uid="{00000000-0005-0000-0000-00008F160000}"/>
    <cellStyle name="Comma [0] 2 75 2 2" xfId="6055" hidden="1" xr:uid="{00000000-0005-0000-0000-0000AA170000}"/>
    <cellStyle name="Comma [0] 2 75 2 2" xfId="6288" hidden="1" xr:uid="{00000000-0005-0000-0000-000093180000}"/>
    <cellStyle name="Comma [0] 2 75 2 2" xfId="7991" hidden="1" xr:uid="{00000000-0005-0000-0000-00003A1F0000}"/>
    <cellStyle name="Comma [0] 2 75 2 2" xfId="8274" hidden="1" xr:uid="{00000000-0005-0000-0000-000055200000}"/>
    <cellStyle name="Comma [0] 2 75 2 2" xfId="8507" hidden="1" xr:uid="{00000000-0005-0000-0000-00003E210000}"/>
    <cellStyle name="Comma [0] 2 75 2 2" xfId="9747" hidden="1" xr:uid="{00000000-0005-0000-0000-000016260000}"/>
    <cellStyle name="Comma [0] 2 75 2 2" xfId="10030" hidden="1" xr:uid="{00000000-0005-0000-0000-000031270000}"/>
    <cellStyle name="Comma [0] 2 75 2 2" xfId="10263" hidden="1" xr:uid="{00000000-0005-0000-0000-00001A280000}"/>
    <cellStyle name="Comma [0] 2 75 2 2" xfId="11503" hidden="1" xr:uid="{00000000-0005-0000-0000-0000F22C0000}"/>
    <cellStyle name="Comma [0] 2 75 2 2" xfId="11786" hidden="1" xr:uid="{00000000-0005-0000-0000-00000D2E0000}"/>
    <cellStyle name="Comma [0] 2 75 2 2" xfId="12019" hidden="1" xr:uid="{00000000-0005-0000-0000-0000F62E0000}"/>
    <cellStyle name="Comma [0] 2 75 2 2" xfId="13259" hidden="1" xr:uid="{00000000-0005-0000-0000-0000CE330000}"/>
    <cellStyle name="Comma [0] 2 75 2 2" xfId="13542" hidden="1" xr:uid="{00000000-0005-0000-0000-0000E9340000}"/>
    <cellStyle name="Comma [0] 2 75 2 2" xfId="13775" hidden="1" xr:uid="{00000000-0005-0000-0000-0000D2350000}"/>
    <cellStyle name="Comma [0] 2 75 2 2" xfId="15015" hidden="1" xr:uid="{00000000-0005-0000-0000-0000AA3A0000}"/>
    <cellStyle name="Comma [0] 2 75 2 2" xfId="15298" hidden="1" xr:uid="{00000000-0005-0000-0000-0000C53B0000}"/>
    <cellStyle name="Comma [0] 2 75 2 2" xfId="15531" hidden="1" xr:uid="{00000000-0005-0000-0000-0000AE3C0000}"/>
    <cellStyle name="Comma [0] 2 75 2 2" xfId="16768" hidden="1" xr:uid="{00000000-0005-0000-0000-000083410000}"/>
    <cellStyle name="Comma [0] 2 75 2 2" xfId="17051" hidden="1" xr:uid="{00000000-0005-0000-0000-00009E420000}"/>
    <cellStyle name="Comma [0] 2 75 2 2" xfId="17284" hidden="1" xr:uid="{00000000-0005-0000-0000-000087430000}"/>
    <cellStyle name="Comma [0] 2 75 2 2" xfId="18518" hidden="1" xr:uid="{00000000-0005-0000-0000-000059480000}"/>
    <cellStyle name="Comma [0] 2 75 2 2" xfId="18801" hidden="1" xr:uid="{00000000-0005-0000-0000-000074490000}"/>
    <cellStyle name="Comma [0] 2 75 2 2" xfId="19034" hidden="1" xr:uid="{00000000-0005-0000-0000-00005D4A0000}"/>
    <cellStyle name="Comma [0] 2 75 2 2" xfId="20262" hidden="1" xr:uid="{00000000-0005-0000-0000-0000294F0000}"/>
    <cellStyle name="Comma [0] 2 75 2 2" xfId="20545" hidden="1" xr:uid="{00000000-0005-0000-0000-000044500000}"/>
    <cellStyle name="Comma [0] 2 75 2 2" xfId="20778" hidden="1" xr:uid="{00000000-0005-0000-0000-00002D510000}"/>
    <cellStyle name="Comma [0] 2 75 2 2" xfId="21996" hidden="1" xr:uid="{00000000-0005-0000-0000-0000EF550000}"/>
    <cellStyle name="Comma [0] 2 75 2 2" xfId="22279" hidden="1" xr:uid="{00000000-0005-0000-0000-00000A570000}"/>
    <cellStyle name="Comma [0] 2 75 2 2" xfId="22512" hidden="1" xr:uid="{00000000-0005-0000-0000-0000F3570000}"/>
    <cellStyle name="Comma [0] 2 75 2 2" xfId="23720" hidden="1" xr:uid="{00000000-0005-0000-0000-0000AB5C0000}"/>
    <cellStyle name="Comma [0] 2 75 2 2" xfId="24003" hidden="1" xr:uid="{00000000-0005-0000-0000-0000C65D0000}"/>
    <cellStyle name="Comma [0] 2 75 2 2" xfId="24236" hidden="1" xr:uid="{00000000-0005-0000-0000-0000AF5E0000}"/>
    <cellStyle name="Comma [0] 2 75 2 2" xfId="25427" hidden="1" xr:uid="{00000000-0005-0000-0000-000056630000}"/>
    <cellStyle name="Comma [0] 2 75 2 2" xfId="25710" hidden="1" xr:uid="{00000000-0005-0000-0000-000071640000}"/>
    <cellStyle name="Comma [0] 2 75 2 2" xfId="25943" hidden="1" xr:uid="{00000000-0005-0000-0000-00005A650000}"/>
    <cellStyle name="Comma [0] 2 75 2 2" xfId="27121" hidden="1" xr:uid="{00000000-0005-0000-0000-0000F4690000}"/>
    <cellStyle name="Comma [0] 2 75 2 2" xfId="27404" hidden="1" xr:uid="{00000000-0005-0000-0000-00000F6B0000}"/>
    <cellStyle name="Comma [0] 2 75 2 2" xfId="27637" hidden="1" xr:uid="{00000000-0005-0000-0000-0000F86B0000}"/>
    <cellStyle name="Comma [0] 2 75 2 2" xfId="28782" hidden="1" xr:uid="{00000000-0005-0000-0000-000071700000}"/>
    <cellStyle name="Comma [0] 2 75 2 2" xfId="29065" hidden="1" xr:uid="{00000000-0005-0000-0000-00008C710000}"/>
    <cellStyle name="Comma [0] 2 75 2 2" xfId="29298" hidden="1" xr:uid="{00000000-0005-0000-0000-000075720000}"/>
    <cellStyle name="Comma [0] 2 75 2 2" xfId="30417" hidden="1" xr:uid="{00000000-0005-0000-0000-0000D4760000}"/>
    <cellStyle name="Comma [0] 2 75 2 2" xfId="30700" hidden="1" xr:uid="{00000000-0005-0000-0000-0000EF770000}"/>
    <cellStyle name="Comma [0] 2 75 2 2" xfId="30933" hidden="1" xr:uid="{00000000-0005-0000-0000-0000D8780000}"/>
    <cellStyle name="Comma [0] 2 75 2 2" xfId="31928" hidden="1" xr:uid="{00000000-0005-0000-0000-0000BB7C0000}"/>
    <cellStyle name="Comma [0] 2 75 2 2" xfId="37239" hidden="1" xr:uid="{E55CA465-1B7B-42BC-BD15-B7F8016C30A5}"/>
    <cellStyle name="Comma [0] 2 75 2 2" xfId="37791" hidden="1" xr:uid="{BEB8A422-58B1-4CAA-ACF2-37102682596F}"/>
    <cellStyle name="Comma [0] 2 75 2 2" xfId="38074" hidden="1" xr:uid="{FEAE7471-51CA-495A-AF96-AF425A413E03}"/>
    <cellStyle name="Comma [0] 2 75 2 2" xfId="38307" hidden="1" xr:uid="{73221801-2DEC-4842-A30F-62708858430D}"/>
    <cellStyle name="Comma [0] 2 75 2 2" xfId="40010" hidden="1" xr:uid="{9BE2C35A-6B52-4DCE-ACBB-C572D01D7222}"/>
    <cellStyle name="Comma [0] 2 75 2 2" xfId="40293" hidden="1" xr:uid="{DED2CC16-4445-4A9C-B755-F01AF4218444}"/>
    <cellStyle name="Comma [0] 2 75 2 2" xfId="40526" hidden="1" xr:uid="{18948116-5BAC-4C95-A89D-1D2CFFDC9EE0}"/>
    <cellStyle name="Comma [0] 2 75 2 2" xfId="41766" hidden="1" xr:uid="{3CC37856-EDC1-40D7-B55D-0BE48B52031A}"/>
    <cellStyle name="Comma [0] 2 75 2 2" xfId="42049" hidden="1" xr:uid="{06A325F6-F02B-478D-BCB9-23FA88F9115F}"/>
    <cellStyle name="Comma [0] 2 75 2 2" xfId="42282" hidden="1" xr:uid="{CA018311-2B59-40EC-8D65-21897E33250F}"/>
    <cellStyle name="Comma [0] 2 75 2 2" xfId="43522" hidden="1" xr:uid="{76365706-D27A-44D5-A192-47945EE5AF86}"/>
    <cellStyle name="Comma [0] 2 75 2 2" xfId="43805" hidden="1" xr:uid="{B9D077E8-9F4B-434A-9583-3753EA9CEA37}"/>
    <cellStyle name="Comma [0] 2 75 2 2" xfId="44038" hidden="1" xr:uid="{AFB9D15D-E37A-4300-B595-C7810A4F555A}"/>
    <cellStyle name="Comma [0] 2 75 2 2" xfId="45278" hidden="1" xr:uid="{3DF3001C-9CF4-43D0-9036-DFD59913A821}"/>
    <cellStyle name="Comma [0] 2 75 2 2" xfId="45561" hidden="1" xr:uid="{59EDD75A-48BE-4A9E-A779-42E449E607DD}"/>
    <cellStyle name="Comma [0] 2 75 2 2" xfId="45794" hidden="1" xr:uid="{2DAED9D3-AB39-4DBD-A4B7-E8485FC99AE2}"/>
    <cellStyle name="Comma [0] 2 75 2 2" xfId="47034" hidden="1" xr:uid="{485828AE-CA7D-48E6-8B38-1AA9F9D59614}"/>
    <cellStyle name="Comma [0] 2 75 2 2" xfId="47317" hidden="1" xr:uid="{C816FE93-09F4-4775-8445-39E2703ECC1F}"/>
    <cellStyle name="Comma [0] 2 75 2 2" xfId="47550" hidden="1" xr:uid="{3369FA63-384E-4563-B07E-C6146BE01C88}"/>
    <cellStyle name="Comma [0] 2 75 2 2" xfId="48787" hidden="1" xr:uid="{404960A6-3DD8-4C8B-97CF-8DD42D825994}"/>
    <cellStyle name="Comma [0] 2 75 2 2" xfId="49070" hidden="1" xr:uid="{00A4585F-0995-456A-B97D-69D85124E63A}"/>
    <cellStyle name="Comma [0] 2 75 2 2" xfId="49303" hidden="1" xr:uid="{777A783F-791C-4CC0-9530-D26DF9635724}"/>
    <cellStyle name="Comma [0] 2 75 2 2" xfId="50537" hidden="1" xr:uid="{3D391C1F-64EB-4FC1-8F14-85115FB5F6DC}"/>
    <cellStyle name="Comma [0] 2 75 2 2" xfId="50820" hidden="1" xr:uid="{3D70FE61-95E1-4298-8948-60EEE7C908BB}"/>
    <cellStyle name="Comma [0] 2 75 2 2" xfId="51053" hidden="1" xr:uid="{909E3710-B4A3-43CD-B227-31830A28F7D5}"/>
    <cellStyle name="Comma [0] 2 75 2 2" xfId="52281" hidden="1" xr:uid="{0480C07F-4990-43B1-8B46-488284EFE933}"/>
    <cellStyle name="Comma [0] 2 75 2 2" xfId="52564" hidden="1" xr:uid="{CA49D3EC-9BB7-4FE2-93D4-95785444AF7C}"/>
    <cellStyle name="Comma [0] 2 75 2 2" xfId="52797" hidden="1" xr:uid="{F323CAD0-4226-4F1F-B949-093A7BA12372}"/>
    <cellStyle name="Comma [0] 2 75 2 2" xfId="54015" hidden="1" xr:uid="{1BE52024-6961-4E78-87B2-C710481734B6}"/>
    <cellStyle name="Comma [0] 2 75 2 2" xfId="54298" hidden="1" xr:uid="{0593C736-EFD6-4FCF-89E2-650DED8E7CDD}"/>
    <cellStyle name="Comma [0] 2 75 2 2" xfId="54531" hidden="1" xr:uid="{F4F3DE0A-BB6F-4C40-8555-737202F1EB6E}"/>
    <cellStyle name="Comma [0] 2 75 2 2" xfId="55739" hidden="1" xr:uid="{C0CCC851-7C2E-42A3-9FE7-CF8839A393BF}"/>
    <cellStyle name="Comma [0] 2 75 2 2" xfId="56022" hidden="1" xr:uid="{9E5B6D4F-F252-4C8E-BC78-F4F3806E9EAA}"/>
    <cellStyle name="Comma [0] 2 75 2 2" xfId="56255" hidden="1" xr:uid="{C813CAE4-B2BF-4FC7-ADCD-65FCBEEC6878}"/>
    <cellStyle name="Comma [0] 2 75 2 2" xfId="57446" hidden="1" xr:uid="{51E108E9-DD66-4948-AE52-D499BB553B39}"/>
    <cellStyle name="Comma [0] 2 75 2 2" xfId="57729" hidden="1" xr:uid="{721591E2-3E9B-42B2-9626-55C7868D02C2}"/>
    <cellStyle name="Comma [0] 2 75 2 2" xfId="57962" hidden="1" xr:uid="{2965AEDF-20AE-4488-88E1-BFFFEE31EE61}"/>
    <cellStyle name="Comma [0] 2 75 2 2" xfId="59140" hidden="1" xr:uid="{C6CD6B8F-4F24-4236-BB22-73F67D58A7CB}"/>
    <cellStyle name="Comma [0] 2 75 2 2" xfId="59423" hidden="1" xr:uid="{69C6EA8B-AFDD-4EE5-AE77-26421B4ADAD8}"/>
    <cellStyle name="Comma [0] 2 75 2 2" xfId="59656" hidden="1" xr:uid="{1CFEE083-98C3-4193-8D29-EB164290A2CB}"/>
    <cellStyle name="Comma [0] 2 75 2 2" xfId="60801" hidden="1" xr:uid="{1CB36E45-E1EF-41B3-9DB1-615EB7F9AFC6}"/>
    <cellStyle name="Comma [0] 2 75 2 2" xfId="61084" hidden="1" xr:uid="{823AAB5C-6C6A-4DDF-99B6-4A3638186E44}"/>
    <cellStyle name="Comma [0] 2 75 2 2" xfId="61317" hidden="1" xr:uid="{42FC571D-860E-4A7F-9AB1-D56647D05BE0}"/>
    <cellStyle name="Comma [0] 2 75 2 2" xfId="62436" hidden="1" xr:uid="{05BAF19C-5D74-4758-8E08-DC0D7E71CAA4}"/>
    <cellStyle name="Comma [0] 2 75 2 2" xfId="62719" hidden="1" xr:uid="{CC8098F1-9DD7-4041-BC25-B22A7D114657}"/>
    <cellStyle name="Comma [0] 2 75 2 2" xfId="62952" hidden="1" xr:uid="{BAA4A8F8-20E2-407E-AF1B-220E34D69251}"/>
    <cellStyle name="Comma [0] 2 75 2 2" xfId="63947" hidden="1" xr:uid="{C44880FC-C00C-409B-969C-E66D0BB60C4A}"/>
    <cellStyle name="Comma [0] 2 75 3" xfId="4559" xr:uid="{00000000-0005-0000-0000-0000D2110000}"/>
    <cellStyle name="Comma [0] 2 75 3 2" xfId="36578" xr:uid="{DC246DE8-E9B4-4D76-9804-BDDA373F22F0}"/>
    <cellStyle name="Comma [0] 2 76" xfId="746" xr:uid="{00000000-0005-0000-0000-0000ED020000}"/>
    <cellStyle name="Comma [0] 2 76 2" xfId="1401" hidden="1" xr:uid="{00000000-0005-0000-0000-00007C050000}"/>
    <cellStyle name="Comma [0] 2 76 2" xfId="1950" hidden="1" xr:uid="{00000000-0005-0000-0000-0000A1070000}"/>
    <cellStyle name="Comma [0] 2 76 2" xfId="2234" hidden="1" xr:uid="{00000000-0005-0000-0000-0000BD080000}"/>
    <cellStyle name="Comma [0] 2 76 2" xfId="2472" hidden="1" xr:uid="{00000000-0005-0000-0000-0000AB090000}"/>
    <cellStyle name="Comma [0] 2 76 2" xfId="33434" hidden="1" xr:uid="{A5009CDD-539E-4560-A632-7E4FA5EF45C9}"/>
    <cellStyle name="Comma [0] 2 76 2" xfId="33980" hidden="1" xr:uid="{7A6BE997-E6E0-4BF1-A8F4-8480BDC0893D}"/>
    <cellStyle name="Comma [0] 2 76 2" xfId="34264" hidden="1" xr:uid="{DF2FCEA3-D2A2-4CE6-B8B5-B7898F23282D}"/>
    <cellStyle name="Comma [0] 2 76 2" xfId="34502" hidden="1" xr:uid="{4B8B6A6D-EB98-4AFF-884B-20A96544F8F8}"/>
    <cellStyle name="Comma [0] 2 76 2" xfId="32799" xr:uid="{D5D78503-56CC-4511-A288-14FF43EF0A13}"/>
    <cellStyle name="Comma [0] 2 76 2 2" xfId="5198" hidden="1" xr:uid="{00000000-0005-0000-0000-000051140000}"/>
    <cellStyle name="Comma [0] 2 76 2 2" xfId="5752" hidden="1" xr:uid="{00000000-0005-0000-0000-00007B160000}"/>
    <cellStyle name="Comma [0] 2 76 2 2" xfId="6036" hidden="1" xr:uid="{00000000-0005-0000-0000-000097170000}"/>
    <cellStyle name="Comma [0] 2 76 2 2" xfId="6274" hidden="1" xr:uid="{00000000-0005-0000-0000-000085180000}"/>
    <cellStyle name="Comma [0] 2 76 2 2" xfId="7971" hidden="1" xr:uid="{00000000-0005-0000-0000-0000261F0000}"/>
    <cellStyle name="Comma [0] 2 76 2 2" xfId="8255" hidden="1" xr:uid="{00000000-0005-0000-0000-000042200000}"/>
    <cellStyle name="Comma [0] 2 76 2 2" xfId="8493" hidden="1" xr:uid="{00000000-0005-0000-0000-000030210000}"/>
    <cellStyle name="Comma [0] 2 76 2 2" xfId="9727" hidden="1" xr:uid="{00000000-0005-0000-0000-000002260000}"/>
    <cellStyle name="Comma [0] 2 76 2 2" xfId="10011" hidden="1" xr:uid="{00000000-0005-0000-0000-00001E270000}"/>
    <cellStyle name="Comma [0] 2 76 2 2" xfId="10249" hidden="1" xr:uid="{00000000-0005-0000-0000-00000C280000}"/>
    <cellStyle name="Comma [0] 2 76 2 2" xfId="11483" hidden="1" xr:uid="{00000000-0005-0000-0000-0000DE2C0000}"/>
    <cellStyle name="Comma [0] 2 76 2 2" xfId="11767" hidden="1" xr:uid="{00000000-0005-0000-0000-0000FA2D0000}"/>
    <cellStyle name="Comma [0] 2 76 2 2" xfId="12005" hidden="1" xr:uid="{00000000-0005-0000-0000-0000E82E0000}"/>
    <cellStyle name="Comma [0] 2 76 2 2" xfId="13239" hidden="1" xr:uid="{00000000-0005-0000-0000-0000BA330000}"/>
    <cellStyle name="Comma [0] 2 76 2 2" xfId="13523" hidden="1" xr:uid="{00000000-0005-0000-0000-0000D6340000}"/>
    <cellStyle name="Comma [0] 2 76 2 2" xfId="13761" hidden="1" xr:uid="{00000000-0005-0000-0000-0000C4350000}"/>
    <cellStyle name="Comma [0] 2 76 2 2" xfId="14995" hidden="1" xr:uid="{00000000-0005-0000-0000-0000963A0000}"/>
    <cellStyle name="Comma [0] 2 76 2 2" xfId="15279" hidden="1" xr:uid="{00000000-0005-0000-0000-0000B23B0000}"/>
    <cellStyle name="Comma [0] 2 76 2 2" xfId="15517" hidden="1" xr:uid="{00000000-0005-0000-0000-0000A03C0000}"/>
    <cellStyle name="Comma [0] 2 76 2 2" xfId="16748" hidden="1" xr:uid="{00000000-0005-0000-0000-00006F410000}"/>
    <cellStyle name="Comma [0] 2 76 2 2" xfId="17032" hidden="1" xr:uid="{00000000-0005-0000-0000-00008B420000}"/>
    <cellStyle name="Comma [0] 2 76 2 2" xfId="17270" hidden="1" xr:uid="{00000000-0005-0000-0000-000079430000}"/>
    <cellStyle name="Comma [0] 2 76 2 2" xfId="18498" hidden="1" xr:uid="{00000000-0005-0000-0000-000045480000}"/>
    <cellStyle name="Comma [0] 2 76 2 2" xfId="18782" hidden="1" xr:uid="{00000000-0005-0000-0000-000061490000}"/>
    <cellStyle name="Comma [0] 2 76 2 2" xfId="19020" hidden="1" xr:uid="{00000000-0005-0000-0000-00004F4A0000}"/>
    <cellStyle name="Comma [0] 2 76 2 2" xfId="20242" hidden="1" xr:uid="{00000000-0005-0000-0000-0000154F0000}"/>
    <cellStyle name="Comma [0] 2 76 2 2" xfId="20526" hidden="1" xr:uid="{00000000-0005-0000-0000-000031500000}"/>
    <cellStyle name="Comma [0] 2 76 2 2" xfId="20764" hidden="1" xr:uid="{00000000-0005-0000-0000-00001F510000}"/>
    <cellStyle name="Comma [0] 2 76 2 2" xfId="21976" hidden="1" xr:uid="{00000000-0005-0000-0000-0000DB550000}"/>
    <cellStyle name="Comma [0] 2 76 2 2" xfId="22260" hidden="1" xr:uid="{00000000-0005-0000-0000-0000F7560000}"/>
    <cellStyle name="Comma [0] 2 76 2 2" xfId="22498" hidden="1" xr:uid="{00000000-0005-0000-0000-0000E5570000}"/>
    <cellStyle name="Comma [0] 2 76 2 2" xfId="23700" hidden="1" xr:uid="{00000000-0005-0000-0000-0000975C0000}"/>
    <cellStyle name="Comma [0] 2 76 2 2" xfId="23984" hidden="1" xr:uid="{00000000-0005-0000-0000-0000B35D0000}"/>
    <cellStyle name="Comma [0] 2 76 2 2" xfId="24222" hidden="1" xr:uid="{00000000-0005-0000-0000-0000A15E0000}"/>
    <cellStyle name="Comma [0] 2 76 2 2" xfId="25407" hidden="1" xr:uid="{00000000-0005-0000-0000-000042630000}"/>
    <cellStyle name="Comma [0] 2 76 2 2" xfId="25691" hidden="1" xr:uid="{00000000-0005-0000-0000-00005E640000}"/>
    <cellStyle name="Comma [0] 2 76 2 2" xfId="25929" hidden="1" xr:uid="{00000000-0005-0000-0000-00004C650000}"/>
    <cellStyle name="Comma [0] 2 76 2 2" xfId="27101" hidden="1" xr:uid="{00000000-0005-0000-0000-0000E0690000}"/>
    <cellStyle name="Comma [0] 2 76 2 2" xfId="27385" hidden="1" xr:uid="{00000000-0005-0000-0000-0000FC6A0000}"/>
    <cellStyle name="Comma [0] 2 76 2 2" xfId="27623" hidden="1" xr:uid="{00000000-0005-0000-0000-0000EA6B0000}"/>
    <cellStyle name="Comma [0] 2 76 2 2" xfId="28762" hidden="1" xr:uid="{00000000-0005-0000-0000-00005D700000}"/>
    <cellStyle name="Comma [0] 2 76 2 2" xfId="29046" hidden="1" xr:uid="{00000000-0005-0000-0000-000079710000}"/>
    <cellStyle name="Comma [0] 2 76 2 2" xfId="29284" hidden="1" xr:uid="{00000000-0005-0000-0000-000067720000}"/>
    <cellStyle name="Comma [0] 2 76 2 2" xfId="30397" hidden="1" xr:uid="{00000000-0005-0000-0000-0000C0760000}"/>
    <cellStyle name="Comma [0] 2 76 2 2" xfId="30681" hidden="1" xr:uid="{00000000-0005-0000-0000-0000DC770000}"/>
    <cellStyle name="Comma [0] 2 76 2 2" xfId="30919" hidden="1" xr:uid="{00000000-0005-0000-0000-0000CA780000}"/>
    <cellStyle name="Comma [0] 2 76 2 2" xfId="31908" hidden="1" xr:uid="{00000000-0005-0000-0000-0000A77C0000}"/>
    <cellStyle name="Comma [0] 2 76 2 2" xfId="37217" hidden="1" xr:uid="{E13913F6-4628-42BA-B97C-34271FBF13B5}"/>
    <cellStyle name="Comma [0] 2 76 2 2" xfId="37771" hidden="1" xr:uid="{B267C04A-0C60-4A23-A27E-972EE23F5A4A}"/>
    <cellStyle name="Comma [0] 2 76 2 2" xfId="38055" hidden="1" xr:uid="{622AEAA3-2D24-4367-BD23-BEC9D216F05C}"/>
    <cellStyle name="Comma [0] 2 76 2 2" xfId="38293" hidden="1" xr:uid="{DDACB278-9B53-4303-B5AD-CE29AD9C7875}"/>
    <cellStyle name="Comma [0] 2 76 2 2" xfId="39990" hidden="1" xr:uid="{1BEE1126-AB46-40D3-8FDE-0B6EFCCF148F}"/>
    <cellStyle name="Comma [0] 2 76 2 2" xfId="40274" hidden="1" xr:uid="{1D38578B-5433-4B7D-A15D-9C4CFC252AB5}"/>
    <cellStyle name="Comma [0] 2 76 2 2" xfId="40512" hidden="1" xr:uid="{44C2604E-5F15-4B5C-8B7C-54738C31B35E}"/>
    <cellStyle name="Comma [0] 2 76 2 2" xfId="41746" hidden="1" xr:uid="{B4D7D893-08A7-484B-81DB-F0D285D4A1B5}"/>
    <cellStyle name="Comma [0] 2 76 2 2" xfId="42030" hidden="1" xr:uid="{F07051DF-F134-4CB5-B263-8EC76AED5198}"/>
    <cellStyle name="Comma [0] 2 76 2 2" xfId="42268" hidden="1" xr:uid="{2D06A0CA-FE72-450C-82D6-689CB7A50905}"/>
    <cellStyle name="Comma [0] 2 76 2 2" xfId="43502" hidden="1" xr:uid="{6788D9CE-8821-4DEE-ADD0-8F51D4021407}"/>
    <cellStyle name="Comma [0] 2 76 2 2" xfId="43786" hidden="1" xr:uid="{9E360C6F-79B6-4C02-8390-C47CEF8A9A9A}"/>
    <cellStyle name="Comma [0] 2 76 2 2" xfId="44024" hidden="1" xr:uid="{A153F6A4-4187-4A1E-97E9-6D39F4A5EF3C}"/>
    <cellStyle name="Comma [0] 2 76 2 2" xfId="45258" hidden="1" xr:uid="{44D34151-0C67-465F-A6E4-372EDCEA6351}"/>
    <cellStyle name="Comma [0] 2 76 2 2" xfId="45542" hidden="1" xr:uid="{839107C0-3CF8-4EEB-939C-15401B3B3F5A}"/>
    <cellStyle name="Comma [0] 2 76 2 2" xfId="45780" hidden="1" xr:uid="{55E09738-6E43-400D-B006-98C2BB23AC48}"/>
    <cellStyle name="Comma [0] 2 76 2 2" xfId="47014" hidden="1" xr:uid="{CFC4C4A8-A7AF-4C21-AE08-8648F77E8A23}"/>
    <cellStyle name="Comma [0] 2 76 2 2" xfId="47298" hidden="1" xr:uid="{516E2CB3-63CC-4695-A55C-6B0C3BE2395C}"/>
    <cellStyle name="Comma [0] 2 76 2 2" xfId="47536" hidden="1" xr:uid="{8F3EA883-1FAB-48D3-A0D8-43472F6A30A6}"/>
    <cellStyle name="Comma [0] 2 76 2 2" xfId="48767" hidden="1" xr:uid="{128CDEA5-32D7-4106-8FE0-D4F236642BFE}"/>
    <cellStyle name="Comma [0] 2 76 2 2" xfId="49051" hidden="1" xr:uid="{8C6D9D47-7041-4C40-93FF-B7EE5D459F91}"/>
    <cellStyle name="Comma [0] 2 76 2 2" xfId="49289" hidden="1" xr:uid="{1067169F-1A43-4246-9F6F-044010E50180}"/>
    <cellStyle name="Comma [0] 2 76 2 2" xfId="50517" hidden="1" xr:uid="{5C058AD5-2DD8-4989-BD99-258AF7ECB7CB}"/>
    <cellStyle name="Comma [0] 2 76 2 2" xfId="50801" hidden="1" xr:uid="{EAE06447-75D5-4F97-B4FF-44F0CE7E509C}"/>
    <cellStyle name="Comma [0] 2 76 2 2" xfId="51039" hidden="1" xr:uid="{0E7080B2-3F1B-4BD3-95F4-FA0967DD69DA}"/>
    <cellStyle name="Comma [0] 2 76 2 2" xfId="52261" hidden="1" xr:uid="{65EB72A7-BD2C-4F4C-A71C-9268BB6A7C5A}"/>
    <cellStyle name="Comma [0] 2 76 2 2" xfId="52545" hidden="1" xr:uid="{8D50DD7C-CBA1-44DD-9EC0-B6E0C25174F0}"/>
    <cellStyle name="Comma [0] 2 76 2 2" xfId="52783" hidden="1" xr:uid="{86263BEC-23D9-43ED-8785-9C89B6B091F4}"/>
    <cellStyle name="Comma [0] 2 76 2 2" xfId="53995" hidden="1" xr:uid="{2735F7C9-D3E5-4556-BCC5-A919472224AE}"/>
    <cellStyle name="Comma [0] 2 76 2 2" xfId="54279" hidden="1" xr:uid="{04C9C441-98FD-4CB1-AC2F-F2F4D96F0ED5}"/>
    <cellStyle name="Comma [0] 2 76 2 2" xfId="54517" hidden="1" xr:uid="{B28BF2F8-AEE2-4295-B2E6-52338E3E6289}"/>
    <cellStyle name="Comma [0] 2 76 2 2" xfId="55719" hidden="1" xr:uid="{CF8FAD50-CA7A-4049-9F9A-A6CCFD7BD39C}"/>
    <cellStyle name="Comma [0] 2 76 2 2" xfId="56003" hidden="1" xr:uid="{1622BA75-F958-4F49-893C-70D34D756238}"/>
    <cellStyle name="Comma [0] 2 76 2 2" xfId="56241" hidden="1" xr:uid="{9867B514-7DD5-48CE-85AE-0E0490823D7C}"/>
    <cellStyle name="Comma [0] 2 76 2 2" xfId="57426" hidden="1" xr:uid="{5C0800F8-9E6F-45B3-ADA3-74F58536BEB6}"/>
    <cellStyle name="Comma [0] 2 76 2 2" xfId="57710" hidden="1" xr:uid="{D708E53B-3E03-4ADC-924D-38748C7452DE}"/>
    <cellStyle name="Comma [0] 2 76 2 2" xfId="57948" hidden="1" xr:uid="{4F089D37-1FA4-4BB8-B2D4-00A12A2CBCA3}"/>
    <cellStyle name="Comma [0] 2 76 2 2" xfId="59120" hidden="1" xr:uid="{BC6A23DA-CD2D-4C89-A029-25141A45EEF3}"/>
    <cellStyle name="Comma [0] 2 76 2 2" xfId="59404" hidden="1" xr:uid="{0A50F991-9986-4857-986C-9FCEAEC1C4A0}"/>
    <cellStyle name="Comma [0] 2 76 2 2" xfId="59642" hidden="1" xr:uid="{42BC004D-FDE8-4D6E-971C-A53A05B953CB}"/>
    <cellStyle name="Comma [0] 2 76 2 2" xfId="60781" hidden="1" xr:uid="{466F9C29-1E82-47F2-8F48-7E00B7069680}"/>
    <cellStyle name="Comma [0] 2 76 2 2" xfId="61065" hidden="1" xr:uid="{5E15A7BE-CDE5-4496-AD22-D41265926BFE}"/>
    <cellStyle name="Comma [0] 2 76 2 2" xfId="61303" hidden="1" xr:uid="{992D24D7-6FD5-401F-8CCA-1E67775335E6}"/>
    <cellStyle name="Comma [0] 2 76 2 2" xfId="62416" hidden="1" xr:uid="{F9E84050-F808-49EF-B701-2D502D506BE1}"/>
    <cellStyle name="Comma [0] 2 76 2 2" xfId="62700" hidden="1" xr:uid="{DCED6717-F67D-4986-BC5D-652A250C110B}"/>
    <cellStyle name="Comma [0] 2 76 2 2" xfId="62938" hidden="1" xr:uid="{95B9F5A1-7265-47FE-95CD-02FC19EB4154}"/>
    <cellStyle name="Comma [0] 2 76 2 2" xfId="63927" hidden="1" xr:uid="{8C2DF41B-FD8D-4F0C-9EAE-EEC76044E7A5}"/>
    <cellStyle name="Comma [0] 2 76 3" xfId="4537" xr:uid="{00000000-0005-0000-0000-0000BC110000}"/>
    <cellStyle name="Comma [0] 2 76 3 2" xfId="36556" xr:uid="{09505EB5-806F-4B34-8686-C71D7EBE73E8}"/>
    <cellStyle name="Comma [0] 2 77" xfId="743" xr:uid="{00000000-0005-0000-0000-0000EA020000}"/>
    <cellStyle name="Comma [0] 2 77 2" xfId="1398" hidden="1" xr:uid="{00000000-0005-0000-0000-000079050000}"/>
    <cellStyle name="Comma [0] 2 77 2" xfId="1947" hidden="1" xr:uid="{00000000-0005-0000-0000-00009E070000}"/>
    <cellStyle name="Comma [0] 2 77 2" xfId="2231" hidden="1" xr:uid="{00000000-0005-0000-0000-0000BA080000}"/>
    <cellStyle name="Comma [0] 2 77 2" xfId="2470" hidden="1" xr:uid="{00000000-0005-0000-0000-0000A9090000}"/>
    <cellStyle name="Comma [0] 2 77 2" xfId="33431" hidden="1" xr:uid="{DD28B8A2-1DC0-4401-BA98-7D3EF0D8F503}"/>
    <cellStyle name="Comma [0] 2 77 2" xfId="33977" hidden="1" xr:uid="{8176856A-1493-40DE-96CC-67724E2086D0}"/>
    <cellStyle name="Comma [0] 2 77 2" xfId="34261" hidden="1" xr:uid="{3F7C85E9-7CCD-4202-AEFE-739F38FBB42C}"/>
    <cellStyle name="Comma [0] 2 77 2" xfId="34500" hidden="1" xr:uid="{709281D1-51B7-40CE-B846-7C20A4AEF3E3}"/>
    <cellStyle name="Comma [0] 2 77 2" xfId="32796" xr:uid="{8B9812FD-A345-4D97-97BC-D9B82457B245}"/>
    <cellStyle name="Comma [0] 2 77 2 2" xfId="5195" hidden="1" xr:uid="{00000000-0005-0000-0000-00004E140000}"/>
    <cellStyle name="Comma [0] 2 77 2 2" xfId="5749" hidden="1" xr:uid="{00000000-0005-0000-0000-000078160000}"/>
    <cellStyle name="Comma [0] 2 77 2 2" xfId="6033" hidden="1" xr:uid="{00000000-0005-0000-0000-000094170000}"/>
    <cellStyle name="Comma [0] 2 77 2 2" xfId="6272" hidden="1" xr:uid="{00000000-0005-0000-0000-000083180000}"/>
    <cellStyle name="Comma [0] 2 77 2 2" xfId="7968" hidden="1" xr:uid="{00000000-0005-0000-0000-0000231F0000}"/>
    <cellStyle name="Comma [0] 2 77 2 2" xfId="8252" hidden="1" xr:uid="{00000000-0005-0000-0000-00003F200000}"/>
    <cellStyle name="Comma [0] 2 77 2 2" xfId="8491" hidden="1" xr:uid="{00000000-0005-0000-0000-00002E210000}"/>
    <cellStyle name="Comma [0] 2 77 2 2" xfId="9724" hidden="1" xr:uid="{00000000-0005-0000-0000-0000FF250000}"/>
    <cellStyle name="Comma [0] 2 77 2 2" xfId="10008" hidden="1" xr:uid="{00000000-0005-0000-0000-00001B270000}"/>
    <cellStyle name="Comma [0] 2 77 2 2" xfId="10247" hidden="1" xr:uid="{00000000-0005-0000-0000-00000A280000}"/>
    <cellStyle name="Comma [0] 2 77 2 2" xfId="11480" hidden="1" xr:uid="{00000000-0005-0000-0000-0000DB2C0000}"/>
    <cellStyle name="Comma [0] 2 77 2 2" xfId="11764" hidden="1" xr:uid="{00000000-0005-0000-0000-0000F72D0000}"/>
    <cellStyle name="Comma [0] 2 77 2 2" xfId="12003" hidden="1" xr:uid="{00000000-0005-0000-0000-0000E62E0000}"/>
    <cellStyle name="Comma [0] 2 77 2 2" xfId="13236" hidden="1" xr:uid="{00000000-0005-0000-0000-0000B7330000}"/>
    <cellStyle name="Comma [0] 2 77 2 2" xfId="13520" hidden="1" xr:uid="{00000000-0005-0000-0000-0000D3340000}"/>
    <cellStyle name="Comma [0] 2 77 2 2" xfId="13759" hidden="1" xr:uid="{00000000-0005-0000-0000-0000C2350000}"/>
    <cellStyle name="Comma [0] 2 77 2 2" xfId="14992" hidden="1" xr:uid="{00000000-0005-0000-0000-0000933A0000}"/>
    <cellStyle name="Comma [0] 2 77 2 2" xfId="15276" hidden="1" xr:uid="{00000000-0005-0000-0000-0000AF3B0000}"/>
    <cellStyle name="Comma [0] 2 77 2 2" xfId="15515" hidden="1" xr:uid="{00000000-0005-0000-0000-00009E3C0000}"/>
    <cellStyle name="Comma [0] 2 77 2 2" xfId="16745" hidden="1" xr:uid="{00000000-0005-0000-0000-00006C410000}"/>
    <cellStyle name="Comma [0] 2 77 2 2" xfId="17029" hidden="1" xr:uid="{00000000-0005-0000-0000-000088420000}"/>
    <cellStyle name="Comma [0] 2 77 2 2" xfId="17268" hidden="1" xr:uid="{00000000-0005-0000-0000-000077430000}"/>
    <cellStyle name="Comma [0] 2 77 2 2" xfId="18495" hidden="1" xr:uid="{00000000-0005-0000-0000-000042480000}"/>
    <cellStyle name="Comma [0] 2 77 2 2" xfId="18779" hidden="1" xr:uid="{00000000-0005-0000-0000-00005E490000}"/>
    <cellStyle name="Comma [0] 2 77 2 2" xfId="19018" hidden="1" xr:uid="{00000000-0005-0000-0000-00004D4A0000}"/>
    <cellStyle name="Comma [0] 2 77 2 2" xfId="20239" hidden="1" xr:uid="{00000000-0005-0000-0000-0000124F0000}"/>
    <cellStyle name="Comma [0] 2 77 2 2" xfId="20523" hidden="1" xr:uid="{00000000-0005-0000-0000-00002E500000}"/>
    <cellStyle name="Comma [0] 2 77 2 2" xfId="20762" hidden="1" xr:uid="{00000000-0005-0000-0000-00001D510000}"/>
    <cellStyle name="Comma [0] 2 77 2 2" xfId="21973" hidden="1" xr:uid="{00000000-0005-0000-0000-0000D8550000}"/>
    <cellStyle name="Comma [0] 2 77 2 2" xfId="22257" hidden="1" xr:uid="{00000000-0005-0000-0000-0000F4560000}"/>
    <cellStyle name="Comma [0] 2 77 2 2" xfId="22496" hidden="1" xr:uid="{00000000-0005-0000-0000-0000E3570000}"/>
    <cellStyle name="Comma [0] 2 77 2 2" xfId="23697" hidden="1" xr:uid="{00000000-0005-0000-0000-0000945C0000}"/>
    <cellStyle name="Comma [0] 2 77 2 2" xfId="23981" hidden="1" xr:uid="{00000000-0005-0000-0000-0000B05D0000}"/>
    <cellStyle name="Comma [0] 2 77 2 2" xfId="24220" hidden="1" xr:uid="{00000000-0005-0000-0000-00009F5E0000}"/>
    <cellStyle name="Comma [0] 2 77 2 2" xfId="25404" hidden="1" xr:uid="{00000000-0005-0000-0000-00003F630000}"/>
    <cellStyle name="Comma [0] 2 77 2 2" xfId="25688" hidden="1" xr:uid="{00000000-0005-0000-0000-00005B640000}"/>
    <cellStyle name="Comma [0] 2 77 2 2" xfId="25927" hidden="1" xr:uid="{00000000-0005-0000-0000-00004A650000}"/>
    <cellStyle name="Comma [0] 2 77 2 2" xfId="27098" hidden="1" xr:uid="{00000000-0005-0000-0000-0000DD690000}"/>
    <cellStyle name="Comma [0] 2 77 2 2" xfId="27382" hidden="1" xr:uid="{00000000-0005-0000-0000-0000F96A0000}"/>
    <cellStyle name="Comma [0] 2 77 2 2" xfId="27621" hidden="1" xr:uid="{00000000-0005-0000-0000-0000E86B0000}"/>
    <cellStyle name="Comma [0] 2 77 2 2" xfId="28759" hidden="1" xr:uid="{00000000-0005-0000-0000-00005A700000}"/>
    <cellStyle name="Comma [0] 2 77 2 2" xfId="29043" hidden="1" xr:uid="{00000000-0005-0000-0000-000076710000}"/>
    <cellStyle name="Comma [0] 2 77 2 2" xfId="29282" hidden="1" xr:uid="{00000000-0005-0000-0000-000065720000}"/>
    <cellStyle name="Comma [0] 2 77 2 2" xfId="30394" hidden="1" xr:uid="{00000000-0005-0000-0000-0000BD760000}"/>
    <cellStyle name="Comma [0] 2 77 2 2" xfId="30678" hidden="1" xr:uid="{00000000-0005-0000-0000-0000D9770000}"/>
    <cellStyle name="Comma [0] 2 77 2 2" xfId="30917" hidden="1" xr:uid="{00000000-0005-0000-0000-0000C8780000}"/>
    <cellStyle name="Comma [0] 2 77 2 2" xfId="31905" hidden="1" xr:uid="{00000000-0005-0000-0000-0000A47C0000}"/>
    <cellStyle name="Comma [0] 2 77 2 2" xfId="37214" hidden="1" xr:uid="{9D642361-B419-4E35-99E1-E5A463CAF973}"/>
    <cellStyle name="Comma [0] 2 77 2 2" xfId="37768" hidden="1" xr:uid="{A6FE94AE-5AC3-45CF-99EF-4311BA401100}"/>
    <cellStyle name="Comma [0] 2 77 2 2" xfId="38052" hidden="1" xr:uid="{583E2542-6C77-46F0-B356-A3ADBD1CDE0A}"/>
    <cellStyle name="Comma [0] 2 77 2 2" xfId="38291" hidden="1" xr:uid="{499C2585-C5BD-4EEF-8B02-192F5BB794F2}"/>
    <cellStyle name="Comma [0] 2 77 2 2" xfId="39987" hidden="1" xr:uid="{6CD4F02E-E5F1-42FA-80AF-065136AB3496}"/>
    <cellStyle name="Comma [0] 2 77 2 2" xfId="40271" hidden="1" xr:uid="{CD828363-3ED5-4589-B14F-8A979BBB7614}"/>
    <cellStyle name="Comma [0] 2 77 2 2" xfId="40510" hidden="1" xr:uid="{D012875B-4A13-475D-BA1F-2E6B7590C852}"/>
    <cellStyle name="Comma [0] 2 77 2 2" xfId="41743" hidden="1" xr:uid="{09A93A56-FD4D-478B-BC27-966A964AFA29}"/>
    <cellStyle name="Comma [0] 2 77 2 2" xfId="42027" hidden="1" xr:uid="{DE655DB4-9408-482E-894B-1F3AF19B9DAB}"/>
    <cellStyle name="Comma [0] 2 77 2 2" xfId="42266" hidden="1" xr:uid="{839D22B3-16C0-4A56-AD26-DD77A4C63DFA}"/>
    <cellStyle name="Comma [0] 2 77 2 2" xfId="43499" hidden="1" xr:uid="{3523D664-CE05-4DCF-ADA0-859A5F64E71B}"/>
    <cellStyle name="Comma [0] 2 77 2 2" xfId="43783" hidden="1" xr:uid="{1C3734E8-AA8B-4BB8-B059-DE47E0F96C06}"/>
    <cellStyle name="Comma [0] 2 77 2 2" xfId="44022" hidden="1" xr:uid="{67CCA462-68C9-45C1-9F18-9B89702BA2B6}"/>
    <cellStyle name="Comma [0] 2 77 2 2" xfId="45255" hidden="1" xr:uid="{36B6FC8C-B48E-4CE3-8CFF-1BDF7B5B14EB}"/>
    <cellStyle name="Comma [0] 2 77 2 2" xfId="45539" hidden="1" xr:uid="{8F672BDA-D115-4817-8A52-BA5089FB7619}"/>
    <cellStyle name="Comma [0] 2 77 2 2" xfId="45778" hidden="1" xr:uid="{168BB78F-910D-4266-9CB8-D610C896C8D4}"/>
    <cellStyle name="Comma [0] 2 77 2 2" xfId="47011" hidden="1" xr:uid="{B627B1B4-A8E2-4901-A646-18FB26F1100F}"/>
    <cellStyle name="Comma [0] 2 77 2 2" xfId="47295" hidden="1" xr:uid="{AB89FB4F-3B99-4EEE-B89B-C33E7E9FA890}"/>
    <cellStyle name="Comma [0] 2 77 2 2" xfId="47534" hidden="1" xr:uid="{F39C522A-899E-469E-BD55-B17B8BAA5227}"/>
    <cellStyle name="Comma [0] 2 77 2 2" xfId="48764" hidden="1" xr:uid="{1C5FC6BB-58D8-4757-8B4E-B19483AF5C45}"/>
    <cellStyle name="Comma [0] 2 77 2 2" xfId="49048" hidden="1" xr:uid="{9C686521-C594-4CB0-A51D-ACC242D199F6}"/>
    <cellStyle name="Comma [0] 2 77 2 2" xfId="49287" hidden="1" xr:uid="{0FCD9F2C-4752-4E5B-85B4-D34258486FA8}"/>
    <cellStyle name="Comma [0] 2 77 2 2" xfId="50514" hidden="1" xr:uid="{105ABAE7-5E4E-4AFA-8518-9D0948276008}"/>
    <cellStyle name="Comma [0] 2 77 2 2" xfId="50798" hidden="1" xr:uid="{00B1388F-33B2-41C3-9BE7-70D17D11831B}"/>
    <cellStyle name="Comma [0] 2 77 2 2" xfId="51037" hidden="1" xr:uid="{C9BD8B4B-CAC3-4BC3-ABB5-D0AA610E0CBD}"/>
    <cellStyle name="Comma [0] 2 77 2 2" xfId="52258" hidden="1" xr:uid="{013AAB4E-70B9-46C5-B4EE-60A3C176F887}"/>
    <cellStyle name="Comma [0] 2 77 2 2" xfId="52542" hidden="1" xr:uid="{EDBB3838-7B33-437A-BC75-0820FA0963FD}"/>
    <cellStyle name="Comma [0] 2 77 2 2" xfId="52781" hidden="1" xr:uid="{620D2015-FB2D-4147-B90A-EF15B5D0BB75}"/>
    <cellStyle name="Comma [0] 2 77 2 2" xfId="53992" hidden="1" xr:uid="{A99001B2-3F6F-4B8C-94A3-23BEEE74AC56}"/>
    <cellStyle name="Comma [0] 2 77 2 2" xfId="54276" hidden="1" xr:uid="{1F81E472-4829-40C0-BAEF-74F8EB59C736}"/>
    <cellStyle name="Comma [0] 2 77 2 2" xfId="54515" hidden="1" xr:uid="{9E13D007-BB0A-4FE7-BFC3-FAB831360840}"/>
    <cellStyle name="Comma [0] 2 77 2 2" xfId="55716" hidden="1" xr:uid="{34F9EAA0-C0F5-467C-92BF-5D25DBECD999}"/>
    <cellStyle name="Comma [0] 2 77 2 2" xfId="56000" hidden="1" xr:uid="{E70BFB82-E3A8-41BB-B2D0-8DEEA8D6BC21}"/>
    <cellStyle name="Comma [0] 2 77 2 2" xfId="56239" hidden="1" xr:uid="{CA0827A7-A6E4-487C-AA12-15A91135BD34}"/>
    <cellStyle name="Comma [0] 2 77 2 2" xfId="57423" hidden="1" xr:uid="{DC11BB8B-8EE6-4CF3-AE10-F8CEBBCB03AB}"/>
    <cellStyle name="Comma [0] 2 77 2 2" xfId="57707" hidden="1" xr:uid="{2D7F7327-AEF7-4FB7-A111-36CC0C22F60B}"/>
    <cellStyle name="Comma [0] 2 77 2 2" xfId="57946" hidden="1" xr:uid="{F17A5E9D-7C40-4C06-8E81-5FEB18D284B0}"/>
    <cellStyle name="Comma [0] 2 77 2 2" xfId="59117" hidden="1" xr:uid="{38B3B722-94DB-4608-B71C-87F424D47807}"/>
    <cellStyle name="Comma [0] 2 77 2 2" xfId="59401" hidden="1" xr:uid="{9D06E6C9-04CA-4374-8A1F-536C6423A4AF}"/>
    <cellStyle name="Comma [0] 2 77 2 2" xfId="59640" hidden="1" xr:uid="{D6F6BB20-5D7B-47D5-962E-F45AFA31B664}"/>
    <cellStyle name="Comma [0] 2 77 2 2" xfId="60778" hidden="1" xr:uid="{4828937A-86DD-4BE8-BD22-974D37BE9D15}"/>
    <cellStyle name="Comma [0] 2 77 2 2" xfId="61062" hidden="1" xr:uid="{7731F7DD-FB7B-49FE-B6DE-19CA10C9E907}"/>
    <cellStyle name="Comma [0] 2 77 2 2" xfId="61301" hidden="1" xr:uid="{A63ACD7D-C63C-414C-90D2-67EC96592CC7}"/>
    <cellStyle name="Comma [0] 2 77 2 2" xfId="62413" hidden="1" xr:uid="{59211D2A-60FD-4212-AE40-E170F3CAD3A9}"/>
    <cellStyle name="Comma [0] 2 77 2 2" xfId="62697" hidden="1" xr:uid="{1AFF0FAC-59F2-4AFB-863D-F309DB501D33}"/>
    <cellStyle name="Comma [0] 2 77 2 2" xfId="62936" hidden="1" xr:uid="{2ED871AA-AD03-4570-A295-48E31E9140E2}"/>
    <cellStyle name="Comma [0] 2 77 2 2" xfId="63924" hidden="1" xr:uid="{2527AE75-D667-4647-8B68-38A3735B839B}"/>
    <cellStyle name="Comma [0] 2 77 3" xfId="4534" xr:uid="{00000000-0005-0000-0000-0000B9110000}"/>
    <cellStyle name="Comma [0] 2 77 3 2" xfId="36553" xr:uid="{8E6DE5B1-B57D-4A78-B1EE-D630BD2A546E}"/>
    <cellStyle name="Comma [0] 2 78" xfId="739" xr:uid="{00000000-0005-0000-0000-0000E6020000}"/>
    <cellStyle name="Comma [0] 2 78 2" xfId="1394" hidden="1" xr:uid="{00000000-0005-0000-0000-000075050000}"/>
    <cellStyle name="Comma [0] 2 78 2" xfId="1943" hidden="1" xr:uid="{00000000-0005-0000-0000-00009A070000}"/>
    <cellStyle name="Comma [0] 2 78 2" xfId="2228" hidden="1" xr:uid="{00000000-0005-0000-0000-0000B7080000}"/>
    <cellStyle name="Comma [0] 2 78 2" xfId="2468" hidden="1" xr:uid="{00000000-0005-0000-0000-0000A7090000}"/>
    <cellStyle name="Comma [0] 2 78 2" xfId="33427" hidden="1" xr:uid="{35A4E73D-EC7C-4AF4-A3D7-B5AD7F71F476}"/>
    <cellStyle name="Comma [0] 2 78 2" xfId="33973" hidden="1" xr:uid="{7E4E2A8B-BC02-405B-B7B8-078A362392B3}"/>
    <cellStyle name="Comma [0] 2 78 2" xfId="34258" hidden="1" xr:uid="{533875AB-0F3D-44F6-8494-A855837C8ED5}"/>
    <cellStyle name="Comma [0] 2 78 2" xfId="34498" hidden="1" xr:uid="{2424F3A2-65E7-4CF4-AC57-86A45290E071}"/>
    <cellStyle name="Comma [0] 2 78 2" xfId="32792" xr:uid="{963870C9-7AD8-48ED-B715-217EDFC72012}"/>
    <cellStyle name="Comma [0] 2 78 2 2" xfId="5191" hidden="1" xr:uid="{00000000-0005-0000-0000-00004A140000}"/>
    <cellStyle name="Comma [0] 2 78 2 2" xfId="5745" hidden="1" xr:uid="{00000000-0005-0000-0000-000074160000}"/>
    <cellStyle name="Comma [0] 2 78 2 2" xfId="6030" hidden="1" xr:uid="{00000000-0005-0000-0000-000091170000}"/>
    <cellStyle name="Comma [0] 2 78 2 2" xfId="6270" hidden="1" xr:uid="{00000000-0005-0000-0000-000081180000}"/>
    <cellStyle name="Comma [0] 2 78 2 2" xfId="7964" hidden="1" xr:uid="{00000000-0005-0000-0000-00001F1F0000}"/>
    <cellStyle name="Comma [0] 2 78 2 2" xfId="8249" hidden="1" xr:uid="{00000000-0005-0000-0000-00003C200000}"/>
    <cellStyle name="Comma [0] 2 78 2 2" xfId="8489" hidden="1" xr:uid="{00000000-0005-0000-0000-00002C210000}"/>
    <cellStyle name="Comma [0] 2 78 2 2" xfId="9720" hidden="1" xr:uid="{00000000-0005-0000-0000-0000FB250000}"/>
    <cellStyle name="Comma [0] 2 78 2 2" xfId="10005" hidden="1" xr:uid="{00000000-0005-0000-0000-000018270000}"/>
    <cellStyle name="Comma [0] 2 78 2 2" xfId="10245" hidden="1" xr:uid="{00000000-0005-0000-0000-000008280000}"/>
    <cellStyle name="Comma [0] 2 78 2 2" xfId="11476" hidden="1" xr:uid="{00000000-0005-0000-0000-0000D72C0000}"/>
    <cellStyle name="Comma [0] 2 78 2 2" xfId="11761" hidden="1" xr:uid="{00000000-0005-0000-0000-0000F42D0000}"/>
    <cellStyle name="Comma [0] 2 78 2 2" xfId="12001" hidden="1" xr:uid="{00000000-0005-0000-0000-0000E42E0000}"/>
    <cellStyle name="Comma [0] 2 78 2 2" xfId="13232" hidden="1" xr:uid="{00000000-0005-0000-0000-0000B3330000}"/>
    <cellStyle name="Comma [0] 2 78 2 2" xfId="13517" hidden="1" xr:uid="{00000000-0005-0000-0000-0000D0340000}"/>
    <cellStyle name="Comma [0] 2 78 2 2" xfId="13757" hidden="1" xr:uid="{00000000-0005-0000-0000-0000C0350000}"/>
    <cellStyle name="Comma [0] 2 78 2 2" xfId="14988" hidden="1" xr:uid="{00000000-0005-0000-0000-00008F3A0000}"/>
    <cellStyle name="Comma [0] 2 78 2 2" xfId="15273" hidden="1" xr:uid="{00000000-0005-0000-0000-0000AC3B0000}"/>
    <cellStyle name="Comma [0] 2 78 2 2" xfId="15513" hidden="1" xr:uid="{00000000-0005-0000-0000-00009C3C0000}"/>
    <cellStyle name="Comma [0] 2 78 2 2" xfId="16741" hidden="1" xr:uid="{00000000-0005-0000-0000-000068410000}"/>
    <cellStyle name="Comma [0] 2 78 2 2" xfId="17026" hidden="1" xr:uid="{00000000-0005-0000-0000-000085420000}"/>
    <cellStyle name="Comma [0] 2 78 2 2" xfId="17266" hidden="1" xr:uid="{00000000-0005-0000-0000-000075430000}"/>
    <cellStyle name="Comma [0] 2 78 2 2" xfId="18491" hidden="1" xr:uid="{00000000-0005-0000-0000-00003E480000}"/>
    <cellStyle name="Comma [0] 2 78 2 2" xfId="18776" hidden="1" xr:uid="{00000000-0005-0000-0000-00005B490000}"/>
    <cellStyle name="Comma [0] 2 78 2 2" xfId="19016" hidden="1" xr:uid="{00000000-0005-0000-0000-00004B4A0000}"/>
    <cellStyle name="Comma [0] 2 78 2 2" xfId="20235" hidden="1" xr:uid="{00000000-0005-0000-0000-00000E4F0000}"/>
    <cellStyle name="Comma [0] 2 78 2 2" xfId="20520" hidden="1" xr:uid="{00000000-0005-0000-0000-00002B500000}"/>
    <cellStyle name="Comma [0] 2 78 2 2" xfId="20760" hidden="1" xr:uid="{00000000-0005-0000-0000-00001B510000}"/>
    <cellStyle name="Comma [0] 2 78 2 2" xfId="21969" hidden="1" xr:uid="{00000000-0005-0000-0000-0000D4550000}"/>
    <cellStyle name="Comma [0] 2 78 2 2" xfId="22254" hidden="1" xr:uid="{00000000-0005-0000-0000-0000F1560000}"/>
    <cellStyle name="Comma [0] 2 78 2 2" xfId="22494" hidden="1" xr:uid="{00000000-0005-0000-0000-0000E1570000}"/>
    <cellStyle name="Comma [0] 2 78 2 2" xfId="23693" hidden="1" xr:uid="{00000000-0005-0000-0000-0000905C0000}"/>
    <cellStyle name="Comma [0] 2 78 2 2" xfId="23978" hidden="1" xr:uid="{00000000-0005-0000-0000-0000AD5D0000}"/>
    <cellStyle name="Comma [0] 2 78 2 2" xfId="24218" hidden="1" xr:uid="{00000000-0005-0000-0000-00009D5E0000}"/>
    <cellStyle name="Comma [0] 2 78 2 2" xfId="25400" hidden="1" xr:uid="{00000000-0005-0000-0000-00003B630000}"/>
    <cellStyle name="Comma [0] 2 78 2 2" xfId="25685" hidden="1" xr:uid="{00000000-0005-0000-0000-000058640000}"/>
    <cellStyle name="Comma [0] 2 78 2 2" xfId="25925" hidden="1" xr:uid="{00000000-0005-0000-0000-000048650000}"/>
    <cellStyle name="Comma [0] 2 78 2 2" xfId="27094" hidden="1" xr:uid="{00000000-0005-0000-0000-0000D9690000}"/>
    <cellStyle name="Comma [0] 2 78 2 2" xfId="27379" hidden="1" xr:uid="{00000000-0005-0000-0000-0000F66A0000}"/>
    <cellStyle name="Comma [0] 2 78 2 2" xfId="27619" hidden="1" xr:uid="{00000000-0005-0000-0000-0000E66B0000}"/>
    <cellStyle name="Comma [0] 2 78 2 2" xfId="28755" hidden="1" xr:uid="{00000000-0005-0000-0000-000056700000}"/>
    <cellStyle name="Comma [0] 2 78 2 2" xfId="29040" hidden="1" xr:uid="{00000000-0005-0000-0000-000073710000}"/>
    <cellStyle name="Comma [0] 2 78 2 2" xfId="29280" hidden="1" xr:uid="{00000000-0005-0000-0000-000063720000}"/>
    <cellStyle name="Comma [0] 2 78 2 2" xfId="30390" hidden="1" xr:uid="{00000000-0005-0000-0000-0000B9760000}"/>
    <cellStyle name="Comma [0] 2 78 2 2" xfId="30675" hidden="1" xr:uid="{00000000-0005-0000-0000-0000D6770000}"/>
    <cellStyle name="Comma [0] 2 78 2 2" xfId="30915" hidden="1" xr:uid="{00000000-0005-0000-0000-0000C6780000}"/>
    <cellStyle name="Comma [0] 2 78 2 2" xfId="31901" hidden="1" xr:uid="{00000000-0005-0000-0000-0000A07C0000}"/>
    <cellStyle name="Comma [0] 2 78 2 2" xfId="37210" hidden="1" xr:uid="{A2BCECE1-2460-4CEB-A9AB-E4118F9FF10A}"/>
    <cellStyle name="Comma [0] 2 78 2 2" xfId="37764" hidden="1" xr:uid="{22F6C867-2C22-46CC-B5CF-499080AB4739}"/>
    <cellStyle name="Comma [0] 2 78 2 2" xfId="38049" hidden="1" xr:uid="{478C2A32-F5E8-47ED-B290-93B8E68B2B03}"/>
    <cellStyle name="Comma [0] 2 78 2 2" xfId="38289" hidden="1" xr:uid="{7CC89AD1-01DB-4D05-9029-ED7631CACEFA}"/>
    <cellStyle name="Comma [0] 2 78 2 2" xfId="39983" hidden="1" xr:uid="{17C7F6C5-905C-4F1F-B074-396253DB13AC}"/>
    <cellStyle name="Comma [0] 2 78 2 2" xfId="40268" hidden="1" xr:uid="{66FD385D-E708-49DF-BDAE-78E5B0B6D825}"/>
    <cellStyle name="Comma [0] 2 78 2 2" xfId="40508" hidden="1" xr:uid="{70BE360C-D10F-42B2-B351-B4FAA18DA712}"/>
    <cellStyle name="Comma [0] 2 78 2 2" xfId="41739" hidden="1" xr:uid="{8B896B46-DD94-4FE6-A3F6-EEB4B17060F1}"/>
    <cellStyle name="Comma [0] 2 78 2 2" xfId="42024" hidden="1" xr:uid="{A75E107A-9447-4166-B105-D102EA20E434}"/>
    <cellStyle name="Comma [0] 2 78 2 2" xfId="42264" hidden="1" xr:uid="{5F780945-758F-4B76-B52D-D6151456F6BD}"/>
    <cellStyle name="Comma [0] 2 78 2 2" xfId="43495" hidden="1" xr:uid="{5C207DBB-F140-4D94-850A-EB56C03B3C3C}"/>
    <cellStyle name="Comma [0] 2 78 2 2" xfId="43780" hidden="1" xr:uid="{1191BA5F-A374-4413-829A-675D698F25DB}"/>
    <cellStyle name="Comma [0] 2 78 2 2" xfId="44020" hidden="1" xr:uid="{593370D7-0C1B-41BA-8671-3473B8FB9D12}"/>
    <cellStyle name="Comma [0] 2 78 2 2" xfId="45251" hidden="1" xr:uid="{4D3153D2-BBDA-4818-A13D-A97E1E410797}"/>
    <cellStyle name="Comma [0] 2 78 2 2" xfId="45536" hidden="1" xr:uid="{D60FCD22-22E8-41D4-A3C2-53EC7A56DAB6}"/>
    <cellStyle name="Comma [0] 2 78 2 2" xfId="45776" hidden="1" xr:uid="{66FF9BD1-4725-47AC-96CF-CAF9AB9D617A}"/>
    <cellStyle name="Comma [0] 2 78 2 2" xfId="47007" hidden="1" xr:uid="{6D936EBA-40AF-4B50-AF95-05C4E7CA7028}"/>
    <cellStyle name="Comma [0] 2 78 2 2" xfId="47292" hidden="1" xr:uid="{C75525F4-BFE3-4A0F-B6C6-8E5BC0AAB9CD}"/>
    <cellStyle name="Comma [0] 2 78 2 2" xfId="47532" hidden="1" xr:uid="{AC180F47-9F8C-4E09-984E-CF8008FA0210}"/>
    <cellStyle name="Comma [0] 2 78 2 2" xfId="48760" hidden="1" xr:uid="{F5AAAE95-3966-4365-937E-BC533E197C11}"/>
    <cellStyle name="Comma [0] 2 78 2 2" xfId="49045" hidden="1" xr:uid="{23623834-95EA-4797-A4E9-07A79D4F7A8E}"/>
    <cellStyle name="Comma [0] 2 78 2 2" xfId="49285" hidden="1" xr:uid="{E0EEFE58-E8FA-4978-A6D2-F9AEB33B91F0}"/>
    <cellStyle name="Comma [0] 2 78 2 2" xfId="50510" hidden="1" xr:uid="{32F33309-C855-4050-95DC-18FB85657C9F}"/>
    <cellStyle name="Comma [0] 2 78 2 2" xfId="50795" hidden="1" xr:uid="{873C6722-4686-4DAD-BFB9-C2583841CB31}"/>
    <cellStyle name="Comma [0] 2 78 2 2" xfId="51035" hidden="1" xr:uid="{B6DD23FE-D5C0-4152-A235-13187D182E60}"/>
    <cellStyle name="Comma [0] 2 78 2 2" xfId="52254" hidden="1" xr:uid="{0B7E12A1-B3A5-4EF4-B61C-C82E239E16E2}"/>
    <cellStyle name="Comma [0] 2 78 2 2" xfId="52539" hidden="1" xr:uid="{C89ACA9E-4AE4-4C05-BCC4-CC6AD9EFD58B}"/>
    <cellStyle name="Comma [0] 2 78 2 2" xfId="52779" hidden="1" xr:uid="{B2A09D2C-4DE5-4D04-B022-AA66F4576F29}"/>
    <cellStyle name="Comma [0] 2 78 2 2" xfId="53988" hidden="1" xr:uid="{C864B114-EF5B-4429-8B3D-F8008C04745A}"/>
    <cellStyle name="Comma [0] 2 78 2 2" xfId="54273" hidden="1" xr:uid="{488B6155-427F-4583-B185-98486FFA7163}"/>
    <cellStyle name="Comma [0] 2 78 2 2" xfId="54513" hidden="1" xr:uid="{241BD44F-02A7-4ACC-8054-074C11C3A067}"/>
    <cellStyle name="Comma [0] 2 78 2 2" xfId="55712" hidden="1" xr:uid="{6796579D-FA18-442A-ADBC-891EEB4367F2}"/>
    <cellStyle name="Comma [0] 2 78 2 2" xfId="55997" hidden="1" xr:uid="{3F8AC3B2-ABB4-49B2-BA6B-3A609D0788A3}"/>
    <cellStyle name="Comma [0] 2 78 2 2" xfId="56237" hidden="1" xr:uid="{ECD107A0-65F1-431D-ABC9-10BDDE5D09AA}"/>
    <cellStyle name="Comma [0] 2 78 2 2" xfId="57419" hidden="1" xr:uid="{DB46D230-967B-40CF-B35C-A476C45B1082}"/>
    <cellStyle name="Comma [0] 2 78 2 2" xfId="57704" hidden="1" xr:uid="{E0D4EB03-D895-4604-89ED-A4EABEC28E05}"/>
    <cellStyle name="Comma [0] 2 78 2 2" xfId="57944" hidden="1" xr:uid="{499E3D7C-4479-413D-8B0E-D523B8A00D52}"/>
    <cellStyle name="Comma [0] 2 78 2 2" xfId="59113" hidden="1" xr:uid="{146E5C4F-0E7F-470D-A1F9-BA69989964C3}"/>
    <cellStyle name="Comma [0] 2 78 2 2" xfId="59398" hidden="1" xr:uid="{E266D408-D3E4-464E-BCA0-213887786590}"/>
    <cellStyle name="Comma [0] 2 78 2 2" xfId="59638" hidden="1" xr:uid="{20D1B035-7F1D-41B0-A353-46A40DE7E7AF}"/>
    <cellStyle name="Comma [0] 2 78 2 2" xfId="60774" hidden="1" xr:uid="{75F0496C-3D9A-49D1-BCBD-01CA9C9F7BF4}"/>
    <cellStyle name="Comma [0] 2 78 2 2" xfId="61059" hidden="1" xr:uid="{B93099AD-9F12-48C5-9EE6-8502BC304A56}"/>
    <cellStyle name="Comma [0] 2 78 2 2" xfId="61299" hidden="1" xr:uid="{295511C1-7B8A-42A3-A001-3611238211CD}"/>
    <cellStyle name="Comma [0] 2 78 2 2" xfId="62409" hidden="1" xr:uid="{DDBEA176-5A44-44E1-8509-DC8D3C30A7E9}"/>
    <cellStyle name="Comma [0] 2 78 2 2" xfId="62694" hidden="1" xr:uid="{5C35DA0D-DEB4-4470-B695-900F7504DE21}"/>
    <cellStyle name="Comma [0] 2 78 2 2" xfId="62934" hidden="1" xr:uid="{9183666C-601E-4221-9E1B-5A5EB0019629}"/>
    <cellStyle name="Comma [0] 2 78 2 2" xfId="63920" hidden="1" xr:uid="{FB512673-4320-4876-866E-F8EAEB6F33C1}"/>
    <cellStyle name="Comma [0] 2 78 3" xfId="4530" xr:uid="{00000000-0005-0000-0000-0000B5110000}"/>
    <cellStyle name="Comma [0] 2 78 3 2" xfId="36549" xr:uid="{A272CB7F-EADE-42B2-AAE1-C2B8B2843F36}"/>
    <cellStyle name="Comma [0] 2 79" xfId="736" xr:uid="{00000000-0005-0000-0000-0000E3020000}"/>
    <cellStyle name="Comma [0] 2 79 2" xfId="1391" hidden="1" xr:uid="{00000000-0005-0000-0000-000072050000}"/>
    <cellStyle name="Comma [0] 2 79 2" xfId="1940" hidden="1" xr:uid="{00000000-0005-0000-0000-000097070000}"/>
    <cellStyle name="Comma [0] 2 79 2" xfId="2225" hidden="1" xr:uid="{00000000-0005-0000-0000-0000B4080000}"/>
    <cellStyle name="Comma [0] 2 79 2" xfId="2466" hidden="1" xr:uid="{00000000-0005-0000-0000-0000A5090000}"/>
    <cellStyle name="Comma [0] 2 79 2" xfId="33424" hidden="1" xr:uid="{0944D57B-72C8-41E5-AD36-9EBDA5FFB836}"/>
    <cellStyle name="Comma [0] 2 79 2" xfId="33970" hidden="1" xr:uid="{350D4968-FE8F-4328-910A-2878A2967FE8}"/>
    <cellStyle name="Comma [0] 2 79 2" xfId="34255" hidden="1" xr:uid="{85718BCD-E2F0-4787-A9F3-5F3081BD2E83}"/>
    <cellStyle name="Comma [0] 2 79 2" xfId="34496" hidden="1" xr:uid="{88122C6E-1074-46E6-8B18-D6C5C14D5226}"/>
    <cellStyle name="Comma [0] 2 79 2" xfId="32789" xr:uid="{45F56B68-9A4C-40D4-BD0F-691C9F2D9871}"/>
    <cellStyle name="Comma [0] 2 79 2 2" xfId="5188" hidden="1" xr:uid="{00000000-0005-0000-0000-000047140000}"/>
    <cellStyle name="Comma [0] 2 79 2 2" xfId="5742" hidden="1" xr:uid="{00000000-0005-0000-0000-000071160000}"/>
    <cellStyle name="Comma [0] 2 79 2 2" xfId="6027" hidden="1" xr:uid="{00000000-0005-0000-0000-00008E170000}"/>
    <cellStyle name="Comma [0] 2 79 2 2" xfId="6268" hidden="1" xr:uid="{00000000-0005-0000-0000-00007F180000}"/>
    <cellStyle name="Comma [0] 2 79 2 2" xfId="7961" hidden="1" xr:uid="{00000000-0005-0000-0000-00001C1F0000}"/>
    <cellStyle name="Comma [0] 2 79 2 2" xfId="8246" hidden="1" xr:uid="{00000000-0005-0000-0000-000039200000}"/>
    <cellStyle name="Comma [0] 2 79 2 2" xfId="8487" hidden="1" xr:uid="{00000000-0005-0000-0000-00002A210000}"/>
    <cellStyle name="Comma [0] 2 79 2 2" xfId="9717" hidden="1" xr:uid="{00000000-0005-0000-0000-0000F8250000}"/>
    <cellStyle name="Comma [0] 2 79 2 2" xfId="10002" hidden="1" xr:uid="{00000000-0005-0000-0000-000015270000}"/>
    <cellStyle name="Comma [0] 2 79 2 2" xfId="10243" hidden="1" xr:uid="{00000000-0005-0000-0000-000006280000}"/>
    <cellStyle name="Comma [0] 2 79 2 2" xfId="11473" hidden="1" xr:uid="{00000000-0005-0000-0000-0000D42C0000}"/>
    <cellStyle name="Comma [0] 2 79 2 2" xfId="11758" hidden="1" xr:uid="{00000000-0005-0000-0000-0000F12D0000}"/>
    <cellStyle name="Comma [0] 2 79 2 2" xfId="11999" hidden="1" xr:uid="{00000000-0005-0000-0000-0000E22E0000}"/>
    <cellStyle name="Comma [0] 2 79 2 2" xfId="13229" hidden="1" xr:uid="{00000000-0005-0000-0000-0000B0330000}"/>
    <cellStyle name="Comma [0] 2 79 2 2" xfId="13514" hidden="1" xr:uid="{00000000-0005-0000-0000-0000CD340000}"/>
    <cellStyle name="Comma [0] 2 79 2 2" xfId="13755" hidden="1" xr:uid="{00000000-0005-0000-0000-0000BE350000}"/>
    <cellStyle name="Comma [0] 2 79 2 2" xfId="14985" hidden="1" xr:uid="{00000000-0005-0000-0000-00008C3A0000}"/>
    <cellStyle name="Comma [0] 2 79 2 2" xfId="15270" hidden="1" xr:uid="{00000000-0005-0000-0000-0000A93B0000}"/>
    <cellStyle name="Comma [0] 2 79 2 2" xfId="15511" hidden="1" xr:uid="{00000000-0005-0000-0000-00009A3C0000}"/>
    <cellStyle name="Comma [0] 2 79 2 2" xfId="16738" hidden="1" xr:uid="{00000000-0005-0000-0000-000065410000}"/>
    <cellStyle name="Comma [0] 2 79 2 2" xfId="17023" hidden="1" xr:uid="{00000000-0005-0000-0000-000082420000}"/>
    <cellStyle name="Comma [0] 2 79 2 2" xfId="17264" hidden="1" xr:uid="{00000000-0005-0000-0000-000073430000}"/>
    <cellStyle name="Comma [0] 2 79 2 2" xfId="18488" hidden="1" xr:uid="{00000000-0005-0000-0000-00003B480000}"/>
    <cellStyle name="Comma [0] 2 79 2 2" xfId="18773" hidden="1" xr:uid="{00000000-0005-0000-0000-000058490000}"/>
    <cellStyle name="Comma [0] 2 79 2 2" xfId="19014" hidden="1" xr:uid="{00000000-0005-0000-0000-0000494A0000}"/>
    <cellStyle name="Comma [0] 2 79 2 2" xfId="20232" hidden="1" xr:uid="{00000000-0005-0000-0000-00000B4F0000}"/>
    <cellStyle name="Comma [0] 2 79 2 2" xfId="20517" hidden="1" xr:uid="{00000000-0005-0000-0000-000028500000}"/>
    <cellStyle name="Comma [0] 2 79 2 2" xfId="20758" hidden="1" xr:uid="{00000000-0005-0000-0000-000019510000}"/>
    <cellStyle name="Comma [0] 2 79 2 2" xfId="21966" hidden="1" xr:uid="{00000000-0005-0000-0000-0000D1550000}"/>
    <cellStyle name="Comma [0] 2 79 2 2" xfId="22251" hidden="1" xr:uid="{00000000-0005-0000-0000-0000EE560000}"/>
    <cellStyle name="Comma [0] 2 79 2 2" xfId="22492" hidden="1" xr:uid="{00000000-0005-0000-0000-0000DF570000}"/>
    <cellStyle name="Comma [0] 2 79 2 2" xfId="23690" hidden="1" xr:uid="{00000000-0005-0000-0000-00008D5C0000}"/>
    <cellStyle name="Comma [0] 2 79 2 2" xfId="23975" hidden="1" xr:uid="{00000000-0005-0000-0000-0000AA5D0000}"/>
    <cellStyle name="Comma [0] 2 79 2 2" xfId="24216" hidden="1" xr:uid="{00000000-0005-0000-0000-00009B5E0000}"/>
    <cellStyle name="Comma [0] 2 79 2 2" xfId="25397" hidden="1" xr:uid="{00000000-0005-0000-0000-000038630000}"/>
    <cellStyle name="Comma [0] 2 79 2 2" xfId="25682" hidden="1" xr:uid="{00000000-0005-0000-0000-000055640000}"/>
    <cellStyle name="Comma [0] 2 79 2 2" xfId="25923" hidden="1" xr:uid="{00000000-0005-0000-0000-000046650000}"/>
    <cellStyle name="Comma [0] 2 79 2 2" xfId="27091" hidden="1" xr:uid="{00000000-0005-0000-0000-0000D6690000}"/>
    <cellStyle name="Comma [0] 2 79 2 2" xfId="27376" hidden="1" xr:uid="{00000000-0005-0000-0000-0000F36A0000}"/>
    <cellStyle name="Comma [0] 2 79 2 2" xfId="27617" hidden="1" xr:uid="{00000000-0005-0000-0000-0000E46B0000}"/>
    <cellStyle name="Comma [0] 2 79 2 2" xfId="28752" hidden="1" xr:uid="{00000000-0005-0000-0000-000053700000}"/>
    <cellStyle name="Comma [0] 2 79 2 2" xfId="29037" hidden="1" xr:uid="{00000000-0005-0000-0000-000070710000}"/>
    <cellStyle name="Comma [0] 2 79 2 2" xfId="29278" hidden="1" xr:uid="{00000000-0005-0000-0000-000061720000}"/>
    <cellStyle name="Comma [0] 2 79 2 2" xfId="30387" hidden="1" xr:uid="{00000000-0005-0000-0000-0000B6760000}"/>
    <cellStyle name="Comma [0] 2 79 2 2" xfId="30672" hidden="1" xr:uid="{00000000-0005-0000-0000-0000D3770000}"/>
    <cellStyle name="Comma [0] 2 79 2 2" xfId="30913" hidden="1" xr:uid="{00000000-0005-0000-0000-0000C4780000}"/>
    <cellStyle name="Comma [0] 2 79 2 2" xfId="31898" hidden="1" xr:uid="{00000000-0005-0000-0000-00009D7C0000}"/>
    <cellStyle name="Comma [0] 2 79 2 2" xfId="37207" hidden="1" xr:uid="{408E473F-B1F1-407D-819C-A381CEC7253C}"/>
    <cellStyle name="Comma [0] 2 79 2 2" xfId="37761" hidden="1" xr:uid="{FDDE18E3-1169-47B7-A400-7EA09657A3FC}"/>
    <cellStyle name="Comma [0] 2 79 2 2" xfId="38046" hidden="1" xr:uid="{00421F4B-D43B-4544-A11A-4AF859B9BBE4}"/>
    <cellStyle name="Comma [0] 2 79 2 2" xfId="38287" hidden="1" xr:uid="{F8C74F57-93FA-43CF-84D7-5D0C762BE243}"/>
    <cellStyle name="Comma [0] 2 79 2 2" xfId="39980" hidden="1" xr:uid="{E4A49C85-24F0-49BC-9E64-FC8CD3ED7FC2}"/>
    <cellStyle name="Comma [0] 2 79 2 2" xfId="40265" hidden="1" xr:uid="{ED7D4F04-141E-4B56-B982-401F8D003C53}"/>
    <cellStyle name="Comma [0] 2 79 2 2" xfId="40506" hidden="1" xr:uid="{BB3920D7-939D-43C2-9F22-2F22DAC01963}"/>
    <cellStyle name="Comma [0] 2 79 2 2" xfId="41736" hidden="1" xr:uid="{541CAD88-DE8B-48D0-A36C-091EB1493560}"/>
    <cellStyle name="Comma [0] 2 79 2 2" xfId="42021" hidden="1" xr:uid="{838CEF23-C120-45C7-937D-0BB28D2BAF2B}"/>
    <cellStyle name="Comma [0] 2 79 2 2" xfId="42262" hidden="1" xr:uid="{B7222559-81BE-4FDF-8AD5-4F7556FAB59F}"/>
    <cellStyle name="Comma [0] 2 79 2 2" xfId="43492" hidden="1" xr:uid="{FC227BCF-6DE7-4213-A5C4-EF9B6BAEC030}"/>
    <cellStyle name="Comma [0] 2 79 2 2" xfId="43777" hidden="1" xr:uid="{645189AB-6570-494C-9D36-6036D59E5BFE}"/>
    <cellStyle name="Comma [0] 2 79 2 2" xfId="44018" hidden="1" xr:uid="{711E4492-4E92-40EA-A146-0208F142D542}"/>
    <cellStyle name="Comma [0] 2 79 2 2" xfId="45248" hidden="1" xr:uid="{EB89D5FB-055D-4995-875A-8B158BFA96B1}"/>
    <cellStyle name="Comma [0] 2 79 2 2" xfId="45533" hidden="1" xr:uid="{ACA7E7E3-0027-4EC0-BB82-215D4FFFBB37}"/>
    <cellStyle name="Comma [0] 2 79 2 2" xfId="45774" hidden="1" xr:uid="{E5EC9989-9696-4566-87F5-9EF4B0E0C20A}"/>
    <cellStyle name="Comma [0] 2 79 2 2" xfId="47004" hidden="1" xr:uid="{201ABD1B-89C5-478F-8AEE-A17DB2B9B67C}"/>
    <cellStyle name="Comma [0] 2 79 2 2" xfId="47289" hidden="1" xr:uid="{3C392608-3D47-4828-96E0-257AF55F51F2}"/>
    <cellStyle name="Comma [0] 2 79 2 2" xfId="47530" hidden="1" xr:uid="{C6A041C0-6571-4677-9F25-BDB09AD5B97E}"/>
    <cellStyle name="Comma [0] 2 79 2 2" xfId="48757" hidden="1" xr:uid="{573062C9-4039-429F-928C-FC3621D88013}"/>
    <cellStyle name="Comma [0] 2 79 2 2" xfId="49042" hidden="1" xr:uid="{1FBC10CA-61A4-426C-AC52-E8CF83D6B060}"/>
    <cellStyle name="Comma [0] 2 79 2 2" xfId="49283" hidden="1" xr:uid="{167805B5-4B9E-4A72-B4F0-6F10EA60D5B4}"/>
    <cellStyle name="Comma [0] 2 79 2 2" xfId="50507" hidden="1" xr:uid="{E3049EF7-7945-40A9-8AAB-F1F9AC9E8C70}"/>
    <cellStyle name="Comma [0] 2 79 2 2" xfId="50792" hidden="1" xr:uid="{D73ED28F-8CA9-4972-98A3-4F232DEF43F9}"/>
    <cellStyle name="Comma [0] 2 79 2 2" xfId="51033" hidden="1" xr:uid="{FC24BAED-8614-4958-8C7F-EC1318B4DDB9}"/>
    <cellStyle name="Comma [0] 2 79 2 2" xfId="52251" hidden="1" xr:uid="{93FCC1C1-8383-4C12-91BE-023FD1B24933}"/>
    <cellStyle name="Comma [0] 2 79 2 2" xfId="52536" hidden="1" xr:uid="{ADDD4B38-7492-4724-B338-E7CC1D03DA59}"/>
    <cellStyle name="Comma [0] 2 79 2 2" xfId="52777" hidden="1" xr:uid="{9F4F5C1C-CA3A-47F0-A6A4-951BC339053A}"/>
    <cellStyle name="Comma [0] 2 79 2 2" xfId="53985" hidden="1" xr:uid="{1A5BC526-CF87-489C-8C27-3262CC89BA92}"/>
    <cellStyle name="Comma [0] 2 79 2 2" xfId="54270" hidden="1" xr:uid="{4EA4FA3F-FDE3-4FE0-BC91-A520F0F13EA8}"/>
    <cellStyle name="Comma [0] 2 79 2 2" xfId="54511" hidden="1" xr:uid="{1C27DC3F-8F96-4630-B99D-E9AA8912BEC0}"/>
    <cellStyle name="Comma [0] 2 79 2 2" xfId="55709" hidden="1" xr:uid="{AD6474A5-9C12-43B1-9781-AA4D5F37CF58}"/>
    <cellStyle name="Comma [0] 2 79 2 2" xfId="55994" hidden="1" xr:uid="{A26797F4-A08C-4E34-8962-EC69F8F7453C}"/>
    <cellStyle name="Comma [0] 2 79 2 2" xfId="56235" hidden="1" xr:uid="{A46AB11A-2694-4E54-82EA-EF1ACD2E71C6}"/>
    <cellStyle name="Comma [0] 2 79 2 2" xfId="57416" hidden="1" xr:uid="{B4EACA3E-F1A2-4487-B1DC-93CDFAA67455}"/>
    <cellStyle name="Comma [0] 2 79 2 2" xfId="57701" hidden="1" xr:uid="{88336E5B-13DD-416A-B763-2304331E09A8}"/>
    <cellStyle name="Comma [0] 2 79 2 2" xfId="57942" hidden="1" xr:uid="{01FB4C00-31CB-46F5-A746-EE79FCA262E6}"/>
    <cellStyle name="Comma [0] 2 79 2 2" xfId="59110" hidden="1" xr:uid="{D67EFFA2-16AD-4B9A-8513-00DE6B7C84B2}"/>
    <cellStyle name="Comma [0] 2 79 2 2" xfId="59395" hidden="1" xr:uid="{5FD283DE-3197-45EE-B5A6-F617E4C7F82E}"/>
    <cellStyle name="Comma [0] 2 79 2 2" xfId="59636" hidden="1" xr:uid="{778617D7-A929-442F-967C-5049A3B98B6C}"/>
    <cellStyle name="Comma [0] 2 79 2 2" xfId="60771" hidden="1" xr:uid="{00246286-8AD5-4F59-8351-15EF300DA69A}"/>
    <cellStyle name="Comma [0] 2 79 2 2" xfId="61056" hidden="1" xr:uid="{A1AB3DFD-BE6D-4499-98A9-0E6E068E1280}"/>
    <cellStyle name="Comma [0] 2 79 2 2" xfId="61297" hidden="1" xr:uid="{47724A5C-C82A-42BB-BB18-C630C7134A66}"/>
    <cellStyle name="Comma [0] 2 79 2 2" xfId="62406" hidden="1" xr:uid="{7468A0D5-4618-4E66-BFC5-C7EED6DD71FF}"/>
    <cellStyle name="Comma [0] 2 79 2 2" xfId="62691" hidden="1" xr:uid="{2CDFC6D7-CF36-424D-B7FD-C8A08A207729}"/>
    <cellStyle name="Comma [0] 2 79 2 2" xfId="62932" hidden="1" xr:uid="{9167FF36-6E89-405B-835A-0629B7C70879}"/>
    <cellStyle name="Comma [0] 2 79 2 2" xfId="63917" hidden="1" xr:uid="{BE966097-ED74-46F7-9CE7-B443451CDB23}"/>
    <cellStyle name="Comma [0] 2 79 3" xfId="4527" xr:uid="{00000000-0005-0000-0000-0000B2110000}"/>
    <cellStyle name="Comma [0] 2 79 3 2" xfId="36546" xr:uid="{7D0471C2-08F4-4A48-B9BD-2FCEE701C739}"/>
    <cellStyle name="Comma [0] 2 8" xfId="930" xr:uid="{00000000-0005-0000-0000-0000A5030000}"/>
    <cellStyle name="Comma [0] 2 8 2" xfId="1585" hidden="1" xr:uid="{00000000-0005-0000-0000-000034060000}"/>
    <cellStyle name="Comma [0] 2 8 2" xfId="2110" hidden="1" xr:uid="{00000000-0005-0000-0000-000041080000}"/>
    <cellStyle name="Comma [0] 2 8 2" xfId="2382" hidden="1" xr:uid="{00000000-0005-0000-0000-000051090000}"/>
    <cellStyle name="Comma [0] 2 8 2" xfId="2587" hidden="1" xr:uid="{00000000-0005-0000-0000-00001E0A0000}"/>
    <cellStyle name="Comma [0] 2 8 2" xfId="33618" hidden="1" xr:uid="{3F8D1D83-DC6F-4E4C-8EB0-57D978FC7FB4}"/>
    <cellStyle name="Comma [0] 2 8 2" xfId="34140" hidden="1" xr:uid="{75C9A513-1BE2-47F9-8E98-DA1DFAD44B36}"/>
    <cellStyle name="Comma [0] 2 8 2" xfId="34412" hidden="1" xr:uid="{B35A832B-D8FD-45D7-A99F-C80A59F0EDD6}"/>
    <cellStyle name="Comma [0] 2 8 2" xfId="34617" hidden="1" xr:uid="{58601461-0A5C-44A0-A1CE-6AC4A98321F5}"/>
    <cellStyle name="Comma [0] 2 8 2" xfId="32983" xr:uid="{2CC6908C-BB5D-4106-9F1C-5325BB794094}"/>
    <cellStyle name="Comma [0] 2 8 2 2" xfId="5382" hidden="1" xr:uid="{00000000-0005-0000-0000-000009150000}"/>
    <cellStyle name="Comma [0] 2 8 2 2" xfId="5912" hidden="1" xr:uid="{00000000-0005-0000-0000-00001B170000}"/>
    <cellStyle name="Comma [0] 2 8 2 2" xfId="6184" hidden="1" xr:uid="{00000000-0005-0000-0000-00002B180000}"/>
    <cellStyle name="Comma [0] 2 8 2 2" xfId="6389" hidden="1" xr:uid="{00000000-0005-0000-0000-0000F8180000}"/>
    <cellStyle name="Comma [0] 2 8 2 2" xfId="8131" hidden="1" xr:uid="{00000000-0005-0000-0000-0000C61F0000}"/>
    <cellStyle name="Comma [0] 2 8 2 2" xfId="8403" hidden="1" xr:uid="{00000000-0005-0000-0000-0000D6200000}"/>
    <cellStyle name="Comma [0] 2 8 2 2" xfId="8608" hidden="1" xr:uid="{00000000-0005-0000-0000-0000A3210000}"/>
    <cellStyle name="Comma [0] 2 8 2 2" xfId="9887" hidden="1" xr:uid="{00000000-0005-0000-0000-0000A2260000}"/>
    <cellStyle name="Comma [0] 2 8 2 2" xfId="10159" hidden="1" xr:uid="{00000000-0005-0000-0000-0000B2270000}"/>
    <cellStyle name="Comma [0] 2 8 2 2" xfId="10364" hidden="1" xr:uid="{00000000-0005-0000-0000-00007F280000}"/>
    <cellStyle name="Comma [0] 2 8 2 2" xfId="11643" hidden="1" xr:uid="{00000000-0005-0000-0000-00007E2D0000}"/>
    <cellStyle name="Comma [0] 2 8 2 2" xfId="11915" hidden="1" xr:uid="{00000000-0005-0000-0000-00008E2E0000}"/>
    <cellStyle name="Comma [0] 2 8 2 2" xfId="12120" hidden="1" xr:uid="{00000000-0005-0000-0000-00005B2F0000}"/>
    <cellStyle name="Comma [0] 2 8 2 2" xfId="13399" hidden="1" xr:uid="{00000000-0005-0000-0000-00005A340000}"/>
    <cellStyle name="Comma [0] 2 8 2 2" xfId="13671" hidden="1" xr:uid="{00000000-0005-0000-0000-00006A350000}"/>
    <cellStyle name="Comma [0] 2 8 2 2" xfId="13876" hidden="1" xr:uid="{00000000-0005-0000-0000-000037360000}"/>
    <cellStyle name="Comma [0] 2 8 2 2" xfId="15155" hidden="1" xr:uid="{00000000-0005-0000-0000-0000363B0000}"/>
    <cellStyle name="Comma [0] 2 8 2 2" xfId="15427" hidden="1" xr:uid="{00000000-0005-0000-0000-0000463C0000}"/>
    <cellStyle name="Comma [0] 2 8 2 2" xfId="15632" hidden="1" xr:uid="{00000000-0005-0000-0000-0000133D0000}"/>
    <cellStyle name="Comma [0] 2 8 2 2" xfId="16908" hidden="1" xr:uid="{00000000-0005-0000-0000-00000F420000}"/>
    <cellStyle name="Comma [0] 2 8 2 2" xfId="17180" hidden="1" xr:uid="{00000000-0005-0000-0000-00001F430000}"/>
    <cellStyle name="Comma [0] 2 8 2 2" xfId="17385" hidden="1" xr:uid="{00000000-0005-0000-0000-0000EC430000}"/>
    <cellStyle name="Comma [0] 2 8 2 2" xfId="18658" hidden="1" xr:uid="{00000000-0005-0000-0000-0000E5480000}"/>
    <cellStyle name="Comma [0] 2 8 2 2" xfId="18930" hidden="1" xr:uid="{00000000-0005-0000-0000-0000F5490000}"/>
    <cellStyle name="Comma [0] 2 8 2 2" xfId="19135" hidden="1" xr:uid="{00000000-0005-0000-0000-0000C24A0000}"/>
    <cellStyle name="Comma [0] 2 8 2 2" xfId="20402" hidden="1" xr:uid="{00000000-0005-0000-0000-0000B54F0000}"/>
    <cellStyle name="Comma [0] 2 8 2 2" xfId="20674" hidden="1" xr:uid="{00000000-0005-0000-0000-0000C5500000}"/>
    <cellStyle name="Comma [0] 2 8 2 2" xfId="20879" hidden="1" xr:uid="{00000000-0005-0000-0000-000092510000}"/>
    <cellStyle name="Comma [0] 2 8 2 2" xfId="22136" hidden="1" xr:uid="{00000000-0005-0000-0000-00007B560000}"/>
    <cellStyle name="Comma [0] 2 8 2 2" xfId="22408" hidden="1" xr:uid="{00000000-0005-0000-0000-00008B570000}"/>
    <cellStyle name="Comma [0] 2 8 2 2" xfId="22613" hidden="1" xr:uid="{00000000-0005-0000-0000-000058580000}"/>
    <cellStyle name="Comma [0] 2 8 2 2" xfId="23860" hidden="1" xr:uid="{00000000-0005-0000-0000-0000375D0000}"/>
    <cellStyle name="Comma [0] 2 8 2 2" xfId="24132" hidden="1" xr:uid="{00000000-0005-0000-0000-0000475E0000}"/>
    <cellStyle name="Comma [0] 2 8 2 2" xfId="24337" hidden="1" xr:uid="{00000000-0005-0000-0000-0000145F0000}"/>
    <cellStyle name="Comma [0] 2 8 2 2" xfId="25567" hidden="1" xr:uid="{00000000-0005-0000-0000-0000E2630000}"/>
    <cellStyle name="Comma [0] 2 8 2 2" xfId="25839" hidden="1" xr:uid="{00000000-0005-0000-0000-0000F2640000}"/>
    <cellStyle name="Comma [0] 2 8 2 2" xfId="26044" hidden="1" xr:uid="{00000000-0005-0000-0000-0000BF650000}"/>
    <cellStyle name="Comma [0] 2 8 2 2" xfId="27261" hidden="1" xr:uid="{00000000-0005-0000-0000-0000806A0000}"/>
    <cellStyle name="Comma [0] 2 8 2 2" xfId="27533" hidden="1" xr:uid="{00000000-0005-0000-0000-0000906B0000}"/>
    <cellStyle name="Comma [0] 2 8 2 2" xfId="27738" hidden="1" xr:uid="{00000000-0005-0000-0000-00005D6C0000}"/>
    <cellStyle name="Comma [0] 2 8 2 2" xfId="28922" hidden="1" xr:uid="{00000000-0005-0000-0000-0000FD700000}"/>
    <cellStyle name="Comma [0] 2 8 2 2" xfId="29194" hidden="1" xr:uid="{00000000-0005-0000-0000-00000D720000}"/>
    <cellStyle name="Comma [0] 2 8 2 2" xfId="29399" hidden="1" xr:uid="{00000000-0005-0000-0000-0000DA720000}"/>
    <cellStyle name="Comma [0] 2 8 2 2" xfId="30557" hidden="1" xr:uid="{00000000-0005-0000-0000-000060770000}"/>
    <cellStyle name="Comma [0] 2 8 2 2" xfId="30829" hidden="1" xr:uid="{00000000-0005-0000-0000-000070780000}"/>
    <cellStyle name="Comma [0] 2 8 2 2" xfId="31034" hidden="1" xr:uid="{00000000-0005-0000-0000-00003D790000}"/>
    <cellStyle name="Comma [0] 2 8 2 2" xfId="37401" hidden="1" xr:uid="{55E617AB-3D6C-45B8-9C34-50B4788B1E16}"/>
    <cellStyle name="Comma [0] 2 8 2 2" xfId="37931" hidden="1" xr:uid="{9607A88A-E447-426B-8B13-39694350BDCA}"/>
    <cellStyle name="Comma [0] 2 8 2 2" xfId="38203" hidden="1" xr:uid="{6698B895-BA37-4563-B933-3BAB9E03B362}"/>
    <cellStyle name="Comma [0] 2 8 2 2" xfId="38408" hidden="1" xr:uid="{B76FC533-7612-4C3F-A5CC-A95DB02B2AB0}"/>
    <cellStyle name="Comma [0] 2 8 2 2" xfId="40150" hidden="1" xr:uid="{A6701B8B-105F-419B-8B6C-A75A0C65ED26}"/>
    <cellStyle name="Comma [0] 2 8 2 2" xfId="40422" hidden="1" xr:uid="{80619274-066F-407D-BF27-2057563E3D2F}"/>
    <cellStyle name="Comma [0] 2 8 2 2" xfId="40627" hidden="1" xr:uid="{830FBC6C-DA04-4000-81A2-082CB0D3FF72}"/>
    <cellStyle name="Comma [0] 2 8 2 2" xfId="41906" hidden="1" xr:uid="{8408B554-CFE6-40A2-85F1-1BB0931F25E6}"/>
    <cellStyle name="Comma [0] 2 8 2 2" xfId="42178" hidden="1" xr:uid="{7EA21482-D205-4176-A442-2282AA4DA632}"/>
    <cellStyle name="Comma [0] 2 8 2 2" xfId="42383" hidden="1" xr:uid="{899F2709-6E27-4D3F-813C-A47886572240}"/>
    <cellStyle name="Comma [0] 2 8 2 2" xfId="43662" hidden="1" xr:uid="{583AEDA4-8284-49D6-A6DC-3BA9C5AAE4B6}"/>
    <cellStyle name="Comma [0] 2 8 2 2" xfId="43934" hidden="1" xr:uid="{E0B659A2-75AB-4BBF-9E5E-AA15DE68DF88}"/>
    <cellStyle name="Comma [0] 2 8 2 2" xfId="44139" hidden="1" xr:uid="{FD2F79B9-C84C-43BA-ABF7-0E1434B93511}"/>
    <cellStyle name="Comma [0] 2 8 2 2" xfId="45418" hidden="1" xr:uid="{381B93E8-CEE1-4133-A549-5DD468AB415C}"/>
    <cellStyle name="Comma [0] 2 8 2 2" xfId="45690" hidden="1" xr:uid="{590187A1-6B8F-4E42-9B1F-96E8B170E742}"/>
    <cellStyle name="Comma [0] 2 8 2 2" xfId="45895" hidden="1" xr:uid="{5DB08EB1-348E-4072-B54C-E7C857F4B911}"/>
    <cellStyle name="Comma [0] 2 8 2 2" xfId="47174" hidden="1" xr:uid="{78F414B8-1A50-44ED-9555-5949E5B1A57D}"/>
    <cellStyle name="Comma [0] 2 8 2 2" xfId="47446" hidden="1" xr:uid="{9A6D5D13-D90D-4DE6-B216-136D69B99E4A}"/>
    <cellStyle name="Comma [0] 2 8 2 2" xfId="47651" hidden="1" xr:uid="{EB35BC08-C2AA-4921-B8EA-6B5124FF8492}"/>
    <cellStyle name="Comma [0] 2 8 2 2" xfId="48927" hidden="1" xr:uid="{3B4A5274-9A28-4CE6-AF20-193BF93B1867}"/>
    <cellStyle name="Comma [0] 2 8 2 2" xfId="49199" hidden="1" xr:uid="{E8E503EC-7190-42D7-AA95-CA82B9649407}"/>
    <cellStyle name="Comma [0] 2 8 2 2" xfId="49404" hidden="1" xr:uid="{6ABD864B-0902-4961-9CE3-CA58B32C5877}"/>
    <cellStyle name="Comma [0] 2 8 2 2" xfId="50677" hidden="1" xr:uid="{571A3B7E-CBD6-4D62-A62A-2A433901EDF5}"/>
    <cellStyle name="Comma [0] 2 8 2 2" xfId="50949" hidden="1" xr:uid="{7CF157CA-F1CF-48A6-854D-D17FA1D439EA}"/>
    <cellStyle name="Comma [0] 2 8 2 2" xfId="51154" hidden="1" xr:uid="{D5AA6D08-6DFA-4D0E-863C-78D5AC70B61B}"/>
    <cellStyle name="Comma [0] 2 8 2 2" xfId="52421" hidden="1" xr:uid="{4765037D-E1CF-4A68-8861-129B54EB7D36}"/>
    <cellStyle name="Comma [0] 2 8 2 2" xfId="52693" hidden="1" xr:uid="{1474F7B9-BCAF-40FF-963E-34E50F8B2EAB}"/>
    <cellStyle name="Comma [0] 2 8 2 2" xfId="52898" hidden="1" xr:uid="{E12128DA-85B6-446B-8A42-D60CD5EDF5FD}"/>
    <cellStyle name="Comma [0] 2 8 2 2" xfId="54155" hidden="1" xr:uid="{AB3BFBEB-FC20-423E-A0E5-04B320EA480B}"/>
    <cellStyle name="Comma [0] 2 8 2 2" xfId="54427" hidden="1" xr:uid="{D5FD7CE1-5DAA-4E06-9975-03DBC25EF5F0}"/>
    <cellStyle name="Comma [0] 2 8 2 2" xfId="54632" hidden="1" xr:uid="{3BC94E88-24FC-4547-A6D5-FCDB4AA8A7A0}"/>
    <cellStyle name="Comma [0] 2 8 2 2" xfId="55879" hidden="1" xr:uid="{BB4A770D-195A-4E26-A230-41D96AA7AEFA}"/>
    <cellStyle name="Comma [0] 2 8 2 2" xfId="56151" hidden="1" xr:uid="{C8641DDC-FA26-4E30-8FD1-2B68092B258B}"/>
    <cellStyle name="Comma [0] 2 8 2 2" xfId="56356" hidden="1" xr:uid="{F083D82E-87C9-4B75-BAC9-DB4AB2C24CB4}"/>
    <cellStyle name="Comma [0] 2 8 2 2" xfId="57586" hidden="1" xr:uid="{9089753A-DD77-416E-9029-3D42680CAACB}"/>
    <cellStyle name="Comma [0] 2 8 2 2" xfId="57858" hidden="1" xr:uid="{5C3F5E6A-1284-43C6-BE0E-E026739E3D57}"/>
    <cellStyle name="Comma [0] 2 8 2 2" xfId="58063" hidden="1" xr:uid="{8848A3C5-E9A2-4F62-9B40-DFFAEC70F86D}"/>
    <cellStyle name="Comma [0] 2 8 2 2" xfId="59280" hidden="1" xr:uid="{6ADDA4E7-259D-4C51-8506-B08BD72FEBC6}"/>
    <cellStyle name="Comma [0] 2 8 2 2" xfId="59552" hidden="1" xr:uid="{0D429695-CB5C-4594-864C-D70B4C792C5A}"/>
    <cellStyle name="Comma [0] 2 8 2 2" xfId="59757" hidden="1" xr:uid="{74A5DA99-1D02-4194-990F-B6AE4C29C9CB}"/>
    <cellStyle name="Comma [0] 2 8 2 2" xfId="60941" hidden="1" xr:uid="{D542499A-2256-4446-AFD3-C67E13140C31}"/>
    <cellStyle name="Comma [0] 2 8 2 2" xfId="61213" hidden="1" xr:uid="{97C6010C-3742-4989-A78B-AF1F2B13B8C2}"/>
    <cellStyle name="Comma [0] 2 8 2 2" xfId="61418" hidden="1" xr:uid="{3BC3A833-D6B1-46EA-9AEE-A2370A5F6DAD}"/>
    <cellStyle name="Comma [0] 2 8 2 2" xfId="62576" hidden="1" xr:uid="{F0134DA2-8717-42FF-A17F-CEBB8E6E8880}"/>
    <cellStyle name="Comma [0] 2 8 2 2" xfId="62848" hidden="1" xr:uid="{E528E270-619B-490C-BBEE-F230A91B0D6A}"/>
    <cellStyle name="Comma [0] 2 8 2 2" xfId="63053" hidden="1" xr:uid="{3FFCBF9B-CBB5-4F3E-BB33-0CF871190898}"/>
    <cellStyle name="Comma [0] 2 8 3" xfId="4721" xr:uid="{00000000-0005-0000-0000-000074120000}"/>
    <cellStyle name="Comma [0] 2 8 3 2" xfId="36740" xr:uid="{A7A8DF8C-FEA1-4F51-BECE-52DBA259F260}"/>
    <cellStyle name="Comma [0] 2 80" xfId="740" xr:uid="{00000000-0005-0000-0000-0000E7020000}"/>
    <cellStyle name="Comma [0] 2 80 2" xfId="1395" hidden="1" xr:uid="{00000000-0005-0000-0000-000076050000}"/>
    <cellStyle name="Comma [0] 2 80 2" xfId="1944" hidden="1" xr:uid="{00000000-0005-0000-0000-00009B070000}"/>
    <cellStyle name="Comma [0] 2 80 2" xfId="2229" hidden="1" xr:uid="{00000000-0005-0000-0000-0000B8080000}"/>
    <cellStyle name="Comma [0] 2 80 2" xfId="2469" hidden="1" xr:uid="{00000000-0005-0000-0000-0000A8090000}"/>
    <cellStyle name="Comma [0] 2 80 2" xfId="33428" hidden="1" xr:uid="{829ABECC-BF26-47BE-A5C1-2FA5C548D443}"/>
    <cellStyle name="Comma [0] 2 80 2" xfId="33974" hidden="1" xr:uid="{95D668D1-056F-4031-8AD0-54AD171C7E85}"/>
    <cellStyle name="Comma [0] 2 80 2" xfId="34259" hidden="1" xr:uid="{D390BBBF-A909-4D46-BFE0-1F44CA649079}"/>
    <cellStyle name="Comma [0] 2 80 2" xfId="34499" hidden="1" xr:uid="{10126BDA-EF7E-465A-99BB-EF352FF076B4}"/>
    <cellStyle name="Comma [0] 2 80 2" xfId="32793" xr:uid="{2FEAFF16-77F2-46C6-A576-29DEDD3F7C94}"/>
    <cellStyle name="Comma [0] 2 80 2 2" xfId="5192" hidden="1" xr:uid="{00000000-0005-0000-0000-00004B140000}"/>
    <cellStyle name="Comma [0] 2 80 2 2" xfId="5746" hidden="1" xr:uid="{00000000-0005-0000-0000-000075160000}"/>
    <cellStyle name="Comma [0] 2 80 2 2" xfId="6031" hidden="1" xr:uid="{00000000-0005-0000-0000-000092170000}"/>
    <cellStyle name="Comma [0] 2 80 2 2" xfId="6271" hidden="1" xr:uid="{00000000-0005-0000-0000-000082180000}"/>
    <cellStyle name="Comma [0] 2 80 2 2" xfId="7965" hidden="1" xr:uid="{00000000-0005-0000-0000-0000201F0000}"/>
    <cellStyle name="Comma [0] 2 80 2 2" xfId="8250" hidden="1" xr:uid="{00000000-0005-0000-0000-00003D200000}"/>
    <cellStyle name="Comma [0] 2 80 2 2" xfId="8490" hidden="1" xr:uid="{00000000-0005-0000-0000-00002D210000}"/>
    <cellStyle name="Comma [0] 2 80 2 2" xfId="9721" hidden="1" xr:uid="{00000000-0005-0000-0000-0000FC250000}"/>
    <cellStyle name="Comma [0] 2 80 2 2" xfId="10006" hidden="1" xr:uid="{00000000-0005-0000-0000-000019270000}"/>
    <cellStyle name="Comma [0] 2 80 2 2" xfId="10246" hidden="1" xr:uid="{00000000-0005-0000-0000-000009280000}"/>
    <cellStyle name="Comma [0] 2 80 2 2" xfId="11477" hidden="1" xr:uid="{00000000-0005-0000-0000-0000D82C0000}"/>
    <cellStyle name="Comma [0] 2 80 2 2" xfId="11762" hidden="1" xr:uid="{00000000-0005-0000-0000-0000F52D0000}"/>
    <cellStyle name="Comma [0] 2 80 2 2" xfId="12002" hidden="1" xr:uid="{00000000-0005-0000-0000-0000E52E0000}"/>
    <cellStyle name="Comma [0] 2 80 2 2" xfId="13233" hidden="1" xr:uid="{00000000-0005-0000-0000-0000B4330000}"/>
    <cellStyle name="Comma [0] 2 80 2 2" xfId="13518" hidden="1" xr:uid="{00000000-0005-0000-0000-0000D1340000}"/>
    <cellStyle name="Comma [0] 2 80 2 2" xfId="13758" hidden="1" xr:uid="{00000000-0005-0000-0000-0000C1350000}"/>
    <cellStyle name="Comma [0] 2 80 2 2" xfId="14989" hidden="1" xr:uid="{00000000-0005-0000-0000-0000903A0000}"/>
    <cellStyle name="Comma [0] 2 80 2 2" xfId="15274" hidden="1" xr:uid="{00000000-0005-0000-0000-0000AD3B0000}"/>
    <cellStyle name="Comma [0] 2 80 2 2" xfId="15514" hidden="1" xr:uid="{00000000-0005-0000-0000-00009D3C0000}"/>
    <cellStyle name="Comma [0] 2 80 2 2" xfId="16742" hidden="1" xr:uid="{00000000-0005-0000-0000-000069410000}"/>
    <cellStyle name="Comma [0] 2 80 2 2" xfId="17027" hidden="1" xr:uid="{00000000-0005-0000-0000-000086420000}"/>
    <cellStyle name="Comma [0] 2 80 2 2" xfId="17267" hidden="1" xr:uid="{00000000-0005-0000-0000-000076430000}"/>
    <cellStyle name="Comma [0] 2 80 2 2" xfId="18492" hidden="1" xr:uid="{00000000-0005-0000-0000-00003F480000}"/>
    <cellStyle name="Comma [0] 2 80 2 2" xfId="18777" hidden="1" xr:uid="{00000000-0005-0000-0000-00005C490000}"/>
    <cellStyle name="Comma [0] 2 80 2 2" xfId="19017" hidden="1" xr:uid="{00000000-0005-0000-0000-00004C4A0000}"/>
    <cellStyle name="Comma [0] 2 80 2 2" xfId="20236" hidden="1" xr:uid="{00000000-0005-0000-0000-00000F4F0000}"/>
    <cellStyle name="Comma [0] 2 80 2 2" xfId="20521" hidden="1" xr:uid="{00000000-0005-0000-0000-00002C500000}"/>
    <cellStyle name="Comma [0] 2 80 2 2" xfId="20761" hidden="1" xr:uid="{00000000-0005-0000-0000-00001C510000}"/>
    <cellStyle name="Comma [0] 2 80 2 2" xfId="21970" hidden="1" xr:uid="{00000000-0005-0000-0000-0000D5550000}"/>
    <cellStyle name="Comma [0] 2 80 2 2" xfId="22255" hidden="1" xr:uid="{00000000-0005-0000-0000-0000F2560000}"/>
    <cellStyle name="Comma [0] 2 80 2 2" xfId="22495" hidden="1" xr:uid="{00000000-0005-0000-0000-0000E2570000}"/>
    <cellStyle name="Comma [0] 2 80 2 2" xfId="23694" hidden="1" xr:uid="{00000000-0005-0000-0000-0000915C0000}"/>
    <cellStyle name="Comma [0] 2 80 2 2" xfId="23979" hidden="1" xr:uid="{00000000-0005-0000-0000-0000AE5D0000}"/>
    <cellStyle name="Comma [0] 2 80 2 2" xfId="24219" hidden="1" xr:uid="{00000000-0005-0000-0000-00009E5E0000}"/>
    <cellStyle name="Comma [0] 2 80 2 2" xfId="25401" hidden="1" xr:uid="{00000000-0005-0000-0000-00003C630000}"/>
    <cellStyle name="Comma [0] 2 80 2 2" xfId="25686" hidden="1" xr:uid="{00000000-0005-0000-0000-000059640000}"/>
    <cellStyle name="Comma [0] 2 80 2 2" xfId="25926" hidden="1" xr:uid="{00000000-0005-0000-0000-000049650000}"/>
    <cellStyle name="Comma [0] 2 80 2 2" xfId="27095" hidden="1" xr:uid="{00000000-0005-0000-0000-0000DA690000}"/>
    <cellStyle name="Comma [0] 2 80 2 2" xfId="27380" hidden="1" xr:uid="{00000000-0005-0000-0000-0000F76A0000}"/>
    <cellStyle name="Comma [0] 2 80 2 2" xfId="27620" hidden="1" xr:uid="{00000000-0005-0000-0000-0000E76B0000}"/>
    <cellStyle name="Comma [0] 2 80 2 2" xfId="28756" hidden="1" xr:uid="{00000000-0005-0000-0000-000057700000}"/>
    <cellStyle name="Comma [0] 2 80 2 2" xfId="29041" hidden="1" xr:uid="{00000000-0005-0000-0000-000074710000}"/>
    <cellStyle name="Comma [0] 2 80 2 2" xfId="29281" hidden="1" xr:uid="{00000000-0005-0000-0000-000064720000}"/>
    <cellStyle name="Comma [0] 2 80 2 2" xfId="30391" hidden="1" xr:uid="{00000000-0005-0000-0000-0000BA760000}"/>
    <cellStyle name="Comma [0] 2 80 2 2" xfId="30676" hidden="1" xr:uid="{00000000-0005-0000-0000-0000D7770000}"/>
    <cellStyle name="Comma [0] 2 80 2 2" xfId="30916" hidden="1" xr:uid="{00000000-0005-0000-0000-0000C7780000}"/>
    <cellStyle name="Comma [0] 2 80 2 2" xfId="31902" hidden="1" xr:uid="{00000000-0005-0000-0000-0000A17C0000}"/>
    <cellStyle name="Comma [0] 2 80 2 2" xfId="37211" hidden="1" xr:uid="{CCC6CBC1-5876-45E2-8C6E-C1AC46652B2E}"/>
    <cellStyle name="Comma [0] 2 80 2 2" xfId="37765" hidden="1" xr:uid="{181DF9D8-7561-4AA3-BEF4-3018932564EF}"/>
    <cellStyle name="Comma [0] 2 80 2 2" xfId="38050" hidden="1" xr:uid="{7CFDD9B4-8E90-4A97-8DB0-4A56B22E5190}"/>
    <cellStyle name="Comma [0] 2 80 2 2" xfId="38290" hidden="1" xr:uid="{D577F364-7E47-42AF-BB03-679C51F2F096}"/>
    <cellStyle name="Comma [0] 2 80 2 2" xfId="39984" hidden="1" xr:uid="{DB3A4B8F-0736-4D2E-A876-79DDC0F8F187}"/>
    <cellStyle name="Comma [0] 2 80 2 2" xfId="40269" hidden="1" xr:uid="{8A6D48CF-8194-4AF3-874D-6D4EF0CB7215}"/>
    <cellStyle name="Comma [0] 2 80 2 2" xfId="40509" hidden="1" xr:uid="{1DF3B15A-4549-4050-8E2E-C75D91604C41}"/>
    <cellStyle name="Comma [0] 2 80 2 2" xfId="41740" hidden="1" xr:uid="{D8584D9F-D6A0-4702-8432-A8BB67B37A72}"/>
    <cellStyle name="Comma [0] 2 80 2 2" xfId="42025" hidden="1" xr:uid="{D2AA5877-37E1-4DCA-8FEA-08E887B1B9D9}"/>
    <cellStyle name="Comma [0] 2 80 2 2" xfId="42265" hidden="1" xr:uid="{197B992E-EDA3-46F1-B655-DF20C4819838}"/>
    <cellStyle name="Comma [0] 2 80 2 2" xfId="43496" hidden="1" xr:uid="{F9342FF8-FD1B-49D1-91C3-A69A09345A20}"/>
    <cellStyle name="Comma [0] 2 80 2 2" xfId="43781" hidden="1" xr:uid="{8CA4A94E-96C2-4665-B944-40318DEF3753}"/>
    <cellStyle name="Comma [0] 2 80 2 2" xfId="44021" hidden="1" xr:uid="{823E6503-0F24-47EC-B2EF-2AE293944F80}"/>
    <cellStyle name="Comma [0] 2 80 2 2" xfId="45252" hidden="1" xr:uid="{4C816AD9-A0D1-4E02-8E7B-8D396DEF6E71}"/>
    <cellStyle name="Comma [0] 2 80 2 2" xfId="45537" hidden="1" xr:uid="{5CE149DA-BD26-4B49-B7D8-EA9378B415D7}"/>
    <cellStyle name="Comma [0] 2 80 2 2" xfId="45777" hidden="1" xr:uid="{748028B7-6A4D-425E-9DA4-1228E7AA4E40}"/>
    <cellStyle name="Comma [0] 2 80 2 2" xfId="47008" hidden="1" xr:uid="{6D899FEF-5873-4391-A031-17BA7573699C}"/>
    <cellStyle name="Comma [0] 2 80 2 2" xfId="47293" hidden="1" xr:uid="{74CB14AA-6561-470C-8E83-4C905D2C54A5}"/>
    <cellStyle name="Comma [0] 2 80 2 2" xfId="47533" hidden="1" xr:uid="{1F85DF84-F14F-4B62-B6EF-B9C7370B0E5C}"/>
    <cellStyle name="Comma [0] 2 80 2 2" xfId="48761" hidden="1" xr:uid="{DCBD934E-6ED4-441D-9318-B727673DBA2C}"/>
    <cellStyle name="Comma [0] 2 80 2 2" xfId="49046" hidden="1" xr:uid="{2494B3F9-B710-4E34-910C-25184E44C9BC}"/>
    <cellStyle name="Comma [0] 2 80 2 2" xfId="49286" hidden="1" xr:uid="{246F52BC-F3BA-4496-94D9-44D7D19BD445}"/>
    <cellStyle name="Comma [0] 2 80 2 2" xfId="50511" hidden="1" xr:uid="{532D9D50-6C54-46D4-B331-DE591F1DF7D2}"/>
    <cellStyle name="Comma [0] 2 80 2 2" xfId="50796" hidden="1" xr:uid="{2BF7B1F0-78C6-4526-865C-FE18C88ABFF8}"/>
    <cellStyle name="Comma [0] 2 80 2 2" xfId="51036" hidden="1" xr:uid="{CA4920D8-BF14-4317-9EA4-7125554F8770}"/>
    <cellStyle name="Comma [0] 2 80 2 2" xfId="52255" hidden="1" xr:uid="{42DA05AA-470E-4943-A61B-11551B158DBD}"/>
    <cellStyle name="Comma [0] 2 80 2 2" xfId="52540" hidden="1" xr:uid="{5936CA71-E7F5-41C6-9FE9-B50C6062879F}"/>
    <cellStyle name="Comma [0] 2 80 2 2" xfId="52780" hidden="1" xr:uid="{31916029-8C96-4532-B232-BD149EFE85A8}"/>
    <cellStyle name="Comma [0] 2 80 2 2" xfId="53989" hidden="1" xr:uid="{45511412-CFA1-40F5-948F-B5B8E424EA8B}"/>
    <cellStyle name="Comma [0] 2 80 2 2" xfId="54274" hidden="1" xr:uid="{B12580AB-02AA-4C07-834B-FDD0B6174183}"/>
    <cellStyle name="Comma [0] 2 80 2 2" xfId="54514" hidden="1" xr:uid="{F3FCF885-03DD-45B6-8ADA-E09C7B70DD74}"/>
    <cellStyle name="Comma [0] 2 80 2 2" xfId="55713" hidden="1" xr:uid="{C9D90CE5-78EF-48FE-8F4F-A7A947F5440A}"/>
    <cellStyle name="Comma [0] 2 80 2 2" xfId="55998" hidden="1" xr:uid="{15EA21C2-015D-4B2C-8531-E402A2C467AD}"/>
    <cellStyle name="Comma [0] 2 80 2 2" xfId="56238" hidden="1" xr:uid="{786BAAFB-AC58-4DA4-9C6E-C71A7A817C1F}"/>
    <cellStyle name="Comma [0] 2 80 2 2" xfId="57420" hidden="1" xr:uid="{3AD74860-2CF9-4DFB-AF79-1FF6F89792D6}"/>
    <cellStyle name="Comma [0] 2 80 2 2" xfId="57705" hidden="1" xr:uid="{B8612FCF-E8D7-41F5-B07C-8196A072E060}"/>
    <cellStyle name="Comma [0] 2 80 2 2" xfId="57945" hidden="1" xr:uid="{ED782FD9-279D-476A-9D8F-24CC0891EC7B}"/>
    <cellStyle name="Comma [0] 2 80 2 2" xfId="59114" hidden="1" xr:uid="{9A4ED643-A65D-4857-B353-B336F274E938}"/>
    <cellStyle name="Comma [0] 2 80 2 2" xfId="59399" hidden="1" xr:uid="{AA4A4E17-E0FF-4B97-914F-B797E3D51634}"/>
    <cellStyle name="Comma [0] 2 80 2 2" xfId="59639" hidden="1" xr:uid="{6F25EA7F-AF84-4612-8A9F-33E51B4839AF}"/>
    <cellStyle name="Comma [0] 2 80 2 2" xfId="60775" hidden="1" xr:uid="{C696B2CD-5F9D-4FC1-8C2A-FF9CE175DA2B}"/>
    <cellStyle name="Comma [0] 2 80 2 2" xfId="61060" hidden="1" xr:uid="{E7072423-12CB-440E-A4B9-0896F5838904}"/>
    <cellStyle name="Comma [0] 2 80 2 2" xfId="61300" hidden="1" xr:uid="{015EB420-C8AE-4259-B2BD-B3C9ECDF2719}"/>
    <cellStyle name="Comma [0] 2 80 2 2" xfId="62410" hidden="1" xr:uid="{63C5A0A0-B92C-4C77-9781-DBC5C7042D2D}"/>
    <cellStyle name="Comma [0] 2 80 2 2" xfId="62695" hidden="1" xr:uid="{6DF774F9-AE8A-4F9D-B566-4C14B6BFF86E}"/>
    <cellStyle name="Comma [0] 2 80 2 2" xfId="62935" hidden="1" xr:uid="{2C6E5A28-4BD7-425A-88DE-04A81792D944}"/>
    <cellStyle name="Comma [0] 2 80 2 2" xfId="63921" hidden="1" xr:uid="{F512F846-48BC-4E92-B91C-AE6342CC9145}"/>
    <cellStyle name="Comma [0] 2 80 3" xfId="4531" xr:uid="{00000000-0005-0000-0000-0000B6110000}"/>
    <cellStyle name="Comma [0] 2 80 3 2" xfId="36550" xr:uid="{927F77EC-97BC-40EA-AD71-CA8A9275BE4E}"/>
    <cellStyle name="Comma [0] 2 81" xfId="734" xr:uid="{00000000-0005-0000-0000-0000E1020000}"/>
    <cellStyle name="Comma [0] 2 81 2" xfId="1389" hidden="1" xr:uid="{00000000-0005-0000-0000-000070050000}"/>
    <cellStyle name="Comma [0] 2 81 2" xfId="1938" hidden="1" xr:uid="{00000000-0005-0000-0000-000095070000}"/>
    <cellStyle name="Comma [0] 2 81 2" xfId="2223" hidden="1" xr:uid="{00000000-0005-0000-0000-0000B2080000}"/>
    <cellStyle name="Comma [0] 2 81 2" xfId="2465" hidden="1" xr:uid="{00000000-0005-0000-0000-0000A4090000}"/>
    <cellStyle name="Comma [0] 2 81 2" xfId="33422" hidden="1" xr:uid="{FCA9176C-7EE6-4555-99ED-03CAAB3B2854}"/>
    <cellStyle name="Comma [0] 2 81 2" xfId="33968" hidden="1" xr:uid="{BFFCB142-43FA-4E47-A073-1A1542DF98B1}"/>
    <cellStyle name="Comma [0] 2 81 2" xfId="34253" hidden="1" xr:uid="{3E9BDC94-C1F3-4B4B-8224-3048EB96B9A3}"/>
    <cellStyle name="Comma [0] 2 81 2" xfId="34495" hidden="1" xr:uid="{5EFB7631-FB29-477B-BFA8-E2CD047EB5A8}"/>
    <cellStyle name="Comma [0] 2 81 2" xfId="32787" xr:uid="{0CC3EE9F-69D9-413C-A05D-0B22993A37EA}"/>
    <cellStyle name="Comma [0] 2 81 2 2" xfId="5186" hidden="1" xr:uid="{00000000-0005-0000-0000-000045140000}"/>
    <cellStyle name="Comma [0] 2 81 2 2" xfId="5740" hidden="1" xr:uid="{00000000-0005-0000-0000-00006F160000}"/>
    <cellStyle name="Comma [0] 2 81 2 2" xfId="6025" hidden="1" xr:uid="{00000000-0005-0000-0000-00008C170000}"/>
    <cellStyle name="Comma [0] 2 81 2 2" xfId="6267" hidden="1" xr:uid="{00000000-0005-0000-0000-00007E180000}"/>
    <cellStyle name="Comma [0] 2 81 2 2" xfId="7959" hidden="1" xr:uid="{00000000-0005-0000-0000-00001A1F0000}"/>
    <cellStyle name="Comma [0] 2 81 2 2" xfId="8244" hidden="1" xr:uid="{00000000-0005-0000-0000-000037200000}"/>
    <cellStyle name="Comma [0] 2 81 2 2" xfId="8486" hidden="1" xr:uid="{00000000-0005-0000-0000-000029210000}"/>
    <cellStyle name="Comma [0] 2 81 2 2" xfId="9715" hidden="1" xr:uid="{00000000-0005-0000-0000-0000F6250000}"/>
    <cellStyle name="Comma [0] 2 81 2 2" xfId="10000" hidden="1" xr:uid="{00000000-0005-0000-0000-000013270000}"/>
    <cellStyle name="Comma [0] 2 81 2 2" xfId="10242" hidden="1" xr:uid="{00000000-0005-0000-0000-000005280000}"/>
    <cellStyle name="Comma [0] 2 81 2 2" xfId="11471" hidden="1" xr:uid="{00000000-0005-0000-0000-0000D22C0000}"/>
    <cellStyle name="Comma [0] 2 81 2 2" xfId="11756" hidden="1" xr:uid="{00000000-0005-0000-0000-0000EF2D0000}"/>
    <cellStyle name="Comma [0] 2 81 2 2" xfId="11998" hidden="1" xr:uid="{00000000-0005-0000-0000-0000E12E0000}"/>
    <cellStyle name="Comma [0] 2 81 2 2" xfId="13227" hidden="1" xr:uid="{00000000-0005-0000-0000-0000AE330000}"/>
    <cellStyle name="Comma [0] 2 81 2 2" xfId="13512" hidden="1" xr:uid="{00000000-0005-0000-0000-0000CB340000}"/>
    <cellStyle name="Comma [0] 2 81 2 2" xfId="13754" hidden="1" xr:uid="{00000000-0005-0000-0000-0000BD350000}"/>
    <cellStyle name="Comma [0] 2 81 2 2" xfId="14983" hidden="1" xr:uid="{00000000-0005-0000-0000-00008A3A0000}"/>
    <cellStyle name="Comma [0] 2 81 2 2" xfId="15268" hidden="1" xr:uid="{00000000-0005-0000-0000-0000A73B0000}"/>
    <cellStyle name="Comma [0] 2 81 2 2" xfId="15510" hidden="1" xr:uid="{00000000-0005-0000-0000-0000993C0000}"/>
    <cellStyle name="Comma [0] 2 81 2 2" xfId="16736" hidden="1" xr:uid="{00000000-0005-0000-0000-000063410000}"/>
    <cellStyle name="Comma [0] 2 81 2 2" xfId="17021" hidden="1" xr:uid="{00000000-0005-0000-0000-000080420000}"/>
    <cellStyle name="Comma [0] 2 81 2 2" xfId="17263" hidden="1" xr:uid="{00000000-0005-0000-0000-000072430000}"/>
    <cellStyle name="Comma [0] 2 81 2 2" xfId="18486" hidden="1" xr:uid="{00000000-0005-0000-0000-000039480000}"/>
    <cellStyle name="Comma [0] 2 81 2 2" xfId="18771" hidden="1" xr:uid="{00000000-0005-0000-0000-000056490000}"/>
    <cellStyle name="Comma [0] 2 81 2 2" xfId="19013" hidden="1" xr:uid="{00000000-0005-0000-0000-0000484A0000}"/>
    <cellStyle name="Comma [0] 2 81 2 2" xfId="20230" hidden="1" xr:uid="{00000000-0005-0000-0000-0000094F0000}"/>
    <cellStyle name="Comma [0] 2 81 2 2" xfId="20515" hidden="1" xr:uid="{00000000-0005-0000-0000-000026500000}"/>
    <cellStyle name="Comma [0] 2 81 2 2" xfId="20757" hidden="1" xr:uid="{00000000-0005-0000-0000-000018510000}"/>
    <cellStyle name="Comma [0] 2 81 2 2" xfId="21964" hidden="1" xr:uid="{00000000-0005-0000-0000-0000CF550000}"/>
    <cellStyle name="Comma [0] 2 81 2 2" xfId="22249" hidden="1" xr:uid="{00000000-0005-0000-0000-0000EC560000}"/>
    <cellStyle name="Comma [0] 2 81 2 2" xfId="22491" hidden="1" xr:uid="{00000000-0005-0000-0000-0000DE570000}"/>
    <cellStyle name="Comma [0] 2 81 2 2" xfId="23688" hidden="1" xr:uid="{00000000-0005-0000-0000-00008B5C0000}"/>
    <cellStyle name="Comma [0] 2 81 2 2" xfId="23973" hidden="1" xr:uid="{00000000-0005-0000-0000-0000A85D0000}"/>
    <cellStyle name="Comma [0] 2 81 2 2" xfId="24215" hidden="1" xr:uid="{00000000-0005-0000-0000-00009A5E0000}"/>
    <cellStyle name="Comma [0] 2 81 2 2" xfId="25395" hidden="1" xr:uid="{00000000-0005-0000-0000-000036630000}"/>
    <cellStyle name="Comma [0] 2 81 2 2" xfId="25680" hidden="1" xr:uid="{00000000-0005-0000-0000-000053640000}"/>
    <cellStyle name="Comma [0] 2 81 2 2" xfId="25922" hidden="1" xr:uid="{00000000-0005-0000-0000-000045650000}"/>
    <cellStyle name="Comma [0] 2 81 2 2" xfId="27089" hidden="1" xr:uid="{00000000-0005-0000-0000-0000D4690000}"/>
    <cellStyle name="Comma [0] 2 81 2 2" xfId="27374" hidden="1" xr:uid="{00000000-0005-0000-0000-0000F16A0000}"/>
    <cellStyle name="Comma [0] 2 81 2 2" xfId="27616" hidden="1" xr:uid="{00000000-0005-0000-0000-0000E36B0000}"/>
    <cellStyle name="Comma [0] 2 81 2 2" xfId="28750" hidden="1" xr:uid="{00000000-0005-0000-0000-000051700000}"/>
    <cellStyle name="Comma [0] 2 81 2 2" xfId="29035" hidden="1" xr:uid="{00000000-0005-0000-0000-00006E710000}"/>
    <cellStyle name="Comma [0] 2 81 2 2" xfId="29277" hidden="1" xr:uid="{00000000-0005-0000-0000-000060720000}"/>
    <cellStyle name="Comma [0] 2 81 2 2" xfId="30385" hidden="1" xr:uid="{00000000-0005-0000-0000-0000B4760000}"/>
    <cellStyle name="Comma [0] 2 81 2 2" xfId="30670" hidden="1" xr:uid="{00000000-0005-0000-0000-0000D1770000}"/>
    <cellStyle name="Comma [0] 2 81 2 2" xfId="30912" hidden="1" xr:uid="{00000000-0005-0000-0000-0000C3780000}"/>
    <cellStyle name="Comma [0] 2 81 2 2" xfId="31896" hidden="1" xr:uid="{00000000-0005-0000-0000-00009B7C0000}"/>
    <cellStyle name="Comma [0] 2 81 2 2" xfId="37205" hidden="1" xr:uid="{4207E415-C327-47DC-8898-1AAF993BE275}"/>
    <cellStyle name="Comma [0] 2 81 2 2" xfId="37759" hidden="1" xr:uid="{3E79034A-13BA-46EC-953D-3FD2E2A72093}"/>
    <cellStyle name="Comma [0] 2 81 2 2" xfId="38044" hidden="1" xr:uid="{FFADD8D2-31E3-456E-BA40-8131E620E1D5}"/>
    <cellStyle name="Comma [0] 2 81 2 2" xfId="38286" hidden="1" xr:uid="{89F91127-863D-4478-839C-B20FD78148DF}"/>
    <cellStyle name="Comma [0] 2 81 2 2" xfId="39978" hidden="1" xr:uid="{F2482617-719F-46CB-B357-797C9F886216}"/>
    <cellStyle name="Comma [0] 2 81 2 2" xfId="40263" hidden="1" xr:uid="{B9D8E836-17E6-4B35-B1D6-FEB3A632B317}"/>
    <cellStyle name="Comma [0] 2 81 2 2" xfId="40505" hidden="1" xr:uid="{F4721774-F0FC-4C85-B186-9766D15E9A80}"/>
    <cellStyle name="Comma [0] 2 81 2 2" xfId="41734" hidden="1" xr:uid="{45A6C39D-84F8-48DD-82BC-9D7CF17FD70F}"/>
    <cellStyle name="Comma [0] 2 81 2 2" xfId="42019" hidden="1" xr:uid="{04629325-9292-47EE-80F6-5E8CAF5DD6A5}"/>
    <cellStyle name="Comma [0] 2 81 2 2" xfId="42261" hidden="1" xr:uid="{002BCE61-3270-46DC-947D-46556339500E}"/>
    <cellStyle name="Comma [0] 2 81 2 2" xfId="43490" hidden="1" xr:uid="{67D4F8B2-3941-4345-86B3-EE9A5148EF52}"/>
    <cellStyle name="Comma [0] 2 81 2 2" xfId="43775" hidden="1" xr:uid="{33D41FA9-C51F-4031-A2AC-54319F81D592}"/>
    <cellStyle name="Comma [0] 2 81 2 2" xfId="44017" hidden="1" xr:uid="{76709DF4-DF96-479A-9990-684045FE1B71}"/>
    <cellStyle name="Comma [0] 2 81 2 2" xfId="45246" hidden="1" xr:uid="{1FD7DCCF-FC4B-4DD4-AF62-C38D5BCA2D94}"/>
    <cellStyle name="Comma [0] 2 81 2 2" xfId="45531" hidden="1" xr:uid="{DC6C2317-71FA-4A2E-AEA3-11419AE860A6}"/>
    <cellStyle name="Comma [0] 2 81 2 2" xfId="45773" hidden="1" xr:uid="{E09F629D-99FE-4D3F-AC84-870192DE8FDE}"/>
    <cellStyle name="Comma [0] 2 81 2 2" xfId="47002" hidden="1" xr:uid="{831622E6-71D3-48AF-899C-1F40C1F654A1}"/>
    <cellStyle name="Comma [0] 2 81 2 2" xfId="47287" hidden="1" xr:uid="{99C370FB-0956-4D03-84B0-D629208411B1}"/>
    <cellStyle name="Comma [0] 2 81 2 2" xfId="47529" hidden="1" xr:uid="{EF5C9B2C-3264-4D2F-A16E-82897E78401F}"/>
    <cellStyle name="Comma [0] 2 81 2 2" xfId="48755" hidden="1" xr:uid="{6D8F1161-B498-449A-89BD-335436114A4E}"/>
    <cellStyle name="Comma [0] 2 81 2 2" xfId="49040" hidden="1" xr:uid="{435417DE-0C65-44A9-8BFB-A46B16D29A01}"/>
    <cellStyle name="Comma [0] 2 81 2 2" xfId="49282" hidden="1" xr:uid="{16586107-2B8C-4F57-983A-6A83B5420484}"/>
    <cellStyle name="Comma [0] 2 81 2 2" xfId="50505" hidden="1" xr:uid="{215F8006-3C1C-4DFD-AA1D-DD1D712FC9ED}"/>
    <cellStyle name="Comma [0] 2 81 2 2" xfId="50790" hidden="1" xr:uid="{DC90EC9F-AC29-44B3-9499-DC3C771347E3}"/>
    <cellStyle name="Comma [0] 2 81 2 2" xfId="51032" hidden="1" xr:uid="{8779FB7A-D714-4DF7-ACC7-EE8D299996F8}"/>
    <cellStyle name="Comma [0] 2 81 2 2" xfId="52249" hidden="1" xr:uid="{B3519E3A-D87D-4475-9BAC-FC7D6FE37CBD}"/>
    <cellStyle name="Comma [0] 2 81 2 2" xfId="52534" hidden="1" xr:uid="{A6FB7C1D-42A0-40DF-8B7A-4975447E073A}"/>
    <cellStyle name="Comma [0] 2 81 2 2" xfId="52776" hidden="1" xr:uid="{DC32FE18-9EAC-48B9-81DC-44A5E6B6D3B8}"/>
    <cellStyle name="Comma [0] 2 81 2 2" xfId="53983" hidden="1" xr:uid="{361EFE93-E94E-48DB-BADA-BBF1950E8EBE}"/>
    <cellStyle name="Comma [0] 2 81 2 2" xfId="54268" hidden="1" xr:uid="{DB8D331F-C2D0-4C2D-8051-2CC939FBF6AC}"/>
    <cellStyle name="Comma [0] 2 81 2 2" xfId="54510" hidden="1" xr:uid="{B4E90591-2E4F-44A7-8F81-8D2B14A0384F}"/>
    <cellStyle name="Comma [0] 2 81 2 2" xfId="55707" hidden="1" xr:uid="{2AD6A765-3E54-434B-B0CB-B4ADDF342286}"/>
    <cellStyle name="Comma [0] 2 81 2 2" xfId="55992" hidden="1" xr:uid="{34A2D7BB-FBCE-4639-ACAE-56DF3D544AB7}"/>
    <cellStyle name="Comma [0] 2 81 2 2" xfId="56234" hidden="1" xr:uid="{96B44B22-3C6C-499C-A935-BA944AC6C9FF}"/>
    <cellStyle name="Comma [0] 2 81 2 2" xfId="57414" hidden="1" xr:uid="{A782A467-B491-4F4B-A171-EBA414AC1925}"/>
    <cellStyle name="Comma [0] 2 81 2 2" xfId="57699" hidden="1" xr:uid="{F90AD61B-945E-4408-9C71-0E5B8E34B6FB}"/>
    <cellStyle name="Comma [0] 2 81 2 2" xfId="57941" hidden="1" xr:uid="{3D4A80F2-7E0A-42A1-9A40-B82199279A39}"/>
    <cellStyle name="Comma [0] 2 81 2 2" xfId="59108" hidden="1" xr:uid="{D761F338-F0BB-46F8-8382-9BF43D8273F9}"/>
    <cellStyle name="Comma [0] 2 81 2 2" xfId="59393" hidden="1" xr:uid="{C7E79381-D0E9-47A2-9586-7D48E9C1D547}"/>
    <cellStyle name="Comma [0] 2 81 2 2" xfId="59635" hidden="1" xr:uid="{81955477-6CE7-42E1-AF3D-20703C04BE43}"/>
    <cellStyle name="Comma [0] 2 81 2 2" xfId="60769" hidden="1" xr:uid="{40358C10-0C7F-4653-B152-904DF29FF6E0}"/>
    <cellStyle name="Comma [0] 2 81 2 2" xfId="61054" hidden="1" xr:uid="{8BF263BD-64EF-4CD5-BCAA-576296BC6910}"/>
    <cellStyle name="Comma [0] 2 81 2 2" xfId="61296" hidden="1" xr:uid="{5480361A-3C27-4C2D-8AC1-4A037CCB62DB}"/>
    <cellStyle name="Comma [0] 2 81 2 2" xfId="62404" hidden="1" xr:uid="{7448C59B-162B-4AFB-B775-00DF4C2480CE}"/>
    <cellStyle name="Comma [0] 2 81 2 2" xfId="62689" hidden="1" xr:uid="{C8B7AC09-470B-4CF5-A13F-AA6CBAF8E324}"/>
    <cellStyle name="Comma [0] 2 81 2 2" xfId="62931" hidden="1" xr:uid="{E8BD1016-B59E-456E-9154-832E10D64B47}"/>
    <cellStyle name="Comma [0] 2 81 2 2" xfId="63915" hidden="1" xr:uid="{FF80103F-588C-453D-99CA-0C1951A1B7BB}"/>
    <cellStyle name="Comma [0] 2 81 3" xfId="4525" xr:uid="{00000000-0005-0000-0000-0000B0110000}"/>
    <cellStyle name="Comma [0] 2 81 3 2" xfId="36544" xr:uid="{DB0AEEBF-82E0-4E57-BF66-6CAE5F3CB612}"/>
    <cellStyle name="Comma [0] 2 82" xfId="731" xr:uid="{00000000-0005-0000-0000-0000DE020000}"/>
    <cellStyle name="Comma [0] 2 82 2" xfId="1386" hidden="1" xr:uid="{00000000-0005-0000-0000-00006D050000}"/>
    <cellStyle name="Comma [0] 2 82 2" xfId="1935" hidden="1" xr:uid="{00000000-0005-0000-0000-000092070000}"/>
    <cellStyle name="Comma [0] 2 82 2" xfId="2221" hidden="1" xr:uid="{00000000-0005-0000-0000-0000B0080000}"/>
    <cellStyle name="Comma [0] 2 82 2" xfId="2463" hidden="1" xr:uid="{00000000-0005-0000-0000-0000A2090000}"/>
    <cellStyle name="Comma [0] 2 82 2" xfId="33419" hidden="1" xr:uid="{7698A5E9-EB08-4BC7-B7E1-2CF545A20E0D}"/>
    <cellStyle name="Comma [0] 2 82 2" xfId="33965" hidden="1" xr:uid="{0F112EBB-34C5-4205-A722-D2EC597E9612}"/>
    <cellStyle name="Comma [0] 2 82 2" xfId="34251" hidden="1" xr:uid="{6784E32E-39FC-4669-8CA3-3C3EC58478A8}"/>
    <cellStyle name="Comma [0] 2 82 2" xfId="34493" hidden="1" xr:uid="{EF8C4F29-C75A-4F68-988C-868F1598AA3D}"/>
    <cellStyle name="Comma [0] 2 82 2" xfId="32784" xr:uid="{D65E1402-CA8E-4EF2-967C-673DC4BA825F}"/>
    <cellStyle name="Comma [0] 2 82 2 2" xfId="5183" hidden="1" xr:uid="{00000000-0005-0000-0000-000042140000}"/>
    <cellStyle name="Comma [0] 2 82 2 2" xfId="5737" hidden="1" xr:uid="{00000000-0005-0000-0000-00006C160000}"/>
    <cellStyle name="Comma [0] 2 82 2 2" xfId="6023" hidden="1" xr:uid="{00000000-0005-0000-0000-00008A170000}"/>
    <cellStyle name="Comma [0] 2 82 2 2" xfId="6265" hidden="1" xr:uid="{00000000-0005-0000-0000-00007C180000}"/>
    <cellStyle name="Comma [0] 2 82 2 2" xfId="7956" hidden="1" xr:uid="{00000000-0005-0000-0000-0000171F0000}"/>
    <cellStyle name="Comma [0] 2 82 2 2" xfId="8242" hidden="1" xr:uid="{00000000-0005-0000-0000-000035200000}"/>
    <cellStyle name="Comma [0] 2 82 2 2" xfId="8484" hidden="1" xr:uid="{00000000-0005-0000-0000-000027210000}"/>
    <cellStyle name="Comma [0] 2 82 2 2" xfId="9712" hidden="1" xr:uid="{00000000-0005-0000-0000-0000F3250000}"/>
    <cellStyle name="Comma [0] 2 82 2 2" xfId="9998" hidden="1" xr:uid="{00000000-0005-0000-0000-000011270000}"/>
    <cellStyle name="Comma [0] 2 82 2 2" xfId="10240" hidden="1" xr:uid="{00000000-0005-0000-0000-000003280000}"/>
    <cellStyle name="Comma [0] 2 82 2 2" xfId="11468" hidden="1" xr:uid="{00000000-0005-0000-0000-0000CF2C0000}"/>
    <cellStyle name="Comma [0] 2 82 2 2" xfId="11754" hidden="1" xr:uid="{00000000-0005-0000-0000-0000ED2D0000}"/>
    <cellStyle name="Comma [0] 2 82 2 2" xfId="11996" hidden="1" xr:uid="{00000000-0005-0000-0000-0000DF2E0000}"/>
    <cellStyle name="Comma [0] 2 82 2 2" xfId="13224" hidden="1" xr:uid="{00000000-0005-0000-0000-0000AB330000}"/>
    <cellStyle name="Comma [0] 2 82 2 2" xfId="13510" hidden="1" xr:uid="{00000000-0005-0000-0000-0000C9340000}"/>
    <cellStyle name="Comma [0] 2 82 2 2" xfId="13752" hidden="1" xr:uid="{00000000-0005-0000-0000-0000BB350000}"/>
    <cellStyle name="Comma [0] 2 82 2 2" xfId="14980" hidden="1" xr:uid="{00000000-0005-0000-0000-0000873A0000}"/>
    <cellStyle name="Comma [0] 2 82 2 2" xfId="15266" hidden="1" xr:uid="{00000000-0005-0000-0000-0000A53B0000}"/>
    <cellStyle name="Comma [0] 2 82 2 2" xfId="15508" hidden="1" xr:uid="{00000000-0005-0000-0000-0000973C0000}"/>
    <cellStyle name="Comma [0] 2 82 2 2" xfId="16733" hidden="1" xr:uid="{00000000-0005-0000-0000-000060410000}"/>
    <cellStyle name="Comma [0] 2 82 2 2" xfId="17019" hidden="1" xr:uid="{00000000-0005-0000-0000-00007E420000}"/>
    <cellStyle name="Comma [0] 2 82 2 2" xfId="17261" hidden="1" xr:uid="{00000000-0005-0000-0000-000070430000}"/>
    <cellStyle name="Comma [0] 2 82 2 2" xfId="18483" hidden="1" xr:uid="{00000000-0005-0000-0000-000036480000}"/>
    <cellStyle name="Comma [0] 2 82 2 2" xfId="18769" hidden="1" xr:uid="{00000000-0005-0000-0000-000054490000}"/>
    <cellStyle name="Comma [0] 2 82 2 2" xfId="19011" hidden="1" xr:uid="{00000000-0005-0000-0000-0000464A0000}"/>
    <cellStyle name="Comma [0] 2 82 2 2" xfId="20227" hidden="1" xr:uid="{00000000-0005-0000-0000-0000064F0000}"/>
    <cellStyle name="Comma [0] 2 82 2 2" xfId="20513" hidden="1" xr:uid="{00000000-0005-0000-0000-000024500000}"/>
    <cellStyle name="Comma [0] 2 82 2 2" xfId="20755" hidden="1" xr:uid="{00000000-0005-0000-0000-000016510000}"/>
    <cellStyle name="Comma [0] 2 82 2 2" xfId="21961" hidden="1" xr:uid="{00000000-0005-0000-0000-0000CC550000}"/>
    <cellStyle name="Comma [0] 2 82 2 2" xfId="22247" hidden="1" xr:uid="{00000000-0005-0000-0000-0000EA560000}"/>
    <cellStyle name="Comma [0] 2 82 2 2" xfId="22489" hidden="1" xr:uid="{00000000-0005-0000-0000-0000DC570000}"/>
    <cellStyle name="Comma [0] 2 82 2 2" xfId="23685" hidden="1" xr:uid="{00000000-0005-0000-0000-0000885C0000}"/>
    <cellStyle name="Comma [0] 2 82 2 2" xfId="23971" hidden="1" xr:uid="{00000000-0005-0000-0000-0000A65D0000}"/>
    <cellStyle name="Comma [0] 2 82 2 2" xfId="24213" hidden="1" xr:uid="{00000000-0005-0000-0000-0000985E0000}"/>
    <cellStyle name="Comma [0] 2 82 2 2" xfId="25392" hidden="1" xr:uid="{00000000-0005-0000-0000-000033630000}"/>
    <cellStyle name="Comma [0] 2 82 2 2" xfId="25678" hidden="1" xr:uid="{00000000-0005-0000-0000-000051640000}"/>
    <cellStyle name="Comma [0] 2 82 2 2" xfId="25920" hidden="1" xr:uid="{00000000-0005-0000-0000-000043650000}"/>
    <cellStyle name="Comma [0] 2 82 2 2" xfId="27086" hidden="1" xr:uid="{00000000-0005-0000-0000-0000D1690000}"/>
    <cellStyle name="Comma [0] 2 82 2 2" xfId="27372" hidden="1" xr:uid="{00000000-0005-0000-0000-0000EF6A0000}"/>
    <cellStyle name="Comma [0] 2 82 2 2" xfId="27614" hidden="1" xr:uid="{00000000-0005-0000-0000-0000E16B0000}"/>
    <cellStyle name="Comma [0] 2 82 2 2" xfId="28747" hidden="1" xr:uid="{00000000-0005-0000-0000-00004E700000}"/>
    <cellStyle name="Comma [0] 2 82 2 2" xfId="29033" hidden="1" xr:uid="{00000000-0005-0000-0000-00006C710000}"/>
    <cellStyle name="Comma [0] 2 82 2 2" xfId="29275" hidden="1" xr:uid="{00000000-0005-0000-0000-00005E720000}"/>
    <cellStyle name="Comma [0] 2 82 2 2" xfId="30382" hidden="1" xr:uid="{00000000-0005-0000-0000-0000B1760000}"/>
    <cellStyle name="Comma [0] 2 82 2 2" xfId="30668" hidden="1" xr:uid="{00000000-0005-0000-0000-0000CF770000}"/>
    <cellStyle name="Comma [0] 2 82 2 2" xfId="30910" hidden="1" xr:uid="{00000000-0005-0000-0000-0000C1780000}"/>
    <cellStyle name="Comma [0] 2 82 2 2" xfId="31893" hidden="1" xr:uid="{00000000-0005-0000-0000-0000987C0000}"/>
    <cellStyle name="Comma [0] 2 82 2 2" xfId="37202" hidden="1" xr:uid="{B9C6A30F-9069-483D-92EE-5BF480D9AFBC}"/>
    <cellStyle name="Comma [0] 2 82 2 2" xfId="37756" hidden="1" xr:uid="{20A9F5DD-1A60-4245-972D-4240893E4D91}"/>
    <cellStyle name="Comma [0] 2 82 2 2" xfId="38042" hidden="1" xr:uid="{8A5467D7-53F2-4122-B85A-C93000FD7249}"/>
    <cellStyle name="Comma [0] 2 82 2 2" xfId="38284" hidden="1" xr:uid="{A31510EE-AEB5-4730-9915-923CAEAA3AED}"/>
    <cellStyle name="Comma [0] 2 82 2 2" xfId="39975" hidden="1" xr:uid="{371734BE-39A5-4C36-96BF-B10744A9D51E}"/>
    <cellStyle name="Comma [0] 2 82 2 2" xfId="40261" hidden="1" xr:uid="{6C8E216F-336D-42B4-AB8C-F5890A8D2E14}"/>
    <cellStyle name="Comma [0] 2 82 2 2" xfId="40503" hidden="1" xr:uid="{EF47FE54-1490-4563-A353-4FCF969C1559}"/>
    <cellStyle name="Comma [0] 2 82 2 2" xfId="41731" hidden="1" xr:uid="{C92A5E86-46FD-4052-9710-EB3CD6B2C4BA}"/>
    <cellStyle name="Comma [0] 2 82 2 2" xfId="42017" hidden="1" xr:uid="{2AADCFBF-D23E-47FB-97B5-FDCC308D96F0}"/>
    <cellStyle name="Comma [0] 2 82 2 2" xfId="42259" hidden="1" xr:uid="{80EC5FD3-DB10-485C-812A-A6D147235AFA}"/>
    <cellStyle name="Comma [0] 2 82 2 2" xfId="43487" hidden="1" xr:uid="{86D01745-1908-47CE-9B0E-0E036B343D16}"/>
    <cellStyle name="Comma [0] 2 82 2 2" xfId="43773" hidden="1" xr:uid="{99CEAC6C-E35B-4364-9F4B-CFA891A21C9E}"/>
    <cellStyle name="Comma [0] 2 82 2 2" xfId="44015" hidden="1" xr:uid="{8FC53304-7B53-440D-A0C8-A3E981E5A3F9}"/>
    <cellStyle name="Comma [0] 2 82 2 2" xfId="45243" hidden="1" xr:uid="{CF21090B-47F1-41BA-9CAA-A7EDE4CBE185}"/>
    <cellStyle name="Comma [0] 2 82 2 2" xfId="45529" hidden="1" xr:uid="{35E76688-6964-4BCB-B756-678C1B6A824E}"/>
    <cellStyle name="Comma [0] 2 82 2 2" xfId="45771" hidden="1" xr:uid="{3CCBC810-0903-4D54-8C64-ADD69D693B32}"/>
    <cellStyle name="Comma [0] 2 82 2 2" xfId="46999" hidden="1" xr:uid="{B08F4DC9-CBC1-46C3-A059-B3F175DF7687}"/>
    <cellStyle name="Comma [0] 2 82 2 2" xfId="47285" hidden="1" xr:uid="{36BBDFDF-EA28-4A2F-BF3C-42FA769F7782}"/>
    <cellStyle name="Comma [0] 2 82 2 2" xfId="47527" hidden="1" xr:uid="{F8A96632-B14D-4029-9FF4-A00341A4444F}"/>
    <cellStyle name="Comma [0] 2 82 2 2" xfId="48752" hidden="1" xr:uid="{21AB40AD-CE24-4AA5-98B4-997E375FC38A}"/>
    <cellStyle name="Comma [0] 2 82 2 2" xfId="49038" hidden="1" xr:uid="{CD8FF53D-7535-4502-8890-4AB736B83D48}"/>
    <cellStyle name="Comma [0] 2 82 2 2" xfId="49280" hidden="1" xr:uid="{C1742C62-8197-45C8-9B49-F19E9380AB6C}"/>
    <cellStyle name="Comma [0] 2 82 2 2" xfId="50502" hidden="1" xr:uid="{AF97AAF3-AC29-4172-BF77-98FC99688244}"/>
    <cellStyle name="Comma [0] 2 82 2 2" xfId="50788" hidden="1" xr:uid="{599C3160-DD2A-455F-A648-95D7F9248674}"/>
    <cellStyle name="Comma [0] 2 82 2 2" xfId="51030" hidden="1" xr:uid="{BE5670C4-D61D-4792-A022-F9F3F563DD66}"/>
    <cellStyle name="Comma [0] 2 82 2 2" xfId="52246" hidden="1" xr:uid="{AAA8CBC6-F309-47A0-9A8F-BEA032D57731}"/>
    <cellStyle name="Comma [0] 2 82 2 2" xfId="52532" hidden="1" xr:uid="{1F172958-56F6-464E-B2BC-F2D7CDF0F137}"/>
    <cellStyle name="Comma [0] 2 82 2 2" xfId="52774" hidden="1" xr:uid="{53C879C5-92DB-4699-8EE7-7CCC7E746781}"/>
    <cellStyle name="Comma [0] 2 82 2 2" xfId="53980" hidden="1" xr:uid="{21886A16-DA4B-453F-81B1-25F4D45402E5}"/>
    <cellStyle name="Comma [0] 2 82 2 2" xfId="54266" hidden="1" xr:uid="{38890779-723B-470A-8517-2782D6DAE21D}"/>
    <cellStyle name="Comma [0] 2 82 2 2" xfId="54508" hidden="1" xr:uid="{E31E3A27-AD88-4C4F-A2A2-9C6C621E73F9}"/>
    <cellStyle name="Comma [0] 2 82 2 2" xfId="55704" hidden="1" xr:uid="{6EBC42D3-7F5E-47D1-81EA-48F6AF81F58E}"/>
    <cellStyle name="Comma [0] 2 82 2 2" xfId="55990" hidden="1" xr:uid="{0415D025-11DD-42F0-B4D5-1744BD140694}"/>
    <cellStyle name="Comma [0] 2 82 2 2" xfId="56232" hidden="1" xr:uid="{E124BF8C-30D4-4631-8996-477E112159A1}"/>
    <cellStyle name="Comma [0] 2 82 2 2" xfId="57411" hidden="1" xr:uid="{6F3CCE31-1E21-4CEA-AA90-6CCA40AFC327}"/>
    <cellStyle name="Comma [0] 2 82 2 2" xfId="57697" hidden="1" xr:uid="{A10D517C-FE4C-4A30-AC74-F05A64B30707}"/>
    <cellStyle name="Comma [0] 2 82 2 2" xfId="57939" hidden="1" xr:uid="{19798E80-9250-4443-A2E4-16326AC2B803}"/>
    <cellStyle name="Comma [0] 2 82 2 2" xfId="59105" hidden="1" xr:uid="{17E14366-1FAD-42BA-878C-089287F5E8E8}"/>
    <cellStyle name="Comma [0] 2 82 2 2" xfId="59391" hidden="1" xr:uid="{CA26615E-CF29-48D1-B05B-BA1D7850E756}"/>
    <cellStyle name="Comma [0] 2 82 2 2" xfId="59633" hidden="1" xr:uid="{AB502E11-7DB1-4133-BA5B-910946057FA2}"/>
    <cellStyle name="Comma [0] 2 82 2 2" xfId="60766" hidden="1" xr:uid="{7AC2590F-891D-46F2-BDC7-3245F8E3BC68}"/>
    <cellStyle name="Comma [0] 2 82 2 2" xfId="61052" hidden="1" xr:uid="{C1E75F18-5610-4D91-BA8D-0EA5190584F0}"/>
    <cellStyle name="Comma [0] 2 82 2 2" xfId="61294" hidden="1" xr:uid="{D98BAFC5-D444-4B82-9548-DC0B434D04DE}"/>
    <cellStyle name="Comma [0] 2 82 2 2" xfId="62401" hidden="1" xr:uid="{0BFAE162-A0BC-44F5-9E15-5FEEE6016BBF}"/>
    <cellStyle name="Comma [0] 2 82 2 2" xfId="62687" hidden="1" xr:uid="{F821F208-DE96-4A3D-A215-630BF127FD01}"/>
    <cellStyle name="Comma [0] 2 82 2 2" xfId="62929" hidden="1" xr:uid="{EF41C9CD-10BF-4EAD-BECF-FA3CCA256083}"/>
    <cellStyle name="Comma [0] 2 82 2 2" xfId="63912" hidden="1" xr:uid="{A274F65C-402D-4449-83CC-4FE6B1DDE50B}"/>
    <cellStyle name="Comma [0] 2 82 3" xfId="4522" xr:uid="{00000000-0005-0000-0000-0000AD110000}"/>
    <cellStyle name="Comma [0] 2 82 3 2" xfId="36541" xr:uid="{B1D2BDFB-E16E-4FC2-855B-2E33E3B6785E}"/>
    <cellStyle name="Comma [0] 2 83" xfId="727" xr:uid="{00000000-0005-0000-0000-0000DA020000}"/>
    <cellStyle name="Comma [0] 2 83 2" xfId="1382" hidden="1" xr:uid="{00000000-0005-0000-0000-000069050000}"/>
    <cellStyle name="Comma [0] 2 83 2" xfId="1931" hidden="1" xr:uid="{00000000-0005-0000-0000-00008E070000}"/>
    <cellStyle name="Comma [0] 2 83 2" xfId="2218" hidden="1" xr:uid="{00000000-0005-0000-0000-0000AD080000}"/>
    <cellStyle name="Comma [0] 2 83 2" xfId="2461" hidden="1" xr:uid="{00000000-0005-0000-0000-0000A0090000}"/>
    <cellStyle name="Comma [0] 2 83 2" xfId="33415" hidden="1" xr:uid="{DFB2A513-092D-45FA-B38A-512A4A6E1461}"/>
    <cellStyle name="Comma [0] 2 83 2" xfId="33961" hidden="1" xr:uid="{8ECA602E-3EF3-4851-AD65-510792CF9174}"/>
    <cellStyle name="Comma [0] 2 83 2" xfId="34248" hidden="1" xr:uid="{A0C7B984-51A9-474B-8897-33A0842CD049}"/>
    <cellStyle name="Comma [0] 2 83 2" xfId="34491" hidden="1" xr:uid="{10B49DC0-0480-441A-B638-A5AA120EA805}"/>
    <cellStyle name="Comma [0] 2 83 2" xfId="32780" xr:uid="{2893C8CC-98FA-42B7-BD10-C012C1E82B73}"/>
    <cellStyle name="Comma [0] 2 83 2 2" xfId="5179" hidden="1" xr:uid="{00000000-0005-0000-0000-00003E140000}"/>
    <cellStyle name="Comma [0] 2 83 2 2" xfId="5733" hidden="1" xr:uid="{00000000-0005-0000-0000-000068160000}"/>
    <cellStyle name="Comma [0] 2 83 2 2" xfId="6020" hidden="1" xr:uid="{00000000-0005-0000-0000-000087170000}"/>
    <cellStyle name="Comma [0] 2 83 2 2" xfId="6263" hidden="1" xr:uid="{00000000-0005-0000-0000-00007A180000}"/>
    <cellStyle name="Comma [0] 2 83 2 2" xfId="7952" hidden="1" xr:uid="{00000000-0005-0000-0000-0000131F0000}"/>
    <cellStyle name="Comma [0] 2 83 2 2" xfId="8239" hidden="1" xr:uid="{00000000-0005-0000-0000-000032200000}"/>
    <cellStyle name="Comma [0] 2 83 2 2" xfId="8482" hidden="1" xr:uid="{00000000-0005-0000-0000-000025210000}"/>
    <cellStyle name="Comma [0] 2 83 2 2" xfId="9708" hidden="1" xr:uid="{00000000-0005-0000-0000-0000EF250000}"/>
    <cellStyle name="Comma [0] 2 83 2 2" xfId="9995" hidden="1" xr:uid="{00000000-0005-0000-0000-00000E270000}"/>
    <cellStyle name="Comma [0] 2 83 2 2" xfId="10238" hidden="1" xr:uid="{00000000-0005-0000-0000-000001280000}"/>
    <cellStyle name="Comma [0] 2 83 2 2" xfId="11464" hidden="1" xr:uid="{00000000-0005-0000-0000-0000CB2C0000}"/>
    <cellStyle name="Comma [0] 2 83 2 2" xfId="11751" hidden="1" xr:uid="{00000000-0005-0000-0000-0000EA2D0000}"/>
    <cellStyle name="Comma [0] 2 83 2 2" xfId="11994" hidden="1" xr:uid="{00000000-0005-0000-0000-0000DD2E0000}"/>
    <cellStyle name="Comma [0] 2 83 2 2" xfId="13220" hidden="1" xr:uid="{00000000-0005-0000-0000-0000A7330000}"/>
    <cellStyle name="Comma [0] 2 83 2 2" xfId="13507" hidden="1" xr:uid="{00000000-0005-0000-0000-0000C6340000}"/>
    <cellStyle name="Comma [0] 2 83 2 2" xfId="13750" hidden="1" xr:uid="{00000000-0005-0000-0000-0000B9350000}"/>
    <cellStyle name="Comma [0] 2 83 2 2" xfId="14976" hidden="1" xr:uid="{00000000-0005-0000-0000-0000833A0000}"/>
    <cellStyle name="Comma [0] 2 83 2 2" xfId="15263" hidden="1" xr:uid="{00000000-0005-0000-0000-0000A23B0000}"/>
    <cellStyle name="Comma [0] 2 83 2 2" xfId="15506" hidden="1" xr:uid="{00000000-0005-0000-0000-0000953C0000}"/>
    <cellStyle name="Comma [0] 2 83 2 2" xfId="16729" hidden="1" xr:uid="{00000000-0005-0000-0000-00005C410000}"/>
    <cellStyle name="Comma [0] 2 83 2 2" xfId="17016" hidden="1" xr:uid="{00000000-0005-0000-0000-00007B420000}"/>
    <cellStyle name="Comma [0] 2 83 2 2" xfId="17259" hidden="1" xr:uid="{00000000-0005-0000-0000-00006E430000}"/>
    <cellStyle name="Comma [0] 2 83 2 2" xfId="18479" hidden="1" xr:uid="{00000000-0005-0000-0000-000032480000}"/>
    <cellStyle name="Comma [0] 2 83 2 2" xfId="18766" hidden="1" xr:uid="{00000000-0005-0000-0000-000051490000}"/>
    <cellStyle name="Comma [0] 2 83 2 2" xfId="19009" hidden="1" xr:uid="{00000000-0005-0000-0000-0000444A0000}"/>
    <cellStyle name="Comma [0] 2 83 2 2" xfId="20223" hidden="1" xr:uid="{00000000-0005-0000-0000-0000024F0000}"/>
    <cellStyle name="Comma [0] 2 83 2 2" xfId="20510" hidden="1" xr:uid="{00000000-0005-0000-0000-000021500000}"/>
    <cellStyle name="Comma [0] 2 83 2 2" xfId="20753" hidden="1" xr:uid="{00000000-0005-0000-0000-000014510000}"/>
    <cellStyle name="Comma [0] 2 83 2 2" xfId="21957" hidden="1" xr:uid="{00000000-0005-0000-0000-0000C8550000}"/>
    <cellStyle name="Comma [0] 2 83 2 2" xfId="22244" hidden="1" xr:uid="{00000000-0005-0000-0000-0000E7560000}"/>
    <cellStyle name="Comma [0] 2 83 2 2" xfId="22487" hidden="1" xr:uid="{00000000-0005-0000-0000-0000DA570000}"/>
    <cellStyle name="Comma [0] 2 83 2 2" xfId="23681" hidden="1" xr:uid="{00000000-0005-0000-0000-0000845C0000}"/>
    <cellStyle name="Comma [0] 2 83 2 2" xfId="23968" hidden="1" xr:uid="{00000000-0005-0000-0000-0000A35D0000}"/>
    <cellStyle name="Comma [0] 2 83 2 2" xfId="24211" hidden="1" xr:uid="{00000000-0005-0000-0000-0000965E0000}"/>
    <cellStyle name="Comma [0] 2 83 2 2" xfId="25388" hidden="1" xr:uid="{00000000-0005-0000-0000-00002F630000}"/>
    <cellStyle name="Comma [0] 2 83 2 2" xfId="25675" hidden="1" xr:uid="{00000000-0005-0000-0000-00004E640000}"/>
    <cellStyle name="Comma [0] 2 83 2 2" xfId="25918" hidden="1" xr:uid="{00000000-0005-0000-0000-000041650000}"/>
    <cellStyle name="Comma [0] 2 83 2 2" xfId="27082" hidden="1" xr:uid="{00000000-0005-0000-0000-0000CD690000}"/>
    <cellStyle name="Comma [0] 2 83 2 2" xfId="27369" hidden="1" xr:uid="{00000000-0005-0000-0000-0000EC6A0000}"/>
    <cellStyle name="Comma [0] 2 83 2 2" xfId="27612" hidden="1" xr:uid="{00000000-0005-0000-0000-0000DF6B0000}"/>
    <cellStyle name="Comma [0] 2 83 2 2" xfId="28743" hidden="1" xr:uid="{00000000-0005-0000-0000-00004A700000}"/>
    <cellStyle name="Comma [0] 2 83 2 2" xfId="29030" hidden="1" xr:uid="{00000000-0005-0000-0000-000069710000}"/>
    <cellStyle name="Comma [0] 2 83 2 2" xfId="29273" hidden="1" xr:uid="{00000000-0005-0000-0000-00005C720000}"/>
    <cellStyle name="Comma [0] 2 83 2 2" xfId="30378" hidden="1" xr:uid="{00000000-0005-0000-0000-0000AD760000}"/>
    <cellStyle name="Comma [0] 2 83 2 2" xfId="30665" hidden="1" xr:uid="{00000000-0005-0000-0000-0000CC770000}"/>
    <cellStyle name="Comma [0] 2 83 2 2" xfId="30908" hidden="1" xr:uid="{00000000-0005-0000-0000-0000BF780000}"/>
    <cellStyle name="Comma [0] 2 83 2 2" xfId="31889" hidden="1" xr:uid="{00000000-0005-0000-0000-0000947C0000}"/>
    <cellStyle name="Comma [0] 2 83 2 2" xfId="37198" hidden="1" xr:uid="{C791931D-91CD-44A1-9C66-019740131C7A}"/>
    <cellStyle name="Comma [0] 2 83 2 2" xfId="37752" hidden="1" xr:uid="{5D5CEF2B-1E44-4C92-808E-3ABCD12CE4D7}"/>
    <cellStyle name="Comma [0] 2 83 2 2" xfId="38039" hidden="1" xr:uid="{40D134CB-7814-4CDA-A647-9DF6C6EF62F1}"/>
    <cellStyle name="Comma [0] 2 83 2 2" xfId="38282" hidden="1" xr:uid="{1BBC3C41-9EF7-48E1-B065-F3EFF6C047A6}"/>
    <cellStyle name="Comma [0] 2 83 2 2" xfId="39971" hidden="1" xr:uid="{65CD9DC2-7A8C-44EA-BE25-335D685DE91F}"/>
    <cellStyle name="Comma [0] 2 83 2 2" xfId="40258" hidden="1" xr:uid="{0C614A4C-A869-4B2C-B9B4-2A7183E97281}"/>
    <cellStyle name="Comma [0] 2 83 2 2" xfId="40501" hidden="1" xr:uid="{25BC38A4-7DE7-469B-BD2A-F78F67A32EA8}"/>
    <cellStyle name="Comma [0] 2 83 2 2" xfId="41727" hidden="1" xr:uid="{9852044A-BC89-4F08-A0D5-412B2117C119}"/>
    <cellStyle name="Comma [0] 2 83 2 2" xfId="42014" hidden="1" xr:uid="{B93F0560-B048-476A-AE51-88BC0AEBD2D5}"/>
    <cellStyle name="Comma [0] 2 83 2 2" xfId="42257" hidden="1" xr:uid="{5CD5DAA7-246C-4038-97C5-DA47EA7283E1}"/>
    <cellStyle name="Comma [0] 2 83 2 2" xfId="43483" hidden="1" xr:uid="{59B73101-15D2-4281-8FEE-E0BC2B7D0BC7}"/>
    <cellStyle name="Comma [0] 2 83 2 2" xfId="43770" hidden="1" xr:uid="{39C3619F-3542-485F-8BBF-BA36F5E0BF39}"/>
    <cellStyle name="Comma [0] 2 83 2 2" xfId="44013" hidden="1" xr:uid="{033E7315-F8A0-4DB7-BFE8-E818D0D8F84B}"/>
    <cellStyle name="Comma [0] 2 83 2 2" xfId="45239" hidden="1" xr:uid="{34525BFA-29AB-4877-8C94-941C8CB19CD3}"/>
    <cellStyle name="Comma [0] 2 83 2 2" xfId="45526" hidden="1" xr:uid="{FF2561C0-079F-4931-882E-7798980A4DE2}"/>
    <cellStyle name="Comma [0] 2 83 2 2" xfId="45769" hidden="1" xr:uid="{9EA42B97-15C3-4AA5-A507-EC55AAA22047}"/>
    <cellStyle name="Comma [0] 2 83 2 2" xfId="46995" hidden="1" xr:uid="{CEB50F93-9468-49DA-BFD3-822E3822FA61}"/>
    <cellStyle name="Comma [0] 2 83 2 2" xfId="47282" hidden="1" xr:uid="{FEBDB304-849F-4454-8C2A-5CCD9DC48EFC}"/>
    <cellStyle name="Comma [0] 2 83 2 2" xfId="47525" hidden="1" xr:uid="{840DB720-C557-472C-A5AA-1D3A210D67F0}"/>
    <cellStyle name="Comma [0] 2 83 2 2" xfId="48748" hidden="1" xr:uid="{9966BEC2-8EC4-45B0-9E82-E3A97C0ED070}"/>
    <cellStyle name="Comma [0] 2 83 2 2" xfId="49035" hidden="1" xr:uid="{CE62EAFD-7EBB-4F95-AC98-24AFD66F57AA}"/>
    <cellStyle name="Comma [0] 2 83 2 2" xfId="49278" hidden="1" xr:uid="{169D433E-42AF-48FD-90C0-0232162AD152}"/>
    <cellStyle name="Comma [0] 2 83 2 2" xfId="50498" hidden="1" xr:uid="{5C836491-D88E-4194-9A7A-9014093CCD33}"/>
    <cellStyle name="Comma [0] 2 83 2 2" xfId="50785" hidden="1" xr:uid="{0439C0F2-FF47-4323-B579-FC74EAB59EF3}"/>
    <cellStyle name="Comma [0] 2 83 2 2" xfId="51028" hidden="1" xr:uid="{D6C80090-356F-4497-BECF-8A2B5904149A}"/>
    <cellStyle name="Comma [0] 2 83 2 2" xfId="52242" hidden="1" xr:uid="{00C5C733-2444-4F82-89CE-2EF02D541C10}"/>
    <cellStyle name="Comma [0] 2 83 2 2" xfId="52529" hidden="1" xr:uid="{A4FA585C-E05C-4925-9B6F-A0254C4959D1}"/>
    <cellStyle name="Comma [0] 2 83 2 2" xfId="52772" hidden="1" xr:uid="{3D1A5BE1-35E2-4539-BCB1-4F1FDF93E250}"/>
    <cellStyle name="Comma [0] 2 83 2 2" xfId="53976" hidden="1" xr:uid="{3BBFB378-261B-469E-97FB-2CCFEC47EF55}"/>
    <cellStyle name="Comma [0] 2 83 2 2" xfId="54263" hidden="1" xr:uid="{EE28BCFD-5332-4F29-A6B8-1873DE932CDE}"/>
    <cellStyle name="Comma [0] 2 83 2 2" xfId="54506" hidden="1" xr:uid="{C7C05FCC-D850-4BBB-B0C2-940FCD9549B1}"/>
    <cellStyle name="Comma [0] 2 83 2 2" xfId="55700" hidden="1" xr:uid="{A9D74B5D-C44B-4E2E-860D-B71D6CFE36CD}"/>
    <cellStyle name="Comma [0] 2 83 2 2" xfId="55987" hidden="1" xr:uid="{4CDB0DBD-DBA9-4137-BA58-E4E2C727DA72}"/>
    <cellStyle name="Comma [0] 2 83 2 2" xfId="56230" hidden="1" xr:uid="{F703E2FE-0070-461B-9368-D382A905BC04}"/>
    <cellStyle name="Comma [0] 2 83 2 2" xfId="57407" hidden="1" xr:uid="{474B8257-3585-40DD-8B3B-E6244FF6D1B2}"/>
    <cellStyle name="Comma [0] 2 83 2 2" xfId="57694" hidden="1" xr:uid="{BED37AF3-CB36-4214-BD82-9F9C7824F106}"/>
    <cellStyle name="Comma [0] 2 83 2 2" xfId="57937" hidden="1" xr:uid="{7B768035-4125-4FC1-96D1-C0943220D321}"/>
    <cellStyle name="Comma [0] 2 83 2 2" xfId="59101" hidden="1" xr:uid="{D625634D-F9A7-4213-9CDE-B57A5B0ACA20}"/>
    <cellStyle name="Comma [0] 2 83 2 2" xfId="59388" hidden="1" xr:uid="{231FA680-4ACD-4984-8EFB-72C156AF5634}"/>
    <cellStyle name="Comma [0] 2 83 2 2" xfId="59631" hidden="1" xr:uid="{2CFE80CC-38CE-4B3D-8B67-60B2322ED1B3}"/>
    <cellStyle name="Comma [0] 2 83 2 2" xfId="60762" hidden="1" xr:uid="{AE5DE557-522F-4C0B-8BBA-32220BF2FC25}"/>
    <cellStyle name="Comma [0] 2 83 2 2" xfId="61049" hidden="1" xr:uid="{C85525B0-ECA1-40E8-BF3D-481D30B371D2}"/>
    <cellStyle name="Comma [0] 2 83 2 2" xfId="61292" hidden="1" xr:uid="{7F34DB84-935B-4B27-88CB-D1CFC67097F3}"/>
    <cellStyle name="Comma [0] 2 83 2 2" xfId="62397" hidden="1" xr:uid="{4197450F-BAC6-4141-9B10-81DE071284F1}"/>
    <cellStyle name="Comma [0] 2 83 2 2" xfId="62684" hidden="1" xr:uid="{3AB1B86C-15F5-4728-9C23-65C514B19DF4}"/>
    <cellStyle name="Comma [0] 2 83 2 2" xfId="62927" hidden="1" xr:uid="{E777090A-6FBB-458D-8EF8-F54673BC465C}"/>
    <cellStyle name="Comma [0] 2 83 2 2" xfId="63908" hidden="1" xr:uid="{6C3E09B3-B630-437F-BAA0-53C689F2FDE4}"/>
    <cellStyle name="Comma [0] 2 83 3" xfId="4518" xr:uid="{00000000-0005-0000-0000-0000A9110000}"/>
    <cellStyle name="Comma [0] 2 83 3 2" xfId="36537" xr:uid="{4598525D-49CD-474D-9BC8-9EF040DDF3C8}"/>
    <cellStyle name="Comma [0] 2 84" xfId="725" xr:uid="{00000000-0005-0000-0000-0000D8020000}"/>
    <cellStyle name="Comma [0] 2 84 2" xfId="1380" hidden="1" xr:uid="{00000000-0005-0000-0000-000067050000}"/>
    <cellStyle name="Comma [0] 2 84 2" xfId="1929" hidden="1" xr:uid="{00000000-0005-0000-0000-00008C070000}"/>
    <cellStyle name="Comma [0] 2 84 2" xfId="2216" hidden="1" xr:uid="{00000000-0005-0000-0000-0000AB080000}"/>
    <cellStyle name="Comma [0] 2 84 2" xfId="2459" hidden="1" xr:uid="{00000000-0005-0000-0000-00009E090000}"/>
    <cellStyle name="Comma [0] 2 84 2" xfId="33413" hidden="1" xr:uid="{41FA1664-CDD2-4A1F-BAC0-56B05EF7AA4A}"/>
    <cellStyle name="Comma [0] 2 84 2" xfId="33959" hidden="1" xr:uid="{BD4232F5-F7A6-4F90-B77A-AE249E8F2835}"/>
    <cellStyle name="Comma [0] 2 84 2" xfId="34246" hidden="1" xr:uid="{81601763-CF98-4F28-830C-47E71E65E7B2}"/>
    <cellStyle name="Comma [0] 2 84 2" xfId="34489" hidden="1" xr:uid="{DF612B11-E433-43E2-BB79-633787F85D90}"/>
    <cellStyle name="Comma [0] 2 84 2" xfId="32778" xr:uid="{A7EECAE0-6638-4650-B143-31D1480EF0F9}"/>
    <cellStyle name="Comma [0] 2 84 2 2" xfId="5177" hidden="1" xr:uid="{00000000-0005-0000-0000-00003C140000}"/>
    <cellStyle name="Comma [0] 2 84 2 2" xfId="5731" hidden="1" xr:uid="{00000000-0005-0000-0000-000066160000}"/>
    <cellStyle name="Comma [0] 2 84 2 2" xfId="6018" hidden="1" xr:uid="{00000000-0005-0000-0000-000085170000}"/>
    <cellStyle name="Comma [0] 2 84 2 2" xfId="6261" hidden="1" xr:uid="{00000000-0005-0000-0000-000078180000}"/>
    <cellStyle name="Comma [0] 2 84 2 2" xfId="7950" hidden="1" xr:uid="{00000000-0005-0000-0000-0000111F0000}"/>
    <cellStyle name="Comma [0] 2 84 2 2" xfId="8237" hidden="1" xr:uid="{00000000-0005-0000-0000-000030200000}"/>
    <cellStyle name="Comma [0] 2 84 2 2" xfId="8480" hidden="1" xr:uid="{00000000-0005-0000-0000-000023210000}"/>
    <cellStyle name="Comma [0] 2 84 2 2" xfId="9706" hidden="1" xr:uid="{00000000-0005-0000-0000-0000ED250000}"/>
    <cellStyle name="Comma [0] 2 84 2 2" xfId="9993" hidden="1" xr:uid="{00000000-0005-0000-0000-00000C270000}"/>
    <cellStyle name="Comma [0] 2 84 2 2" xfId="10236" hidden="1" xr:uid="{00000000-0005-0000-0000-0000FF270000}"/>
    <cellStyle name="Comma [0] 2 84 2 2" xfId="11462" hidden="1" xr:uid="{00000000-0005-0000-0000-0000C92C0000}"/>
    <cellStyle name="Comma [0] 2 84 2 2" xfId="11749" hidden="1" xr:uid="{00000000-0005-0000-0000-0000E82D0000}"/>
    <cellStyle name="Comma [0] 2 84 2 2" xfId="11992" hidden="1" xr:uid="{00000000-0005-0000-0000-0000DB2E0000}"/>
    <cellStyle name="Comma [0] 2 84 2 2" xfId="13218" hidden="1" xr:uid="{00000000-0005-0000-0000-0000A5330000}"/>
    <cellStyle name="Comma [0] 2 84 2 2" xfId="13505" hidden="1" xr:uid="{00000000-0005-0000-0000-0000C4340000}"/>
    <cellStyle name="Comma [0] 2 84 2 2" xfId="13748" hidden="1" xr:uid="{00000000-0005-0000-0000-0000B7350000}"/>
    <cellStyle name="Comma [0] 2 84 2 2" xfId="14974" hidden="1" xr:uid="{00000000-0005-0000-0000-0000813A0000}"/>
    <cellStyle name="Comma [0] 2 84 2 2" xfId="15261" hidden="1" xr:uid="{00000000-0005-0000-0000-0000A03B0000}"/>
    <cellStyle name="Comma [0] 2 84 2 2" xfId="15504" hidden="1" xr:uid="{00000000-0005-0000-0000-0000933C0000}"/>
    <cellStyle name="Comma [0] 2 84 2 2" xfId="16727" hidden="1" xr:uid="{00000000-0005-0000-0000-00005A410000}"/>
    <cellStyle name="Comma [0] 2 84 2 2" xfId="17014" hidden="1" xr:uid="{00000000-0005-0000-0000-000079420000}"/>
    <cellStyle name="Comma [0] 2 84 2 2" xfId="17257" hidden="1" xr:uid="{00000000-0005-0000-0000-00006C430000}"/>
    <cellStyle name="Comma [0] 2 84 2 2" xfId="18477" hidden="1" xr:uid="{00000000-0005-0000-0000-000030480000}"/>
    <cellStyle name="Comma [0] 2 84 2 2" xfId="18764" hidden="1" xr:uid="{00000000-0005-0000-0000-00004F490000}"/>
    <cellStyle name="Comma [0] 2 84 2 2" xfId="19007" hidden="1" xr:uid="{00000000-0005-0000-0000-0000424A0000}"/>
    <cellStyle name="Comma [0] 2 84 2 2" xfId="20221" hidden="1" xr:uid="{00000000-0005-0000-0000-0000004F0000}"/>
    <cellStyle name="Comma [0] 2 84 2 2" xfId="20508" hidden="1" xr:uid="{00000000-0005-0000-0000-00001F500000}"/>
    <cellStyle name="Comma [0] 2 84 2 2" xfId="20751" hidden="1" xr:uid="{00000000-0005-0000-0000-000012510000}"/>
    <cellStyle name="Comma [0] 2 84 2 2" xfId="21955" hidden="1" xr:uid="{00000000-0005-0000-0000-0000C6550000}"/>
    <cellStyle name="Comma [0] 2 84 2 2" xfId="22242" hidden="1" xr:uid="{00000000-0005-0000-0000-0000E5560000}"/>
    <cellStyle name="Comma [0] 2 84 2 2" xfId="22485" hidden="1" xr:uid="{00000000-0005-0000-0000-0000D8570000}"/>
    <cellStyle name="Comma [0] 2 84 2 2" xfId="23679" hidden="1" xr:uid="{00000000-0005-0000-0000-0000825C0000}"/>
    <cellStyle name="Comma [0] 2 84 2 2" xfId="23966" hidden="1" xr:uid="{00000000-0005-0000-0000-0000A15D0000}"/>
    <cellStyle name="Comma [0] 2 84 2 2" xfId="24209" hidden="1" xr:uid="{00000000-0005-0000-0000-0000945E0000}"/>
    <cellStyle name="Comma [0] 2 84 2 2" xfId="25386" hidden="1" xr:uid="{00000000-0005-0000-0000-00002D630000}"/>
    <cellStyle name="Comma [0] 2 84 2 2" xfId="25673" hidden="1" xr:uid="{00000000-0005-0000-0000-00004C640000}"/>
    <cellStyle name="Comma [0] 2 84 2 2" xfId="25916" hidden="1" xr:uid="{00000000-0005-0000-0000-00003F650000}"/>
    <cellStyle name="Comma [0] 2 84 2 2" xfId="27080" hidden="1" xr:uid="{00000000-0005-0000-0000-0000CB690000}"/>
    <cellStyle name="Comma [0] 2 84 2 2" xfId="27367" hidden="1" xr:uid="{00000000-0005-0000-0000-0000EA6A0000}"/>
    <cellStyle name="Comma [0] 2 84 2 2" xfId="27610" hidden="1" xr:uid="{00000000-0005-0000-0000-0000DD6B0000}"/>
    <cellStyle name="Comma [0] 2 84 2 2" xfId="28741" hidden="1" xr:uid="{00000000-0005-0000-0000-000048700000}"/>
    <cellStyle name="Comma [0] 2 84 2 2" xfId="29028" hidden="1" xr:uid="{00000000-0005-0000-0000-000067710000}"/>
    <cellStyle name="Comma [0] 2 84 2 2" xfId="29271" hidden="1" xr:uid="{00000000-0005-0000-0000-00005A720000}"/>
    <cellStyle name="Comma [0] 2 84 2 2" xfId="30376" hidden="1" xr:uid="{00000000-0005-0000-0000-0000AB760000}"/>
    <cellStyle name="Comma [0] 2 84 2 2" xfId="30663" hidden="1" xr:uid="{00000000-0005-0000-0000-0000CA770000}"/>
    <cellStyle name="Comma [0] 2 84 2 2" xfId="30906" hidden="1" xr:uid="{00000000-0005-0000-0000-0000BD780000}"/>
    <cellStyle name="Comma [0] 2 84 2 2" xfId="31887" hidden="1" xr:uid="{00000000-0005-0000-0000-0000927C0000}"/>
    <cellStyle name="Comma [0] 2 84 2 2" xfId="37196" hidden="1" xr:uid="{22D1D76A-FB0F-4120-9C6C-E25A5E8F296D}"/>
    <cellStyle name="Comma [0] 2 84 2 2" xfId="37750" hidden="1" xr:uid="{9C1974C4-DDC3-4258-97BD-4D845B2266FC}"/>
    <cellStyle name="Comma [0] 2 84 2 2" xfId="38037" hidden="1" xr:uid="{BD52454D-F8DE-4B8F-8D1F-728D4BBC8157}"/>
    <cellStyle name="Comma [0] 2 84 2 2" xfId="38280" hidden="1" xr:uid="{872D8545-4864-4F76-BBA5-69741ECC9238}"/>
    <cellStyle name="Comma [0] 2 84 2 2" xfId="39969" hidden="1" xr:uid="{774D280E-686D-45BE-8391-79FE9DB02C27}"/>
    <cellStyle name="Comma [0] 2 84 2 2" xfId="40256" hidden="1" xr:uid="{C4957212-95BB-4075-B18D-4453F3CF57E6}"/>
    <cellStyle name="Comma [0] 2 84 2 2" xfId="40499" hidden="1" xr:uid="{2D45406E-62FD-4F65-BF8D-0AF54091D164}"/>
    <cellStyle name="Comma [0] 2 84 2 2" xfId="41725" hidden="1" xr:uid="{1E5A12BF-4CA9-4684-94E0-475C31ACD21C}"/>
    <cellStyle name="Comma [0] 2 84 2 2" xfId="42012" hidden="1" xr:uid="{D94463EC-DD47-4EAE-8496-9724F594ECE4}"/>
    <cellStyle name="Comma [0] 2 84 2 2" xfId="42255" hidden="1" xr:uid="{A06C0665-8C63-4C71-8DA7-05A4197E26D9}"/>
    <cellStyle name="Comma [0] 2 84 2 2" xfId="43481" hidden="1" xr:uid="{E2B95DE2-CA9D-4DF6-92B3-F7A9DC74AEFD}"/>
    <cellStyle name="Comma [0] 2 84 2 2" xfId="43768" hidden="1" xr:uid="{BBF19486-AFAD-44AE-A1B5-97AAFA617EC8}"/>
    <cellStyle name="Comma [0] 2 84 2 2" xfId="44011" hidden="1" xr:uid="{5DC9532A-6137-4AEB-A9A5-F9E2D4F5C6F9}"/>
    <cellStyle name="Comma [0] 2 84 2 2" xfId="45237" hidden="1" xr:uid="{7BE13CD1-905B-4329-A1DA-B372FF7F4C50}"/>
    <cellStyle name="Comma [0] 2 84 2 2" xfId="45524" hidden="1" xr:uid="{FF6BA31B-FDC6-4FEB-BE58-15DC0D7C6289}"/>
    <cellStyle name="Comma [0] 2 84 2 2" xfId="45767" hidden="1" xr:uid="{BFA41C72-8306-4A9A-AE6B-C1EF7D110D53}"/>
    <cellStyle name="Comma [0] 2 84 2 2" xfId="46993" hidden="1" xr:uid="{F28C7599-2E36-4FB3-8CEC-0496BFC40F05}"/>
    <cellStyle name="Comma [0] 2 84 2 2" xfId="47280" hidden="1" xr:uid="{EADF80CC-3154-454E-A3B5-FA4FC4F032D5}"/>
    <cellStyle name="Comma [0] 2 84 2 2" xfId="47523" hidden="1" xr:uid="{86D9C4C8-0B16-41CE-9625-BE77AE10FF59}"/>
    <cellStyle name="Comma [0] 2 84 2 2" xfId="48746" hidden="1" xr:uid="{FE8BC44D-7AA7-4C89-A4DA-BF31202052B3}"/>
    <cellStyle name="Comma [0] 2 84 2 2" xfId="49033" hidden="1" xr:uid="{23E76D72-D679-4B8C-A785-098A0914EA45}"/>
    <cellStyle name="Comma [0] 2 84 2 2" xfId="49276" hidden="1" xr:uid="{126CBEDF-2BD3-4FB4-B832-6DE4F8BFDA93}"/>
    <cellStyle name="Comma [0] 2 84 2 2" xfId="50496" hidden="1" xr:uid="{5FFECBC0-C656-4F44-B10A-59462F4B8C26}"/>
    <cellStyle name="Comma [0] 2 84 2 2" xfId="50783" hidden="1" xr:uid="{943A27CF-759E-4BEE-8E1C-3B18443AB6FF}"/>
    <cellStyle name="Comma [0] 2 84 2 2" xfId="51026" hidden="1" xr:uid="{181421C2-31F7-41C7-88D5-954CBB196AD2}"/>
    <cellStyle name="Comma [0] 2 84 2 2" xfId="52240" hidden="1" xr:uid="{DE8B90F8-55FC-42F3-B83A-95127E323AC0}"/>
    <cellStyle name="Comma [0] 2 84 2 2" xfId="52527" hidden="1" xr:uid="{9A54A25A-63D9-411C-B4F5-248E68703654}"/>
    <cellStyle name="Comma [0] 2 84 2 2" xfId="52770" hidden="1" xr:uid="{D5524882-EE5F-4624-BFA1-32274B1292FB}"/>
    <cellStyle name="Comma [0] 2 84 2 2" xfId="53974" hidden="1" xr:uid="{8F04FC29-6AB8-4614-9DF2-E928203148F9}"/>
    <cellStyle name="Comma [0] 2 84 2 2" xfId="54261" hidden="1" xr:uid="{4163F3B1-4CBB-4144-8CDB-A7094A58D0EA}"/>
    <cellStyle name="Comma [0] 2 84 2 2" xfId="54504" hidden="1" xr:uid="{81F341B8-B3E6-45FB-AE36-7DE90C4D053C}"/>
    <cellStyle name="Comma [0] 2 84 2 2" xfId="55698" hidden="1" xr:uid="{8031DD9D-0DF6-46AE-AA96-DB5F1C4F6D02}"/>
    <cellStyle name="Comma [0] 2 84 2 2" xfId="55985" hidden="1" xr:uid="{88265435-FD01-41E2-8DE6-2A7AF17EBDDB}"/>
    <cellStyle name="Comma [0] 2 84 2 2" xfId="56228" hidden="1" xr:uid="{5007E872-FC85-411D-B981-A64C78ED9096}"/>
    <cellStyle name="Comma [0] 2 84 2 2" xfId="57405" hidden="1" xr:uid="{77D44C8E-5317-49F7-86D0-9E9AF55F6285}"/>
    <cellStyle name="Comma [0] 2 84 2 2" xfId="57692" hidden="1" xr:uid="{FF677B9D-039A-4004-9C26-1B4D3BFCF11C}"/>
    <cellStyle name="Comma [0] 2 84 2 2" xfId="57935" hidden="1" xr:uid="{BA255C69-5710-4A92-B682-2C0EF5941A38}"/>
    <cellStyle name="Comma [0] 2 84 2 2" xfId="59099" hidden="1" xr:uid="{5900D8F6-9F7D-4893-8F2B-C63AE2DA73E7}"/>
    <cellStyle name="Comma [0] 2 84 2 2" xfId="59386" hidden="1" xr:uid="{5C68A59E-0B48-4BCC-BCC7-8F92E4335D5D}"/>
    <cellStyle name="Comma [0] 2 84 2 2" xfId="59629" hidden="1" xr:uid="{F369183C-DB2A-41A1-B67B-2478C7F82533}"/>
    <cellStyle name="Comma [0] 2 84 2 2" xfId="60760" hidden="1" xr:uid="{3F857178-0B08-434D-AB37-D2C97067599F}"/>
    <cellStyle name="Comma [0] 2 84 2 2" xfId="61047" hidden="1" xr:uid="{0377EB41-770A-4847-9918-0C1981A2A9DD}"/>
    <cellStyle name="Comma [0] 2 84 2 2" xfId="61290" hidden="1" xr:uid="{29D35091-1901-4EAA-A726-1447921DFAF8}"/>
    <cellStyle name="Comma [0] 2 84 2 2" xfId="62395" hidden="1" xr:uid="{8C36F714-5131-4997-AB18-51F6D1CEEE78}"/>
    <cellStyle name="Comma [0] 2 84 2 2" xfId="62682" hidden="1" xr:uid="{A4518A1C-7815-42E5-BD54-C8418A5B1CEA}"/>
    <cellStyle name="Comma [0] 2 84 2 2" xfId="62925" hidden="1" xr:uid="{6D27ADF7-79E7-43B7-B3A6-84F3C5AC2326}"/>
    <cellStyle name="Comma [0] 2 84 2 2" xfId="63906" hidden="1" xr:uid="{5731865A-4661-4EAB-A96B-ACC02E897F22}"/>
    <cellStyle name="Comma [0] 2 84 3" xfId="4516" xr:uid="{00000000-0005-0000-0000-0000A7110000}"/>
    <cellStyle name="Comma [0] 2 84 3 2" xfId="36535" xr:uid="{376D8698-FAC1-4CF7-BB7F-AD79C4BA5E04}"/>
    <cellStyle name="Comma [0] 2 85" xfId="719" xr:uid="{00000000-0005-0000-0000-0000D2020000}"/>
    <cellStyle name="Comma [0] 2 85 2" xfId="1374" hidden="1" xr:uid="{00000000-0005-0000-0000-000061050000}"/>
    <cellStyle name="Comma [0] 2 85 2" xfId="1923" hidden="1" xr:uid="{00000000-0005-0000-0000-000086070000}"/>
    <cellStyle name="Comma [0] 2 85 2" xfId="2210" hidden="1" xr:uid="{00000000-0005-0000-0000-0000A5080000}"/>
    <cellStyle name="Comma [0] 2 85 2" xfId="2456" hidden="1" xr:uid="{00000000-0005-0000-0000-00009B090000}"/>
    <cellStyle name="Comma [0] 2 85 2" xfId="33407" hidden="1" xr:uid="{A6C3E054-017F-4951-9346-2F404386FA9C}"/>
    <cellStyle name="Comma [0] 2 85 2" xfId="33953" hidden="1" xr:uid="{E8E05192-6625-40E3-9021-7D0F49B2C566}"/>
    <cellStyle name="Comma [0] 2 85 2" xfId="34240" hidden="1" xr:uid="{4849F4DA-C1ED-4EE3-B780-2E57EAB8D522}"/>
    <cellStyle name="Comma [0] 2 85 2" xfId="34486" hidden="1" xr:uid="{1B2B5D82-3626-4702-82D9-1F120179020B}"/>
    <cellStyle name="Comma [0] 2 85 2" xfId="32772" xr:uid="{EBB52EDD-BDB1-4673-8DE3-E52BDE5D5978}"/>
    <cellStyle name="Comma [0] 2 85 2 2" xfId="5171" hidden="1" xr:uid="{00000000-0005-0000-0000-000036140000}"/>
    <cellStyle name="Comma [0] 2 85 2 2" xfId="5725" hidden="1" xr:uid="{00000000-0005-0000-0000-000060160000}"/>
    <cellStyle name="Comma [0] 2 85 2 2" xfId="6012" hidden="1" xr:uid="{00000000-0005-0000-0000-00007F170000}"/>
    <cellStyle name="Comma [0] 2 85 2 2" xfId="6258" hidden="1" xr:uid="{00000000-0005-0000-0000-000075180000}"/>
    <cellStyle name="Comma [0] 2 85 2 2" xfId="7944" hidden="1" xr:uid="{00000000-0005-0000-0000-00000B1F0000}"/>
    <cellStyle name="Comma [0] 2 85 2 2" xfId="8231" hidden="1" xr:uid="{00000000-0005-0000-0000-00002A200000}"/>
    <cellStyle name="Comma [0] 2 85 2 2" xfId="8477" hidden="1" xr:uid="{00000000-0005-0000-0000-000020210000}"/>
    <cellStyle name="Comma [0] 2 85 2 2" xfId="9700" hidden="1" xr:uid="{00000000-0005-0000-0000-0000E7250000}"/>
    <cellStyle name="Comma [0] 2 85 2 2" xfId="9987" hidden="1" xr:uid="{00000000-0005-0000-0000-000006270000}"/>
    <cellStyle name="Comma [0] 2 85 2 2" xfId="10233" hidden="1" xr:uid="{00000000-0005-0000-0000-0000FC270000}"/>
    <cellStyle name="Comma [0] 2 85 2 2" xfId="11456" hidden="1" xr:uid="{00000000-0005-0000-0000-0000C32C0000}"/>
    <cellStyle name="Comma [0] 2 85 2 2" xfId="11743" hidden="1" xr:uid="{00000000-0005-0000-0000-0000E22D0000}"/>
    <cellStyle name="Comma [0] 2 85 2 2" xfId="11989" hidden="1" xr:uid="{00000000-0005-0000-0000-0000D82E0000}"/>
    <cellStyle name="Comma [0] 2 85 2 2" xfId="13212" hidden="1" xr:uid="{00000000-0005-0000-0000-00009F330000}"/>
    <cellStyle name="Comma [0] 2 85 2 2" xfId="13499" hidden="1" xr:uid="{00000000-0005-0000-0000-0000BE340000}"/>
    <cellStyle name="Comma [0] 2 85 2 2" xfId="13745" hidden="1" xr:uid="{00000000-0005-0000-0000-0000B4350000}"/>
    <cellStyle name="Comma [0] 2 85 2 2" xfId="14968" hidden="1" xr:uid="{00000000-0005-0000-0000-00007B3A0000}"/>
    <cellStyle name="Comma [0] 2 85 2 2" xfId="15255" hidden="1" xr:uid="{00000000-0005-0000-0000-00009A3B0000}"/>
    <cellStyle name="Comma [0] 2 85 2 2" xfId="15501" hidden="1" xr:uid="{00000000-0005-0000-0000-0000903C0000}"/>
    <cellStyle name="Comma [0] 2 85 2 2" xfId="16721" hidden="1" xr:uid="{00000000-0005-0000-0000-000054410000}"/>
    <cellStyle name="Comma [0] 2 85 2 2" xfId="17008" hidden="1" xr:uid="{00000000-0005-0000-0000-000073420000}"/>
    <cellStyle name="Comma [0] 2 85 2 2" xfId="17254" hidden="1" xr:uid="{00000000-0005-0000-0000-000069430000}"/>
    <cellStyle name="Comma [0] 2 85 2 2" xfId="18471" hidden="1" xr:uid="{00000000-0005-0000-0000-00002A480000}"/>
    <cellStyle name="Comma [0] 2 85 2 2" xfId="18758" hidden="1" xr:uid="{00000000-0005-0000-0000-000049490000}"/>
    <cellStyle name="Comma [0] 2 85 2 2" xfId="19004" hidden="1" xr:uid="{00000000-0005-0000-0000-00003F4A0000}"/>
    <cellStyle name="Comma [0] 2 85 2 2" xfId="20215" hidden="1" xr:uid="{00000000-0005-0000-0000-0000FA4E0000}"/>
    <cellStyle name="Comma [0] 2 85 2 2" xfId="20502" hidden="1" xr:uid="{00000000-0005-0000-0000-000019500000}"/>
    <cellStyle name="Comma [0] 2 85 2 2" xfId="20748" hidden="1" xr:uid="{00000000-0005-0000-0000-00000F510000}"/>
    <cellStyle name="Comma [0] 2 85 2 2" xfId="21949" hidden="1" xr:uid="{00000000-0005-0000-0000-0000C0550000}"/>
    <cellStyle name="Comma [0] 2 85 2 2" xfId="22236" hidden="1" xr:uid="{00000000-0005-0000-0000-0000DF560000}"/>
    <cellStyle name="Comma [0] 2 85 2 2" xfId="22482" hidden="1" xr:uid="{00000000-0005-0000-0000-0000D5570000}"/>
    <cellStyle name="Comma [0] 2 85 2 2" xfId="23673" hidden="1" xr:uid="{00000000-0005-0000-0000-00007C5C0000}"/>
    <cellStyle name="Comma [0] 2 85 2 2" xfId="23960" hidden="1" xr:uid="{00000000-0005-0000-0000-00009B5D0000}"/>
    <cellStyle name="Comma [0] 2 85 2 2" xfId="24206" hidden="1" xr:uid="{00000000-0005-0000-0000-0000915E0000}"/>
    <cellStyle name="Comma [0] 2 85 2 2" xfId="25380" hidden="1" xr:uid="{00000000-0005-0000-0000-000027630000}"/>
    <cellStyle name="Comma [0] 2 85 2 2" xfId="25667" hidden="1" xr:uid="{00000000-0005-0000-0000-000046640000}"/>
    <cellStyle name="Comma [0] 2 85 2 2" xfId="25913" hidden="1" xr:uid="{00000000-0005-0000-0000-00003C650000}"/>
    <cellStyle name="Comma [0] 2 85 2 2" xfId="27074" hidden="1" xr:uid="{00000000-0005-0000-0000-0000C5690000}"/>
    <cellStyle name="Comma [0] 2 85 2 2" xfId="27361" hidden="1" xr:uid="{00000000-0005-0000-0000-0000E46A0000}"/>
    <cellStyle name="Comma [0] 2 85 2 2" xfId="27607" hidden="1" xr:uid="{00000000-0005-0000-0000-0000DA6B0000}"/>
    <cellStyle name="Comma [0] 2 85 2 2" xfId="28735" hidden="1" xr:uid="{00000000-0005-0000-0000-000042700000}"/>
    <cellStyle name="Comma [0] 2 85 2 2" xfId="29022" hidden="1" xr:uid="{00000000-0005-0000-0000-000061710000}"/>
    <cellStyle name="Comma [0] 2 85 2 2" xfId="29268" hidden="1" xr:uid="{00000000-0005-0000-0000-000057720000}"/>
    <cellStyle name="Comma [0] 2 85 2 2" xfId="30370" hidden="1" xr:uid="{00000000-0005-0000-0000-0000A5760000}"/>
    <cellStyle name="Comma [0] 2 85 2 2" xfId="30657" hidden="1" xr:uid="{00000000-0005-0000-0000-0000C4770000}"/>
    <cellStyle name="Comma [0] 2 85 2 2" xfId="30903" hidden="1" xr:uid="{00000000-0005-0000-0000-0000BA780000}"/>
    <cellStyle name="Comma [0] 2 85 2 2" xfId="31881" hidden="1" xr:uid="{00000000-0005-0000-0000-00008C7C0000}"/>
    <cellStyle name="Comma [0] 2 85 2 2" xfId="37190" hidden="1" xr:uid="{8C04F2E9-AE37-4548-ACB7-991B95956FA7}"/>
    <cellStyle name="Comma [0] 2 85 2 2" xfId="37744" hidden="1" xr:uid="{18C05C37-32F1-428F-B8A3-374A1D9F4706}"/>
    <cellStyle name="Comma [0] 2 85 2 2" xfId="38031" hidden="1" xr:uid="{9213D10F-FBAC-4D7B-AF25-08AC4E0741A8}"/>
    <cellStyle name="Comma [0] 2 85 2 2" xfId="38277" hidden="1" xr:uid="{CDA89D83-6E90-4F53-BAE0-E4555D10FA43}"/>
    <cellStyle name="Comma [0] 2 85 2 2" xfId="39963" hidden="1" xr:uid="{069B1209-5817-43C3-860D-37DD4CAD805A}"/>
    <cellStyle name="Comma [0] 2 85 2 2" xfId="40250" hidden="1" xr:uid="{051DB272-000D-4CC0-8941-C2546E1371B7}"/>
    <cellStyle name="Comma [0] 2 85 2 2" xfId="40496" hidden="1" xr:uid="{0FCC44B5-46A0-4B4B-BCC0-865665731A80}"/>
    <cellStyle name="Comma [0] 2 85 2 2" xfId="41719" hidden="1" xr:uid="{BB44CB2F-4F6A-4101-8D23-3E9DD7AE20D3}"/>
    <cellStyle name="Comma [0] 2 85 2 2" xfId="42006" hidden="1" xr:uid="{78DCB72F-5336-486C-826A-7E5071512E2B}"/>
    <cellStyle name="Comma [0] 2 85 2 2" xfId="42252" hidden="1" xr:uid="{EBAAB01E-96A6-4322-8B33-991FE192F6DC}"/>
    <cellStyle name="Comma [0] 2 85 2 2" xfId="43475" hidden="1" xr:uid="{4667CA08-2AA7-4A86-B387-2E495FCED476}"/>
    <cellStyle name="Comma [0] 2 85 2 2" xfId="43762" hidden="1" xr:uid="{C4B13A41-2E97-4EE7-89C9-B0D5D374928B}"/>
    <cellStyle name="Comma [0] 2 85 2 2" xfId="44008" hidden="1" xr:uid="{6E564A77-5594-4AA8-B628-148460746E7E}"/>
    <cellStyle name="Comma [0] 2 85 2 2" xfId="45231" hidden="1" xr:uid="{195BB44C-C74A-4044-8486-747020D44859}"/>
    <cellStyle name="Comma [0] 2 85 2 2" xfId="45518" hidden="1" xr:uid="{20BE8EF7-B03C-4E42-BF06-AF0125C1F6F1}"/>
    <cellStyle name="Comma [0] 2 85 2 2" xfId="45764" hidden="1" xr:uid="{2471A676-504A-4590-A42C-B8813C35BA7B}"/>
    <cellStyle name="Comma [0] 2 85 2 2" xfId="46987" hidden="1" xr:uid="{2FACD839-2441-44A3-A89E-EBC0A31E37CA}"/>
    <cellStyle name="Comma [0] 2 85 2 2" xfId="47274" hidden="1" xr:uid="{DDA961E1-DDDB-4869-936B-B2EB5F932868}"/>
    <cellStyle name="Comma [0] 2 85 2 2" xfId="47520" hidden="1" xr:uid="{2614A0CA-BAD0-45D9-A26A-777A1E6D734F}"/>
    <cellStyle name="Comma [0] 2 85 2 2" xfId="48740" hidden="1" xr:uid="{77885602-3666-4DC8-9360-974690769F1E}"/>
    <cellStyle name="Comma [0] 2 85 2 2" xfId="49027" hidden="1" xr:uid="{562FF3C8-D659-4212-AC06-555AFF97EB8A}"/>
    <cellStyle name="Comma [0] 2 85 2 2" xfId="49273" hidden="1" xr:uid="{764067E3-DD77-472F-BD57-5C05EDCE9248}"/>
    <cellStyle name="Comma [0] 2 85 2 2" xfId="50490" hidden="1" xr:uid="{9DD23AFD-CD52-4035-96EB-7E473E6D6ADE}"/>
    <cellStyle name="Comma [0] 2 85 2 2" xfId="50777" hidden="1" xr:uid="{1687515B-A25D-4577-A539-8D5D326214F2}"/>
    <cellStyle name="Comma [0] 2 85 2 2" xfId="51023" hidden="1" xr:uid="{C04FD2B2-0009-4A6C-B295-D650E1F1667C}"/>
    <cellStyle name="Comma [0] 2 85 2 2" xfId="52234" hidden="1" xr:uid="{ED5F70DD-8F1D-43BA-A967-5A736C5043E6}"/>
    <cellStyle name="Comma [0] 2 85 2 2" xfId="52521" hidden="1" xr:uid="{0D915CB8-0C5F-4C5F-BE26-9D2822BC3722}"/>
    <cellStyle name="Comma [0] 2 85 2 2" xfId="52767" hidden="1" xr:uid="{D22FFC16-6836-4ECF-BEFA-9242FEFCF59C}"/>
    <cellStyle name="Comma [0] 2 85 2 2" xfId="53968" hidden="1" xr:uid="{92F2410D-82B8-4E5D-BCA0-A13AC7CA957C}"/>
    <cellStyle name="Comma [0] 2 85 2 2" xfId="54255" hidden="1" xr:uid="{EA5AB6F8-3335-4769-A9BB-19645A180CAF}"/>
    <cellStyle name="Comma [0] 2 85 2 2" xfId="54501" hidden="1" xr:uid="{27FE4698-6D30-475A-BA1E-4218B5CA506E}"/>
    <cellStyle name="Comma [0] 2 85 2 2" xfId="55692" hidden="1" xr:uid="{14EA72D3-0996-44CC-B58F-90C3A466F5AA}"/>
    <cellStyle name="Comma [0] 2 85 2 2" xfId="55979" hidden="1" xr:uid="{864963EB-7C0D-4DE2-9351-F5C823B58591}"/>
    <cellStyle name="Comma [0] 2 85 2 2" xfId="56225" hidden="1" xr:uid="{43D2D53B-955D-422C-B7E7-3F1869C876C6}"/>
    <cellStyle name="Comma [0] 2 85 2 2" xfId="57399" hidden="1" xr:uid="{BAC8DC68-65BF-4118-A63D-EBA5AB2DAD8F}"/>
    <cellStyle name="Comma [0] 2 85 2 2" xfId="57686" hidden="1" xr:uid="{962C46B5-805D-4054-91D7-E7F2CE382284}"/>
    <cellStyle name="Comma [0] 2 85 2 2" xfId="57932" hidden="1" xr:uid="{F8430151-45BD-46F0-A44C-07FC07C12D26}"/>
    <cellStyle name="Comma [0] 2 85 2 2" xfId="59093" hidden="1" xr:uid="{915548BE-91B9-4CB9-9E56-BE38BBFC47C1}"/>
    <cellStyle name="Comma [0] 2 85 2 2" xfId="59380" hidden="1" xr:uid="{6C8E6B77-046B-4828-AFD6-D7DC1DD431B8}"/>
    <cellStyle name="Comma [0] 2 85 2 2" xfId="59626" hidden="1" xr:uid="{B096733B-496B-41AD-B2C4-194F7908BED2}"/>
    <cellStyle name="Comma [0] 2 85 2 2" xfId="60754" hidden="1" xr:uid="{EFA29AEF-D003-41A7-84C1-7AD874408B99}"/>
    <cellStyle name="Comma [0] 2 85 2 2" xfId="61041" hidden="1" xr:uid="{7AEF7FE3-9E79-48D6-8DD1-270E1C6D418D}"/>
    <cellStyle name="Comma [0] 2 85 2 2" xfId="61287" hidden="1" xr:uid="{3040B728-A8F0-47DA-9525-EE0DBD1AA406}"/>
    <cellStyle name="Comma [0] 2 85 2 2" xfId="62389" hidden="1" xr:uid="{472F5508-74F1-4B27-887A-EE5F1D82A6AC}"/>
    <cellStyle name="Comma [0] 2 85 2 2" xfId="62676" hidden="1" xr:uid="{B30DD604-6971-42AA-B2E2-E05C8729B13A}"/>
    <cellStyle name="Comma [0] 2 85 2 2" xfId="62922" hidden="1" xr:uid="{A8A26065-8D98-436F-8E89-D85295FF45BA}"/>
    <cellStyle name="Comma [0] 2 85 2 2" xfId="63900" hidden="1" xr:uid="{8F2F63F0-3B68-486D-BF99-6055210390C1}"/>
    <cellStyle name="Comma [0] 2 85 3" xfId="4510" xr:uid="{00000000-0005-0000-0000-0000A1110000}"/>
    <cellStyle name="Comma [0] 2 85 3 2" xfId="36529" xr:uid="{91D1BC91-F969-4B32-8183-C3B57A238C56}"/>
    <cellStyle name="Comma [0] 2 86" xfId="715" xr:uid="{00000000-0005-0000-0000-0000CE020000}"/>
    <cellStyle name="Comma [0] 2 86 2" xfId="1370" hidden="1" xr:uid="{00000000-0005-0000-0000-00005D050000}"/>
    <cellStyle name="Comma [0] 2 86 2" xfId="1920" hidden="1" xr:uid="{00000000-0005-0000-0000-000083070000}"/>
    <cellStyle name="Comma [0] 2 86 2" xfId="2208" hidden="1" xr:uid="{00000000-0005-0000-0000-0000A3080000}"/>
    <cellStyle name="Comma [0] 2 86 2" xfId="2454" hidden="1" xr:uid="{00000000-0005-0000-0000-000099090000}"/>
    <cellStyle name="Comma [0] 2 86 2" xfId="33403" hidden="1" xr:uid="{B8D2D8D1-FE0F-47B6-8D28-57029A0BEB8D}"/>
    <cellStyle name="Comma [0] 2 86 2" xfId="33950" hidden="1" xr:uid="{9D343103-6806-4537-B9BF-0D356651FB85}"/>
    <cellStyle name="Comma [0] 2 86 2" xfId="34238" hidden="1" xr:uid="{96061024-3A4B-4393-B470-DD6C89FAB1AE}"/>
    <cellStyle name="Comma [0] 2 86 2" xfId="34484" hidden="1" xr:uid="{128AA8C2-9AB9-42C0-9AB2-96C2A0A2ABC2}"/>
    <cellStyle name="Comma [0] 2 86 2" xfId="32768" xr:uid="{D1BB647D-C9F8-46D7-B159-B04FB80F461E}"/>
    <cellStyle name="Comma [0] 2 86 2 2" xfId="5167" hidden="1" xr:uid="{00000000-0005-0000-0000-000032140000}"/>
    <cellStyle name="Comma [0] 2 86 2 2" xfId="5722" hidden="1" xr:uid="{00000000-0005-0000-0000-00005D160000}"/>
    <cellStyle name="Comma [0] 2 86 2 2" xfId="6010" hidden="1" xr:uid="{00000000-0005-0000-0000-00007D170000}"/>
    <cellStyle name="Comma [0] 2 86 2 2" xfId="6256" hidden="1" xr:uid="{00000000-0005-0000-0000-000073180000}"/>
    <cellStyle name="Comma [0] 2 86 2 2" xfId="7941" hidden="1" xr:uid="{00000000-0005-0000-0000-0000081F0000}"/>
    <cellStyle name="Comma [0] 2 86 2 2" xfId="8229" hidden="1" xr:uid="{00000000-0005-0000-0000-000028200000}"/>
    <cellStyle name="Comma [0] 2 86 2 2" xfId="8475" hidden="1" xr:uid="{00000000-0005-0000-0000-00001E210000}"/>
    <cellStyle name="Comma [0] 2 86 2 2" xfId="9697" hidden="1" xr:uid="{00000000-0005-0000-0000-0000E4250000}"/>
    <cellStyle name="Comma [0] 2 86 2 2" xfId="9985" hidden="1" xr:uid="{00000000-0005-0000-0000-000004270000}"/>
    <cellStyle name="Comma [0] 2 86 2 2" xfId="10231" hidden="1" xr:uid="{00000000-0005-0000-0000-0000FA270000}"/>
    <cellStyle name="Comma [0] 2 86 2 2" xfId="11453" hidden="1" xr:uid="{00000000-0005-0000-0000-0000C02C0000}"/>
    <cellStyle name="Comma [0] 2 86 2 2" xfId="11741" hidden="1" xr:uid="{00000000-0005-0000-0000-0000E02D0000}"/>
    <cellStyle name="Comma [0] 2 86 2 2" xfId="11987" hidden="1" xr:uid="{00000000-0005-0000-0000-0000D62E0000}"/>
    <cellStyle name="Comma [0] 2 86 2 2" xfId="13209" hidden="1" xr:uid="{00000000-0005-0000-0000-00009C330000}"/>
    <cellStyle name="Comma [0] 2 86 2 2" xfId="13497" hidden="1" xr:uid="{00000000-0005-0000-0000-0000BC340000}"/>
    <cellStyle name="Comma [0] 2 86 2 2" xfId="13743" hidden="1" xr:uid="{00000000-0005-0000-0000-0000B2350000}"/>
    <cellStyle name="Comma [0] 2 86 2 2" xfId="14965" hidden="1" xr:uid="{00000000-0005-0000-0000-0000783A0000}"/>
    <cellStyle name="Comma [0] 2 86 2 2" xfId="15253" hidden="1" xr:uid="{00000000-0005-0000-0000-0000983B0000}"/>
    <cellStyle name="Comma [0] 2 86 2 2" xfId="15499" hidden="1" xr:uid="{00000000-0005-0000-0000-00008E3C0000}"/>
    <cellStyle name="Comma [0] 2 86 2 2" xfId="16718" hidden="1" xr:uid="{00000000-0005-0000-0000-000051410000}"/>
    <cellStyle name="Comma [0] 2 86 2 2" xfId="17006" hidden="1" xr:uid="{00000000-0005-0000-0000-000071420000}"/>
    <cellStyle name="Comma [0] 2 86 2 2" xfId="17252" hidden="1" xr:uid="{00000000-0005-0000-0000-000067430000}"/>
    <cellStyle name="Comma [0] 2 86 2 2" xfId="18468" hidden="1" xr:uid="{00000000-0005-0000-0000-000027480000}"/>
    <cellStyle name="Comma [0] 2 86 2 2" xfId="18756" hidden="1" xr:uid="{00000000-0005-0000-0000-000047490000}"/>
    <cellStyle name="Comma [0] 2 86 2 2" xfId="19002" hidden="1" xr:uid="{00000000-0005-0000-0000-00003D4A0000}"/>
    <cellStyle name="Comma [0] 2 86 2 2" xfId="20212" hidden="1" xr:uid="{00000000-0005-0000-0000-0000F74E0000}"/>
    <cellStyle name="Comma [0] 2 86 2 2" xfId="20500" hidden="1" xr:uid="{00000000-0005-0000-0000-000017500000}"/>
    <cellStyle name="Comma [0] 2 86 2 2" xfId="20746" hidden="1" xr:uid="{00000000-0005-0000-0000-00000D510000}"/>
    <cellStyle name="Comma [0] 2 86 2 2" xfId="21946" hidden="1" xr:uid="{00000000-0005-0000-0000-0000BD550000}"/>
    <cellStyle name="Comma [0] 2 86 2 2" xfId="22234" hidden="1" xr:uid="{00000000-0005-0000-0000-0000DD560000}"/>
    <cellStyle name="Comma [0] 2 86 2 2" xfId="22480" hidden="1" xr:uid="{00000000-0005-0000-0000-0000D3570000}"/>
    <cellStyle name="Comma [0] 2 86 2 2" xfId="23670" hidden="1" xr:uid="{00000000-0005-0000-0000-0000795C0000}"/>
    <cellStyle name="Comma [0] 2 86 2 2" xfId="23958" hidden="1" xr:uid="{00000000-0005-0000-0000-0000995D0000}"/>
    <cellStyle name="Comma [0] 2 86 2 2" xfId="24204" hidden="1" xr:uid="{00000000-0005-0000-0000-00008F5E0000}"/>
    <cellStyle name="Comma [0] 2 86 2 2" xfId="25377" hidden="1" xr:uid="{00000000-0005-0000-0000-000024630000}"/>
    <cellStyle name="Comma [0] 2 86 2 2" xfId="25665" hidden="1" xr:uid="{00000000-0005-0000-0000-000044640000}"/>
    <cellStyle name="Comma [0] 2 86 2 2" xfId="25911" hidden="1" xr:uid="{00000000-0005-0000-0000-00003A650000}"/>
    <cellStyle name="Comma [0] 2 86 2 2" xfId="27071" hidden="1" xr:uid="{00000000-0005-0000-0000-0000C2690000}"/>
    <cellStyle name="Comma [0] 2 86 2 2" xfId="27359" hidden="1" xr:uid="{00000000-0005-0000-0000-0000E26A0000}"/>
    <cellStyle name="Comma [0] 2 86 2 2" xfId="27605" hidden="1" xr:uid="{00000000-0005-0000-0000-0000D86B0000}"/>
    <cellStyle name="Comma [0] 2 86 2 2" xfId="28732" hidden="1" xr:uid="{00000000-0005-0000-0000-00003F700000}"/>
    <cellStyle name="Comma [0] 2 86 2 2" xfId="29020" hidden="1" xr:uid="{00000000-0005-0000-0000-00005F710000}"/>
    <cellStyle name="Comma [0] 2 86 2 2" xfId="29266" hidden="1" xr:uid="{00000000-0005-0000-0000-000055720000}"/>
    <cellStyle name="Comma [0] 2 86 2 2" xfId="30367" hidden="1" xr:uid="{00000000-0005-0000-0000-0000A2760000}"/>
    <cellStyle name="Comma [0] 2 86 2 2" xfId="30655" hidden="1" xr:uid="{00000000-0005-0000-0000-0000C2770000}"/>
    <cellStyle name="Comma [0] 2 86 2 2" xfId="30901" hidden="1" xr:uid="{00000000-0005-0000-0000-0000B8780000}"/>
    <cellStyle name="Comma [0] 2 86 2 2" xfId="31878" hidden="1" xr:uid="{00000000-0005-0000-0000-0000897C0000}"/>
    <cellStyle name="Comma [0] 2 86 2 2" xfId="37186" hidden="1" xr:uid="{E5CC2DA6-C8C2-49AB-A29C-236FF5FB080C}"/>
    <cellStyle name="Comma [0] 2 86 2 2" xfId="37741" hidden="1" xr:uid="{B26B829F-89D1-4D9B-B0B7-1963EB69C642}"/>
    <cellStyle name="Comma [0] 2 86 2 2" xfId="38029" hidden="1" xr:uid="{7DD0A62F-D8C3-4268-87CE-FE36030B0A5B}"/>
    <cellStyle name="Comma [0] 2 86 2 2" xfId="38275" hidden="1" xr:uid="{AEA04922-8EC1-4973-9735-3C61E0DA4CA6}"/>
    <cellStyle name="Comma [0] 2 86 2 2" xfId="39960" hidden="1" xr:uid="{4D66D570-FAED-4FC2-9BE5-A5C9B5931AA4}"/>
    <cellStyle name="Comma [0] 2 86 2 2" xfId="40248" hidden="1" xr:uid="{4A493D8C-9215-4099-8C45-7ADFF54E37DF}"/>
    <cellStyle name="Comma [0] 2 86 2 2" xfId="40494" hidden="1" xr:uid="{C2167700-6B7A-4B80-A833-29E4EC0EFA62}"/>
    <cellStyle name="Comma [0] 2 86 2 2" xfId="41716" hidden="1" xr:uid="{A61F99E6-716E-4EFD-9B64-1BE8AE492EFE}"/>
    <cellStyle name="Comma [0] 2 86 2 2" xfId="42004" hidden="1" xr:uid="{18261808-73B6-4BB1-AC66-D24751685EF8}"/>
    <cellStyle name="Comma [0] 2 86 2 2" xfId="42250" hidden="1" xr:uid="{D23D311D-9228-4E57-9734-15E3CE5A0951}"/>
    <cellStyle name="Comma [0] 2 86 2 2" xfId="43472" hidden="1" xr:uid="{DEF2194E-1A4B-45C6-94AE-88AD117D8EEF}"/>
    <cellStyle name="Comma [0] 2 86 2 2" xfId="43760" hidden="1" xr:uid="{013AF3CC-CBFC-44EA-B624-1B40EF55673F}"/>
    <cellStyle name="Comma [0] 2 86 2 2" xfId="44006" hidden="1" xr:uid="{67FD3D3B-F1FA-4722-844D-446E2613753F}"/>
    <cellStyle name="Comma [0] 2 86 2 2" xfId="45228" hidden="1" xr:uid="{7391C513-141A-4067-BDF9-98A8522E1873}"/>
    <cellStyle name="Comma [0] 2 86 2 2" xfId="45516" hidden="1" xr:uid="{981DDB83-E22D-4D1A-87A6-C04812D4EA08}"/>
    <cellStyle name="Comma [0] 2 86 2 2" xfId="45762" hidden="1" xr:uid="{44EFB958-B597-4A71-B3DE-4BE901F16A61}"/>
    <cellStyle name="Comma [0] 2 86 2 2" xfId="46984" hidden="1" xr:uid="{6FBC2622-CDCD-44F0-B38F-46713C5E7463}"/>
    <cellStyle name="Comma [0] 2 86 2 2" xfId="47272" hidden="1" xr:uid="{939FA568-9006-402E-934C-C1416C5FD70E}"/>
    <cellStyle name="Comma [0] 2 86 2 2" xfId="47518" hidden="1" xr:uid="{6D49126C-6298-49CF-8620-B4202465AF4A}"/>
    <cellStyle name="Comma [0] 2 86 2 2" xfId="48737" hidden="1" xr:uid="{0CC2D2D5-8870-46E6-9524-4DB6B7B46F52}"/>
    <cellStyle name="Comma [0] 2 86 2 2" xfId="49025" hidden="1" xr:uid="{9100C92C-0C6D-4FAA-B4CC-CE6951771BE2}"/>
    <cellStyle name="Comma [0] 2 86 2 2" xfId="49271" hidden="1" xr:uid="{BC3C51C4-9263-4BF3-9766-1B237E245EDC}"/>
    <cellStyle name="Comma [0] 2 86 2 2" xfId="50487" hidden="1" xr:uid="{455CC20B-DC52-4E7A-8254-79D3E7EA1BB3}"/>
    <cellStyle name="Comma [0] 2 86 2 2" xfId="50775" hidden="1" xr:uid="{B6E91171-9BC9-45DC-B8FC-CDC814535CB5}"/>
    <cellStyle name="Comma [0] 2 86 2 2" xfId="51021" hidden="1" xr:uid="{CB553734-F402-4C01-AA03-2C84575A9A7E}"/>
    <cellStyle name="Comma [0] 2 86 2 2" xfId="52231" hidden="1" xr:uid="{6526362E-091D-460F-B8A6-AEC46A3B1A64}"/>
    <cellStyle name="Comma [0] 2 86 2 2" xfId="52519" hidden="1" xr:uid="{2C9CDC3B-9A3E-4CED-8EBD-C47FBAD5B910}"/>
    <cellStyle name="Comma [0] 2 86 2 2" xfId="52765" hidden="1" xr:uid="{C1E88970-8B2E-46C2-9C96-E8235E6406F9}"/>
    <cellStyle name="Comma [0] 2 86 2 2" xfId="53965" hidden="1" xr:uid="{C8D5EE4D-4110-4F2A-8166-5F9AA34655C9}"/>
    <cellStyle name="Comma [0] 2 86 2 2" xfId="54253" hidden="1" xr:uid="{CFFC631C-5B89-4FE0-9D2D-B99D2A3C4D29}"/>
    <cellStyle name="Comma [0] 2 86 2 2" xfId="54499" hidden="1" xr:uid="{20B21ABD-F6A8-41C6-B3D6-5A3514CD5710}"/>
    <cellStyle name="Comma [0] 2 86 2 2" xfId="55689" hidden="1" xr:uid="{C7BB9CD4-D67D-405F-A4B7-CCD4C3AF3EB6}"/>
    <cellStyle name="Comma [0] 2 86 2 2" xfId="55977" hidden="1" xr:uid="{A3DD723B-F9ED-46BE-A419-88EC54F2162D}"/>
    <cellStyle name="Comma [0] 2 86 2 2" xfId="56223" hidden="1" xr:uid="{F6EC8954-8972-49CA-8223-935ED620F825}"/>
    <cellStyle name="Comma [0] 2 86 2 2" xfId="57396" hidden="1" xr:uid="{98BC963D-79D7-413B-B58D-F3A22EA573C8}"/>
    <cellStyle name="Comma [0] 2 86 2 2" xfId="57684" hidden="1" xr:uid="{AE541C25-0451-4BAB-8FE7-B718C351B1C8}"/>
    <cellStyle name="Comma [0] 2 86 2 2" xfId="57930" hidden="1" xr:uid="{10009268-282D-4371-9E3B-A6FA386A2069}"/>
    <cellStyle name="Comma [0] 2 86 2 2" xfId="59090" hidden="1" xr:uid="{4FA2CACA-83F3-476C-AC53-80D65092D091}"/>
    <cellStyle name="Comma [0] 2 86 2 2" xfId="59378" hidden="1" xr:uid="{4123FCC2-7D17-4C5C-AEF0-0A3472F942B6}"/>
    <cellStyle name="Comma [0] 2 86 2 2" xfId="59624" hidden="1" xr:uid="{D1505655-BACD-467C-825D-FC7E041F27B9}"/>
    <cellStyle name="Comma [0] 2 86 2 2" xfId="60751" hidden="1" xr:uid="{42880A0C-2F35-445F-BA00-7622AFB437E2}"/>
    <cellStyle name="Comma [0] 2 86 2 2" xfId="61039" hidden="1" xr:uid="{A0978017-55B8-401E-897F-9C07A3224006}"/>
    <cellStyle name="Comma [0] 2 86 2 2" xfId="61285" hidden="1" xr:uid="{377EE26E-EAB5-4A25-A836-301CEBA4A4D0}"/>
    <cellStyle name="Comma [0] 2 86 2 2" xfId="62386" hidden="1" xr:uid="{5CE7F43C-9FCB-4B75-B31F-B474B0897F92}"/>
    <cellStyle name="Comma [0] 2 86 2 2" xfId="62674" hidden="1" xr:uid="{D151933A-22BC-4909-8470-8CD356A483D5}"/>
    <cellStyle name="Comma [0] 2 86 2 2" xfId="62920" hidden="1" xr:uid="{18C76BC9-7253-45C2-8CA8-349F704A28EE}"/>
    <cellStyle name="Comma [0] 2 86 2 2" xfId="63897" hidden="1" xr:uid="{C39EC61F-DBE4-4613-A491-0A51A80E2F79}"/>
    <cellStyle name="Comma [0] 2 86 3" xfId="4506" xr:uid="{00000000-0005-0000-0000-00009D110000}"/>
    <cellStyle name="Comma [0] 2 86 3 2" xfId="36525" xr:uid="{7B0940A4-B758-4BD5-8727-4330B8FA7C08}"/>
    <cellStyle name="Comma [0] 2 87" xfId="721" xr:uid="{00000000-0005-0000-0000-0000D4020000}"/>
    <cellStyle name="Comma [0] 2 87 2" xfId="1376" hidden="1" xr:uid="{00000000-0005-0000-0000-000063050000}"/>
    <cellStyle name="Comma [0] 2 87 2" xfId="1925" hidden="1" xr:uid="{00000000-0005-0000-0000-000088070000}"/>
    <cellStyle name="Comma [0] 2 87 2" xfId="2212" hidden="1" xr:uid="{00000000-0005-0000-0000-0000A7080000}"/>
    <cellStyle name="Comma [0] 2 87 2" xfId="2457" hidden="1" xr:uid="{00000000-0005-0000-0000-00009C090000}"/>
    <cellStyle name="Comma [0] 2 87 2" xfId="33409" hidden="1" xr:uid="{0F8DD9C9-90AF-4A88-B575-7E22F7F27059}"/>
    <cellStyle name="Comma [0] 2 87 2" xfId="33955" hidden="1" xr:uid="{492BB264-D177-49C1-BA54-09DFE389A37A}"/>
    <cellStyle name="Comma [0] 2 87 2" xfId="34242" hidden="1" xr:uid="{FC4A8723-0DC1-474E-A631-7600F6E8557F}"/>
    <cellStyle name="Comma [0] 2 87 2" xfId="34487" hidden="1" xr:uid="{1867B3EF-005F-473C-97D5-E6CF39DE6463}"/>
    <cellStyle name="Comma [0] 2 87 2" xfId="32774" xr:uid="{07D710C2-0C9F-449C-91CF-6F86A9F8A446}"/>
    <cellStyle name="Comma [0] 2 87 2 2" xfId="5173" hidden="1" xr:uid="{00000000-0005-0000-0000-000038140000}"/>
    <cellStyle name="Comma [0] 2 87 2 2" xfId="5727" hidden="1" xr:uid="{00000000-0005-0000-0000-000062160000}"/>
    <cellStyle name="Comma [0] 2 87 2 2" xfId="6014" hidden="1" xr:uid="{00000000-0005-0000-0000-000081170000}"/>
    <cellStyle name="Comma [0] 2 87 2 2" xfId="6259" hidden="1" xr:uid="{00000000-0005-0000-0000-000076180000}"/>
    <cellStyle name="Comma [0] 2 87 2 2" xfId="7946" hidden="1" xr:uid="{00000000-0005-0000-0000-00000D1F0000}"/>
    <cellStyle name="Comma [0] 2 87 2 2" xfId="8233" hidden="1" xr:uid="{00000000-0005-0000-0000-00002C200000}"/>
    <cellStyle name="Comma [0] 2 87 2 2" xfId="8478" hidden="1" xr:uid="{00000000-0005-0000-0000-000021210000}"/>
    <cellStyle name="Comma [0] 2 87 2 2" xfId="9702" hidden="1" xr:uid="{00000000-0005-0000-0000-0000E9250000}"/>
    <cellStyle name="Comma [0] 2 87 2 2" xfId="9989" hidden="1" xr:uid="{00000000-0005-0000-0000-000008270000}"/>
    <cellStyle name="Comma [0] 2 87 2 2" xfId="10234" hidden="1" xr:uid="{00000000-0005-0000-0000-0000FD270000}"/>
    <cellStyle name="Comma [0] 2 87 2 2" xfId="11458" hidden="1" xr:uid="{00000000-0005-0000-0000-0000C52C0000}"/>
    <cellStyle name="Comma [0] 2 87 2 2" xfId="11745" hidden="1" xr:uid="{00000000-0005-0000-0000-0000E42D0000}"/>
    <cellStyle name="Comma [0] 2 87 2 2" xfId="11990" hidden="1" xr:uid="{00000000-0005-0000-0000-0000D92E0000}"/>
    <cellStyle name="Comma [0] 2 87 2 2" xfId="13214" hidden="1" xr:uid="{00000000-0005-0000-0000-0000A1330000}"/>
    <cellStyle name="Comma [0] 2 87 2 2" xfId="13501" hidden="1" xr:uid="{00000000-0005-0000-0000-0000C0340000}"/>
    <cellStyle name="Comma [0] 2 87 2 2" xfId="13746" hidden="1" xr:uid="{00000000-0005-0000-0000-0000B5350000}"/>
    <cellStyle name="Comma [0] 2 87 2 2" xfId="14970" hidden="1" xr:uid="{00000000-0005-0000-0000-00007D3A0000}"/>
    <cellStyle name="Comma [0] 2 87 2 2" xfId="15257" hidden="1" xr:uid="{00000000-0005-0000-0000-00009C3B0000}"/>
    <cellStyle name="Comma [0] 2 87 2 2" xfId="15502" hidden="1" xr:uid="{00000000-0005-0000-0000-0000913C0000}"/>
    <cellStyle name="Comma [0] 2 87 2 2" xfId="16723" hidden="1" xr:uid="{00000000-0005-0000-0000-000056410000}"/>
    <cellStyle name="Comma [0] 2 87 2 2" xfId="17010" hidden="1" xr:uid="{00000000-0005-0000-0000-000075420000}"/>
    <cellStyle name="Comma [0] 2 87 2 2" xfId="17255" hidden="1" xr:uid="{00000000-0005-0000-0000-00006A430000}"/>
    <cellStyle name="Comma [0] 2 87 2 2" xfId="18473" hidden="1" xr:uid="{00000000-0005-0000-0000-00002C480000}"/>
    <cellStyle name="Comma [0] 2 87 2 2" xfId="18760" hidden="1" xr:uid="{00000000-0005-0000-0000-00004B490000}"/>
    <cellStyle name="Comma [0] 2 87 2 2" xfId="19005" hidden="1" xr:uid="{00000000-0005-0000-0000-0000404A0000}"/>
    <cellStyle name="Comma [0] 2 87 2 2" xfId="20217" hidden="1" xr:uid="{00000000-0005-0000-0000-0000FC4E0000}"/>
    <cellStyle name="Comma [0] 2 87 2 2" xfId="20504" hidden="1" xr:uid="{00000000-0005-0000-0000-00001B500000}"/>
    <cellStyle name="Comma [0] 2 87 2 2" xfId="20749" hidden="1" xr:uid="{00000000-0005-0000-0000-000010510000}"/>
    <cellStyle name="Comma [0] 2 87 2 2" xfId="21951" hidden="1" xr:uid="{00000000-0005-0000-0000-0000C2550000}"/>
    <cellStyle name="Comma [0] 2 87 2 2" xfId="22238" hidden="1" xr:uid="{00000000-0005-0000-0000-0000E1560000}"/>
    <cellStyle name="Comma [0] 2 87 2 2" xfId="22483" hidden="1" xr:uid="{00000000-0005-0000-0000-0000D6570000}"/>
    <cellStyle name="Comma [0] 2 87 2 2" xfId="23675" hidden="1" xr:uid="{00000000-0005-0000-0000-00007E5C0000}"/>
    <cellStyle name="Comma [0] 2 87 2 2" xfId="23962" hidden="1" xr:uid="{00000000-0005-0000-0000-00009D5D0000}"/>
    <cellStyle name="Comma [0] 2 87 2 2" xfId="24207" hidden="1" xr:uid="{00000000-0005-0000-0000-0000925E0000}"/>
    <cellStyle name="Comma [0] 2 87 2 2" xfId="25382" hidden="1" xr:uid="{00000000-0005-0000-0000-000029630000}"/>
    <cellStyle name="Comma [0] 2 87 2 2" xfId="25669" hidden="1" xr:uid="{00000000-0005-0000-0000-000048640000}"/>
    <cellStyle name="Comma [0] 2 87 2 2" xfId="25914" hidden="1" xr:uid="{00000000-0005-0000-0000-00003D650000}"/>
    <cellStyle name="Comma [0] 2 87 2 2" xfId="27076" hidden="1" xr:uid="{00000000-0005-0000-0000-0000C7690000}"/>
    <cellStyle name="Comma [0] 2 87 2 2" xfId="27363" hidden="1" xr:uid="{00000000-0005-0000-0000-0000E66A0000}"/>
    <cellStyle name="Comma [0] 2 87 2 2" xfId="27608" hidden="1" xr:uid="{00000000-0005-0000-0000-0000DB6B0000}"/>
    <cellStyle name="Comma [0] 2 87 2 2" xfId="28737" hidden="1" xr:uid="{00000000-0005-0000-0000-000044700000}"/>
    <cellStyle name="Comma [0] 2 87 2 2" xfId="29024" hidden="1" xr:uid="{00000000-0005-0000-0000-000063710000}"/>
    <cellStyle name="Comma [0] 2 87 2 2" xfId="29269" hidden="1" xr:uid="{00000000-0005-0000-0000-000058720000}"/>
    <cellStyle name="Comma [0] 2 87 2 2" xfId="30372" hidden="1" xr:uid="{00000000-0005-0000-0000-0000A7760000}"/>
    <cellStyle name="Comma [0] 2 87 2 2" xfId="30659" hidden="1" xr:uid="{00000000-0005-0000-0000-0000C6770000}"/>
    <cellStyle name="Comma [0] 2 87 2 2" xfId="30904" hidden="1" xr:uid="{00000000-0005-0000-0000-0000BB780000}"/>
    <cellStyle name="Comma [0] 2 87 2 2" xfId="31883" hidden="1" xr:uid="{00000000-0005-0000-0000-00008E7C0000}"/>
    <cellStyle name="Comma [0] 2 87 2 2" xfId="37192" hidden="1" xr:uid="{419B4B41-D08B-4F6C-8915-A48BD790A420}"/>
    <cellStyle name="Comma [0] 2 87 2 2" xfId="37746" hidden="1" xr:uid="{FC1A2D5E-E204-48FE-BA28-01CB16AFA631}"/>
    <cellStyle name="Comma [0] 2 87 2 2" xfId="38033" hidden="1" xr:uid="{0364EA9F-ABF9-4A1B-AEFE-4F44F668D703}"/>
    <cellStyle name="Comma [0] 2 87 2 2" xfId="38278" hidden="1" xr:uid="{30F38D6F-EC0D-41EE-8848-A0E8911F15B2}"/>
    <cellStyle name="Comma [0] 2 87 2 2" xfId="39965" hidden="1" xr:uid="{371DDAAF-6B72-4779-BA51-4A744D3E184B}"/>
    <cellStyle name="Comma [0] 2 87 2 2" xfId="40252" hidden="1" xr:uid="{458BDF6C-9639-477E-816C-424B2956BACE}"/>
    <cellStyle name="Comma [0] 2 87 2 2" xfId="40497" hidden="1" xr:uid="{F3D3219D-671D-4CB3-B2FF-8423C61001A5}"/>
    <cellStyle name="Comma [0] 2 87 2 2" xfId="41721" hidden="1" xr:uid="{CCD9EEE6-A109-4068-AB65-B3DC1E420D71}"/>
    <cellStyle name="Comma [0] 2 87 2 2" xfId="42008" hidden="1" xr:uid="{7A09B6E5-3C42-423F-888E-1B0AEBCF8070}"/>
    <cellStyle name="Comma [0] 2 87 2 2" xfId="42253" hidden="1" xr:uid="{25D5142A-3D16-475F-ADDA-36D087DF9F22}"/>
    <cellStyle name="Comma [0] 2 87 2 2" xfId="43477" hidden="1" xr:uid="{627C086C-3007-49A5-9B92-AE3DA26F2F78}"/>
    <cellStyle name="Comma [0] 2 87 2 2" xfId="43764" hidden="1" xr:uid="{CF61FAC2-5D6A-47B2-BCDB-A77043D1A934}"/>
    <cellStyle name="Comma [0] 2 87 2 2" xfId="44009" hidden="1" xr:uid="{803000D2-54FB-4210-9F91-AB9DBDC899A5}"/>
    <cellStyle name="Comma [0] 2 87 2 2" xfId="45233" hidden="1" xr:uid="{0CD522BB-DA1F-4920-8027-769571CB8EEB}"/>
    <cellStyle name="Comma [0] 2 87 2 2" xfId="45520" hidden="1" xr:uid="{A7D42487-4C8B-459B-A2F6-20FCA143CCCB}"/>
    <cellStyle name="Comma [0] 2 87 2 2" xfId="45765" hidden="1" xr:uid="{1F6B2EF6-61E8-4DE9-AC7F-AEEB84F6201C}"/>
    <cellStyle name="Comma [0] 2 87 2 2" xfId="46989" hidden="1" xr:uid="{28CAF8BE-8C71-4918-9F81-AFEE095EF7B7}"/>
    <cellStyle name="Comma [0] 2 87 2 2" xfId="47276" hidden="1" xr:uid="{B81A0358-4760-456A-8EAD-03836A526046}"/>
    <cellStyle name="Comma [0] 2 87 2 2" xfId="47521" hidden="1" xr:uid="{0F92CD4D-B532-49B1-AF99-739D2E86BC64}"/>
    <cellStyle name="Comma [0] 2 87 2 2" xfId="48742" hidden="1" xr:uid="{E56AC3B1-D3EB-461D-A045-2ECCFEB5513C}"/>
    <cellStyle name="Comma [0] 2 87 2 2" xfId="49029" hidden="1" xr:uid="{CD254F66-8EA7-4AD7-A249-7655ACF723A6}"/>
    <cellStyle name="Comma [0] 2 87 2 2" xfId="49274" hidden="1" xr:uid="{FCC1E20A-E261-4963-98A2-FFE3AC401975}"/>
    <cellStyle name="Comma [0] 2 87 2 2" xfId="50492" hidden="1" xr:uid="{B1727956-69E9-4602-8B64-10AE8137B265}"/>
    <cellStyle name="Comma [0] 2 87 2 2" xfId="50779" hidden="1" xr:uid="{418FF356-AB95-45D0-B313-325B3533528D}"/>
    <cellStyle name="Comma [0] 2 87 2 2" xfId="51024" hidden="1" xr:uid="{13ED894C-13F2-4528-892F-9E2AE61C39A3}"/>
    <cellStyle name="Comma [0] 2 87 2 2" xfId="52236" hidden="1" xr:uid="{3001762B-6EB0-4D44-8302-D1F7E57726F4}"/>
    <cellStyle name="Comma [0] 2 87 2 2" xfId="52523" hidden="1" xr:uid="{B1ADCAA3-ECA8-4A5C-B89D-3474187787BF}"/>
    <cellStyle name="Comma [0] 2 87 2 2" xfId="52768" hidden="1" xr:uid="{B83ADB78-87D6-4F0D-9D3C-8C8166E66483}"/>
    <cellStyle name="Comma [0] 2 87 2 2" xfId="53970" hidden="1" xr:uid="{2C46C508-183A-4EFA-BF3C-7D95650A1CC2}"/>
    <cellStyle name="Comma [0] 2 87 2 2" xfId="54257" hidden="1" xr:uid="{30197D48-AB60-45DC-A3AF-80EB00966569}"/>
    <cellStyle name="Comma [0] 2 87 2 2" xfId="54502" hidden="1" xr:uid="{4EF2C906-6EB2-441B-A761-4D80ACEE5244}"/>
    <cellStyle name="Comma [0] 2 87 2 2" xfId="55694" hidden="1" xr:uid="{449ECFF7-9A98-47A6-B30B-F0E88FC55B1A}"/>
    <cellStyle name="Comma [0] 2 87 2 2" xfId="55981" hidden="1" xr:uid="{1EA27485-2E3D-4131-BA68-DDC1D3DA5501}"/>
    <cellStyle name="Comma [0] 2 87 2 2" xfId="56226" hidden="1" xr:uid="{7A424C76-8A73-48AB-903E-DC620671DF81}"/>
    <cellStyle name="Comma [0] 2 87 2 2" xfId="57401" hidden="1" xr:uid="{CDF97A2C-4D56-49A2-92A7-6C13AB7D9A58}"/>
    <cellStyle name="Comma [0] 2 87 2 2" xfId="57688" hidden="1" xr:uid="{8D2455CD-0CF1-4843-B2C3-FC630D5E5ED8}"/>
    <cellStyle name="Comma [0] 2 87 2 2" xfId="57933" hidden="1" xr:uid="{DB866713-0A11-4F66-8379-EDCFFF610084}"/>
    <cellStyle name="Comma [0] 2 87 2 2" xfId="59095" hidden="1" xr:uid="{F232BA69-5CC1-4454-9727-9B52D71E7973}"/>
    <cellStyle name="Comma [0] 2 87 2 2" xfId="59382" hidden="1" xr:uid="{07C4C698-D312-4F2F-97C9-9164B3A41950}"/>
    <cellStyle name="Comma [0] 2 87 2 2" xfId="59627" hidden="1" xr:uid="{2A18E936-6485-461F-8B7B-6962266C39EA}"/>
    <cellStyle name="Comma [0] 2 87 2 2" xfId="60756" hidden="1" xr:uid="{6C7CA122-DE4F-4FD9-8FCB-28A1EE611B5F}"/>
    <cellStyle name="Comma [0] 2 87 2 2" xfId="61043" hidden="1" xr:uid="{C9DAF71C-3C89-4D46-B2DF-D2F322B95F94}"/>
    <cellStyle name="Comma [0] 2 87 2 2" xfId="61288" hidden="1" xr:uid="{1C7F17BA-1028-4890-A85F-323F39EE6796}"/>
    <cellStyle name="Comma [0] 2 87 2 2" xfId="62391" hidden="1" xr:uid="{061D06EC-45ED-4247-8CA5-6F07261EBF26}"/>
    <cellStyle name="Comma [0] 2 87 2 2" xfId="62678" hidden="1" xr:uid="{C7EA606B-84A7-4068-A4A2-81B50A73069B}"/>
    <cellStyle name="Comma [0] 2 87 2 2" xfId="62923" hidden="1" xr:uid="{2A83DFCA-D4B9-4676-94E5-1370FFD33F4C}"/>
    <cellStyle name="Comma [0] 2 87 2 2" xfId="63902" hidden="1" xr:uid="{958DDC3E-15D2-4E07-8487-3D50D6FE96B8}"/>
    <cellStyle name="Comma [0] 2 87 3" xfId="4512" xr:uid="{00000000-0005-0000-0000-0000A3110000}"/>
    <cellStyle name="Comma [0] 2 87 3 2" xfId="36531" xr:uid="{3AFB8752-1D8F-4194-B68D-DB195C772F84}"/>
    <cellStyle name="Comma [0] 2 88" xfId="712" xr:uid="{00000000-0005-0000-0000-0000CB020000}"/>
    <cellStyle name="Comma [0] 2 88 2" xfId="1367" hidden="1" xr:uid="{00000000-0005-0000-0000-00005A050000}"/>
    <cellStyle name="Comma [0] 2 88 2" xfId="1917" hidden="1" xr:uid="{00000000-0005-0000-0000-000080070000}"/>
    <cellStyle name="Comma [0] 2 88 2" xfId="2206" hidden="1" xr:uid="{00000000-0005-0000-0000-0000A1080000}"/>
    <cellStyle name="Comma [0] 2 88 2" xfId="2452" hidden="1" xr:uid="{00000000-0005-0000-0000-000097090000}"/>
    <cellStyle name="Comma [0] 2 88 2" xfId="33400" hidden="1" xr:uid="{BCCF7841-F178-4938-B0B2-367A36D8D167}"/>
    <cellStyle name="Comma [0] 2 88 2" xfId="33947" hidden="1" xr:uid="{C0ECB3BB-E8CC-4939-80C5-D959F8C0E9CE}"/>
    <cellStyle name="Comma [0] 2 88 2" xfId="34236" hidden="1" xr:uid="{356F7C0F-170C-417D-9900-6B346EBE848C}"/>
    <cellStyle name="Comma [0] 2 88 2" xfId="34482" hidden="1" xr:uid="{6E6C482B-CEFC-4259-A64B-28A12453EEE6}"/>
    <cellStyle name="Comma [0] 2 88 2" xfId="32765" xr:uid="{DB3F9CFB-8D6D-43FF-87D9-008A204C4014}"/>
    <cellStyle name="Comma [0] 2 88 2 2" xfId="5164" hidden="1" xr:uid="{00000000-0005-0000-0000-00002F140000}"/>
    <cellStyle name="Comma [0] 2 88 2 2" xfId="5719" hidden="1" xr:uid="{00000000-0005-0000-0000-00005A160000}"/>
    <cellStyle name="Comma [0] 2 88 2 2" xfId="6008" hidden="1" xr:uid="{00000000-0005-0000-0000-00007B170000}"/>
    <cellStyle name="Comma [0] 2 88 2 2" xfId="6254" hidden="1" xr:uid="{00000000-0005-0000-0000-000071180000}"/>
    <cellStyle name="Comma [0] 2 88 2 2" xfId="7938" hidden="1" xr:uid="{00000000-0005-0000-0000-0000051F0000}"/>
    <cellStyle name="Comma [0] 2 88 2 2" xfId="8227" hidden="1" xr:uid="{00000000-0005-0000-0000-000026200000}"/>
    <cellStyle name="Comma [0] 2 88 2 2" xfId="8473" hidden="1" xr:uid="{00000000-0005-0000-0000-00001C210000}"/>
    <cellStyle name="Comma [0] 2 88 2 2" xfId="9694" hidden="1" xr:uid="{00000000-0005-0000-0000-0000E1250000}"/>
    <cellStyle name="Comma [0] 2 88 2 2" xfId="9983" hidden="1" xr:uid="{00000000-0005-0000-0000-000002270000}"/>
    <cellStyle name="Comma [0] 2 88 2 2" xfId="10229" hidden="1" xr:uid="{00000000-0005-0000-0000-0000F8270000}"/>
    <cellStyle name="Comma [0] 2 88 2 2" xfId="11450" hidden="1" xr:uid="{00000000-0005-0000-0000-0000BD2C0000}"/>
    <cellStyle name="Comma [0] 2 88 2 2" xfId="11739" hidden="1" xr:uid="{00000000-0005-0000-0000-0000DE2D0000}"/>
    <cellStyle name="Comma [0] 2 88 2 2" xfId="11985" hidden="1" xr:uid="{00000000-0005-0000-0000-0000D42E0000}"/>
    <cellStyle name="Comma [0] 2 88 2 2" xfId="13206" hidden="1" xr:uid="{00000000-0005-0000-0000-000099330000}"/>
    <cellStyle name="Comma [0] 2 88 2 2" xfId="13495" hidden="1" xr:uid="{00000000-0005-0000-0000-0000BA340000}"/>
    <cellStyle name="Comma [0] 2 88 2 2" xfId="13741" hidden="1" xr:uid="{00000000-0005-0000-0000-0000B0350000}"/>
    <cellStyle name="Comma [0] 2 88 2 2" xfId="14962" hidden="1" xr:uid="{00000000-0005-0000-0000-0000753A0000}"/>
    <cellStyle name="Comma [0] 2 88 2 2" xfId="15251" hidden="1" xr:uid="{00000000-0005-0000-0000-0000963B0000}"/>
    <cellStyle name="Comma [0] 2 88 2 2" xfId="15497" hidden="1" xr:uid="{00000000-0005-0000-0000-00008C3C0000}"/>
    <cellStyle name="Comma [0] 2 88 2 2" xfId="16715" hidden="1" xr:uid="{00000000-0005-0000-0000-00004E410000}"/>
    <cellStyle name="Comma [0] 2 88 2 2" xfId="17004" hidden="1" xr:uid="{00000000-0005-0000-0000-00006F420000}"/>
    <cellStyle name="Comma [0] 2 88 2 2" xfId="17250" hidden="1" xr:uid="{00000000-0005-0000-0000-000065430000}"/>
    <cellStyle name="Comma [0] 2 88 2 2" xfId="18465" hidden="1" xr:uid="{00000000-0005-0000-0000-000024480000}"/>
    <cellStyle name="Comma [0] 2 88 2 2" xfId="18754" hidden="1" xr:uid="{00000000-0005-0000-0000-000045490000}"/>
    <cellStyle name="Comma [0] 2 88 2 2" xfId="19000" hidden="1" xr:uid="{00000000-0005-0000-0000-00003B4A0000}"/>
    <cellStyle name="Comma [0] 2 88 2 2" xfId="20209" hidden="1" xr:uid="{00000000-0005-0000-0000-0000F44E0000}"/>
    <cellStyle name="Comma [0] 2 88 2 2" xfId="20498" hidden="1" xr:uid="{00000000-0005-0000-0000-000015500000}"/>
    <cellStyle name="Comma [0] 2 88 2 2" xfId="20744" hidden="1" xr:uid="{00000000-0005-0000-0000-00000B510000}"/>
    <cellStyle name="Comma [0] 2 88 2 2" xfId="21943" hidden="1" xr:uid="{00000000-0005-0000-0000-0000BA550000}"/>
    <cellStyle name="Comma [0] 2 88 2 2" xfId="22232" hidden="1" xr:uid="{00000000-0005-0000-0000-0000DB560000}"/>
    <cellStyle name="Comma [0] 2 88 2 2" xfId="22478" hidden="1" xr:uid="{00000000-0005-0000-0000-0000D1570000}"/>
    <cellStyle name="Comma [0] 2 88 2 2" xfId="23667" hidden="1" xr:uid="{00000000-0005-0000-0000-0000765C0000}"/>
    <cellStyle name="Comma [0] 2 88 2 2" xfId="23956" hidden="1" xr:uid="{00000000-0005-0000-0000-0000975D0000}"/>
    <cellStyle name="Comma [0] 2 88 2 2" xfId="24202" hidden="1" xr:uid="{00000000-0005-0000-0000-00008D5E0000}"/>
    <cellStyle name="Comma [0] 2 88 2 2" xfId="25374" hidden="1" xr:uid="{00000000-0005-0000-0000-000021630000}"/>
    <cellStyle name="Comma [0] 2 88 2 2" xfId="25663" hidden="1" xr:uid="{00000000-0005-0000-0000-000042640000}"/>
    <cellStyle name="Comma [0] 2 88 2 2" xfId="25909" hidden="1" xr:uid="{00000000-0005-0000-0000-000038650000}"/>
    <cellStyle name="Comma [0] 2 88 2 2" xfId="27068" hidden="1" xr:uid="{00000000-0005-0000-0000-0000BF690000}"/>
    <cellStyle name="Comma [0] 2 88 2 2" xfId="27357" hidden="1" xr:uid="{00000000-0005-0000-0000-0000E06A0000}"/>
    <cellStyle name="Comma [0] 2 88 2 2" xfId="27603" hidden="1" xr:uid="{00000000-0005-0000-0000-0000D66B0000}"/>
    <cellStyle name="Comma [0] 2 88 2 2" xfId="28729" hidden="1" xr:uid="{00000000-0005-0000-0000-00003C700000}"/>
    <cellStyle name="Comma [0] 2 88 2 2" xfId="29018" hidden="1" xr:uid="{00000000-0005-0000-0000-00005D710000}"/>
    <cellStyle name="Comma [0] 2 88 2 2" xfId="29264" hidden="1" xr:uid="{00000000-0005-0000-0000-000053720000}"/>
    <cellStyle name="Comma [0] 2 88 2 2" xfId="30364" hidden="1" xr:uid="{00000000-0005-0000-0000-00009F760000}"/>
    <cellStyle name="Comma [0] 2 88 2 2" xfId="30653" hidden="1" xr:uid="{00000000-0005-0000-0000-0000C0770000}"/>
    <cellStyle name="Comma [0] 2 88 2 2" xfId="30899" hidden="1" xr:uid="{00000000-0005-0000-0000-0000B6780000}"/>
    <cellStyle name="Comma [0] 2 88 2 2" xfId="31875" hidden="1" xr:uid="{00000000-0005-0000-0000-0000867C0000}"/>
    <cellStyle name="Comma [0] 2 88 2 2" xfId="37183" hidden="1" xr:uid="{E0C42C01-9D50-411D-A3FB-9DB026D954D7}"/>
    <cellStyle name="Comma [0] 2 88 2 2" xfId="37738" hidden="1" xr:uid="{3D743660-D99C-4801-A0F2-BD5C87AF6841}"/>
    <cellStyle name="Comma [0] 2 88 2 2" xfId="38027" hidden="1" xr:uid="{C456D8FE-310C-4A7E-AF9F-4D0BE8CC25B3}"/>
    <cellStyle name="Comma [0] 2 88 2 2" xfId="38273" hidden="1" xr:uid="{192F9F2C-86E3-4DF2-80EF-B9B5C4FF15EF}"/>
    <cellStyle name="Comma [0] 2 88 2 2" xfId="39957" hidden="1" xr:uid="{CC87F33A-75FE-475F-AB96-43BB22DEE6DA}"/>
    <cellStyle name="Comma [0] 2 88 2 2" xfId="40246" hidden="1" xr:uid="{92A183A6-5ED5-4D8A-9EED-24B87B83C169}"/>
    <cellStyle name="Comma [0] 2 88 2 2" xfId="40492" hidden="1" xr:uid="{2C778E3E-080E-4BA9-B84B-CA598D81BCB9}"/>
    <cellStyle name="Comma [0] 2 88 2 2" xfId="41713" hidden="1" xr:uid="{2FB8F6B6-4E60-4283-A21E-91E9E397167F}"/>
    <cellStyle name="Comma [0] 2 88 2 2" xfId="42002" hidden="1" xr:uid="{8E53F859-EA31-40AA-8816-7073613A844B}"/>
    <cellStyle name="Comma [0] 2 88 2 2" xfId="42248" hidden="1" xr:uid="{7764AC80-F8CD-4DA2-8F8E-E29111DAF5AC}"/>
    <cellStyle name="Comma [0] 2 88 2 2" xfId="43469" hidden="1" xr:uid="{3F89FA0A-9F48-4C1B-818C-2A4B42380069}"/>
    <cellStyle name="Comma [0] 2 88 2 2" xfId="43758" hidden="1" xr:uid="{0DD5C4B3-A192-4F5A-AF68-373D6B6ED4F0}"/>
    <cellStyle name="Comma [0] 2 88 2 2" xfId="44004" hidden="1" xr:uid="{D9D3642C-A515-4C8E-A628-BB8F00CD5DD4}"/>
    <cellStyle name="Comma [0] 2 88 2 2" xfId="45225" hidden="1" xr:uid="{345B4C54-97C4-449E-A5C5-118F46D11677}"/>
    <cellStyle name="Comma [0] 2 88 2 2" xfId="45514" hidden="1" xr:uid="{0712C598-2E15-457B-BF6C-548A790D6AD9}"/>
    <cellStyle name="Comma [0] 2 88 2 2" xfId="45760" hidden="1" xr:uid="{31DE9312-541F-4539-A7A0-9A4FE4BC5503}"/>
    <cellStyle name="Comma [0] 2 88 2 2" xfId="46981" hidden="1" xr:uid="{A16BE036-495D-4D3E-A32A-266FB429F7EB}"/>
    <cellStyle name="Comma [0] 2 88 2 2" xfId="47270" hidden="1" xr:uid="{C1428634-8C06-45E3-8D2B-86877FCD33E7}"/>
    <cellStyle name="Comma [0] 2 88 2 2" xfId="47516" hidden="1" xr:uid="{2395DE60-BD6D-4CD0-BE8A-44708A4FECFA}"/>
    <cellStyle name="Comma [0] 2 88 2 2" xfId="48734" hidden="1" xr:uid="{B80F42C9-BD3B-4CBC-9114-DC346C2AF1E8}"/>
    <cellStyle name="Comma [0] 2 88 2 2" xfId="49023" hidden="1" xr:uid="{EB18FB1D-C47C-4E15-B3DF-CEF8B795CB5D}"/>
    <cellStyle name="Comma [0] 2 88 2 2" xfId="49269" hidden="1" xr:uid="{6F2377BD-330B-42E7-85F2-53B1DCE435DD}"/>
    <cellStyle name="Comma [0] 2 88 2 2" xfId="50484" hidden="1" xr:uid="{5033AF7C-C2CE-41DD-A5C0-CA5419ED80C5}"/>
    <cellStyle name="Comma [0] 2 88 2 2" xfId="50773" hidden="1" xr:uid="{763DE264-BA1D-4B74-9F2F-DF280254A8FE}"/>
    <cellStyle name="Comma [0] 2 88 2 2" xfId="51019" hidden="1" xr:uid="{33CC2983-92D3-4EC4-A780-DD04360AC283}"/>
    <cellStyle name="Comma [0] 2 88 2 2" xfId="52228" hidden="1" xr:uid="{DF5B12DB-1D0F-43D8-8BF9-CF64660D3E09}"/>
    <cellStyle name="Comma [0] 2 88 2 2" xfId="52517" hidden="1" xr:uid="{80F39AD0-BA69-408D-B8F3-3F14067C6723}"/>
    <cellStyle name="Comma [0] 2 88 2 2" xfId="52763" hidden="1" xr:uid="{7172F843-28A5-4C4D-B64B-376EF3BF86DD}"/>
    <cellStyle name="Comma [0] 2 88 2 2" xfId="53962" hidden="1" xr:uid="{01ED4599-D6F5-4F4C-B988-0EA4D32283DD}"/>
    <cellStyle name="Comma [0] 2 88 2 2" xfId="54251" hidden="1" xr:uid="{D4A35317-FEC4-4E3B-82CD-1A4B06F16874}"/>
    <cellStyle name="Comma [0] 2 88 2 2" xfId="54497" hidden="1" xr:uid="{BECC6A2E-BE40-42FF-B013-5BFC972D1FCB}"/>
    <cellStyle name="Comma [0] 2 88 2 2" xfId="55686" hidden="1" xr:uid="{D263E3E4-CC14-4D44-A290-3AA34BB44289}"/>
    <cellStyle name="Comma [0] 2 88 2 2" xfId="55975" hidden="1" xr:uid="{64BA0365-03A5-412A-B279-CD2DB6496A82}"/>
    <cellStyle name="Comma [0] 2 88 2 2" xfId="56221" hidden="1" xr:uid="{6D269B44-226D-4B89-9109-A09F0C63538E}"/>
    <cellStyle name="Comma [0] 2 88 2 2" xfId="57393" hidden="1" xr:uid="{A2821732-197F-40D5-8E36-2DAE2A90D0F8}"/>
    <cellStyle name="Comma [0] 2 88 2 2" xfId="57682" hidden="1" xr:uid="{CD81E387-E0F5-41AB-A45E-B559F2759713}"/>
    <cellStyle name="Comma [0] 2 88 2 2" xfId="57928" hidden="1" xr:uid="{8B112EC1-0415-418C-B44B-BCD7029288AC}"/>
    <cellStyle name="Comma [0] 2 88 2 2" xfId="59087" hidden="1" xr:uid="{8FE7EE43-6259-4282-82D6-ED28324BE8A7}"/>
    <cellStyle name="Comma [0] 2 88 2 2" xfId="59376" hidden="1" xr:uid="{A1DAEB9B-0523-460F-AE9C-0F5C7D93FAB2}"/>
    <cellStyle name="Comma [0] 2 88 2 2" xfId="59622" hidden="1" xr:uid="{7C8196CF-5395-48F3-BA6C-7C4E7E5E6060}"/>
    <cellStyle name="Comma [0] 2 88 2 2" xfId="60748" hidden="1" xr:uid="{BFD72C2E-A4CE-4A0D-99B5-69FBEEA4D983}"/>
    <cellStyle name="Comma [0] 2 88 2 2" xfId="61037" hidden="1" xr:uid="{4D584683-D984-43B6-8FCC-D2AE214507A5}"/>
    <cellStyle name="Comma [0] 2 88 2 2" xfId="61283" hidden="1" xr:uid="{184F132C-3E52-4B8F-A5E9-951D9C0111ED}"/>
    <cellStyle name="Comma [0] 2 88 2 2" xfId="62383" hidden="1" xr:uid="{39E7F445-566F-4BA1-9D45-85EF27E64C37}"/>
    <cellStyle name="Comma [0] 2 88 2 2" xfId="62672" hidden="1" xr:uid="{36D6C9A5-680B-46D1-A2CD-9061C308E298}"/>
    <cellStyle name="Comma [0] 2 88 2 2" xfId="62918" hidden="1" xr:uid="{9BEE4329-68AF-4D6B-8AE2-FC16538F6BA2}"/>
    <cellStyle name="Comma [0] 2 88 2 2" xfId="63894" hidden="1" xr:uid="{70FEF345-3075-4661-8239-AE382387F306}"/>
    <cellStyle name="Comma [0] 2 88 3" xfId="4503" xr:uid="{00000000-0005-0000-0000-00009A110000}"/>
    <cellStyle name="Comma [0] 2 88 3 2" xfId="36522" xr:uid="{5DD7AD11-51BA-45BF-807E-20105ECF6655}"/>
    <cellStyle name="Comma [0] 2 89" xfId="710" xr:uid="{00000000-0005-0000-0000-0000C9020000}"/>
    <cellStyle name="Comma [0] 2 89 2" xfId="1365" hidden="1" xr:uid="{00000000-0005-0000-0000-000058050000}"/>
    <cellStyle name="Comma [0] 2 89 2" xfId="1915" hidden="1" xr:uid="{00000000-0005-0000-0000-00007E070000}"/>
    <cellStyle name="Comma [0] 2 89 2" xfId="2204" hidden="1" xr:uid="{00000000-0005-0000-0000-00009F080000}"/>
    <cellStyle name="Comma [0] 2 89 2" xfId="2450" hidden="1" xr:uid="{00000000-0005-0000-0000-000095090000}"/>
    <cellStyle name="Comma [0] 2 89 2" xfId="33398" hidden="1" xr:uid="{622E5D2B-342E-4E6F-9487-1B80F57C27C7}"/>
    <cellStyle name="Comma [0] 2 89 2" xfId="33945" hidden="1" xr:uid="{5D094A0D-D04D-4080-8E04-70E4F7E42FC5}"/>
    <cellStyle name="Comma [0] 2 89 2" xfId="34234" hidden="1" xr:uid="{F56C0C95-89F5-4773-99F5-6EBD925B5047}"/>
    <cellStyle name="Comma [0] 2 89 2" xfId="34480" hidden="1" xr:uid="{4ED31C07-612E-46B4-91BD-BB89B805584A}"/>
    <cellStyle name="Comma [0] 2 89 2" xfId="32763" xr:uid="{B3D4C44B-A3BC-4BCC-847C-9857F02FD270}"/>
    <cellStyle name="Comma [0] 2 89 2 2" xfId="5162" hidden="1" xr:uid="{00000000-0005-0000-0000-00002D140000}"/>
    <cellStyle name="Comma [0] 2 89 2 2" xfId="5717" hidden="1" xr:uid="{00000000-0005-0000-0000-000058160000}"/>
    <cellStyle name="Comma [0] 2 89 2 2" xfId="6006" hidden="1" xr:uid="{00000000-0005-0000-0000-000079170000}"/>
    <cellStyle name="Comma [0] 2 89 2 2" xfId="6252" hidden="1" xr:uid="{00000000-0005-0000-0000-00006F180000}"/>
    <cellStyle name="Comma [0] 2 89 2 2" xfId="7936" hidden="1" xr:uid="{00000000-0005-0000-0000-0000031F0000}"/>
    <cellStyle name="Comma [0] 2 89 2 2" xfId="8225" hidden="1" xr:uid="{00000000-0005-0000-0000-000024200000}"/>
    <cellStyle name="Comma [0] 2 89 2 2" xfId="8471" hidden="1" xr:uid="{00000000-0005-0000-0000-00001A210000}"/>
    <cellStyle name="Comma [0] 2 89 2 2" xfId="9692" hidden="1" xr:uid="{00000000-0005-0000-0000-0000DF250000}"/>
    <cellStyle name="Comma [0] 2 89 2 2" xfId="9981" hidden="1" xr:uid="{00000000-0005-0000-0000-000000270000}"/>
    <cellStyle name="Comma [0] 2 89 2 2" xfId="10227" hidden="1" xr:uid="{00000000-0005-0000-0000-0000F6270000}"/>
    <cellStyle name="Comma [0] 2 89 2 2" xfId="11448" hidden="1" xr:uid="{00000000-0005-0000-0000-0000BB2C0000}"/>
    <cellStyle name="Comma [0] 2 89 2 2" xfId="11737" hidden="1" xr:uid="{00000000-0005-0000-0000-0000DC2D0000}"/>
    <cellStyle name="Comma [0] 2 89 2 2" xfId="11983" hidden="1" xr:uid="{00000000-0005-0000-0000-0000D22E0000}"/>
    <cellStyle name="Comma [0] 2 89 2 2" xfId="13204" hidden="1" xr:uid="{00000000-0005-0000-0000-000097330000}"/>
    <cellStyle name="Comma [0] 2 89 2 2" xfId="13493" hidden="1" xr:uid="{00000000-0005-0000-0000-0000B8340000}"/>
    <cellStyle name="Comma [0] 2 89 2 2" xfId="13739" hidden="1" xr:uid="{00000000-0005-0000-0000-0000AE350000}"/>
    <cellStyle name="Comma [0] 2 89 2 2" xfId="14960" hidden="1" xr:uid="{00000000-0005-0000-0000-0000733A0000}"/>
    <cellStyle name="Comma [0] 2 89 2 2" xfId="15249" hidden="1" xr:uid="{00000000-0005-0000-0000-0000943B0000}"/>
    <cellStyle name="Comma [0] 2 89 2 2" xfId="15495" hidden="1" xr:uid="{00000000-0005-0000-0000-00008A3C0000}"/>
    <cellStyle name="Comma [0] 2 89 2 2" xfId="16713" hidden="1" xr:uid="{00000000-0005-0000-0000-00004C410000}"/>
    <cellStyle name="Comma [0] 2 89 2 2" xfId="17002" hidden="1" xr:uid="{00000000-0005-0000-0000-00006D420000}"/>
    <cellStyle name="Comma [0] 2 89 2 2" xfId="17248" hidden="1" xr:uid="{00000000-0005-0000-0000-000063430000}"/>
    <cellStyle name="Comma [0] 2 89 2 2" xfId="18463" hidden="1" xr:uid="{00000000-0005-0000-0000-000022480000}"/>
    <cellStyle name="Comma [0] 2 89 2 2" xfId="18752" hidden="1" xr:uid="{00000000-0005-0000-0000-000043490000}"/>
    <cellStyle name="Comma [0] 2 89 2 2" xfId="18998" hidden="1" xr:uid="{00000000-0005-0000-0000-0000394A0000}"/>
    <cellStyle name="Comma [0] 2 89 2 2" xfId="20207" hidden="1" xr:uid="{00000000-0005-0000-0000-0000F24E0000}"/>
    <cellStyle name="Comma [0] 2 89 2 2" xfId="20496" hidden="1" xr:uid="{00000000-0005-0000-0000-000013500000}"/>
    <cellStyle name="Comma [0] 2 89 2 2" xfId="20742" hidden="1" xr:uid="{00000000-0005-0000-0000-000009510000}"/>
    <cellStyle name="Comma [0] 2 89 2 2" xfId="21941" hidden="1" xr:uid="{00000000-0005-0000-0000-0000B8550000}"/>
    <cellStyle name="Comma [0] 2 89 2 2" xfId="22230" hidden="1" xr:uid="{00000000-0005-0000-0000-0000D9560000}"/>
    <cellStyle name="Comma [0] 2 89 2 2" xfId="22476" hidden="1" xr:uid="{00000000-0005-0000-0000-0000CF570000}"/>
    <cellStyle name="Comma [0] 2 89 2 2" xfId="23665" hidden="1" xr:uid="{00000000-0005-0000-0000-0000745C0000}"/>
    <cellStyle name="Comma [0] 2 89 2 2" xfId="23954" hidden="1" xr:uid="{00000000-0005-0000-0000-0000955D0000}"/>
    <cellStyle name="Comma [0] 2 89 2 2" xfId="24200" hidden="1" xr:uid="{00000000-0005-0000-0000-00008B5E0000}"/>
    <cellStyle name="Comma [0] 2 89 2 2" xfId="25372" hidden="1" xr:uid="{00000000-0005-0000-0000-00001F630000}"/>
    <cellStyle name="Comma [0] 2 89 2 2" xfId="25661" hidden="1" xr:uid="{00000000-0005-0000-0000-000040640000}"/>
    <cellStyle name="Comma [0] 2 89 2 2" xfId="25907" hidden="1" xr:uid="{00000000-0005-0000-0000-000036650000}"/>
    <cellStyle name="Comma [0] 2 89 2 2" xfId="27066" hidden="1" xr:uid="{00000000-0005-0000-0000-0000BD690000}"/>
    <cellStyle name="Comma [0] 2 89 2 2" xfId="27355" hidden="1" xr:uid="{00000000-0005-0000-0000-0000DE6A0000}"/>
    <cellStyle name="Comma [0] 2 89 2 2" xfId="27601" hidden="1" xr:uid="{00000000-0005-0000-0000-0000D46B0000}"/>
    <cellStyle name="Comma [0] 2 89 2 2" xfId="28727" hidden="1" xr:uid="{00000000-0005-0000-0000-00003A700000}"/>
    <cellStyle name="Comma [0] 2 89 2 2" xfId="29016" hidden="1" xr:uid="{00000000-0005-0000-0000-00005B710000}"/>
    <cellStyle name="Comma [0] 2 89 2 2" xfId="29262" hidden="1" xr:uid="{00000000-0005-0000-0000-000051720000}"/>
    <cellStyle name="Comma [0] 2 89 2 2" xfId="30362" hidden="1" xr:uid="{00000000-0005-0000-0000-00009D760000}"/>
    <cellStyle name="Comma [0] 2 89 2 2" xfId="30651" hidden="1" xr:uid="{00000000-0005-0000-0000-0000BE770000}"/>
    <cellStyle name="Comma [0] 2 89 2 2" xfId="30897" hidden="1" xr:uid="{00000000-0005-0000-0000-0000B4780000}"/>
    <cellStyle name="Comma [0] 2 89 2 2" xfId="31873" hidden="1" xr:uid="{00000000-0005-0000-0000-0000847C0000}"/>
    <cellStyle name="Comma [0] 2 89 2 2" xfId="37181" hidden="1" xr:uid="{38256FB0-0338-4D1A-B1BA-6C42658803C2}"/>
    <cellStyle name="Comma [0] 2 89 2 2" xfId="37736" hidden="1" xr:uid="{A89744AE-885D-46B0-8746-96E6B548DF84}"/>
    <cellStyle name="Comma [0] 2 89 2 2" xfId="38025" hidden="1" xr:uid="{C997BBAC-E1B1-4C61-BB91-0E7687DF13A7}"/>
    <cellStyle name="Comma [0] 2 89 2 2" xfId="38271" hidden="1" xr:uid="{8E3A0FBF-8700-4303-8279-04930BF1D5B8}"/>
    <cellStyle name="Comma [0] 2 89 2 2" xfId="39955" hidden="1" xr:uid="{25DF94BF-4E01-43D3-9E3E-1B20094F47D3}"/>
    <cellStyle name="Comma [0] 2 89 2 2" xfId="40244" hidden="1" xr:uid="{F661A2AF-9C45-4931-9150-B47E65A80732}"/>
    <cellStyle name="Comma [0] 2 89 2 2" xfId="40490" hidden="1" xr:uid="{442F8A83-C21B-4873-BAE0-4DFE6CD94368}"/>
    <cellStyle name="Comma [0] 2 89 2 2" xfId="41711" hidden="1" xr:uid="{17AF61A7-A949-4206-81D8-49EFBC5AB55A}"/>
    <cellStyle name="Comma [0] 2 89 2 2" xfId="42000" hidden="1" xr:uid="{6DD087D6-C425-46C1-B515-9512EAD88BBD}"/>
    <cellStyle name="Comma [0] 2 89 2 2" xfId="42246" hidden="1" xr:uid="{4CAAA9FD-481E-4D73-B668-7A62D5895683}"/>
    <cellStyle name="Comma [0] 2 89 2 2" xfId="43467" hidden="1" xr:uid="{13D8807C-D596-42D1-9ADD-1F1CF104EECD}"/>
    <cellStyle name="Comma [0] 2 89 2 2" xfId="43756" hidden="1" xr:uid="{3D897B78-949B-4FC0-AFCD-B28158A6B267}"/>
    <cellStyle name="Comma [0] 2 89 2 2" xfId="44002" hidden="1" xr:uid="{2E193853-C616-43D4-9F70-19400928CD09}"/>
    <cellStyle name="Comma [0] 2 89 2 2" xfId="45223" hidden="1" xr:uid="{1134785F-32EA-4CFC-BB1B-A3E4F4221D91}"/>
    <cellStyle name="Comma [0] 2 89 2 2" xfId="45512" hidden="1" xr:uid="{263ABD2E-CD73-4EB5-9EF3-74EAAD98E594}"/>
    <cellStyle name="Comma [0] 2 89 2 2" xfId="45758" hidden="1" xr:uid="{972FF020-3843-40C8-BF37-665542E80548}"/>
    <cellStyle name="Comma [0] 2 89 2 2" xfId="46979" hidden="1" xr:uid="{8F1BB623-D346-48BF-B318-FD9E4BE95379}"/>
    <cellStyle name="Comma [0] 2 89 2 2" xfId="47268" hidden="1" xr:uid="{0AC62205-D28E-4945-84B0-210881236F98}"/>
    <cellStyle name="Comma [0] 2 89 2 2" xfId="47514" hidden="1" xr:uid="{997C3D97-AD6D-4C87-9C4C-F3614D8B70EB}"/>
    <cellStyle name="Comma [0] 2 89 2 2" xfId="48732" hidden="1" xr:uid="{6FDB748F-11D8-486D-93FD-4C7B3C17EC8D}"/>
    <cellStyle name="Comma [0] 2 89 2 2" xfId="49021" hidden="1" xr:uid="{B4105994-EEE6-4515-8F3F-604740283EE1}"/>
    <cellStyle name="Comma [0] 2 89 2 2" xfId="49267" hidden="1" xr:uid="{B9E084A9-4E73-406F-8B3C-A566136B59D5}"/>
    <cellStyle name="Comma [0] 2 89 2 2" xfId="50482" hidden="1" xr:uid="{5C6A3DAC-18EE-40C9-BA56-421DB3A132B7}"/>
    <cellStyle name="Comma [0] 2 89 2 2" xfId="50771" hidden="1" xr:uid="{5C435C5F-51F7-406F-B587-BBAEA14EA933}"/>
    <cellStyle name="Comma [0] 2 89 2 2" xfId="51017" hidden="1" xr:uid="{8EC6C95E-9855-4E32-BC63-7A3E65A6C1B9}"/>
    <cellStyle name="Comma [0] 2 89 2 2" xfId="52226" hidden="1" xr:uid="{A18B8A83-7D55-4284-9CA3-2075984FA95A}"/>
    <cellStyle name="Comma [0] 2 89 2 2" xfId="52515" hidden="1" xr:uid="{D7BDB9FC-C2A9-4468-9A68-32BE63C9845B}"/>
    <cellStyle name="Comma [0] 2 89 2 2" xfId="52761" hidden="1" xr:uid="{9D432064-0642-4851-99D5-87DC3583E482}"/>
    <cellStyle name="Comma [0] 2 89 2 2" xfId="53960" hidden="1" xr:uid="{3DCB8437-86B3-4615-B05A-45826461A158}"/>
    <cellStyle name="Comma [0] 2 89 2 2" xfId="54249" hidden="1" xr:uid="{7CE9E702-7286-48E6-BA50-377A1C50F340}"/>
    <cellStyle name="Comma [0] 2 89 2 2" xfId="54495" hidden="1" xr:uid="{BF6CE635-E031-4691-A662-EDD9DE80D02A}"/>
    <cellStyle name="Comma [0] 2 89 2 2" xfId="55684" hidden="1" xr:uid="{5A142DF8-6381-431D-B208-7DDEE66DDCD4}"/>
    <cellStyle name="Comma [0] 2 89 2 2" xfId="55973" hidden="1" xr:uid="{E88D1448-BE4E-4EE2-80D0-89D970AF1676}"/>
    <cellStyle name="Comma [0] 2 89 2 2" xfId="56219" hidden="1" xr:uid="{8E137B41-E130-45B0-B05D-C0D08819C288}"/>
    <cellStyle name="Comma [0] 2 89 2 2" xfId="57391" hidden="1" xr:uid="{D1161EFB-AEAB-4A0C-835E-61B9909B2086}"/>
    <cellStyle name="Comma [0] 2 89 2 2" xfId="57680" hidden="1" xr:uid="{5BA55CD7-291A-41D6-8272-E21056930D2B}"/>
    <cellStyle name="Comma [0] 2 89 2 2" xfId="57926" hidden="1" xr:uid="{29D0D944-16AA-455E-A128-6CBA8D35EDF0}"/>
    <cellStyle name="Comma [0] 2 89 2 2" xfId="59085" hidden="1" xr:uid="{9E59474D-BAC8-4A80-8120-CA139F5088F2}"/>
    <cellStyle name="Comma [0] 2 89 2 2" xfId="59374" hidden="1" xr:uid="{B4DD2153-FAED-4465-995B-C295EBA5F62A}"/>
    <cellStyle name="Comma [0] 2 89 2 2" xfId="59620" hidden="1" xr:uid="{B2066296-1D6C-4706-AD68-5BBE004134E3}"/>
    <cellStyle name="Comma [0] 2 89 2 2" xfId="60746" hidden="1" xr:uid="{0BCCF4FB-E156-4018-81DD-D4D32550CECF}"/>
    <cellStyle name="Comma [0] 2 89 2 2" xfId="61035" hidden="1" xr:uid="{6AE80D66-F97B-4BF1-A489-54BCD26BEE25}"/>
    <cellStyle name="Comma [0] 2 89 2 2" xfId="61281" hidden="1" xr:uid="{7BA7CB2F-1970-477E-AC2F-ADCAB0FE8225}"/>
    <cellStyle name="Comma [0] 2 89 2 2" xfId="62381" hidden="1" xr:uid="{3A6AB106-33F6-4BF1-8F4F-66D199A630BD}"/>
    <cellStyle name="Comma [0] 2 89 2 2" xfId="62670" hidden="1" xr:uid="{94A543F8-7D63-43B5-8D1E-FDB0CEE0497E}"/>
    <cellStyle name="Comma [0] 2 89 2 2" xfId="62916" hidden="1" xr:uid="{EC2A63C2-741F-4BB0-9527-57ED8F93BAE1}"/>
    <cellStyle name="Comma [0] 2 89 2 2" xfId="63892" hidden="1" xr:uid="{D29B788E-0D8D-449B-8361-7ED79D6CBB16}"/>
    <cellStyle name="Comma [0] 2 89 3" xfId="4501" xr:uid="{00000000-0005-0000-0000-000098110000}"/>
    <cellStyle name="Comma [0] 2 89 3 2" xfId="36520" xr:uid="{07D2B98F-616F-46DB-8D13-E2182A2ED3B6}"/>
    <cellStyle name="Comma [0] 2 9" xfId="922" xr:uid="{00000000-0005-0000-0000-00009D030000}"/>
    <cellStyle name="Comma [0] 2 9 2" xfId="1577" hidden="1" xr:uid="{00000000-0005-0000-0000-00002C060000}"/>
    <cellStyle name="Comma [0] 2 9 2" xfId="2104" hidden="1" xr:uid="{00000000-0005-0000-0000-00003B080000}"/>
    <cellStyle name="Comma [0] 2 9 2" xfId="2376" hidden="1" xr:uid="{00000000-0005-0000-0000-00004B090000}"/>
    <cellStyle name="Comma [0] 2 9 2" xfId="2581" hidden="1" xr:uid="{00000000-0005-0000-0000-0000180A0000}"/>
    <cellStyle name="Comma [0] 2 9 2" xfId="33610" hidden="1" xr:uid="{3444EA2E-0189-461C-8AB6-409F1E083B03}"/>
    <cellStyle name="Comma [0] 2 9 2" xfId="34134" hidden="1" xr:uid="{BD3AD835-17FA-4A92-8E59-6E0E583BEC5B}"/>
    <cellStyle name="Comma [0] 2 9 2" xfId="34406" hidden="1" xr:uid="{1A9A7FED-FE0B-48BC-9551-51EDBC5E1329}"/>
    <cellStyle name="Comma [0] 2 9 2" xfId="34611" hidden="1" xr:uid="{35369151-D0ED-4BA1-8CFF-D31096EAA38D}"/>
    <cellStyle name="Comma [0] 2 9 2" xfId="32975" xr:uid="{49CC77C2-5FE7-4EB3-BC73-1C8037D8D67C}"/>
    <cellStyle name="Comma [0] 2 9 2 2" xfId="5374" hidden="1" xr:uid="{00000000-0005-0000-0000-000001150000}"/>
    <cellStyle name="Comma [0] 2 9 2 2" xfId="5906" hidden="1" xr:uid="{00000000-0005-0000-0000-000015170000}"/>
    <cellStyle name="Comma [0] 2 9 2 2" xfId="6178" hidden="1" xr:uid="{00000000-0005-0000-0000-000025180000}"/>
    <cellStyle name="Comma [0] 2 9 2 2" xfId="6383" hidden="1" xr:uid="{00000000-0005-0000-0000-0000F2180000}"/>
    <cellStyle name="Comma [0] 2 9 2 2" xfId="8125" hidden="1" xr:uid="{00000000-0005-0000-0000-0000C01F0000}"/>
    <cellStyle name="Comma [0] 2 9 2 2" xfId="8397" hidden="1" xr:uid="{00000000-0005-0000-0000-0000D0200000}"/>
    <cellStyle name="Comma [0] 2 9 2 2" xfId="8602" hidden="1" xr:uid="{00000000-0005-0000-0000-00009D210000}"/>
    <cellStyle name="Comma [0] 2 9 2 2" xfId="9881" hidden="1" xr:uid="{00000000-0005-0000-0000-00009C260000}"/>
    <cellStyle name="Comma [0] 2 9 2 2" xfId="10153" hidden="1" xr:uid="{00000000-0005-0000-0000-0000AC270000}"/>
    <cellStyle name="Comma [0] 2 9 2 2" xfId="10358" hidden="1" xr:uid="{00000000-0005-0000-0000-000079280000}"/>
    <cellStyle name="Comma [0] 2 9 2 2" xfId="11637" hidden="1" xr:uid="{00000000-0005-0000-0000-0000782D0000}"/>
    <cellStyle name="Comma [0] 2 9 2 2" xfId="11909" hidden="1" xr:uid="{00000000-0005-0000-0000-0000882E0000}"/>
    <cellStyle name="Comma [0] 2 9 2 2" xfId="12114" hidden="1" xr:uid="{00000000-0005-0000-0000-0000552F0000}"/>
    <cellStyle name="Comma [0] 2 9 2 2" xfId="13393" hidden="1" xr:uid="{00000000-0005-0000-0000-000054340000}"/>
    <cellStyle name="Comma [0] 2 9 2 2" xfId="13665" hidden="1" xr:uid="{00000000-0005-0000-0000-000064350000}"/>
    <cellStyle name="Comma [0] 2 9 2 2" xfId="13870" hidden="1" xr:uid="{00000000-0005-0000-0000-000031360000}"/>
    <cellStyle name="Comma [0] 2 9 2 2" xfId="15149" hidden="1" xr:uid="{00000000-0005-0000-0000-0000303B0000}"/>
    <cellStyle name="Comma [0] 2 9 2 2" xfId="15421" hidden="1" xr:uid="{00000000-0005-0000-0000-0000403C0000}"/>
    <cellStyle name="Comma [0] 2 9 2 2" xfId="15626" hidden="1" xr:uid="{00000000-0005-0000-0000-00000D3D0000}"/>
    <cellStyle name="Comma [0] 2 9 2 2" xfId="16902" hidden="1" xr:uid="{00000000-0005-0000-0000-000009420000}"/>
    <cellStyle name="Comma [0] 2 9 2 2" xfId="17174" hidden="1" xr:uid="{00000000-0005-0000-0000-000019430000}"/>
    <cellStyle name="Comma [0] 2 9 2 2" xfId="17379" hidden="1" xr:uid="{00000000-0005-0000-0000-0000E6430000}"/>
    <cellStyle name="Comma [0] 2 9 2 2" xfId="18652" hidden="1" xr:uid="{00000000-0005-0000-0000-0000DF480000}"/>
    <cellStyle name="Comma [0] 2 9 2 2" xfId="18924" hidden="1" xr:uid="{00000000-0005-0000-0000-0000EF490000}"/>
    <cellStyle name="Comma [0] 2 9 2 2" xfId="19129" hidden="1" xr:uid="{00000000-0005-0000-0000-0000BC4A0000}"/>
    <cellStyle name="Comma [0] 2 9 2 2" xfId="20396" hidden="1" xr:uid="{00000000-0005-0000-0000-0000AF4F0000}"/>
    <cellStyle name="Comma [0] 2 9 2 2" xfId="20668" hidden="1" xr:uid="{00000000-0005-0000-0000-0000BF500000}"/>
    <cellStyle name="Comma [0] 2 9 2 2" xfId="20873" hidden="1" xr:uid="{00000000-0005-0000-0000-00008C510000}"/>
    <cellStyle name="Comma [0] 2 9 2 2" xfId="22130" hidden="1" xr:uid="{00000000-0005-0000-0000-000075560000}"/>
    <cellStyle name="Comma [0] 2 9 2 2" xfId="22402" hidden="1" xr:uid="{00000000-0005-0000-0000-000085570000}"/>
    <cellStyle name="Comma [0] 2 9 2 2" xfId="22607" hidden="1" xr:uid="{00000000-0005-0000-0000-000052580000}"/>
    <cellStyle name="Comma [0] 2 9 2 2" xfId="23854" hidden="1" xr:uid="{00000000-0005-0000-0000-0000315D0000}"/>
    <cellStyle name="Comma [0] 2 9 2 2" xfId="24126" hidden="1" xr:uid="{00000000-0005-0000-0000-0000415E0000}"/>
    <cellStyle name="Comma [0] 2 9 2 2" xfId="24331" hidden="1" xr:uid="{00000000-0005-0000-0000-00000E5F0000}"/>
    <cellStyle name="Comma [0] 2 9 2 2" xfId="25561" hidden="1" xr:uid="{00000000-0005-0000-0000-0000DC630000}"/>
    <cellStyle name="Comma [0] 2 9 2 2" xfId="25833" hidden="1" xr:uid="{00000000-0005-0000-0000-0000EC640000}"/>
    <cellStyle name="Comma [0] 2 9 2 2" xfId="26038" hidden="1" xr:uid="{00000000-0005-0000-0000-0000B9650000}"/>
    <cellStyle name="Comma [0] 2 9 2 2" xfId="27255" hidden="1" xr:uid="{00000000-0005-0000-0000-00007A6A0000}"/>
    <cellStyle name="Comma [0] 2 9 2 2" xfId="27527" hidden="1" xr:uid="{00000000-0005-0000-0000-00008A6B0000}"/>
    <cellStyle name="Comma [0] 2 9 2 2" xfId="27732" hidden="1" xr:uid="{00000000-0005-0000-0000-0000576C0000}"/>
    <cellStyle name="Comma [0] 2 9 2 2" xfId="28916" hidden="1" xr:uid="{00000000-0005-0000-0000-0000F7700000}"/>
    <cellStyle name="Comma [0] 2 9 2 2" xfId="29188" hidden="1" xr:uid="{00000000-0005-0000-0000-000007720000}"/>
    <cellStyle name="Comma [0] 2 9 2 2" xfId="29393" hidden="1" xr:uid="{00000000-0005-0000-0000-0000D4720000}"/>
    <cellStyle name="Comma [0] 2 9 2 2" xfId="30551" hidden="1" xr:uid="{00000000-0005-0000-0000-00005A770000}"/>
    <cellStyle name="Comma [0] 2 9 2 2" xfId="30823" hidden="1" xr:uid="{00000000-0005-0000-0000-00006A780000}"/>
    <cellStyle name="Comma [0] 2 9 2 2" xfId="31028" hidden="1" xr:uid="{00000000-0005-0000-0000-000037790000}"/>
    <cellStyle name="Comma [0] 2 9 2 2" xfId="37393" hidden="1" xr:uid="{411290AA-6201-4D56-8415-FEF227D0DFE6}"/>
    <cellStyle name="Comma [0] 2 9 2 2" xfId="37925" hidden="1" xr:uid="{4BC5C492-43FB-4EC0-8E60-21338FD1D3C4}"/>
    <cellStyle name="Comma [0] 2 9 2 2" xfId="38197" hidden="1" xr:uid="{221ED4AA-4720-4A2E-A121-A5F671A44C28}"/>
    <cellStyle name="Comma [0] 2 9 2 2" xfId="38402" hidden="1" xr:uid="{FC771A28-0BDA-4335-BFF6-3C996211DA91}"/>
    <cellStyle name="Comma [0] 2 9 2 2" xfId="40144" hidden="1" xr:uid="{DC27977F-0645-4985-9978-6937B2849580}"/>
    <cellStyle name="Comma [0] 2 9 2 2" xfId="40416" hidden="1" xr:uid="{0DEC85C8-9BA0-4F1A-9529-90DFDAF4C529}"/>
    <cellStyle name="Comma [0] 2 9 2 2" xfId="40621" hidden="1" xr:uid="{6C296903-3D86-499B-B076-8AFE5E192DE9}"/>
    <cellStyle name="Comma [0] 2 9 2 2" xfId="41900" hidden="1" xr:uid="{EEC0EF0E-C8BC-429B-B729-C35E1AD01A1A}"/>
    <cellStyle name="Comma [0] 2 9 2 2" xfId="42172" hidden="1" xr:uid="{CB96A79C-7950-4BBD-ADEC-FE36E1493911}"/>
    <cellStyle name="Comma [0] 2 9 2 2" xfId="42377" hidden="1" xr:uid="{04407B42-305F-41B1-A7DA-6354240E6034}"/>
    <cellStyle name="Comma [0] 2 9 2 2" xfId="43656" hidden="1" xr:uid="{E8D7ABDD-75F2-4B1C-80E8-657BE4AC70EC}"/>
    <cellStyle name="Comma [0] 2 9 2 2" xfId="43928" hidden="1" xr:uid="{00C8B3C9-6AC7-4EB0-A8BA-78E49935EDE3}"/>
    <cellStyle name="Comma [0] 2 9 2 2" xfId="44133" hidden="1" xr:uid="{7FD798AF-D205-45A9-8C40-D4632F11B5E3}"/>
    <cellStyle name="Comma [0] 2 9 2 2" xfId="45412" hidden="1" xr:uid="{1122197D-BCFB-465C-A578-BA0C25E5CAFE}"/>
    <cellStyle name="Comma [0] 2 9 2 2" xfId="45684" hidden="1" xr:uid="{54B042EF-3737-4C37-A30A-7C185FCCF2EB}"/>
    <cellStyle name="Comma [0] 2 9 2 2" xfId="45889" hidden="1" xr:uid="{3465DD2B-0877-4D73-BAAB-76978AE797E7}"/>
    <cellStyle name="Comma [0] 2 9 2 2" xfId="47168" hidden="1" xr:uid="{0B3033D6-77E1-4766-B039-0044839DE362}"/>
    <cellStyle name="Comma [0] 2 9 2 2" xfId="47440" hidden="1" xr:uid="{DBB5895A-DA68-4172-A215-346A01229A27}"/>
    <cellStyle name="Comma [0] 2 9 2 2" xfId="47645" hidden="1" xr:uid="{EBAC7F6E-38CE-4446-B0AE-DCBABBD48E04}"/>
    <cellStyle name="Comma [0] 2 9 2 2" xfId="48921" hidden="1" xr:uid="{816C3199-2E4D-45BF-AD3F-C4261A726C2D}"/>
    <cellStyle name="Comma [0] 2 9 2 2" xfId="49193" hidden="1" xr:uid="{0542F42C-7FA4-4CA6-8FCD-8ADF63581091}"/>
    <cellStyle name="Comma [0] 2 9 2 2" xfId="49398" hidden="1" xr:uid="{23C80BA2-F34E-4E3B-B0B7-3CD0D7D58234}"/>
    <cellStyle name="Comma [0] 2 9 2 2" xfId="50671" hidden="1" xr:uid="{4A945378-C40A-488F-9AE5-D1B0D23B5D55}"/>
    <cellStyle name="Comma [0] 2 9 2 2" xfId="50943" hidden="1" xr:uid="{B2BA7895-53E4-48FE-A09C-FF02EDC1E504}"/>
    <cellStyle name="Comma [0] 2 9 2 2" xfId="51148" hidden="1" xr:uid="{C3B5EEA5-8CB1-4A04-8385-08F53842AA36}"/>
    <cellStyle name="Comma [0] 2 9 2 2" xfId="52415" hidden="1" xr:uid="{07F6AEF3-F4D3-42FB-8AE7-57ACF49E91C6}"/>
    <cellStyle name="Comma [0] 2 9 2 2" xfId="52687" hidden="1" xr:uid="{35D3E090-0660-4DCF-9DAC-2450D547DAE4}"/>
    <cellStyle name="Comma [0] 2 9 2 2" xfId="52892" hidden="1" xr:uid="{D0D3D176-313C-492C-AB3E-EE08187E50FB}"/>
    <cellStyle name="Comma [0] 2 9 2 2" xfId="54149" hidden="1" xr:uid="{ED9B6BC6-F229-4748-A204-210180E5C755}"/>
    <cellStyle name="Comma [0] 2 9 2 2" xfId="54421" hidden="1" xr:uid="{1A3BD732-93C0-4A8A-B8E5-860A20F80360}"/>
    <cellStyle name="Comma [0] 2 9 2 2" xfId="54626" hidden="1" xr:uid="{356FC7EE-E126-4329-B480-D6F7658E35E5}"/>
    <cellStyle name="Comma [0] 2 9 2 2" xfId="55873" hidden="1" xr:uid="{A09021C0-4E3A-4189-8434-DCED5136F1D7}"/>
    <cellStyle name="Comma [0] 2 9 2 2" xfId="56145" hidden="1" xr:uid="{64B24B26-91BA-4F7B-BAD1-CA9AA8FE4444}"/>
    <cellStyle name="Comma [0] 2 9 2 2" xfId="56350" hidden="1" xr:uid="{5F2AA7EE-4A4F-41FB-8A44-193961BF8EDC}"/>
    <cellStyle name="Comma [0] 2 9 2 2" xfId="57580" hidden="1" xr:uid="{54070877-8BC5-4FDC-AC3C-30A4305C6B9C}"/>
    <cellStyle name="Comma [0] 2 9 2 2" xfId="57852" hidden="1" xr:uid="{54549AFF-A0EF-4536-9AAA-35BAA154EAF4}"/>
    <cellStyle name="Comma [0] 2 9 2 2" xfId="58057" hidden="1" xr:uid="{E8042514-C7D0-4C7C-B862-7371B01D049E}"/>
    <cellStyle name="Comma [0] 2 9 2 2" xfId="59274" hidden="1" xr:uid="{B132A9DC-C4DF-4276-AC21-BB7ADD207AF4}"/>
    <cellStyle name="Comma [0] 2 9 2 2" xfId="59546" hidden="1" xr:uid="{8479D43E-1F48-4CFC-8761-54355A2FB909}"/>
    <cellStyle name="Comma [0] 2 9 2 2" xfId="59751" hidden="1" xr:uid="{BC069616-FFFE-4B30-AD71-53E70A339C3A}"/>
    <cellStyle name="Comma [0] 2 9 2 2" xfId="60935" hidden="1" xr:uid="{AB194B8D-D479-4414-96D1-8621F9913E12}"/>
    <cellStyle name="Comma [0] 2 9 2 2" xfId="61207" hidden="1" xr:uid="{6F543A5E-37D9-448E-B101-6508643EF256}"/>
    <cellStyle name="Comma [0] 2 9 2 2" xfId="61412" hidden="1" xr:uid="{839B050C-8340-48E4-A5CA-5AF663EE6D15}"/>
    <cellStyle name="Comma [0] 2 9 2 2" xfId="62570" hidden="1" xr:uid="{2D9227D3-73BC-44A5-95CE-C23D711FED71}"/>
    <cellStyle name="Comma [0] 2 9 2 2" xfId="62842" hidden="1" xr:uid="{6215A843-612B-4926-8AAA-B196B2B64AE5}"/>
    <cellStyle name="Comma [0] 2 9 2 2" xfId="63047" hidden="1" xr:uid="{2F6D91E3-E2A1-4CA3-922E-5D23DC174950}"/>
    <cellStyle name="Comma [0] 2 9 3" xfId="4713" xr:uid="{00000000-0005-0000-0000-00006C120000}"/>
    <cellStyle name="Comma [0] 2 9 3 2" xfId="36732" xr:uid="{8498372C-17C4-4BC5-A259-F7EB1BFB9C70}"/>
    <cellStyle name="Comma [0] 2 90" xfId="747" xr:uid="{00000000-0005-0000-0000-0000EE020000}"/>
    <cellStyle name="Comma [0] 2 90 2" xfId="1402" hidden="1" xr:uid="{00000000-0005-0000-0000-00007D050000}"/>
    <cellStyle name="Comma [0] 2 90 2" xfId="1951" hidden="1" xr:uid="{00000000-0005-0000-0000-0000A2070000}"/>
    <cellStyle name="Comma [0] 2 90 2" xfId="2235" hidden="1" xr:uid="{00000000-0005-0000-0000-0000BE080000}"/>
    <cellStyle name="Comma [0] 2 90 2" xfId="2473" hidden="1" xr:uid="{00000000-0005-0000-0000-0000AC090000}"/>
    <cellStyle name="Comma [0] 2 90 2" xfId="33435" hidden="1" xr:uid="{937A61CC-3749-4283-9E32-106E78C5555D}"/>
    <cellStyle name="Comma [0] 2 90 2" xfId="33981" hidden="1" xr:uid="{1C1A4BBF-0F36-427F-8EDD-7A2B7AC66D3E}"/>
    <cellStyle name="Comma [0] 2 90 2" xfId="34265" hidden="1" xr:uid="{B69CFB0B-74E5-459C-B57E-D12CF4E9CB25}"/>
    <cellStyle name="Comma [0] 2 90 2" xfId="34503" hidden="1" xr:uid="{5B464AB6-F8F5-4131-A9E1-D401D683F82D}"/>
    <cellStyle name="Comma [0] 2 90 2" xfId="32800" xr:uid="{735D8F5F-ECB8-4180-BDCF-A79916CE0633}"/>
    <cellStyle name="Comma [0] 2 90 2 2" xfId="5199" hidden="1" xr:uid="{00000000-0005-0000-0000-000052140000}"/>
    <cellStyle name="Comma [0] 2 90 2 2" xfId="5753" hidden="1" xr:uid="{00000000-0005-0000-0000-00007C160000}"/>
    <cellStyle name="Comma [0] 2 90 2 2" xfId="6037" hidden="1" xr:uid="{00000000-0005-0000-0000-000098170000}"/>
    <cellStyle name="Comma [0] 2 90 2 2" xfId="6275" hidden="1" xr:uid="{00000000-0005-0000-0000-000086180000}"/>
    <cellStyle name="Comma [0] 2 90 2 2" xfId="7972" hidden="1" xr:uid="{00000000-0005-0000-0000-0000271F0000}"/>
    <cellStyle name="Comma [0] 2 90 2 2" xfId="8256" hidden="1" xr:uid="{00000000-0005-0000-0000-000043200000}"/>
    <cellStyle name="Comma [0] 2 90 2 2" xfId="8494" hidden="1" xr:uid="{00000000-0005-0000-0000-000031210000}"/>
    <cellStyle name="Comma [0] 2 90 2 2" xfId="9728" hidden="1" xr:uid="{00000000-0005-0000-0000-000003260000}"/>
    <cellStyle name="Comma [0] 2 90 2 2" xfId="10012" hidden="1" xr:uid="{00000000-0005-0000-0000-00001F270000}"/>
    <cellStyle name="Comma [0] 2 90 2 2" xfId="10250" hidden="1" xr:uid="{00000000-0005-0000-0000-00000D280000}"/>
    <cellStyle name="Comma [0] 2 90 2 2" xfId="11484" hidden="1" xr:uid="{00000000-0005-0000-0000-0000DF2C0000}"/>
    <cellStyle name="Comma [0] 2 90 2 2" xfId="11768" hidden="1" xr:uid="{00000000-0005-0000-0000-0000FB2D0000}"/>
    <cellStyle name="Comma [0] 2 90 2 2" xfId="12006" hidden="1" xr:uid="{00000000-0005-0000-0000-0000E92E0000}"/>
    <cellStyle name="Comma [0] 2 90 2 2" xfId="13240" hidden="1" xr:uid="{00000000-0005-0000-0000-0000BB330000}"/>
    <cellStyle name="Comma [0] 2 90 2 2" xfId="13524" hidden="1" xr:uid="{00000000-0005-0000-0000-0000D7340000}"/>
    <cellStyle name="Comma [0] 2 90 2 2" xfId="13762" hidden="1" xr:uid="{00000000-0005-0000-0000-0000C5350000}"/>
    <cellStyle name="Comma [0] 2 90 2 2" xfId="14996" hidden="1" xr:uid="{00000000-0005-0000-0000-0000973A0000}"/>
    <cellStyle name="Comma [0] 2 90 2 2" xfId="15280" hidden="1" xr:uid="{00000000-0005-0000-0000-0000B33B0000}"/>
    <cellStyle name="Comma [0] 2 90 2 2" xfId="15518" hidden="1" xr:uid="{00000000-0005-0000-0000-0000A13C0000}"/>
    <cellStyle name="Comma [0] 2 90 2 2" xfId="16749" hidden="1" xr:uid="{00000000-0005-0000-0000-000070410000}"/>
    <cellStyle name="Comma [0] 2 90 2 2" xfId="17033" hidden="1" xr:uid="{00000000-0005-0000-0000-00008C420000}"/>
    <cellStyle name="Comma [0] 2 90 2 2" xfId="17271" hidden="1" xr:uid="{00000000-0005-0000-0000-00007A430000}"/>
    <cellStyle name="Comma [0] 2 90 2 2" xfId="18499" hidden="1" xr:uid="{00000000-0005-0000-0000-000046480000}"/>
    <cellStyle name="Comma [0] 2 90 2 2" xfId="18783" hidden="1" xr:uid="{00000000-0005-0000-0000-000062490000}"/>
    <cellStyle name="Comma [0] 2 90 2 2" xfId="19021" hidden="1" xr:uid="{00000000-0005-0000-0000-0000504A0000}"/>
    <cellStyle name="Comma [0] 2 90 2 2" xfId="20243" hidden="1" xr:uid="{00000000-0005-0000-0000-0000164F0000}"/>
    <cellStyle name="Comma [0] 2 90 2 2" xfId="20527" hidden="1" xr:uid="{00000000-0005-0000-0000-000032500000}"/>
    <cellStyle name="Comma [0] 2 90 2 2" xfId="20765" hidden="1" xr:uid="{00000000-0005-0000-0000-000020510000}"/>
    <cellStyle name="Comma [0] 2 90 2 2" xfId="21977" hidden="1" xr:uid="{00000000-0005-0000-0000-0000DC550000}"/>
    <cellStyle name="Comma [0] 2 90 2 2" xfId="22261" hidden="1" xr:uid="{00000000-0005-0000-0000-0000F8560000}"/>
    <cellStyle name="Comma [0] 2 90 2 2" xfId="22499" hidden="1" xr:uid="{00000000-0005-0000-0000-0000E6570000}"/>
    <cellStyle name="Comma [0] 2 90 2 2" xfId="23701" hidden="1" xr:uid="{00000000-0005-0000-0000-0000985C0000}"/>
    <cellStyle name="Comma [0] 2 90 2 2" xfId="23985" hidden="1" xr:uid="{00000000-0005-0000-0000-0000B45D0000}"/>
    <cellStyle name="Comma [0] 2 90 2 2" xfId="24223" hidden="1" xr:uid="{00000000-0005-0000-0000-0000A25E0000}"/>
    <cellStyle name="Comma [0] 2 90 2 2" xfId="25408" hidden="1" xr:uid="{00000000-0005-0000-0000-000043630000}"/>
    <cellStyle name="Comma [0] 2 90 2 2" xfId="25692" hidden="1" xr:uid="{00000000-0005-0000-0000-00005F640000}"/>
    <cellStyle name="Comma [0] 2 90 2 2" xfId="25930" hidden="1" xr:uid="{00000000-0005-0000-0000-00004D650000}"/>
    <cellStyle name="Comma [0] 2 90 2 2" xfId="27102" hidden="1" xr:uid="{00000000-0005-0000-0000-0000E1690000}"/>
    <cellStyle name="Comma [0] 2 90 2 2" xfId="27386" hidden="1" xr:uid="{00000000-0005-0000-0000-0000FD6A0000}"/>
    <cellStyle name="Comma [0] 2 90 2 2" xfId="27624" hidden="1" xr:uid="{00000000-0005-0000-0000-0000EB6B0000}"/>
    <cellStyle name="Comma [0] 2 90 2 2" xfId="28763" hidden="1" xr:uid="{00000000-0005-0000-0000-00005E700000}"/>
    <cellStyle name="Comma [0] 2 90 2 2" xfId="29047" hidden="1" xr:uid="{00000000-0005-0000-0000-00007A710000}"/>
    <cellStyle name="Comma [0] 2 90 2 2" xfId="29285" hidden="1" xr:uid="{00000000-0005-0000-0000-000068720000}"/>
    <cellStyle name="Comma [0] 2 90 2 2" xfId="30398" hidden="1" xr:uid="{00000000-0005-0000-0000-0000C1760000}"/>
    <cellStyle name="Comma [0] 2 90 2 2" xfId="30682" hidden="1" xr:uid="{00000000-0005-0000-0000-0000DD770000}"/>
    <cellStyle name="Comma [0] 2 90 2 2" xfId="30920" hidden="1" xr:uid="{00000000-0005-0000-0000-0000CB780000}"/>
    <cellStyle name="Comma [0] 2 90 2 2" xfId="31909" hidden="1" xr:uid="{00000000-0005-0000-0000-0000A87C0000}"/>
    <cellStyle name="Comma [0] 2 90 2 2" xfId="37218" hidden="1" xr:uid="{22E3F873-6701-4756-9BBE-ADF955DF77E9}"/>
    <cellStyle name="Comma [0] 2 90 2 2" xfId="37772" hidden="1" xr:uid="{ACCC4F1A-E2B2-46D0-B262-1C71310B8608}"/>
    <cellStyle name="Comma [0] 2 90 2 2" xfId="38056" hidden="1" xr:uid="{09722DED-E838-4FA5-B97D-04D14416E4D0}"/>
    <cellStyle name="Comma [0] 2 90 2 2" xfId="38294" hidden="1" xr:uid="{3B4809FF-ED84-4AEF-B177-C03A67A3E9E7}"/>
    <cellStyle name="Comma [0] 2 90 2 2" xfId="39991" hidden="1" xr:uid="{2C64A374-4496-4856-9259-62FA1DF7A2DD}"/>
    <cellStyle name="Comma [0] 2 90 2 2" xfId="40275" hidden="1" xr:uid="{333C84AC-8E1D-4ABF-9D7F-1238806A80A9}"/>
    <cellStyle name="Comma [0] 2 90 2 2" xfId="40513" hidden="1" xr:uid="{1BD2A27D-8753-41E0-B062-6B6F08EAB44C}"/>
    <cellStyle name="Comma [0] 2 90 2 2" xfId="41747" hidden="1" xr:uid="{4DCC2C16-8B7D-4D92-A59E-AC0F05A60A6E}"/>
    <cellStyle name="Comma [0] 2 90 2 2" xfId="42031" hidden="1" xr:uid="{5782EC3D-355A-4E32-8B1F-4BB4F1F02734}"/>
    <cellStyle name="Comma [0] 2 90 2 2" xfId="42269" hidden="1" xr:uid="{2C8FA366-4BF3-4146-8A4B-B09F8E46BEDF}"/>
    <cellStyle name="Comma [0] 2 90 2 2" xfId="43503" hidden="1" xr:uid="{14899C18-045C-43D4-9B6B-FD933ED5D64D}"/>
    <cellStyle name="Comma [0] 2 90 2 2" xfId="43787" hidden="1" xr:uid="{1A7C289F-3F44-416C-9516-7F065E8A8137}"/>
    <cellStyle name="Comma [0] 2 90 2 2" xfId="44025" hidden="1" xr:uid="{0B788D2C-4AB8-4DA0-86FB-A01246263CC4}"/>
    <cellStyle name="Comma [0] 2 90 2 2" xfId="45259" hidden="1" xr:uid="{6A9857D1-15AC-48CD-A0AE-80FB5438E228}"/>
    <cellStyle name="Comma [0] 2 90 2 2" xfId="45543" hidden="1" xr:uid="{886C1AA9-C388-48A9-B5AC-6785BF6E22BA}"/>
    <cellStyle name="Comma [0] 2 90 2 2" xfId="45781" hidden="1" xr:uid="{74733F19-218A-4940-87A3-37FBC831B574}"/>
    <cellStyle name="Comma [0] 2 90 2 2" xfId="47015" hidden="1" xr:uid="{04463A8D-CBEC-4ED0-B68B-DA7A77AC22C3}"/>
    <cellStyle name="Comma [0] 2 90 2 2" xfId="47299" hidden="1" xr:uid="{042B019C-8878-4A51-A0EE-DD3FC60E5934}"/>
    <cellStyle name="Comma [0] 2 90 2 2" xfId="47537" hidden="1" xr:uid="{D4B54160-11DF-4BA2-84C3-215C7E805C82}"/>
    <cellStyle name="Comma [0] 2 90 2 2" xfId="48768" hidden="1" xr:uid="{F513DAFF-0E3F-41F4-BAB0-1B38727B3826}"/>
    <cellStyle name="Comma [0] 2 90 2 2" xfId="49052" hidden="1" xr:uid="{6055E62B-4B0F-4534-AF8C-7321E3FE57E5}"/>
    <cellStyle name="Comma [0] 2 90 2 2" xfId="49290" hidden="1" xr:uid="{CAC88C8F-68EA-4766-B978-A8C4FDFD883F}"/>
    <cellStyle name="Comma [0] 2 90 2 2" xfId="50518" hidden="1" xr:uid="{94ED1231-D2DE-42FF-994D-8C3360C7C39D}"/>
    <cellStyle name="Comma [0] 2 90 2 2" xfId="50802" hidden="1" xr:uid="{F13C446E-8C43-42D9-BEAD-C35A1E1667BA}"/>
    <cellStyle name="Comma [0] 2 90 2 2" xfId="51040" hidden="1" xr:uid="{40866068-862D-4D6E-A83A-7810DAEBB1A1}"/>
    <cellStyle name="Comma [0] 2 90 2 2" xfId="52262" hidden="1" xr:uid="{C795F3E1-EDD1-468B-AE67-BFAC3D2F1802}"/>
    <cellStyle name="Comma [0] 2 90 2 2" xfId="52546" hidden="1" xr:uid="{155F36D1-2D9E-4FB9-B8F2-1C7D1F20B2FA}"/>
    <cellStyle name="Comma [0] 2 90 2 2" xfId="52784" hidden="1" xr:uid="{8A881BE8-7D46-4A75-BCE1-02BB40CE42B9}"/>
    <cellStyle name="Comma [0] 2 90 2 2" xfId="53996" hidden="1" xr:uid="{00B8329E-05A9-4392-8B5E-227D88CB5D14}"/>
    <cellStyle name="Comma [0] 2 90 2 2" xfId="54280" hidden="1" xr:uid="{DF2100EB-9CC3-4179-8559-757A14E2A720}"/>
    <cellStyle name="Comma [0] 2 90 2 2" xfId="54518" hidden="1" xr:uid="{90AD292A-3DC2-477E-894E-60FEEB3ADF5E}"/>
    <cellStyle name="Comma [0] 2 90 2 2" xfId="55720" hidden="1" xr:uid="{8A669886-2602-4C5C-A931-00CCA6060EEF}"/>
    <cellStyle name="Comma [0] 2 90 2 2" xfId="56004" hidden="1" xr:uid="{20C167D5-3089-4692-AE02-2B7001F05E05}"/>
    <cellStyle name="Comma [0] 2 90 2 2" xfId="56242" hidden="1" xr:uid="{A11E26A6-68C3-47CA-9E59-DED7A862C5C5}"/>
    <cellStyle name="Comma [0] 2 90 2 2" xfId="57427" hidden="1" xr:uid="{E34D4B54-0F47-4FA8-9716-2E596B050B23}"/>
    <cellStyle name="Comma [0] 2 90 2 2" xfId="57711" hidden="1" xr:uid="{A0D7A55D-41C6-4CCD-81AB-537CCCCC1BD0}"/>
    <cellStyle name="Comma [0] 2 90 2 2" xfId="57949" hidden="1" xr:uid="{CD494CFC-27A3-4FC9-ABA8-0A400FE91C7E}"/>
    <cellStyle name="Comma [0] 2 90 2 2" xfId="59121" hidden="1" xr:uid="{68C91216-478F-4FC3-8E7B-E5B3023B3C58}"/>
    <cellStyle name="Comma [0] 2 90 2 2" xfId="59405" hidden="1" xr:uid="{E094565B-4EFC-4C3B-9450-BF1A072FC934}"/>
    <cellStyle name="Comma [0] 2 90 2 2" xfId="59643" hidden="1" xr:uid="{53E5B19B-8558-45E2-9DCB-2D73D1B7F6F6}"/>
    <cellStyle name="Comma [0] 2 90 2 2" xfId="60782" hidden="1" xr:uid="{41AF0B93-AF65-42BC-B325-43CC23E54FB1}"/>
    <cellStyle name="Comma [0] 2 90 2 2" xfId="61066" hidden="1" xr:uid="{FCB2B49A-6D87-46F7-918D-EA4E2B061EC7}"/>
    <cellStyle name="Comma [0] 2 90 2 2" xfId="61304" hidden="1" xr:uid="{BA78AC69-CA7B-40A1-9C2B-631790F26266}"/>
    <cellStyle name="Comma [0] 2 90 2 2" xfId="62417" hidden="1" xr:uid="{5D1DBADC-0751-4010-9636-614B6B8562DE}"/>
    <cellStyle name="Comma [0] 2 90 2 2" xfId="62701" hidden="1" xr:uid="{AA6919E0-11C5-4434-8577-07A277D18579}"/>
    <cellStyle name="Comma [0] 2 90 2 2" xfId="62939" hidden="1" xr:uid="{EE5B59D3-89FD-450D-A081-9ABD282B7EB0}"/>
    <cellStyle name="Comma [0] 2 90 2 2" xfId="63928" hidden="1" xr:uid="{77A37D09-5854-42EB-B3FF-317ECDCC00EB}"/>
    <cellStyle name="Comma [0] 2 90 3" xfId="4538" xr:uid="{00000000-0005-0000-0000-0000BD110000}"/>
    <cellStyle name="Comma [0] 2 90 3 2" xfId="36557" xr:uid="{32D1E249-9DF6-4AA7-859C-EF11D54211EE}"/>
    <cellStyle name="Comma [0] 2 91" xfId="707" xr:uid="{00000000-0005-0000-0000-0000C6020000}"/>
    <cellStyle name="Comma [0] 2 91 2" xfId="1362" hidden="1" xr:uid="{00000000-0005-0000-0000-000055050000}"/>
    <cellStyle name="Comma [0] 2 91 2" xfId="1912" hidden="1" xr:uid="{00000000-0005-0000-0000-00007B070000}"/>
    <cellStyle name="Comma [0] 2 91 2" xfId="2201" hidden="1" xr:uid="{00000000-0005-0000-0000-00009C080000}"/>
    <cellStyle name="Comma [0] 2 91 2" xfId="2449" hidden="1" xr:uid="{00000000-0005-0000-0000-000094090000}"/>
    <cellStyle name="Comma [0] 2 91 2" xfId="33395" hidden="1" xr:uid="{206AB991-6FDA-46C3-9DEB-1942FC1F7EA8}"/>
    <cellStyle name="Comma [0] 2 91 2" xfId="33942" hidden="1" xr:uid="{FF80F92E-E05B-4025-95F5-99376FD9F7DD}"/>
    <cellStyle name="Comma [0] 2 91 2" xfId="34231" hidden="1" xr:uid="{0657E075-807E-4974-91C7-9EA6A9D990A0}"/>
    <cellStyle name="Comma [0] 2 91 2" xfId="34479" hidden="1" xr:uid="{81145B92-5FE7-4111-8B33-4B5C4956B000}"/>
    <cellStyle name="Comma [0] 2 91 2" xfId="32760" xr:uid="{8C5512B9-8148-4BDC-ADAE-4CF95BE14B6D}"/>
    <cellStyle name="Comma [0] 2 91 2 2" xfId="5159" hidden="1" xr:uid="{00000000-0005-0000-0000-00002A140000}"/>
    <cellStyle name="Comma [0] 2 91 2 2" xfId="5714" hidden="1" xr:uid="{00000000-0005-0000-0000-000055160000}"/>
    <cellStyle name="Comma [0] 2 91 2 2" xfId="6003" hidden="1" xr:uid="{00000000-0005-0000-0000-000076170000}"/>
    <cellStyle name="Comma [0] 2 91 2 2" xfId="6251" hidden="1" xr:uid="{00000000-0005-0000-0000-00006E180000}"/>
    <cellStyle name="Comma [0] 2 91 2 2" xfId="7933" hidden="1" xr:uid="{00000000-0005-0000-0000-0000001F0000}"/>
    <cellStyle name="Comma [0] 2 91 2 2" xfId="8222" hidden="1" xr:uid="{00000000-0005-0000-0000-000021200000}"/>
    <cellStyle name="Comma [0] 2 91 2 2" xfId="8470" hidden="1" xr:uid="{00000000-0005-0000-0000-000019210000}"/>
    <cellStyle name="Comma [0] 2 91 2 2" xfId="9689" hidden="1" xr:uid="{00000000-0005-0000-0000-0000DC250000}"/>
    <cellStyle name="Comma [0] 2 91 2 2" xfId="9978" hidden="1" xr:uid="{00000000-0005-0000-0000-0000FD260000}"/>
    <cellStyle name="Comma [0] 2 91 2 2" xfId="10226" hidden="1" xr:uid="{00000000-0005-0000-0000-0000F5270000}"/>
    <cellStyle name="Comma [0] 2 91 2 2" xfId="11445" hidden="1" xr:uid="{00000000-0005-0000-0000-0000B82C0000}"/>
    <cellStyle name="Comma [0] 2 91 2 2" xfId="11734" hidden="1" xr:uid="{00000000-0005-0000-0000-0000D92D0000}"/>
    <cellStyle name="Comma [0] 2 91 2 2" xfId="11982" hidden="1" xr:uid="{00000000-0005-0000-0000-0000D12E0000}"/>
    <cellStyle name="Comma [0] 2 91 2 2" xfId="13201" hidden="1" xr:uid="{00000000-0005-0000-0000-000094330000}"/>
    <cellStyle name="Comma [0] 2 91 2 2" xfId="13490" hidden="1" xr:uid="{00000000-0005-0000-0000-0000B5340000}"/>
    <cellStyle name="Comma [0] 2 91 2 2" xfId="13738" hidden="1" xr:uid="{00000000-0005-0000-0000-0000AD350000}"/>
    <cellStyle name="Comma [0] 2 91 2 2" xfId="14957" hidden="1" xr:uid="{00000000-0005-0000-0000-0000703A0000}"/>
    <cellStyle name="Comma [0] 2 91 2 2" xfId="15246" hidden="1" xr:uid="{00000000-0005-0000-0000-0000913B0000}"/>
    <cellStyle name="Comma [0] 2 91 2 2" xfId="15494" hidden="1" xr:uid="{00000000-0005-0000-0000-0000893C0000}"/>
    <cellStyle name="Comma [0] 2 91 2 2" xfId="16710" hidden="1" xr:uid="{00000000-0005-0000-0000-000049410000}"/>
    <cellStyle name="Comma [0] 2 91 2 2" xfId="16999" hidden="1" xr:uid="{00000000-0005-0000-0000-00006A420000}"/>
    <cellStyle name="Comma [0] 2 91 2 2" xfId="17247" hidden="1" xr:uid="{00000000-0005-0000-0000-000062430000}"/>
    <cellStyle name="Comma [0] 2 91 2 2" xfId="18460" hidden="1" xr:uid="{00000000-0005-0000-0000-00001F480000}"/>
    <cellStyle name="Comma [0] 2 91 2 2" xfId="18749" hidden="1" xr:uid="{00000000-0005-0000-0000-000040490000}"/>
    <cellStyle name="Comma [0] 2 91 2 2" xfId="18997" hidden="1" xr:uid="{00000000-0005-0000-0000-0000384A0000}"/>
    <cellStyle name="Comma [0] 2 91 2 2" xfId="20204" hidden="1" xr:uid="{00000000-0005-0000-0000-0000EF4E0000}"/>
    <cellStyle name="Comma [0] 2 91 2 2" xfId="20493" hidden="1" xr:uid="{00000000-0005-0000-0000-000010500000}"/>
    <cellStyle name="Comma [0] 2 91 2 2" xfId="20741" hidden="1" xr:uid="{00000000-0005-0000-0000-000008510000}"/>
    <cellStyle name="Comma [0] 2 91 2 2" xfId="21938" hidden="1" xr:uid="{00000000-0005-0000-0000-0000B5550000}"/>
    <cellStyle name="Comma [0] 2 91 2 2" xfId="22227" hidden="1" xr:uid="{00000000-0005-0000-0000-0000D6560000}"/>
    <cellStyle name="Comma [0] 2 91 2 2" xfId="22475" hidden="1" xr:uid="{00000000-0005-0000-0000-0000CE570000}"/>
    <cellStyle name="Comma [0] 2 91 2 2" xfId="23662" hidden="1" xr:uid="{00000000-0005-0000-0000-0000715C0000}"/>
    <cellStyle name="Comma [0] 2 91 2 2" xfId="23951" hidden="1" xr:uid="{00000000-0005-0000-0000-0000925D0000}"/>
    <cellStyle name="Comma [0] 2 91 2 2" xfId="24199" hidden="1" xr:uid="{00000000-0005-0000-0000-00008A5E0000}"/>
    <cellStyle name="Comma [0] 2 91 2 2" xfId="25369" hidden="1" xr:uid="{00000000-0005-0000-0000-00001C630000}"/>
    <cellStyle name="Comma [0] 2 91 2 2" xfId="25658" hidden="1" xr:uid="{00000000-0005-0000-0000-00003D640000}"/>
    <cellStyle name="Comma [0] 2 91 2 2" xfId="25906" hidden="1" xr:uid="{00000000-0005-0000-0000-000035650000}"/>
    <cellStyle name="Comma [0] 2 91 2 2" xfId="27063" hidden="1" xr:uid="{00000000-0005-0000-0000-0000BA690000}"/>
    <cellStyle name="Comma [0] 2 91 2 2" xfId="27352" hidden="1" xr:uid="{00000000-0005-0000-0000-0000DB6A0000}"/>
    <cellStyle name="Comma [0] 2 91 2 2" xfId="27600" hidden="1" xr:uid="{00000000-0005-0000-0000-0000D36B0000}"/>
    <cellStyle name="Comma [0] 2 91 2 2" xfId="28724" hidden="1" xr:uid="{00000000-0005-0000-0000-000037700000}"/>
    <cellStyle name="Comma [0] 2 91 2 2" xfId="29013" hidden="1" xr:uid="{00000000-0005-0000-0000-000058710000}"/>
    <cellStyle name="Comma [0] 2 91 2 2" xfId="29261" hidden="1" xr:uid="{00000000-0005-0000-0000-000050720000}"/>
    <cellStyle name="Comma [0] 2 91 2 2" xfId="30359" hidden="1" xr:uid="{00000000-0005-0000-0000-00009A760000}"/>
    <cellStyle name="Comma [0] 2 91 2 2" xfId="30648" hidden="1" xr:uid="{00000000-0005-0000-0000-0000BB770000}"/>
    <cellStyle name="Comma [0] 2 91 2 2" xfId="30896" hidden="1" xr:uid="{00000000-0005-0000-0000-0000B3780000}"/>
    <cellStyle name="Comma [0] 2 91 2 2" xfId="31870" hidden="1" xr:uid="{00000000-0005-0000-0000-0000817C0000}"/>
    <cellStyle name="Comma [0] 2 91 2 2" xfId="37178" hidden="1" xr:uid="{A185A168-BE4C-483F-AC48-07CDF1ED05A5}"/>
    <cellStyle name="Comma [0] 2 91 2 2" xfId="37733" hidden="1" xr:uid="{C8D8EBE8-244A-4770-8A8C-AB37E71D9869}"/>
    <cellStyle name="Comma [0] 2 91 2 2" xfId="38022" hidden="1" xr:uid="{4148C7C3-2E2E-4461-B453-A3F6C25580F1}"/>
    <cellStyle name="Comma [0] 2 91 2 2" xfId="38270" hidden="1" xr:uid="{915396E3-9736-488C-87DA-C8991911FCF1}"/>
    <cellStyle name="Comma [0] 2 91 2 2" xfId="39952" hidden="1" xr:uid="{0F77CC9E-DCD7-428D-8E8F-A26BB1C9D7AD}"/>
    <cellStyle name="Comma [0] 2 91 2 2" xfId="40241" hidden="1" xr:uid="{DF616656-890E-4EE3-B57E-B6609EECB9F5}"/>
    <cellStyle name="Comma [0] 2 91 2 2" xfId="40489" hidden="1" xr:uid="{DFF54F84-8997-4048-B967-279EE8559611}"/>
    <cellStyle name="Comma [0] 2 91 2 2" xfId="41708" hidden="1" xr:uid="{BCA71BF1-06C1-4708-AB35-1444C648EBF3}"/>
    <cellStyle name="Comma [0] 2 91 2 2" xfId="41997" hidden="1" xr:uid="{2667FA4D-1913-4163-BA1F-9ACE6132DB09}"/>
    <cellStyle name="Comma [0] 2 91 2 2" xfId="42245" hidden="1" xr:uid="{C56397D4-CC10-477E-9F42-BD882D2ED958}"/>
    <cellStyle name="Comma [0] 2 91 2 2" xfId="43464" hidden="1" xr:uid="{EAA0EDB5-3227-4B56-B123-7A0F0BC40CE6}"/>
    <cellStyle name="Comma [0] 2 91 2 2" xfId="43753" hidden="1" xr:uid="{719F10DF-990A-41CB-A954-12F91CC13314}"/>
    <cellStyle name="Comma [0] 2 91 2 2" xfId="44001" hidden="1" xr:uid="{CD4193B2-4D90-45A7-9BC1-5BF42A06D471}"/>
    <cellStyle name="Comma [0] 2 91 2 2" xfId="45220" hidden="1" xr:uid="{4532F815-5F84-4CAB-8102-949D39D3D259}"/>
    <cellStyle name="Comma [0] 2 91 2 2" xfId="45509" hidden="1" xr:uid="{8A74C9EF-45E2-4AB4-8754-69ED4ECCC996}"/>
    <cellStyle name="Comma [0] 2 91 2 2" xfId="45757" hidden="1" xr:uid="{16D4B9FE-6EE7-4ADB-B880-2E9321891421}"/>
    <cellStyle name="Comma [0] 2 91 2 2" xfId="46976" hidden="1" xr:uid="{0D596CC9-F291-4689-97A8-B49EC21F52DA}"/>
    <cellStyle name="Comma [0] 2 91 2 2" xfId="47265" hidden="1" xr:uid="{5734CB47-04D1-4D4F-9B92-75CCEE8EB363}"/>
    <cellStyle name="Comma [0] 2 91 2 2" xfId="47513" hidden="1" xr:uid="{371D2EBA-2420-436B-8E65-0B032D4CF756}"/>
    <cellStyle name="Comma [0] 2 91 2 2" xfId="48729" hidden="1" xr:uid="{A6637106-3A25-4C25-A7EC-3B9B7A0A8A96}"/>
    <cellStyle name="Comma [0] 2 91 2 2" xfId="49018" hidden="1" xr:uid="{158B861E-8D8C-4201-BE7B-216AFC062AF1}"/>
    <cellStyle name="Comma [0] 2 91 2 2" xfId="49266" hidden="1" xr:uid="{776AF3E9-C423-4443-B810-D9E8F71B42AE}"/>
    <cellStyle name="Comma [0] 2 91 2 2" xfId="50479" hidden="1" xr:uid="{EDF238D5-82F4-4D94-A285-D63C83FD63CC}"/>
    <cellStyle name="Comma [0] 2 91 2 2" xfId="50768" hidden="1" xr:uid="{E867F140-D4BA-4C2E-8D78-EFF3742BD295}"/>
    <cellStyle name="Comma [0] 2 91 2 2" xfId="51016" hidden="1" xr:uid="{03F6C9DE-10DA-4255-BE1E-9C6F465583CE}"/>
    <cellStyle name="Comma [0] 2 91 2 2" xfId="52223" hidden="1" xr:uid="{E497024E-C1B2-4260-B4A1-3C5681E50527}"/>
    <cellStyle name="Comma [0] 2 91 2 2" xfId="52512" hidden="1" xr:uid="{84ACA41A-451D-41F4-8A7D-934E133C6AD5}"/>
    <cellStyle name="Comma [0] 2 91 2 2" xfId="52760" hidden="1" xr:uid="{0D318CCD-FA93-44B4-A9A3-05B2D4784542}"/>
    <cellStyle name="Comma [0] 2 91 2 2" xfId="53957" hidden="1" xr:uid="{C332E2ED-E88F-4B64-AEB3-5D1B632151E9}"/>
    <cellStyle name="Comma [0] 2 91 2 2" xfId="54246" hidden="1" xr:uid="{A1CE2DE3-2F18-4814-BE44-F07329867B59}"/>
    <cellStyle name="Comma [0] 2 91 2 2" xfId="54494" hidden="1" xr:uid="{66D86E8D-48E3-45C7-AF6F-1BD24764C0D5}"/>
    <cellStyle name="Comma [0] 2 91 2 2" xfId="55681" hidden="1" xr:uid="{612920C4-E1A6-489A-9A79-09B39D2B0F1A}"/>
    <cellStyle name="Comma [0] 2 91 2 2" xfId="55970" hidden="1" xr:uid="{DBC16910-BF2B-43BC-9A2A-34312E290F5A}"/>
    <cellStyle name="Comma [0] 2 91 2 2" xfId="56218" hidden="1" xr:uid="{996C6746-60B5-4EF3-8073-6A87DC1122EE}"/>
    <cellStyle name="Comma [0] 2 91 2 2" xfId="57388" hidden="1" xr:uid="{9D549612-8011-43F2-89F6-E22F67DA9A92}"/>
    <cellStyle name="Comma [0] 2 91 2 2" xfId="57677" hidden="1" xr:uid="{E006A65F-08FE-4591-BEF2-8B63A021DE3D}"/>
    <cellStyle name="Comma [0] 2 91 2 2" xfId="57925" hidden="1" xr:uid="{934743BA-7171-4CD3-B7F3-4FE2FFD93D02}"/>
    <cellStyle name="Comma [0] 2 91 2 2" xfId="59082" hidden="1" xr:uid="{EAB39E0D-A34D-41A9-B69B-01A20836888F}"/>
    <cellStyle name="Comma [0] 2 91 2 2" xfId="59371" hidden="1" xr:uid="{6608522A-A12C-4796-8315-3D543708AF8E}"/>
    <cellStyle name="Comma [0] 2 91 2 2" xfId="59619" hidden="1" xr:uid="{2B221D25-0CF8-425B-9A71-92774C8793CD}"/>
    <cellStyle name="Comma [0] 2 91 2 2" xfId="60743" hidden="1" xr:uid="{5FE5B618-C939-462F-9972-6AB01674826F}"/>
    <cellStyle name="Comma [0] 2 91 2 2" xfId="61032" hidden="1" xr:uid="{CBBF8144-39DD-4F37-BE0B-2E67FDBBE066}"/>
    <cellStyle name="Comma [0] 2 91 2 2" xfId="61280" hidden="1" xr:uid="{F2913E24-68AF-4963-87E8-4084FFE00D05}"/>
    <cellStyle name="Comma [0] 2 91 2 2" xfId="62378" hidden="1" xr:uid="{A09EA935-252D-4F79-B914-9EA21255541F}"/>
    <cellStyle name="Comma [0] 2 91 2 2" xfId="62667" hidden="1" xr:uid="{4A9234E2-00BD-49BD-BA52-F69042B0B635}"/>
    <cellStyle name="Comma [0] 2 91 2 2" xfId="62915" hidden="1" xr:uid="{AD9EDB14-8786-48B9-B912-A0561B2F2F87}"/>
    <cellStyle name="Comma [0] 2 91 2 2" xfId="63889" hidden="1" xr:uid="{1BB176A3-562D-4EC7-B013-0E84FF598FAA}"/>
    <cellStyle name="Comma [0] 2 91 3" xfId="4498" xr:uid="{00000000-0005-0000-0000-000095110000}"/>
    <cellStyle name="Comma [0] 2 91 3 2" xfId="36517" xr:uid="{15B096A5-DD07-4D2B-A18B-9880F9DE8955}"/>
    <cellStyle name="Comma [0] 2 92" xfId="705" xr:uid="{00000000-0005-0000-0000-0000C4020000}"/>
    <cellStyle name="Comma [0] 2 92 2" xfId="1360" hidden="1" xr:uid="{00000000-0005-0000-0000-000053050000}"/>
    <cellStyle name="Comma [0] 2 92 2" xfId="1910" hidden="1" xr:uid="{00000000-0005-0000-0000-000079070000}"/>
    <cellStyle name="Comma [0] 2 92 2" xfId="2199" hidden="1" xr:uid="{00000000-0005-0000-0000-00009A080000}"/>
    <cellStyle name="Comma [0] 2 92 2" xfId="2447" hidden="1" xr:uid="{00000000-0005-0000-0000-000092090000}"/>
    <cellStyle name="Comma [0] 2 92 2" xfId="33393" hidden="1" xr:uid="{F987278A-D6BE-4E70-98E1-C658E21C3CD9}"/>
    <cellStyle name="Comma [0] 2 92 2" xfId="33940" hidden="1" xr:uid="{D9E38993-C95A-4FC0-9794-D761291A9886}"/>
    <cellStyle name="Comma [0] 2 92 2" xfId="34229" hidden="1" xr:uid="{38783859-7E8B-4C12-B1F8-2B21D2A9FB79}"/>
    <cellStyle name="Comma [0] 2 92 2" xfId="34477" hidden="1" xr:uid="{5BDC9BE2-FBAB-49CC-961F-CDFA0A7CFA46}"/>
    <cellStyle name="Comma [0] 2 92 2" xfId="32758" xr:uid="{C435DFDB-89B6-4C9D-8444-37AA84BB9A8D}"/>
    <cellStyle name="Comma [0] 2 92 2 2" xfId="5157" hidden="1" xr:uid="{00000000-0005-0000-0000-000028140000}"/>
    <cellStyle name="Comma [0] 2 92 2 2" xfId="5712" hidden="1" xr:uid="{00000000-0005-0000-0000-000053160000}"/>
    <cellStyle name="Comma [0] 2 92 2 2" xfId="6001" hidden="1" xr:uid="{00000000-0005-0000-0000-000074170000}"/>
    <cellStyle name="Comma [0] 2 92 2 2" xfId="6249" hidden="1" xr:uid="{00000000-0005-0000-0000-00006C180000}"/>
    <cellStyle name="Comma [0] 2 92 2 2" xfId="7931" hidden="1" xr:uid="{00000000-0005-0000-0000-0000FE1E0000}"/>
    <cellStyle name="Comma [0] 2 92 2 2" xfId="8220" hidden="1" xr:uid="{00000000-0005-0000-0000-00001F200000}"/>
    <cellStyle name="Comma [0] 2 92 2 2" xfId="8468" hidden="1" xr:uid="{00000000-0005-0000-0000-000017210000}"/>
    <cellStyle name="Comma [0] 2 92 2 2" xfId="9687" hidden="1" xr:uid="{00000000-0005-0000-0000-0000DA250000}"/>
    <cellStyle name="Comma [0] 2 92 2 2" xfId="9976" hidden="1" xr:uid="{00000000-0005-0000-0000-0000FB260000}"/>
    <cellStyle name="Comma [0] 2 92 2 2" xfId="10224" hidden="1" xr:uid="{00000000-0005-0000-0000-0000F3270000}"/>
    <cellStyle name="Comma [0] 2 92 2 2" xfId="11443" hidden="1" xr:uid="{00000000-0005-0000-0000-0000B62C0000}"/>
    <cellStyle name="Comma [0] 2 92 2 2" xfId="11732" hidden="1" xr:uid="{00000000-0005-0000-0000-0000D72D0000}"/>
    <cellStyle name="Comma [0] 2 92 2 2" xfId="11980" hidden="1" xr:uid="{00000000-0005-0000-0000-0000CF2E0000}"/>
    <cellStyle name="Comma [0] 2 92 2 2" xfId="13199" hidden="1" xr:uid="{00000000-0005-0000-0000-000092330000}"/>
    <cellStyle name="Comma [0] 2 92 2 2" xfId="13488" hidden="1" xr:uid="{00000000-0005-0000-0000-0000B3340000}"/>
    <cellStyle name="Comma [0] 2 92 2 2" xfId="13736" hidden="1" xr:uid="{00000000-0005-0000-0000-0000AB350000}"/>
    <cellStyle name="Comma [0] 2 92 2 2" xfId="14955" hidden="1" xr:uid="{00000000-0005-0000-0000-00006E3A0000}"/>
    <cellStyle name="Comma [0] 2 92 2 2" xfId="15244" hidden="1" xr:uid="{00000000-0005-0000-0000-00008F3B0000}"/>
    <cellStyle name="Comma [0] 2 92 2 2" xfId="15492" hidden="1" xr:uid="{00000000-0005-0000-0000-0000873C0000}"/>
    <cellStyle name="Comma [0] 2 92 2 2" xfId="16708" hidden="1" xr:uid="{00000000-0005-0000-0000-000047410000}"/>
    <cellStyle name="Comma [0] 2 92 2 2" xfId="16997" hidden="1" xr:uid="{00000000-0005-0000-0000-000068420000}"/>
    <cellStyle name="Comma [0] 2 92 2 2" xfId="17245" hidden="1" xr:uid="{00000000-0005-0000-0000-000060430000}"/>
    <cellStyle name="Comma [0] 2 92 2 2" xfId="18458" hidden="1" xr:uid="{00000000-0005-0000-0000-00001D480000}"/>
    <cellStyle name="Comma [0] 2 92 2 2" xfId="18747" hidden="1" xr:uid="{00000000-0005-0000-0000-00003E490000}"/>
    <cellStyle name="Comma [0] 2 92 2 2" xfId="18995" hidden="1" xr:uid="{00000000-0005-0000-0000-0000364A0000}"/>
    <cellStyle name="Comma [0] 2 92 2 2" xfId="20202" hidden="1" xr:uid="{00000000-0005-0000-0000-0000ED4E0000}"/>
    <cellStyle name="Comma [0] 2 92 2 2" xfId="20491" hidden="1" xr:uid="{00000000-0005-0000-0000-00000E500000}"/>
    <cellStyle name="Comma [0] 2 92 2 2" xfId="20739" hidden="1" xr:uid="{00000000-0005-0000-0000-000006510000}"/>
    <cellStyle name="Comma [0] 2 92 2 2" xfId="21936" hidden="1" xr:uid="{00000000-0005-0000-0000-0000B3550000}"/>
    <cellStyle name="Comma [0] 2 92 2 2" xfId="22225" hidden="1" xr:uid="{00000000-0005-0000-0000-0000D4560000}"/>
    <cellStyle name="Comma [0] 2 92 2 2" xfId="22473" hidden="1" xr:uid="{00000000-0005-0000-0000-0000CC570000}"/>
    <cellStyle name="Comma [0] 2 92 2 2" xfId="23660" hidden="1" xr:uid="{00000000-0005-0000-0000-00006F5C0000}"/>
    <cellStyle name="Comma [0] 2 92 2 2" xfId="23949" hidden="1" xr:uid="{00000000-0005-0000-0000-0000905D0000}"/>
    <cellStyle name="Comma [0] 2 92 2 2" xfId="24197" hidden="1" xr:uid="{00000000-0005-0000-0000-0000885E0000}"/>
    <cellStyle name="Comma [0] 2 92 2 2" xfId="25367" hidden="1" xr:uid="{00000000-0005-0000-0000-00001A630000}"/>
    <cellStyle name="Comma [0] 2 92 2 2" xfId="25656" hidden="1" xr:uid="{00000000-0005-0000-0000-00003B640000}"/>
    <cellStyle name="Comma [0] 2 92 2 2" xfId="25904" hidden="1" xr:uid="{00000000-0005-0000-0000-000033650000}"/>
    <cellStyle name="Comma [0] 2 92 2 2" xfId="27061" hidden="1" xr:uid="{00000000-0005-0000-0000-0000B8690000}"/>
    <cellStyle name="Comma [0] 2 92 2 2" xfId="27350" hidden="1" xr:uid="{00000000-0005-0000-0000-0000D96A0000}"/>
    <cellStyle name="Comma [0] 2 92 2 2" xfId="27598" hidden="1" xr:uid="{00000000-0005-0000-0000-0000D16B0000}"/>
    <cellStyle name="Comma [0] 2 92 2 2" xfId="28722" hidden="1" xr:uid="{00000000-0005-0000-0000-000035700000}"/>
    <cellStyle name="Comma [0] 2 92 2 2" xfId="29011" hidden="1" xr:uid="{00000000-0005-0000-0000-000056710000}"/>
    <cellStyle name="Comma [0] 2 92 2 2" xfId="29259" hidden="1" xr:uid="{00000000-0005-0000-0000-00004E720000}"/>
    <cellStyle name="Comma [0] 2 92 2 2" xfId="30357" hidden="1" xr:uid="{00000000-0005-0000-0000-000098760000}"/>
    <cellStyle name="Comma [0] 2 92 2 2" xfId="30646" hidden="1" xr:uid="{00000000-0005-0000-0000-0000B9770000}"/>
    <cellStyle name="Comma [0] 2 92 2 2" xfId="30894" hidden="1" xr:uid="{00000000-0005-0000-0000-0000B1780000}"/>
    <cellStyle name="Comma [0] 2 92 2 2" xfId="31868" hidden="1" xr:uid="{00000000-0005-0000-0000-00007F7C0000}"/>
    <cellStyle name="Comma [0] 2 92 2 2" xfId="37176" hidden="1" xr:uid="{8EF3EF2B-1FB9-4881-8AD6-8E062D94FCE2}"/>
    <cellStyle name="Comma [0] 2 92 2 2" xfId="37731" hidden="1" xr:uid="{70555BD7-6C1D-44F9-974A-92286CD0AD52}"/>
    <cellStyle name="Comma [0] 2 92 2 2" xfId="38020" hidden="1" xr:uid="{170AC26F-FF3F-4B50-862B-2CB3DA5A3FA2}"/>
    <cellStyle name="Comma [0] 2 92 2 2" xfId="38268" hidden="1" xr:uid="{1764D9FF-B6B2-4D95-A4FE-2BECD20BE265}"/>
    <cellStyle name="Comma [0] 2 92 2 2" xfId="39950" hidden="1" xr:uid="{7F9A3528-B54F-4F37-8A45-1137137FA47E}"/>
    <cellStyle name="Comma [0] 2 92 2 2" xfId="40239" hidden="1" xr:uid="{842D3E20-9B5A-4EF2-976A-14B4E583C042}"/>
    <cellStyle name="Comma [0] 2 92 2 2" xfId="40487" hidden="1" xr:uid="{AD17ECDD-6DCB-40B3-8FCB-DA3D96399AA8}"/>
    <cellStyle name="Comma [0] 2 92 2 2" xfId="41706" hidden="1" xr:uid="{48A5B83C-C8AB-4CF6-9B15-1F10B5DBA538}"/>
    <cellStyle name="Comma [0] 2 92 2 2" xfId="41995" hidden="1" xr:uid="{3C31BDD8-0B15-4FDE-8F35-7D2526626E0B}"/>
    <cellStyle name="Comma [0] 2 92 2 2" xfId="42243" hidden="1" xr:uid="{4EC1B9CB-43A2-442E-BBE0-2418E92425E5}"/>
    <cellStyle name="Comma [0] 2 92 2 2" xfId="43462" hidden="1" xr:uid="{99242F3F-0CD6-4884-9CFF-03468043AD19}"/>
    <cellStyle name="Comma [0] 2 92 2 2" xfId="43751" hidden="1" xr:uid="{1A412D18-CC85-4C34-8677-756A964102E0}"/>
    <cellStyle name="Comma [0] 2 92 2 2" xfId="43999" hidden="1" xr:uid="{D01FEDE1-3A09-4683-8037-D81941AD6FA1}"/>
    <cellStyle name="Comma [0] 2 92 2 2" xfId="45218" hidden="1" xr:uid="{374C730C-F378-49AA-B49D-FDC0783BF8F4}"/>
    <cellStyle name="Comma [0] 2 92 2 2" xfId="45507" hidden="1" xr:uid="{CE982A02-6DF2-40AE-802E-046A053499AD}"/>
    <cellStyle name="Comma [0] 2 92 2 2" xfId="45755" hidden="1" xr:uid="{006CD1AD-695F-4712-85F1-9C52BC4609B5}"/>
    <cellStyle name="Comma [0] 2 92 2 2" xfId="46974" hidden="1" xr:uid="{9C8EEB99-D2A6-408D-AE34-F36E6CEDBC97}"/>
    <cellStyle name="Comma [0] 2 92 2 2" xfId="47263" hidden="1" xr:uid="{F82641EA-8BAD-4DD9-B129-6D70C215DB15}"/>
    <cellStyle name="Comma [0] 2 92 2 2" xfId="47511" hidden="1" xr:uid="{CC7EA44A-6DC5-4168-ACEE-104BCAE0D907}"/>
    <cellStyle name="Comma [0] 2 92 2 2" xfId="48727" hidden="1" xr:uid="{E9A2EA84-AF0E-4D7F-82B9-7115A427AA04}"/>
    <cellStyle name="Comma [0] 2 92 2 2" xfId="49016" hidden="1" xr:uid="{3DA4DEE7-66A6-4D2F-8A13-5AB09D94A373}"/>
    <cellStyle name="Comma [0] 2 92 2 2" xfId="49264" hidden="1" xr:uid="{317B39F1-7B00-474C-9D1F-4EDB903819FE}"/>
    <cellStyle name="Comma [0] 2 92 2 2" xfId="50477" hidden="1" xr:uid="{73F148A3-CE74-4BA0-A507-01E60910DE3B}"/>
    <cellStyle name="Comma [0] 2 92 2 2" xfId="50766" hidden="1" xr:uid="{1CF31DE3-4DFE-4536-A095-6AB0EC8DB22E}"/>
    <cellStyle name="Comma [0] 2 92 2 2" xfId="51014" hidden="1" xr:uid="{6D797AE1-4142-4934-AE07-7F253B5F8FB7}"/>
    <cellStyle name="Comma [0] 2 92 2 2" xfId="52221" hidden="1" xr:uid="{F4AFD154-4545-49D9-9460-ADA120CA7370}"/>
    <cellStyle name="Comma [0] 2 92 2 2" xfId="52510" hidden="1" xr:uid="{F1A48A3C-E28D-48F1-83B5-A551C80874A2}"/>
    <cellStyle name="Comma [0] 2 92 2 2" xfId="52758" hidden="1" xr:uid="{3690D1D9-4A01-42E4-92F2-75DBD781632B}"/>
    <cellStyle name="Comma [0] 2 92 2 2" xfId="53955" hidden="1" xr:uid="{CD2F1D2B-9046-4FFE-B3D9-9A20951515D2}"/>
    <cellStyle name="Comma [0] 2 92 2 2" xfId="54244" hidden="1" xr:uid="{2A7F9784-6994-49F3-96B1-419AC262DDB0}"/>
    <cellStyle name="Comma [0] 2 92 2 2" xfId="54492" hidden="1" xr:uid="{F30A26CC-4DAB-4BCA-8F25-865BCD3A7DF2}"/>
    <cellStyle name="Comma [0] 2 92 2 2" xfId="55679" hidden="1" xr:uid="{68ABE0FC-F8B6-43D6-B8B4-77F9DE145A9F}"/>
    <cellStyle name="Comma [0] 2 92 2 2" xfId="55968" hidden="1" xr:uid="{BD21F7C7-74FF-41DB-81F2-35CF5A363E86}"/>
    <cellStyle name="Comma [0] 2 92 2 2" xfId="56216" hidden="1" xr:uid="{03D2F626-C371-4EEE-8D27-1F311775E885}"/>
    <cellStyle name="Comma [0] 2 92 2 2" xfId="57386" hidden="1" xr:uid="{F2FFBD67-0EFB-42EE-A259-C19C799BA9E7}"/>
    <cellStyle name="Comma [0] 2 92 2 2" xfId="57675" hidden="1" xr:uid="{388B816A-E067-402E-9950-2F26B4E68254}"/>
    <cellStyle name="Comma [0] 2 92 2 2" xfId="57923" hidden="1" xr:uid="{522F0B5D-51A3-4CC9-B88F-D1BFAA64F8AD}"/>
    <cellStyle name="Comma [0] 2 92 2 2" xfId="59080" hidden="1" xr:uid="{27EFDA6C-FC89-432C-8D71-A7C3895181B1}"/>
    <cellStyle name="Comma [0] 2 92 2 2" xfId="59369" hidden="1" xr:uid="{C97288E1-2C9A-44F2-A96C-E044C2F347D6}"/>
    <cellStyle name="Comma [0] 2 92 2 2" xfId="59617" hidden="1" xr:uid="{33FC61E1-B79D-4926-99C3-220AB8B2158E}"/>
    <cellStyle name="Comma [0] 2 92 2 2" xfId="60741" hidden="1" xr:uid="{BF8CF0D7-3E14-4AEC-9DBF-DBFB20D21D29}"/>
    <cellStyle name="Comma [0] 2 92 2 2" xfId="61030" hidden="1" xr:uid="{30D43C26-6E72-415A-B2DE-2B17DB5DFB8F}"/>
    <cellStyle name="Comma [0] 2 92 2 2" xfId="61278" hidden="1" xr:uid="{A07BA911-9788-4315-948E-50472D572B6F}"/>
    <cellStyle name="Comma [0] 2 92 2 2" xfId="62376" hidden="1" xr:uid="{A6BFB29F-8B1B-4429-8E9D-B112F7BABF50}"/>
    <cellStyle name="Comma [0] 2 92 2 2" xfId="62665" hidden="1" xr:uid="{6ED3A547-A1F5-4EB1-B997-76A18FB04F11}"/>
    <cellStyle name="Comma [0] 2 92 2 2" xfId="62913" hidden="1" xr:uid="{6B129AFE-AF3B-4445-8BA9-45823023F108}"/>
    <cellStyle name="Comma [0] 2 92 2 2" xfId="63887" hidden="1" xr:uid="{48D9203D-DDB2-4A9E-9583-F01FE745F6CC}"/>
    <cellStyle name="Comma [0] 2 92 3" xfId="4496" xr:uid="{00000000-0005-0000-0000-000093110000}"/>
    <cellStyle name="Comma [0] 2 92 3 2" xfId="36515" xr:uid="{E41ABF72-8279-47B5-B9C4-A7FF16BFB396}"/>
    <cellStyle name="Comma [0] 2 93" xfId="699" xr:uid="{00000000-0005-0000-0000-0000BE020000}"/>
    <cellStyle name="Comma [0] 2 93 2" xfId="1354" hidden="1" xr:uid="{00000000-0005-0000-0000-00004D050000}"/>
    <cellStyle name="Comma [0] 2 93 2" xfId="1904" hidden="1" xr:uid="{00000000-0005-0000-0000-000073070000}"/>
    <cellStyle name="Comma [0] 2 93 2" xfId="2194" hidden="1" xr:uid="{00000000-0005-0000-0000-000095080000}"/>
    <cellStyle name="Comma [0] 2 93 2" xfId="2444" hidden="1" xr:uid="{00000000-0005-0000-0000-00008F090000}"/>
    <cellStyle name="Comma [0] 2 93 2" xfId="33387" hidden="1" xr:uid="{865EC3A7-9206-46E5-8AF3-C2FC87196210}"/>
    <cellStyle name="Comma [0] 2 93 2" xfId="33934" hidden="1" xr:uid="{6714E772-B0D8-4A49-8F1C-32B51E732B52}"/>
    <cellStyle name="Comma [0] 2 93 2" xfId="34224" hidden="1" xr:uid="{85176A4D-6C4C-428F-A377-A255EA1C4405}"/>
    <cellStyle name="Comma [0] 2 93 2" xfId="34474" hidden="1" xr:uid="{67C3EBBC-BCF8-4A2A-AB01-7C8CB3F883AF}"/>
    <cellStyle name="Comma [0] 2 93 2" xfId="32752" xr:uid="{3871BB5F-9253-49F2-A08F-BA5211B881ED}"/>
    <cellStyle name="Comma [0] 2 93 2 2" xfId="5151" hidden="1" xr:uid="{00000000-0005-0000-0000-000022140000}"/>
    <cellStyle name="Comma [0] 2 93 2 2" xfId="5706" hidden="1" xr:uid="{00000000-0005-0000-0000-00004D160000}"/>
    <cellStyle name="Comma [0] 2 93 2 2" xfId="5996" hidden="1" xr:uid="{00000000-0005-0000-0000-00006F170000}"/>
    <cellStyle name="Comma [0] 2 93 2 2" xfId="6246" hidden="1" xr:uid="{00000000-0005-0000-0000-000069180000}"/>
    <cellStyle name="Comma [0] 2 93 2 2" xfId="7925" hidden="1" xr:uid="{00000000-0005-0000-0000-0000F81E0000}"/>
    <cellStyle name="Comma [0] 2 93 2 2" xfId="8215" hidden="1" xr:uid="{00000000-0005-0000-0000-00001A200000}"/>
    <cellStyle name="Comma [0] 2 93 2 2" xfId="8465" hidden="1" xr:uid="{00000000-0005-0000-0000-000014210000}"/>
    <cellStyle name="Comma [0] 2 93 2 2" xfId="9681" hidden="1" xr:uid="{00000000-0005-0000-0000-0000D4250000}"/>
    <cellStyle name="Comma [0] 2 93 2 2" xfId="9971" hidden="1" xr:uid="{00000000-0005-0000-0000-0000F6260000}"/>
    <cellStyle name="Comma [0] 2 93 2 2" xfId="10221" hidden="1" xr:uid="{00000000-0005-0000-0000-0000F0270000}"/>
    <cellStyle name="Comma [0] 2 93 2 2" xfId="11437" hidden="1" xr:uid="{00000000-0005-0000-0000-0000B02C0000}"/>
    <cellStyle name="Comma [0] 2 93 2 2" xfId="11727" hidden="1" xr:uid="{00000000-0005-0000-0000-0000D22D0000}"/>
    <cellStyle name="Comma [0] 2 93 2 2" xfId="11977" hidden="1" xr:uid="{00000000-0005-0000-0000-0000CC2E0000}"/>
    <cellStyle name="Comma [0] 2 93 2 2" xfId="13193" hidden="1" xr:uid="{00000000-0005-0000-0000-00008C330000}"/>
    <cellStyle name="Comma [0] 2 93 2 2" xfId="13483" hidden="1" xr:uid="{00000000-0005-0000-0000-0000AE340000}"/>
    <cellStyle name="Comma [0] 2 93 2 2" xfId="13733" hidden="1" xr:uid="{00000000-0005-0000-0000-0000A8350000}"/>
    <cellStyle name="Comma [0] 2 93 2 2" xfId="14949" hidden="1" xr:uid="{00000000-0005-0000-0000-0000683A0000}"/>
    <cellStyle name="Comma [0] 2 93 2 2" xfId="15239" hidden="1" xr:uid="{00000000-0005-0000-0000-00008A3B0000}"/>
    <cellStyle name="Comma [0] 2 93 2 2" xfId="15489" hidden="1" xr:uid="{00000000-0005-0000-0000-0000843C0000}"/>
    <cellStyle name="Comma [0] 2 93 2 2" xfId="16702" hidden="1" xr:uid="{00000000-0005-0000-0000-000041410000}"/>
    <cellStyle name="Comma [0] 2 93 2 2" xfId="16992" hidden="1" xr:uid="{00000000-0005-0000-0000-000063420000}"/>
    <cellStyle name="Comma [0] 2 93 2 2" xfId="17242" hidden="1" xr:uid="{00000000-0005-0000-0000-00005D430000}"/>
    <cellStyle name="Comma [0] 2 93 2 2" xfId="18452" hidden="1" xr:uid="{00000000-0005-0000-0000-000017480000}"/>
    <cellStyle name="Comma [0] 2 93 2 2" xfId="18742" hidden="1" xr:uid="{00000000-0005-0000-0000-000039490000}"/>
    <cellStyle name="Comma [0] 2 93 2 2" xfId="18992" hidden="1" xr:uid="{00000000-0005-0000-0000-0000334A0000}"/>
    <cellStyle name="Comma [0] 2 93 2 2" xfId="20196" hidden="1" xr:uid="{00000000-0005-0000-0000-0000E74E0000}"/>
    <cellStyle name="Comma [0] 2 93 2 2" xfId="20486" hidden="1" xr:uid="{00000000-0005-0000-0000-000009500000}"/>
    <cellStyle name="Comma [0] 2 93 2 2" xfId="20736" hidden="1" xr:uid="{00000000-0005-0000-0000-000003510000}"/>
    <cellStyle name="Comma [0] 2 93 2 2" xfId="21930" hidden="1" xr:uid="{00000000-0005-0000-0000-0000AD550000}"/>
    <cellStyle name="Comma [0] 2 93 2 2" xfId="22220" hidden="1" xr:uid="{00000000-0005-0000-0000-0000CF560000}"/>
    <cellStyle name="Comma [0] 2 93 2 2" xfId="22470" hidden="1" xr:uid="{00000000-0005-0000-0000-0000C9570000}"/>
    <cellStyle name="Comma [0] 2 93 2 2" xfId="23654" hidden="1" xr:uid="{00000000-0005-0000-0000-0000695C0000}"/>
    <cellStyle name="Comma [0] 2 93 2 2" xfId="23944" hidden="1" xr:uid="{00000000-0005-0000-0000-00008B5D0000}"/>
    <cellStyle name="Comma [0] 2 93 2 2" xfId="24194" hidden="1" xr:uid="{00000000-0005-0000-0000-0000855E0000}"/>
    <cellStyle name="Comma [0] 2 93 2 2" xfId="25361" hidden="1" xr:uid="{00000000-0005-0000-0000-000014630000}"/>
    <cellStyle name="Comma [0] 2 93 2 2" xfId="25651" hidden="1" xr:uid="{00000000-0005-0000-0000-000036640000}"/>
    <cellStyle name="Comma [0] 2 93 2 2" xfId="25901" hidden="1" xr:uid="{00000000-0005-0000-0000-000030650000}"/>
    <cellStyle name="Comma [0] 2 93 2 2" xfId="27055" hidden="1" xr:uid="{00000000-0005-0000-0000-0000B2690000}"/>
    <cellStyle name="Comma [0] 2 93 2 2" xfId="27345" hidden="1" xr:uid="{00000000-0005-0000-0000-0000D46A0000}"/>
    <cellStyle name="Comma [0] 2 93 2 2" xfId="27595" hidden="1" xr:uid="{00000000-0005-0000-0000-0000CE6B0000}"/>
    <cellStyle name="Comma [0] 2 93 2 2" xfId="28716" hidden="1" xr:uid="{00000000-0005-0000-0000-00002F700000}"/>
    <cellStyle name="Comma [0] 2 93 2 2" xfId="29006" hidden="1" xr:uid="{00000000-0005-0000-0000-000051710000}"/>
    <cellStyle name="Comma [0] 2 93 2 2" xfId="29256" hidden="1" xr:uid="{00000000-0005-0000-0000-00004B720000}"/>
    <cellStyle name="Comma [0] 2 93 2 2" xfId="30351" hidden="1" xr:uid="{00000000-0005-0000-0000-000092760000}"/>
    <cellStyle name="Comma [0] 2 93 2 2" xfId="30641" hidden="1" xr:uid="{00000000-0005-0000-0000-0000B4770000}"/>
    <cellStyle name="Comma [0] 2 93 2 2" xfId="30891" hidden="1" xr:uid="{00000000-0005-0000-0000-0000AE780000}"/>
    <cellStyle name="Comma [0] 2 93 2 2" xfId="31862" hidden="1" xr:uid="{00000000-0005-0000-0000-0000797C0000}"/>
    <cellStyle name="Comma [0] 2 93 2 2" xfId="37170" hidden="1" xr:uid="{FAEF3FC0-E975-4F34-A030-F43EDBC47B11}"/>
    <cellStyle name="Comma [0] 2 93 2 2" xfId="37725" hidden="1" xr:uid="{FE5B803A-081B-4EBD-AA70-2460614D0EB6}"/>
    <cellStyle name="Comma [0] 2 93 2 2" xfId="38015" hidden="1" xr:uid="{0E65198E-D38A-4FF2-811B-2E0BE7B749FC}"/>
    <cellStyle name="Comma [0] 2 93 2 2" xfId="38265" hidden="1" xr:uid="{430E6D84-CE3C-4B37-B47F-A197C0788121}"/>
    <cellStyle name="Comma [0] 2 93 2 2" xfId="39944" hidden="1" xr:uid="{4686DE43-5AFE-4507-A8AD-E475C4992E11}"/>
    <cellStyle name="Comma [0] 2 93 2 2" xfId="40234" hidden="1" xr:uid="{7263CBA4-D36C-4EC2-9EA2-8B8905C326FD}"/>
    <cellStyle name="Comma [0] 2 93 2 2" xfId="40484" hidden="1" xr:uid="{204C35E5-1BC8-44CF-BA7A-C6FDFDD7D8B1}"/>
    <cellStyle name="Comma [0] 2 93 2 2" xfId="41700" hidden="1" xr:uid="{A6E18992-68E5-4470-8545-DA2FECC2CA79}"/>
    <cellStyle name="Comma [0] 2 93 2 2" xfId="41990" hidden="1" xr:uid="{5D60EE5E-9F34-476D-A37E-7D9987ECF75C}"/>
    <cellStyle name="Comma [0] 2 93 2 2" xfId="42240" hidden="1" xr:uid="{5F21401F-58BB-4FFC-8FCA-3F793A88ADE8}"/>
    <cellStyle name="Comma [0] 2 93 2 2" xfId="43456" hidden="1" xr:uid="{FE721787-A1D7-4405-9B40-93516EA2B66A}"/>
    <cellStyle name="Comma [0] 2 93 2 2" xfId="43746" hidden="1" xr:uid="{0852D3D5-802D-4749-B766-B5BB9EB21174}"/>
    <cellStyle name="Comma [0] 2 93 2 2" xfId="43996" hidden="1" xr:uid="{86DCF78C-D76F-4D41-B3E2-208B4C14ECA9}"/>
    <cellStyle name="Comma [0] 2 93 2 2" xfId="45212" hidden="1" xr:uid="{A2180671-24EC-435D-A6BE-9EA485B7D6CA}"/>
    <cellStyle name="Comma [0] 2 93 2 2" xfId="45502" hidden="1" xr:uid="{556DBAC3-1B3B-402A-B88B-FAC7441D079B}"/>
    <cellStyle name="Comma [0] 2 93 2 2" xfId="45752" hidden="1" xr:uid="{5A2B9009-C64C-414F-A81F-1D9B419C10FC}"/>
    <cellStyle name="Comma [0] 2 93 2 2" xfId="46968" hidden="1" xr:uid="{F8CA6DEB-4F76-4125-A31D-463B9DCEE49D}"/>
    <cellStyle name="Comma [0] 2 93 2 2" xfId="47258" hidden="1" xr:uid="{2ADC34F6-73C1-457E-979B-20405B5BC8DA}"/>
    <cellStyle name="Comma [0] 2 93 2 2" xfId="47508" hidden="1" xr:uid="{37FFACF3-E875-4692-9481-C63268D11389}"/>
    <cellStyle name="Comma [0] 2 93 2 2" xfId="48721" hidden="1" xr:uid="{4ACDCF77-6BCD-48F4-AA55-B288D66C9221}"/>
    <cellStyle name="Comma [0] 2 93 2 2" xfId="49011" hidden="1" xr:uid="{1699605E-7B94-47CF-B97B-FA329CA5FA92}"/>
    <cellStyle name="Comma [0] 2 93 2 2" xfId="49261" hidden="1" xr:uid="{1B33B49C-FA1C-494A-BC11-ACFE437BB720}"/>
    <cellStyle name="Comma [0] 2 93 2 2" xfId="50471" hidden="1" xr:uid="{ECFEB765-2EEE-4D72-9A8F-CE2398A1672A}"/>
    <cellStyle name="Comma [0] 2 93 2 2" xfId="50761" hidden="1" xr:uid="{AC39F7A1-1E4F-448F-AB42-3A3904F01837}"/>
    <cellStyle name="Comma [0] 2 93 2 2" xfId="51011" hidden="1" xr:uid="{E556DE44-54C5-44D6-8487-D424864E371C}"/>
    <cellStyle name="Comma [0] 2 93 2 2" xfId="52215" hidden="1" xr:uid="{D98E3F77-FC2A-49CB-B2AF-4F249094E6F2}"/>
    <cellStyle name="Comma [0] 2 93 2 2" xfId="52505" hidden="1" xr:uid="{4DBC8332-5C49-4899-98BA-CE272ABB8FC9}"/>
    <cellStyle name="Comma [0] 2 93 2 2" xfId="52755" hidden="1" xr:uid="{4295262B-05B2-4E07-87BF-0EA8AB0EF77E}"/>
    <cellStyle name="Comma [0] 2 93 2 2" xfId="53949" hidden="1" xr:uid="{9AAE2936-4397-4C19-93CD-3D175DE780BB}"/>
    <cellStyle name="Comma [0] 2 93 2 2" xfId="54239" hidden="1" xr:uid="{170E7FC4-0E92-40E3-8B52-1CF42DDCB53F}"/>
    <cellStyle name="Comma [0] 2 93 2 2" xfId="54489" hidden="1" xr:uid="{0E13511B-4063-4145-8927-D87627500556}"/>
    <cellStyle name="Comma [0] 2 93 2 2" xfId="55673" hidden="1" xr:uid="{191B4253-1E1E-4FBF-8AFD-0AFE76A9EF6C}"/>
    <cellStyle name="Comma [0] 2 93 2 2" xfId="55963" hidden="1" xr:uid="{70625088-4C23-4D74-90C1-A2F9A0297720}"/>
    <cellStyle name="Comma [0] 2 93 2 2" xfId="56213" hidden="1" xr:uid="{A321CCF3-7463-4EF7-B87A-0384E20EB7D9}"/>
    <cellStyle name="Comma [0] 2 93 2 2" xfId="57380" hidden="1" xr:uid="{5212575E-CB9D-4E1D-ABD3-23AC36FAC462}"/>
    <cellStyle name="Comma [0] 2 93 2 2" xfId="57670" hidden="1" xr:uid="{1F3863E7-984F-4056-94EE-7A772458A84E}"/>
    <cellStyle name="Comma [0] 2 93 2 2" xfId="57920" hidden="1" xr:uid="{EE0C6950-2BB5-42D5-A141-807323CF1838}"/>
    <cellStyle name="Comma [0] 2 93 2 2" xfId="59074" hidden="1" xr:uid="{A7781483-5595-4F02-B27E-81B0D01C727A}"/>
    <cellStyle name="Comma [0] 2 93 2 2" xfId="59364" hidden="1" xr:uid="{050A4C71-2841-4499-8EEC-5538EBB93283}"/>
    <cellStyle name="Comma [0] 2 93 2 2" xfId="59614" hidden="1" xr:uid="{EF184B24-24A6-4F1B-A5DD-AC41ADA2D9D4}"/>
    <cellStyle name="Comma [0] 2 93 2 2" xfId="60735" hidden="1" xr:uid="{2B64177B-1B0E-4938-9B1D-51A21BBA46F1}"/>
    <cellStyle name="Comma [0] 2 93 2 2" xfId="61025" hidden="1" xr:uid="{25D668A5-C609-49DC-92DB-943926836EB7}"/>
    <cellStyle name="Comma [0] 2 93 2 2" xfId="61275" hidden="1" xr:uid="{DC36F34C-05C5-40E9-9436-95F0CECEC5AF}"/>
    <cellStyle name="Comma [0] 2 93 2 2" xfId="62370" hidden="1" xr:uid="{32BFFA1B-8107-45A1-B77C-EBAEE3F198C1}"/>
    <cellStyle name="Comma [0] 2 93 2 2" xfId="62660" hidden="1" xr:uid="{1487B805-34EC-4202-A457-DA07AD8AEF1E}"/>
    <cellStyle name="Comma [0] 2 93 2 2" xfId="62910" hidden="1" xr:uid="{A014B035-0090-4E8F-B1D8-53E01E6E7435}"/>
    <cellStyle name="Comma [0] 2 93 2 2" xfId="63881" hidden="1" xr:uid="{B5435490-DAA9-40C3-8E62-3AFF0BDA2DAB}"/>
    <cellStyle name="Comma [0] 2 93 3" xfId="4490" xr:uid="{00000000-0005-0000-0000-00008D110000}"/>
    <cellStyle name="Comma [0] 2 93 3 2" xfId="36509" xr:uid="{EF40D55B-7ADF-4BD1-B806-AB073B8F970B}"/>
    <cellStyle name="Comma [0] 2 94" xfId="697" xr:uid="{00000000-0005-0000-0000-0000BC020000}"/>
    <cellStyle name="Comma [0] 2 94 2" xfId="1352" hidden="1" xr:uid="{00000000-0005-0000-0000-00004B050000}"/>
    <cellStyle name="Comma [0] 2 94 2" xfId="1902" hidden="1" xr:uid="{00000000-0005-0000-0000-000071070000}"/>
    <cellStyle name="Comma [0] 2 94 2" xfId="2192" hidden="1" xr:uid="{00000000-0005-0000-0000-000093080000}"/>
    <cellStyle name="Comma [0] 2 94 2" xfId="2442" hidden="1" xr:uid="{00000000-0005-0000-0000-00008D090000}"/>
    <cellStyle name="Comma [0] 2 94 2" xfId="33385" hidden="1" xr:uid="{EECBC721-6269-4A40-B353-7ECBE6730297}"/>
    <cellStyle name="Comma [0] 2 94 2" xfId="33932" hidden="1" xr:uid="{43B674D3-BFD2-45C3-A67F-9C663FB5D524}"/>
    <cellStyle name="Comma [0] 2 94 2" xfId="34222" hidden="1" xr:uid="{24005995-C507-4DC0-8926-DA0E30FEEA0B}"/>
    <cellStyle name="Comma [0] 2 94 2" xfId="34472" hidden="1" xr:uid="{7F04CD8C-5556-49DB-BD15-D12DA6C0DA9F}"/>
    <cellStyle name="Comma [0] 2 94 2" xfId="32750" xr:uid="{F8F3724A-EA54-4C80-BCB5-4A61F4018952}"/>
    <cellStyle name="Comma [0] 2 94 2 2" xfId="5149" hidden="1" xr:uid="{00000000-0005-0000-0000-000020140000}"/>
    <cellStyle name="Comma [0] 2 94 2 2" xfId="5704" hidden="1" xr:uid="{00000000-0005-0000-0000-00004B160000}"/>
    <cellStyle name="Comma [0] 2 94 2 2" xfId="5994" hidden="1" xr:uid="{00000000-0005-0000-0000-00006D170000}"/>
    <cellStyle name="Comma [0] 2 94 2 2" xfId="6244" hidden="1" xr:uid="{00000000-0005-0000-0000-000067180000}"/>
    <cellStyle name="Comma [0] 2 94 2 2" xfId="7923" hidden="1" xr:uid="{00000000-0005-0000-0000-0000F61E0000}"/>
    <cellStyle name="Comma [0] 2 94 2 2" xfId="8213" hidden="1" xr:uid="{00000000-0005-0000-0000-000018200000}"/>
    <cellStyle name="Comma [0] 2 94 2 2" xfId="8463" hidden="1" xr:uid="{00000000-0005-0000-0000-000012210000}"/>
    <cellStyle name="Comma [0] 2 94 2 2" xfId="9679" hidden="1" xr:uid="{00000000-0005-0000-0000-0000D2250000}"/>
    <cellStyle name="Comma [0] 2 94 2 2" xfId="9969" hidden="1" xr:uid="{00000000-0005-0000-0000-0000F4260000}"/>
    <cellStyle name="Comma [0] 2 94 2 2" xfId="10219" hidden="1" xr:uid="{00000000-0005-0000-0000-0000EE270000}"/>
    <cellStyle name="Comma [0] 2 94 2 2" xfId="11435" hidden="1" xr:uid="{00000000-0005-0000-0000-0000AE2C0000}"/>
    <cellStyle name="Comma [0] 2 94 2 2" xfId="11725" hidden="1" xr:uid="{00000000-0005-0000-0000-0000D02D0000}"/>
    <cellStyle name="Comma [0] 2 94 2 2" xfId="11975" hidden="1" xr:uid="{00000000-0005-0000-0000-0000CA2E0000}"/>
    <cellStyle name="Comma [0] 2 94 2 2" xfId="13191" hidden="1" xr:uid="{00000000-0005-0000-0000-00008A330000}"/>
    <cellStyle name="Comma [0] 2 94 2 2" xfId="13481" hidden="1" xr:uid="{00000000-0005-0000-0000-0000AC340000}"/>
    <cellStyle name="Comma [0] 2 94 2 2" xfId="13731" hidden="1" xr:uid="{00000000-0005-0000-0000-0000A6350000}"/>
    <cellStyle name="Comma [0] 2 94 2 2" xfId="14947" hidden="1" xr:uid="{00000000-0005-0000-0000-0000663A0000}"/>
    <cellStyle name="Comma [0] 2 94 2 2" xfId="15237" hidden="1" xr:uid="{00000000-0005-0000-0000-0000883B0000}"/>
    <cellStyle name="Comma [0] 2 94 2 2" xfId="15487" hidden="1" xr:uid="{00000000-0005-0000-0000-0000823C0000}"/>
    <cellStyle name="Comma [0] 2 94 2 2" xfId="16700" hidden="1" xr:uid="{00000000-0005-0000-0000-00003F410000}"/>
    <cellStyle name="Comma [0] 2 94 2 2" xfId="16990" hidden="1" xr:uid="{00000000-0005-0000-0000-000061420000}"/>
    <cellStyle name="Comma [0] 2 94 2 2" xfId="17240" hidden="1" xr:uid="{00000000-0005-0000-0000-00005B430000}"/>
    <cellStyle name="Comma [0] 2 94 2 2" xfId="18450" hidden="1" xr:uid="{00000000-0005-0000-0000-000015480000}"/>
    <cellStyle name="Comma [0] 2 94 2 2" xfId="18740" hidden="1" xr:uid="{00000000-0005-0000-0000-000037490000}"/>
    <cellStyle name="Comma [0] 2 94 2 2" xfId="18990" hidden="1" xr:uid="{00000000-0005-0000-0000-0000314A0000}"/>
    <cellStyle name="Comma [0] 2 94 2 2" xfId="20194" hidden="1" xr:uid="{00000000-0005-0000-0000-0000E54E0000}"/>
    <cellStyle name="Comma [0] 2 94 2 2" xfId="20484" hidden="1" xr:uid="{00000000-0005-0000-0000-000007500000}"/>
    <cellStyle name="Comma [0] 2 94 2 2" xfId="20734" hidden="1" xr:uid="{00000000-0005-0000-0000-000001510000}"/>
    <cellStyle name="Comma [0] 2 94 2 2" xfId="21928" hidden="1" xr:uid="{00000000-0005-0000-0000-0000AB550000}"/>
    <cellStyle name="Comma [0] 2 94 2 2" xfId="22218" hidden="1" xr:uid="{00000000-0005-0000-0000-0000CD560000}"/>
    <cellStyle name="Comma [0] 2 94 2 2" xfId="22468" hidden="1" xr:uid="{00000000-0005-0000-0000-0000C7570000}"/>
    <cellStyle name="Comma [0] 2 94 2 2" xfId="23652" hidden="1" xr:uid="{00000000-0005-0000-0000-0000675C0000}"/>
    <cellStyle name="Comma [0] 2 94 2 2" xfId="23942" hidden="1" xr:uid="{00000000-0005-0000-0000-0000895D0000}"/>
    <cellStyle name="Comma [0] 2 94 2 2" xfId="24192" hidden="1" xr:uid="{00000000-0005-0000-0000-0000835E0000}"/>
    <cellStyle name="Comma [0] 2 94 2 2" xfId="25359" hidden="1" xr:uid="{00000000-0005-0000-0000-000012630000}"/>
    <cellStyle name="Comma [0] 2 94 2 2" xfId="25649" hidden="1" xr:uid="{00000000-0005-0000-0000-000034640000}"/>
    <cellStyle name="Comma [0] 2 94 2 2" xfId="25899" hidden="1" xr:uid="{00000000-0005-0000-0000-00002E650000}"/>
    <cellStyle name="Comma [0] 2 94 2 2" xfId="27053" hidden="1" xr:uid="{00000000-0005-0000-0000-0000B0690000}"/>
    <cellStyle name="Comma [0] 2 94 2 2" xfId="27343" hidden="1" xr:uid="{00000000-0005-0000-0000-0000D26A0000}"/>
    <cellStyle name="Comma [0] 2 94 2 2" xfId="27593" hidden="1" xr:uid="{00000000-0005-0000-0000-0000CC6B0000}"/>
    <cellStyle name="Comma [0] 2 94 2 2" xfId="28714" hidden="1" xr:uid="{00000000-0005-0000-0000-00002D700000}"/>
    <cellStyle name="Comma [0] 2 94 2 2" xfId="29004" hidden="1" xr:uid="{00000000-0005-0000-0000-00004F710000}"/>
    <cellStyle name="Comma [0] 2 94 2 2" xfId="29254" hidden="1" xr:uid="{00000000-0005-0000-0000-000049720000}"/>
    <cellStyle name="Comma [0] 2 94 2 2" xfId="30349" hidden="1" xr:uid="{00000000-0005-0000-0000-000090760000}"/>
    <cellStyle name="Comma [0] 2 94 2 2" xfId="30639" hidden="1" xr:uid="{00000000-0005-0000-0000-0000B2770000}"/>
    <cellStyle name="Comma [0] 2 94 2 2" xfId="30889" hidden="1" xr:uid="{00000000-0005-0000-0000-0000AC780000}"/>
    <cellStyle name="Comma [0] 2 94 2 2" xfId="31860" hidden="1" xr:uid="{00000000-0005-0000-0000-0000777C0000}"/>
    <cellStyle name="Comma [0] 2 94 2 2" xfId="37168" hidden="1" xr:uid="{4FA4B839-AC9F-4FE9-81F6-93A59D36628B}"/>
    <cellStyle name="Comma [0] 2 94 2 2" xfId="37723" hidden="1" xr:uid="{4923417E-5F7B-48B3-BD57-215E5D93B82E}"/>
    <cellStyle name="Comma [0] 2 94 2 2" xfId="38013" hidden="1" xr:uid="{5FFA8D2E-D936-42A5-930E-A0B2503B3114}"/>
    <cellStyle name="Comma [0] 2 94 2 2" xfId="38263" hidden="1" xr:uid="{AC858674-B2A8-4EF0-96EE-F34AF2EE5A64}"/>
    <cellStyle name="Comma [0] 2 94 2 2" xfId="39942" hidden="1" xr:uid="{5C1401C5-B52A-49EC-ABD6-03FC4ED748E5}"/>
    <cellStyle name="Comma [0] 2 94 2 2" xfId="40232" hidden="1" xr:uid="{CC9ACC9C-6838-46C5-A477-91C2E3846ED2}"/>
    <cellStyle name="Comma [0] 2 94 2 2" xfId="40482" hidden="1" xr:uid="{9A607ACD-8B02-42D6-A21C-8F3573332139}"/>
    <cellStyle name="Comma [0] 2 94 2 2" xfId="41698" hidden="1" xr:uid="{DB5D424C-9128-49FF-A5BF-9BC1885B5842}"/>
    <cellStyle name="Comma [0] 2 94 2 2" xfId="41988" hidden="1" xr:uid="{E2C4E81E-3E25-4188-87E7-98E5C02C581C}"/>
    <cellStyle name="Comma [0] 2 94 2 2" xfId="42238" hidden="1" xr:uid="{E58F300F-58D1-4CDB-8A53-0FC907A74ED1}"/>
    <cellStyle name="Comma [0] 2 94 2 2" xfId="43454" hidden="1" xr:uid="{8E449BAF-33D6-49E5-9298-FC4928D58663}"/>
    <cellStyle name="Comma [0] 2 94 2 2" xfId="43744" hidden="1" xr:uid="{261431A9-4F72-477F-82FB-3C686FA3345B}"/>
    <cellStyle name="Comma [0] 2 94 2 2" xfId="43994" hidden="1" xr:uid="{14FC5455-12B7-4A9E-B0C7-17EEDFA31F9F}"/>
    <cellStyle name="Comma [0] 2 94 2 2" xfId="45210" hidden="1" xr:uid="{286CB2BF-C683-4EE6-A2FC-F242CB02590F}"/>
    <cellStyle name="Comma [0] 2 94 2 2" xfId="45500" hidden="1" xr:uid="{272FA4ED-C342-4C13-8F96-F6CB9646FC73}"/>
    <cellStyle name="Comma [0] 2 94 2 2" xfId="45750" hidden="1" xr:uid="{0CD5763A-0C86-4219-A442-5AC03F6EB1BD}"/>
    <cellStyle name="Comma [0] 2 94 2 2" xfId="46966" hidden="1" xr:uid="{87AA381D-A3E7-477D-9FD2-16CCCBE4EEDB}"/>
    <cellStyle name="Comma [0] 2 94 2 2" xfId="47256" hidden="1" xr:uid="{37CB925D-9950-4BE7-A935-FE760D158C8E}"/>
    <cellStyle name="Comma [0] 2 94 2 2" xfId="47506" hidden="1" xr:uid="{DBA0E962-546E-4D9E-AC44-2BFF5F6F0C1B}"/>
    <cellStyle name="Comma [0] 2 94 2 2" xfId="48719" hidden="1" xr:uid="{34EF0E20-0C11-46A9-8533-53CA29E6F7BE}"/>
    <cellStyle name="Comma [0] 2 94 2 2" xfId="49009" hidden="1" xr:uid="{ADA7DD7F-0C49-4B79-9F11-02931B13F8AE}"/>
    <cellStyle name="Comma [0] 2 94 2 2" xfId="49259" hidden="1" xr:uid="{95DED680-2485-474C-9AD1-7B2CADE61DBD}"/>
    <cellStyle name="Comma [0] 2 94 2 2" xfId="50469" hidden="1" xr:uid="{503A2F2A-C0B6-45A8-A8B8-6D6361B41ED2}"/>
    <cellStyle name="Comma [0] 2 94 2 2" xfId="50759" hidden="1" xr:uid="{B6767414-0CBF-49D4-8EE0-BE7E191BEE3E}"/>
    <cellStyle name="Comma [0] 2 94 2 2" xfId="51009" hidden="1" xr:uid="{D7A839C5-0F47-4C9B-B694-1762A31012C4}"/>
    <cellStyle name="Comma [0] 2 94 2 2" xfId="52213" hidden="1" xr:uid="{EADD1FAB-7445-439C-9821-D929A69645CF}"/>
    <cellStyle name="Comma [0] 2 94 2 2" xfId="52503" hidden="1" xr:uid="{8422A291-1AA9-47F9-AE49-56A9CF44C6B9}"/>
    <cellStyle name="Comma [0] 2 94 2 2" xfId="52753" hidden="1" xr:uid="{37FF2287-DE1F-40F9-980B-9E159F826BFF}"/>
    <cellStyle name="Comma [0] 2 94 2 2" xfId="53947" hidden="1" xr:uid="{850AB283-9322-42CB-9A48-60CCBB4FDCEE}"/>
    <cellStyle name="Comma [0] 2 94 2 2" xfId="54237" hidden="1" xr:uid="{620230EB-F580-4812-944A-F722C583CD4E}"/>
    <cellStyle name="Comma [0] 2 94 2 2" xfId="54487" hidden="1" xr:uid="{74E10DAD-1738-4015-BE29-3EFC28D9FFAE}"/>
    <cellStyle name="Comma [0] 2 94 2 2" xfId="55671" hidden="1" xr:uid="{EC29C045-2D58-4D8B-9739-B77C8D1FDB2A}"/>
    <cellStyle name="Comma [0] 2 94 2 2" xfId="55961" hidden="1" xr:uid="{33285640-6784-445D-BD38-0EA8E2631370}"/>
    <cellStyle name="Comma [0] 2 94 2 2" xfId="56211" hidden="1" xr:uid="{29BB3DDA-7EC7-467F-BA11-18E3B5029219}"/>
    <cellStyle name="Comma [0] 2 94 2 2" xfId="57378" hidden="1" xr:uid="{C0EF4B47-B216-4768-83CC-843D98565D59}"/>
    <cellStyle name="Comma [0] 2 94 2 2" xfId="57668" hidden="1" xr:uid="{C4F7BCEF-BB6A-4DF5-94F6-7AAFB86F5045}"/>
    <cellStyle name="Comma [0] 2 94 2 2" xfId="57918" hidden="1" xr:uid="{FC73E548-0A93-4965-A27F-BE1C8BF866CC}"/>
    <cellStyle name="Comma [0] 2 94 2 2" xfId="59072" hidden="1" xr:uid="{B916F5B9-17FE-4A4F-B295-6F4BC9C048B4}"/>
    <cellStyle name="Comma [0] 2 94 2 2" xfId="59362" hidden="1" xr:uid="{92E4A42E-070F-44A4-9637-FDA836B14BAD}"/>
    <cellStyle name="Comma [0] 2 94 2 2" xfId="59612" hidden="1" xr:uid="{E57CC0D3-6948-4038-B595-A8E87BD46D42}"/>
    <cellStyle name="Comma [0] 2 94 2 2" xfId="60733" hidden="1" xr:uid="{61FC9BCB-9C46-4F17-88B1-0A002F855B71}"/>
    <cellStyle name="Comma [0] 2 94 2 2" xfId="61023" hidden="1" xr:uid="{61F12AA8-EDB5-4B01-8A71-0D45F685D25C}"/>
    <cellStyle name="Comma [0] 2 94 2 2" xfId="61273" hidden="1" xr:uid="{7C28C62D-1E30-4A8D-8066-C773F4E73EC2}"/>
    <cellStyle name="Comma [0] 2 94 2 2" xfId="62368" hidden="1" xr:uid="{C0A00D00-27FD-4B90-9716-6853DE2E4F41}"/>
    <cellStyle name="Comma [0] 2 94 2 2" xfId="62658" hidden="1" xr:uid="{68423626-E41E-4CF6-B1E2-73838A630D2E}"/>
    <cellStyle name="Comma [0] 2 94 2 2" xfId="62908" hidden="1" xr:uid="{28621620-BE0F-43D6-A017-2132AAEE706D}"/>
    <cellStyle name="Comma [0] 2 94 2 2" xfId="63879" hidden="1" xr:uid="{5DB6802F-C42D-418E-86FA-9163CBA661B1}"/>
    <cellStyle name="Comma [0] 2 94 3" xfId="4488" xr:uid="{00000000-0005-0000-0000-00008B110000}"/>
    <cellStyle name="Comma [0] 2 94 3 2" xfId="36507" xr:uid="{654FCF33-27A6-4EB7-AD7A-D357E1133F46}"/>
    <cellStyle name="Comma [0] 2 95" xfId="701" xr:uid="{00000000-0005-0000-0000-0000C0020000}"/>
    <cellStyle name="Comma [0] 2 95 2" xfId="1356" hidden="1" xr:uid="{00000000-0005-0000-0000-00004F050000}"/>
    <cellStyle name="Comma [0] 2 95 2" xfId="1906" hidden="1" xr:uid="{00000000-0005-0000-0000-000075070000}"/>
    <cellStyle name="Comma [0] 2 95 2" xfId="2196" hidden="1" xr:uid="{00000000-0005-0000-0000-000097080000}"/>
    <cellStyle name="Comma [0] 2 95 2" xfId="2445" hidden="1" xr:uid="{00000000-0005-0000-0000-000090090000}"/>
    <cellStyle name="Comma [0] 2 95 2" xfId="33389" hidden="1" xr:uid="{CFC48442-A70A-4524-8484-3C30F2A0BB22}"/>
    <cellStyle name="Comma [0] 2 95 2" xfId="33936" hidden="1" xr:uid="{9327C55E-7239-401E-9378-172EF161E52F}"/>
    <cellStyle name="Comma [0] 2 95 2" xfId="34226" hidden="1" xr:uid="{BB6359EB-9A01-4EB0-B4BB-71727FCE414E}"/>
    <cellStyle name="Comma [0] 2 95 2" xfId="34475" hidden="1" xr:uid="{3CCC42BB-5B24-4A05-8E6E-0CC27AE53CA6}"/>
    <cellStyle name="Comma [0] 2 95 2" xfId="32754" xr:uid="{4937070E-CCA3-4EF8-ADFF-975169A9DAF6}"/>
    <cellStyle name="Comma [0] 2 95 2 2" xfId="5153" hidden="1" xr:uid="{00000000-0005-0000-0000-000024140000}"/>
    <cellStyle name="Comma [0] 2 95 2 2" xfId="5708" hidden="1" xr:uid="{00000000-0005-0000-0000-00004F160000}"/>
    <cellStyle name="Comma [0] 2 95 2 2" xfId="5998" hidden="1" xr:uid="{00000000-0005-0000-0000-000071170000}"/>
    <cellStyle name="Comma [0] 2 95 2 2" xfId="6247" hidden="1" xr:uid="{00000000-0005-0000-0000-00006A180000}"/>
    <cellStyle name="Comma [0] 2 95 2 2" xfId="7927" hidden="1" xr:uid="{00000000-0005-0000-0000-0000FA1E0000}"/>
    <cellStyle name="Comma [0] 2 95 2 2" xfId="8217" hidden="1" xr:uid="{00000000-0005-0000-0000-00001C200000}"/>
    <cellStyle name="Comma [0] 2 95 2 2" xfId="8466" hidden="1" xr:uid="{00000000-0005-0000-0000-000015210000}"/>
    <cellStyle name="Comma [0] 2 95 2 2" xfId="9683" hidden="1" xr:uid="{00000000-0005-0000-0000-0000D6250000}"/>
    <cellStyle name="Comma [0] 2 95 2 2" xfId="9973" hidden="1" xr:uid="{00000000-0005-0000-0000-0000F8260000}"/>
    <cellStyle name="Comma [0] 2 95 2 2" xfId="10222" hidden="1" xr:uid="{00000000-0005-0000-0000-0000F1270000}"/>
    <cellStyle name="Comma [0] 2 95 2 2" xfId="11439" hidden="1" xr:uid="{00000000-0005-0000-0000-0000B22C0000}"/>
    <cellStyle name="Comma [0] 2 95 2 2" xfId="11729" hidden="1" xr:uid="{00000000-0005-0000-0000-0000D42D0000}"/>
    <cellStyle name="Comma [0] 2 95 2 2" xfId="11978" hidden="1" xr:uid="{00000000-0005-0000-0000-0000CD2E0000}"/>
    <cellStyle name="Comma [0] 2 95 2 2" xfId="13195" hidden="1" xr:uid="{00000000-0005-0000-0000-00008E330000}"/>
    <cellStyle name="Comma [0] 2 95 2 2" xfId="13485" hidden="1" xr:uid="{00000000-0005-0000-0000-0000B0340000}"/>
    <cellStyle name="Comma [0] 2 95 2 2" xfId="13734" hidden="1" xr:uid="{00000000-0005-0000-0000-0000A9350000}"/>
    <cellStyle name="Comma [0] 2 95 2 2" xfId="14951" hidden="1" xr:uid="{00000000-0005-0000-0000-00006A3A0000}"/>
    <cellStyle name="Comma [0] 2 95 2 2" xfId="15241" hidden="1" xr:uid="{00000000-0005-0000-0000-00008C3B0000}"/>
    <cellStyle name="Comma [0] 2 95 2 2" xfId="15490" hidden="1" xr:uid="{00000000-0005-0000-0000-0000853C0000}"/>
    <cellStyle name="Comma [0] 2 95 2 2" xfId="16704" hidden="1" xr:uid="{00000000-0005-0000-0000-000043410000}"/>
    <cellStyle name="Comma [0] 2 95 2 2" xfId="16994" hidden="1" xr:uid="{00000000-0005-0000-0000-000065420000}"/>
    <cellStyle name="Comma [0] 2 95 2 2" xfId="17243" hidden="1" xr:uid="{00000000-0005-0000-0000-00005E430000}"/>
    <cellStyle name="Comma [0] 2 95 2 2" xfId="18454" hidden="1" xr:uid="{00000000-0005-0000-0000-000019480000}"/>
    <cellStyle name="Comma [0] 2 95 2 2" xfId="18744" hidden="1" xr:uid="{00000000-0005-0000-0000-00003B490000}"/>
    <cellStyle name="Comma [0] 2 95 2 2" xfId="18993" hidden="1" xr:uid="{00000000-0005-0000-0000-0000344A0000}"/>
    <cellStyle name="Comma [0] 2 95 2 2" xfId="20198" hidden="1" xr:uid="{00000000-0005-0000-0000-0000E94E0000}"/>
    <cellStyle name="Comma [0] 2 95 2 2" xfId="20488" hidden="1" xr:uid="{00000000-0005-0000-0000-00000B500000}"/>
    <cellStyle name="Comma [0] 2 95 2 2" xfId="20737" hidden="1" xr:uid="{00000000-0005-0000-0000-000004510000}"/>
    <cellStyle name="Comma [0] 2 95 2 2" xfId="21932" hidden="1" xr:uid="{00000000-0005-0000-0000-0000AF550000}"/>
    <cellStyle name="Comma [0] 2 95 2 2" xfId="22222" hidden="1" xr:uid="{00000000-0005-0000-0000-0000D1560000}"/>
    <cellStyle name="Comma [0] 2 95 2 2" xfId="22471" hidden="1" xr:uid="{00000000-0005-0000-0000-0000CA570000}"/>
    <cellStyle name="Comma [0] 2 95 2 2" xfId="23656" hidden="1" xr:uid="{00000000-0005-0000-0000-00006B5C0000}"/>
    <cellStyle name="Comma [0] 2 95 2 2" xfId="23946" hidden="1" xr:uid="{00000000-0005-0000-0000-00008D5D0000}"/>
    <cellStyle name="Comma [0] 2 95 2 2" xfId="24195" hidden="1" xr:uid="{00000000-0005-0000-0000-0000865E0000}"/>
    <cellStyle name="Comma [0] 2 95 2 2" xfId="25363" hidden="1" xr:uid="{00000000-0005-0000-0000-000016630000}"/>
    <cellStyle name="Comma [0] 2 95 2 2" xfId="25653" hidden="1" xr:uid="{00000000-0005-0000-0000-000038640000}"/>
    <cellStyle name="Comma [0] 2 95 2 2" xfId="25902" hidden="1" xr:uid="{00000000-0005-0000-0000-000031650000}"/>
    <cellStyle name="Comma [0] 2 95 2 2" xfId="27057" hidden="1" xr:uid="{00000000-0005-0000-0000-0000B4690000}"/>
    <cellStyle name="Comma [0] 2 95 2 2" xfId="27347" hidden="1" xr:uid="{00000000-0005-0000-0000-0000D66A0000}"/>
    <cellStyle name="Comma [0] 2 95 2 2" xfId="27596" hidden="1" xr:uid="{00000000-0005-0000-0000-0000CF6B0000}"/>
    <cellStyle name="Comma [0] 2 95 2 2" xfId="28718" hidden="1" xr:uid="{00000000-0005-0000-0000-000031700000}"/>
    <cellStyle name="Comma [0] 2 95 2 2" xfId="29008" hidden="1" xr:uid="{00000000-0005-0000-0000-000053710000}"/>
    <cellStyle name="Comma [0] 2 95 2 2" xfId="29257" hidden="1" xr:uid="{00000000-0005-0000-0000-00004C720000}"/>
    <cellStyle name="Comma [0] 2 95 2 2" xfId="30353" hidden="1" xr:uid="{00000000-0005-0000-0000-000094760000}"/>
    <cellStyle name="Comma [0] 2 95 2 2" xfId="30643" hidden="1" xr:uid="{00000000-0005-0000-0000-0000B6770000}"/>
    <cellStyle name="Comma [0] 2 95 2 2" xfId="30892" hidden="1" xr:uid="{00000000-0005-0000-0000-0000AF780000}"/>
    <cellStyle name="Comma [0] 2 95 2 2" xfId="31864" hidden="1" xr:uid="{00000000-0005-0000-0000-00007B7C0000}"/>
    <cellStyle name="Comma [0] 2 95 2 2" xfId="37172" hidden="1" xr:uid="{6D006E0F-901C-47B7-ADEC-9628ED771CD4}"/>
    <cellStyle name="Comma [0] 2 95 2 2" xfId="37727" hidden="1" xr:uid="{0135451D-C4ED-4208-9D3A-6026DD51995D}"/>
    <cellStyle name="Comma [0] 2 95 2 2" xfId="38017" hidden="1" xr:uid="{56C2FE97-1479-4D73-9E09-169FE7504BA9}"/>
    <cellStyle name="Comma [0] 2 95 2 2" xfId="38266" hidden="1" xr:uid="{23A9E900-652A-4645-BBBD-F5CC93F523A1}"/>
    <cellStyle name="Comma [0] 2 95 2 2" xfId="39946" hidden="1" xr:uid="{D7946725-0A2C-4079-95B3-45EF665510D7}"/>
    <cellStyle name="Comma [0] 2 95 2 2" xfId="40236" hidden="1" xr:uid="{AF63D78F-FC67-4701-893F-005F9BF04501}"/>
    <cellStyle name="Comma [0] 2 95 2 2" xfId="40485" hidden="1" xr:uid="{10739170-9C8F-4CD1-9BAE-97EAF02ACF58}"/>
    <cellStyle name="Comma [0] 2 95 2 2" xfId="41702" hidden="1" xr:uid="{5F501923-E201-4566-A449-6BB76839C7AC}"/>
    <cellStyle name="Comma [0] 2 95 2 2" xfId="41992" hidden="1" xr:uid="{331FA9CB-7E5A-473F-9736-DACD84BBAB8D}"/>
    <cellStyle name="Comma [0] 2 95 2 2" xfId="42241" hidden="1" xr:uid="{43CA3478-ABBA-44D9-89C4-7E93A9292BFE}"/>
    <cellStyle name="Comma [0] 2 95 2 2" xfId="43458" hidden="1" xr:uid="{28B2D33C-5443-4EA8-85ED-13EE01CF9BEB}"/>
    <cellStyle name="Comma [0] 2 95 2 2" xfId="43748" hidden="1" xr:uid="{A779F4CA-2400-4740-97DC-C1EE6E6772FD}"/>
    <cellStyle name="Comma [0] 2 95 2 2" xfId="43997" hidden="1" xr:uid="{863C0FC7-DEF5-4B02-B605-1E476C84D798}"/>
    <cellStyle name="Comma [0] 2 95 2 2" xfId="45214" hidden="1" xr:uid="{62DE508E-2637-4F63-A86C-11943B446830}"/>
    <cellStyle name="Comma [0] 2 95 2 2" xfId="45504" hidden="1" xr:uid="{1A67EA02-025A-4203-BD86-42E6E4C1AFE3}"/>
    <cellStyle name="Comma [0] 2 95 2 2" xfId="45753" hidden="1" xr:uid="{C79BAA3C-AB9E-4E63-9C35-0CAA08D72540}"/>
    <cellStyle name="Comma [0] 2 95 2 2" xfId="46970" hidden="1" xr:uid="{9629B5F8-9FC8-4BC2-B612-7E3A5911F680}"/>
    <cellStyle name="Comma [0] 2 95 2 2" xfId="47260" hidden="1" xr:uid="{25C03BC2-4C4E-4ECE-972E-34670B2B00F0}"/>
    <cellStyle name="Comma [0] 2 95 2 2" xfId="47509" hidden="1" xr:uid="{A61D3F75-F605-488C-9575-D65BC72F4E7F}"/>
    <cellStyle name="Comma [0] 2 95 2 2" xfId="48723" hidden="1" xr:uid="{D3E8EA42-8340-44A1-950E-50DB48932EED}"/>
    <cellStyle name="Comma [0] 2 95 2 2" xfId="49013" hidden="1" xr:uid="{0DDB8374-D611-4C0F-9EE9-BD5FB5A3634C}"/>
    <cellStyle name="Comma [0] 2 95 2 2" xfId="49262" hidden="1" xr:uid="{3977563F-9175-4D6E-947D-AB70AD56C45A}"/>
    <cellStyle name="Comma [0] 2 95 2 2" xfId="50473" hidden="1" xr:uid="{4089ACF3-CD8A-4418-A9BC-E773BA6AD877}"/>
    <cellStyle name="Comma [0] 2 95 2 2" xfId="50763" hidden="1" xr:uid="{CAF2B758-5AA0-4CF1-82A7-911363632BD9}"/>
    <cellStyle name="Comma [0] 2 95 2 2" xfId="51012" hidden="1" xr:uid="{9967F1A3-00F1-4C36-BA26-F99330288324}"/>
    <cellStyle name="Comma [0] 2 95 2 2" xfId="52217" hidden="1" xr:uid="{CABBB16E-3308-4D6A-B97B-CB3315C89CA0}"/>
    <cellStyle name="Comma [0] 2 95 2 2" xfId="52507" hidden="1" xr:uid="{83B475B1-A790-4FA0-9C49-333B8CA37A2E}"/>
    <cellStyle name="Comma [0] 2 95 2 2" xfId="52756" hidden="1" xr:uid="{CA6D47F2-BFD0-49FB-B43A-AB43E15C4A6B}"/>
    <cellStyle name="Comma [0] 2 95 2 2" xfId="53951" hidden="1" xr:uid="{F7C7354C-4354-4223-9CF7-C4C2F511CFC1}"/>
    <cellStyle name="Comma [0] 2 95 2 2" xfId="54241" hidden="1" xr:uid="{8A6E4E07-48B9-4E9B-8E12-7B29D3FC7A78}"/>
    <cellStyle name="Comma [0] 2 95 2 2" xfId="54490" hidden="1" xr:uid="{D9BFF750-0B88-437D-B855-5AA5B622950A}"/>
    <cellStyle name="Comma [0] 2 95 2 2" xfId="55675" hidden="1" xr:uid="{DBE228F4-5B8D-4186-BA6C-A1B6AB6D1F86}"/>
    <cellStyle name="Comma [0] 2 95 2 2" xfId="55965" hidden="1" xr:uid="{151D9A70-B80B-4308-91AD-DB51342E8053}"/>
    <cellStyle name="Comma [0] 2 95 2 2" xfId="56214" hidden="1" xr:uid="{6A77BE04-0830-4A8C-B77F-9C4C56A9ABEB}"/>
    <cellStyle name="Comma [0] 2 95 2 2" xfId="57382" hidden="1" xr:uid="{D1A927B0-1287-4677-ABD2-F8F83EAA8C75}"/>
    <cellStyle name="Comma [0] 2 95 2 2" xfId="57672" hidden="1" xr:uid="{8D90D441-5C6B-4819-AFF9-E41887A7CA67}"/>
    <cellStyle name="Comma [0] 2 95 2 2" xfId="57921" hidden="1" xr:uid="{1E999163-B109-4649-B4B7-3C89472A361D}"/>
    <cellStyle name="Comma [0] 2 95 2 2" xfId="59076" hidden="1" xr:uid="{30239D19-9306-4F98-8AA6-C55788152FBC}"/>
    <cellStyle name="Comma [0] 2 95 2 2" xfId="59366" hidden="1" xr:uid="{FE386853-D0AB-4EDD-B42E-659A4CFFF1D2}"/>
    <cellStyle name="Comma [0] 2 95 2 2" xfId="59615" hidden="1" xr:uid="{E5BDD0E2-B0A9-4028-B916-65CBE7D9D5AA}"/>
    <cellStyle name="Comma [0] 2 95 2 2" xfId="60737" hidden="1" xr:uid="{795E293C-6341-4E0F-958D-D5F0F0F2A437}"/>
    <cellStyle name="Comma [0] 2 95 2 2" xfId="61027" hidden="1" xr:uid="{49DC2FDD-DE7A-4CDD-9E03-C303E9695955}"/>
    <cellStyle name="Comma [0] 2 95 2 2" xfId="61276" hidden="1" xr:uid="{945EC0B6-B718-418F-8D0E-B30F1F85712A}"/>
    <cellStyle name="Comma [0] 2 95 2 2" xfId="62372" hidden="1" xr:uid="{18D085F7-352E-4C1B-9B2A-154057C171DE}"/>
    <cellStyle name="Comma [0] 2 95 2 2" xfId="62662" hidden="1" xr:uid="{616BD78B-38C9-474D-8D7C-A1C88327A542}"/>
    <cellStyle name="Comma [0] 2 95 2 2" xfId="62911" hidden="1" xr:uid="{7BB75F95-2B17-4E7E-A9FF-0A954A82AA9B}"/>
    <cellStyle name="Comma [0] 2 95 2 2" xfId="63883" hidden="1" xr:uid="{A068CAE4-B6AB-41A9-A653-69FE1CBC4F91}"/>
    <cellStyle name="Comma [0] 2 95 3" xfId="4492" xr:uid="{00000000-0005-0000-0000-00008F110000}"/>
    <cellStyle name="Comma [0] 2 95 3 2" xfId="36511" xr:uid="{6F9D1A17-5278-4988-AB44-4E98560F4291}"/>
    <cellStyle name="Comma [0] 2 96" xfId="694" xr:uid="{00000000-0005-0000-0000-0000B9020000}"/>
    <cellStyle name="Comma [0] 2 96 2" xfId="1349" hidden="1" xr:uid="{00000000-0005-0000-0000-000048050000}"/>
    <cellStyle name="Comma [0] 2 96 2" xfId="1900" hidden="1" xr:uid="{00000000-0005-0000-0000-00006F070000}"/>
    <cellStyle name="Comma [0] 2 96 2" xfId="2190" hidden="1" xr:uid="{00000000-0005-0000-0000-000091080000}"/>
    <cellStyle name="Comma [0] 2 96 2" xfId="2441" hidden="1" xr:uid="{00000000-0005-0000-0000-00008C090000}"/>
    <cellStyle name="Comma [0] 2 96 2" xfId="33382" hidden="1" xr:uid="{34EBA969-0DD8-4B6E-8A97-ED9A8B19330E}"/>
    <cellStyle name="Comma [0] 2 96 2" xfId="33930" hidden="1" xr:uid="{15488220-B177-4B3F-9590-43D1651F7C77}"/>
    <cellStyle name="Comma [0] 2 96 2" xfId="34220" hidden="1" xr:uid="{3F849CDE-B607-4A75-B885-377E59E68464}"/>
    <cellStyle name="Comma [0] 2 96 2" xfId="34471" hidden="1" xr:uid="{0586B7B7-EE75-4160-AE07-DF4813903F2C}"/>
    <cellStyle name="Comma [0] 2 96 2" xfId="32747" xr:uid="{C9AEA9D6-4C9B-4693-AB8B-BE70D1055DE8}"/>
    <cellStyle name="Comma [0] 2 96 2 2" xfId="5146" hidden="1" xr:uid="{00000000-0005-0000-0000-00001D140000}"/>
    <cellStyle name="Comma [0] 2 96 2 2" xfId="5702" hidden="1" xr:uid="{00000000-0005-0000-0000-000049160000}"/>
    <cellStyle name="Comma [0] 2 96 2 2" xfId="5992" hidden="1" xr:uid="{00000000-0005-0000-0000-00006B170000}"/>
    <cellStyle name="Comma [0] 2 96 2 2" xfId="6243" hidden="1" xr:uid="{00000000-0005-0000-0000-000066180000}"/>
    <cellStyle name="Comma [0] 2 96 2 2" xfId="7921" hidden="1" xr:uid="{00000000-0005-0000-0000-0000F41E0000}"/>
    <cellStyle name="Comma [0] 2 96 2 2" xfId="8211" hidden="1" xr:uid="{00000000-0005-0000-0000-000016200000}"/>
    <cellStyle name="Comma [0] 2 96 2 2" xfId="8462" hidden="1" xr:uid="{00000000-0005-0000-0000-000011210000}"/>
    <cellStyle name="Comma [0] 2 96 2 2" xfId="9677" hidden="1" xr:uid="{00000000-0005-0000-0000-0000D0250000}"/>
    <cellStyle name="Comma [0] 2 96 2 2" xfId="9967" hidden="1" xr:uid="{00000000-0005-0000-0000-0000F2260000}"/>
    <cellStyle name="Comma [0] 2 96 2 2" xfId="10218" hidden="1" xr:uid="{00000000-0005-0000-0000-0000ED270000}"/>
    <cellStyle name="Comma [0] 2 96 2 2" xfId="11433" hidden="1" xr:uid="{00000000-0005-0000-0000-0000AC2C0000}"/>
    <cellStyle name="Comma [0] 2 96 2 2" xfId="11723" hidden="1" xr:uid="{00000000-0005-0000-0000-0000CE2D0000}"/>
    <cellStyle name="Comma [0] 2 96 2 2" xfId="11974" hidden="1" xr:uid="{00000000-0005-0000-0000-0000C92E0000}"/>
    <cellStyle name="Comma [0] 2 96 2 2" xfId="13189" hidden="1" xr:uid="{00000000-0005-0000-0000-000088330000}"/>
    <cellStyle name="Comma [0] 2 96 2 2" xfId="13479" hidden="1" xr:uid="{00000000-0005-0000-0000-0000AA340000}"/>
    <cellStyle name="Comma [0] 2 96 2 2" xfId="13730" hidden="1" xr:uid="{00000000-0005-0000-0000-0000A5350000}"/>
    <cellStyle name="Comma [0] 2 96 2 2" xfId="14945" hidden="1" xr:uid="{00000000-0005-0000-0000-0000643A0000}"/>
    <cellStyle name="Comma [0] 2 96 2 2" xfId="15235" hidden="1" xr:uid="{00000000-0005-0000-0000-0000863B0000}"/>
    <cellStyle name="Comma [0] 2 96 2 2" xfId="15486" hidden="1" xr:uid="{00000000-0005-0000-0000-0000813C0000}"/>
    <cellStyle name="Comma [0] 2 96 2 2" xfId="16698" hidden="1" xr:uid="{00000000-0005-0000-0000-00003D410000}"/>
    <cellStyle name="Comma [0] 2 96 2 2" xfId="16988" hidden="1" xr:uid="{00000000-0005-0000-0000-00005F420000}"/>
    <cellStyle name="Comma [0] 2 96 2 2" xfId="17239" hidden="1" xr:uid="{00000000-0005-0000-0000-00005A430000}"/>
    <cellStyle name="Comma [0] 2 96 2 2" xfId="18448" hidden="1" xr:uid="{00000000-0005-0000-0000-000013480000}"/>
    <cellStyle name="Comma [0] 2 96 2 2" xfId="18738" hidden="1" xr:uid="{00000000-0005-0000-0000-000035490000}"/>
    <cellStyle name="Comma [0] 2 96 2 2" xfId="18989" hidden="1" xr:uid="{00000000-0005-0000-0000-0000304A0000}"/>
    <cellStyle name="Comma [0] 2 96 2 2" xfId="20192" hidden="1" xr:uid="{00000000-0005-0000-0000-0000E34E0000}"/>
    <cellStyle name="Comma [0] 2 96 2 2" xfId="20482" hidden="1" xr:uid="{00000000-0005-0000-0000-000005500000}"/>
    <cellStyle name="Comma [0] 2 96 2 2" xfId="20733" hidden="1" xr:uid="{00000000-0005-0000-0000-000000510000}"/>
    <cellStyle name="Comma [0] 2 96 2 2" xfId="21926" hidden="1" xr:uid="{00000000-0005-0000-0000-0000A9550000}"/>
    <cellStyle name="Comma [0] 2 96 2 2" xfId="22216" hidden="1" xr:uid="{00000000-0005-0000-0000-0000CB560000}"/>
    <cellStyle name="Comma [0] 2 96 2 2" xfId="22467" hidden="1" xr:uid="{00000000-0005-0000-0000-0000C6570000}"/>
    <cellStyle name="Comma [0] 2 96 2 2" xfId="23650" hidden="1" xr:uid="{00000000-0005-0000-0000-0000655C0000}"/>
    <cellStyle name="Comma [0] 2 96 2 2" xfId="23940" hidden="1" xr:uid="{00000000-0005-0000-0000-0000875D0000}"/>
    <cellStyle name="Comma [0] 2 96 2 2" xfId="24191" hidden="1" xr:uid="{00000000-0005-0000-0000-0000825E0000}"/>
    <cellStyle name="Comma [0] 2 96 2 2" xfId="25357" hidden="1" xr:uid="{00000000-0005-0000-0000-000010630000}"/>
    <cellStyle name="Comma [0] 2 96 2 2" xfId="25647" hidden="1" xr:uid="{00000000-0005-0000-0000-000032640000}"/>
    <cellStyle name="Comma [0] 2 96 2 2" xfId="25898" hidden="1" xr:uid="{00000000-0005-0000-0000-00002D650000}"/>
    <cellStyle name="Comma [0] 2 96 2 2" xfId="27051" hidden="1" xr:uid="{00000000-0005-0000-0000-0000AE690000}"/>
    <cellStyle name="Comma [0] 2 96 2 2" xfId="27341" hidden="1" xr:uid="{00000000-0005-0000-0000-0000D06A0000}"/>
    <cellStyle name="Comma [0] 2 96 2 2" xfId="27592" hidden="1" xr:uid="{00000000-0005-0000-0000-0000CB6B0000}"/>
    <cellStyle name="Comma [0] 2 96 2 2" xfId="28712" hidden="1" xr:uid="{00000000-0005-0000-0000-00002B700000}"/>
    <cellStyle name="Comma [0] 2 96 2 2" xfId="29002" hidden="1" xr:uid="{00000000-0005-0000-0000-00004D710000}"/>
    <cellStyle name="Comma [0] 2 96 2 2" xfId="29253" hidden="1" xr:uid="{00000000-0005-0000-0000-000048720000}"/>
    <cellStyle name="Comma [0] 2 96 2 2" xfId="30347" hidden="1" xr:uid="{00000000-0005-0000-0000-00008E760000}"/>
    <cellStyle name="Comma [0] 2 96 2 2" xfId="30637" hidden="1" xr:uid="{00000000-0005-0000-0000-0000B0770000}"/>
    <cellStyle name="Comma [0] 2 96 2 2" xfId="30888" hidden="1" xr:uid="{00000000-0005-0000-0000-0000AB780000}"/>
    <cellStyle name="Comma [0] 2 96 2 2" xfId="31858" hidden="1" xr:uid="{00000000-0005-0000-0000-0000757C0000}"/>
    <cellStyle name="Comma [0] 2 96 2 2" xfId="37165" hidden="1" xr:uid="{AAB6AAA9-D003-4236-8E18-98048980EDBD}"/>
    <cellStyle name="Comma [0] 2 96 2 2" xfId="37721" hidden="1" xr:uid="{733D4CCD-0E27-4890-BC0E-E6F949DD0CBB}"/>
    <cellStyle name="Comma [0] 2 96 2 2" xfId="38011" hidden="1" xr:uid="{8ADC8ED5-F7B1-4DAC-BE4E-748B432A06AA}"/>
    <cellStyle name="Comma [0] 2 96 2 2" xfId="38262" hidden="1" xr:uid="{2D03E9D5-26DD-4DAC-B2D4-7FF7B59F93C7}"/>
    <cellStyle name="Comma [0] 2 96 2 2" xfId="39940" hidden="1" xr:uid="{1E122EE2-2D05-43AA-9FFA-7FB88BD1F3E7}"/>
    <cellStyle name="Comma [0] 2 96 2 2" xfId="40230" hidden="1" xr:uid="{CBE9CE16-6E0F-4333-97E8-E6E9FA0F2945}"/>
    <cellStyle name="Comma [0] 2 96 2 2" xfId="40481" hidden="1" xr:uid="{BEA1E668-97BB-40C4-893E-776661352ABC}"/>
    <cellStyle name="Comma [0] 2 96 2 2" xfId="41696" hidden="1" xr:uid="{4C3EAC7A-20F6-4253-BD44-94BA2AB75080}"/>
    <cellStyle name="Comma [0] 2 96 2 2" xfId="41986" hidden="1" xr:uid="{F292A715-6047-4233-8958-7026286A73E6}"/>
    <cellStyle name="Comma [0] 2 96 2 2" xfId="42237" hidden="1" xr:uid="{E1AAA507-4935-4FF2-B8F1-78BFE1BDA562}"/>
    <cellStyle name="Comma [0] 2 96 2 2" xfId="43452" hidden="1" xr:uid="{0A937C8E-1F6F-4904-8DEE-7CAA7F7DD248}"/>
    <cellStyle name="Comma [0] 2 96 2 2" xfId="43742" hidden="1" xr:uid="{3AF340AA-26FC-435F-89D0-F1CA215B8766}"/>
    <cellStyle name="Comma [0] 2 96 2 2" xfId="43993" hidden="1" xr:uid="{93ED3291-1A2F-44BC-B667-355157E56758}"/>
    <cellStyle name="Comma [0] 2 96 2 2" xfId="45208" hidden="1" xr:uid="{F576DB04-BDEB-4768-88E3-D5777E3FDF91}"/>
    <cellStyle name="Comma [0] 2 96 2 2" xfId="45498" hidden="1" xr:uid="{2ED9F080-2A04-4DE4-A8C0-8719192D9FF1}"/>
    <cellStyle name="Comma [0] 2 96 2 2" xfId="45749" hidden="1" xr:uid="{6050F9C5-50A2-4FE0-ACFA-3A371A908F68}"/>
    <cellStyle name="Comma [0] 2 96 2 2" xfId="46964" hidden="1" xr:uid="{2B20E735-B8AC-4012-A892-B073D8972BB7}"/>
    <cellStyle name="Comma [0] 2 96 2 2" xfId="47254" hidden="1" xr:uid="{E5D64208-DE67-4296-B06C-84F1D6088994}"/>
    <cellStyle name="Comma [0] 2 96 2 2" xfId="47505" hidden="1" xr:uid="{5420737C-B43C-4E95-900B-41CD921C6C1D}"/>
    <cellStyle name="Comma [0] 2 96 2 2" xfId="48717" hidden="1" xr:uid="{AA61EC51-A28F-471E-8BE4-801333256249}"/>
    <cellStyle name="Comma [0] 2 96 2 2" xfId="49007" hidden="1" xr:uid="{13380534-EFFB-4E60-88F6-83E089E365F7}"/>
    <cellStyle name="Comma [0] 2 96 2 2" xfId="49258" hidden="1" xr:uid="{AD002959-8214-451B-B47A-75F8AF6C647F}"/>
    <cellStyle name="Comma [0] 2 96 2 2" xfId="50467" hidden="1" xr:uid="{84017151-7523-4F53-BFC9-DC7BE92AE9CC}"/>
    <cellStyle name="Comma [0] 2 96 2 2" xfId="50757" hidden="1" xr:uid="{00E40021-76A1-4A91-B791-41342CA13684}"/>
    <cellStyle name="Comma [0] 2 96 2 2" xfId="51008" hidden="1" xr:uid="{1E6F92AB-6618-42DB-B067-8F8FF3D58291}"/>
    <cellStyle name="Comma [0] 2 96 2 2" xfId="52211" hidden="1" xr:uid="{102023FB-FAA9-457E-B41C-0DF7579F959D}"/>
    <cellStyle name="Comma [0] 2 96 2 2" xfId="52501" hidden="1" xr:uid="{6CF5E5C1-B93D-47D7-A367-DA7B9F431CC4}"/>
    <cellStyle name="Comma [0] 2 96 2 2" xfId="52752" hidden="1" xr:uid="{66767D30-A628-4145-BF0C-85315F8162D4}"/>
    <cellStyle name="Comma [0] 2 96 2 2" xfId="53945" hidden="1" xr:uid="{D240DF31-EAB4-426D-A127-C0D94838CDA9}"/>
    <cellStyle name="Comma [0] 2 96 2 2" xfId="54235" hidden="1" xr:uid="{F94CCC45-004A-4411-8F21-E13BE49BC77D}"/>
    <cellStyle name="Comma [0] 2 96 2 2" xfId="54486" hidden="1" xr:uid="{B8D73CF7-D479-4C50-AB99-29603242444F}"/>
    <cellStyle name="Comma [0] 2 96 2 2" xfId="55669" hidden="1" xr:uid="{5375D6C2-1EE2-4CF5-B8FF-49155EEF8B36}"/>
    <cellStyle name="Comma [0] 2 96 2 2" xfId="55959" hidden="1" xr:uid="{D6697DBA-1164-4FA9-9EA4-55D66A56A7E4}"/>
    <cellStyle name="Comma [0] 2 96 2 2" xfId="56210" hidden="1" xr:uid="{797E9E35-5B39-4A7C-AE96-3EFFC79D8BB4}"/>
    <cellStyle name="Comma [0] 2 96 2 2" xfId="57376" hidden="1" xr:uid="{77C92AA0-7607-41DE-A86B-B02A419B8E2E}"/>
    <cellStyle name="Comma [0] 2 96 2 2" xfId="57666" hidden="1" xr:uid="{F21EB497-37FF-44E4-A629-43DCDE16EBF4}"/>
    <cellStyle name="Comma [0] 2 96 2 2" xfId="57917" hidden="1" xr:uid="{A91763C2-367C-4061-BE0A-3F815426E0BD}"/>
    <cellStyle name="Comma [0] 2 96 2 2" xfId="59070" hidden="1" xr:uid="{E7E74D7A-FC59-413D-A800-31F9E398E6C0}"/>
    <cellStyle name="Comma [0] 2 96 2 2" xfId="59360" hidden="1" xr:uid="{9B094F44-7298-4DFA-87E0-EE1B0B76998F}"/>
    <cellStyle name="Comma [0] 2 96 2 2" xfId="59611" hidden="1" xr:uid="{5B003EF5-A5D7-46E9-8D20-8E4CC96D0B4A}"/>
    <cellStyle name="Comma [0] 2 96 2 2" xfId="60731" hidden="1" xr:uid="{B6DDBB5A-1047-4831-95DB-8E2921ABB87D}"/>
    <cellStyle name="Comma [0] 2 96 2 2" xfId="61021" hidden="1" xr:uid="{2253F730-F88E-439D-B7B1-13643108D0B6}"/>
    <cellStyle name="Comma [0] 2 96 2 2" xfId="61272" hidden="1" xr:uid="{BFC39C3E-6EFA-4BC1-9E89-71B953E5B9A1}"/>
    <cellStyle name="Comma [0] 2 96 2 2" xfId="62366" hidden="1" xr:uid="{F801D479-7B98-47E3-9B31-CEFAFD7118FE}"/>
    <cellStyle name="Comma [0] 2 96 2 2" xfId="62656" hidden="1" xr:uid="{6770CFC3-2C67-4E0D-A0C4-F8647342479D}"/>
    <cellStyle name="Comma [0] 2 96 2 2" xfId="62907" hidden="1" xr:uid="{C84FAFFA-F095-4366-949D-0960FAE51411}"/>
    <cellStyle name="Comma [0] 2 96 2 2" xfId="63877" hidden="1" xr:uid="{E6D7B34E-ECCA-4461-8ED9-80EAC178BE1B}"/>
    <cellStyle name="Comma [0] 2 96 3" xfId="4485" xr:uid="{00000000-0005-0000-0000-000088110000}"/>
    <cellStyle name="Comma [0] 2 96 3 2" xfId="36504" xr:uid="{C990B0CD-78D0-43AF-9EDB-4101D43D56AC}"/>
    <cellStyle name="Comma [0] 2 97" xfId="692" xr:uid="{00000000-0005-0000-0000-0000B7020000}"/>
    <cellStyle name="Comma [0] 2 97 2" xfId="1347" hidden="1" xr:uid="{00000000-0005-0000-0000-000046050000}"/>
    <cellStyle name="Comma [0] 2 97 2" xfId="1898" hidden="1" xr:uid="{00000000-0005-0000-0000-00006D070000}"/>
    <cellStyle name="Comma [0] 2 97 2" xfId="2188" hidden="1" xr:uid="{00000000-0005-0000-0000-00008F080000}"/>
    <cellStyle name="Comma [0] 2 97 2" xfId="2439" hidden="1" xr:uid="{00000000-0005-0000-0000-00008A090000}"/>
    <cellStyle name="Comma [0] 2 97 2" xfId="33380" hidden="1" xr:uid="{E33F0F86-51B3-450B-9C0A-47C7FDF525A4}"/>
    <cellStyle name="Comma [0] 2 97 2" xfId="33928" hidden="1" xr:uid="{E600A081-A434-487D-8D8E-A1C3FF43E1A4}"/>
    <cellStyle name="Comma [0] 2 97 2" xfId="34218" hidden="1" xr:uid="{72A7F1C2-5ED6-48A7-9FAE-CCA97B3B87DB}"/>
    <cellStyle name="Comma [0] 2 97 2" xfId="34469" hidden="1" xr:uid="{4C272045-5C0E-4871-A14C-01D012FFC5C6}"/>
    <cellStyle name="Comma [0] 2 97 2" xfId="32745" xr:uid="{2455C303-0949-4C27-9C90-E0623231C339}"/>
    <cellStyle name="Comma [0] 2 97 2 2" xfId="5144" hidden="1" xr:uid="{00000000-0005-0000-0000-00001B140000}"/>
    <cellStyle name="Comma [0] 2 97 2 2" xfId="5700" hidden="1" xr:uid="{00000000-0005-0000-0000-000047160000}"/>
    <cellStyle name="Comma [0] 2 97 2 2" xfId="5990" hidden="1" xr:uid="{00000000-0005-0000-0000-000069170000}"/>
    <cellStyle name="Comma [0] 2 97 2 2" xfId="6241" hidden="1" xr:uid="{00000000-0005-0000-0000-000064180000}"/>
    <cellStyle name="Comma [0] 2 97 2 2" xfId="7919" hidden="1" xr:uid="{00000000-0005-0000-0000-0000F21E0000}"/>
    <cellStyle name="Comma [0] 2 97 2 2" xfId="8209" hidden="1" xr:uid="{00000000-0005-0000-0000-000014200000}"/>
    <cellStyle name="Comma [0] 2 97 2 2" xfId="8460" hidden="1" xr:uid="{00000000-0005-0000-0000-00000F210000}"/>
    <cellStyle name="Comma [0] 2 97 2 2" xfId="9675" hidden="1" xr:uid="{00000000-0005-0000-0000-0000CE250000}"/>
    <cellStyle name="Comma [0] 2 97 2 2" xfId="9965" hidden="1" xr:uid="{00000000-0005-0000-0000-0000F0260000}"/>
    <cellStyle name="Comma [0] 2 97 2 2" xfId="10216" hidden="1" xr:uid="{00000000-0005-0000-0000-0000EB270000}"/>
    <cellStyle name="Comma [0] 2 97 2 2" xfId="11431" hidden="1" xr:uid="{00000000-0005-0000-0000-0000AA2C0000}"/>
    <cellStyle name="Comma [0] 2 97 2 2" xfId="11721" hidden="1" xr:uid="{00000000-0005-0000-0000-0000CC2D0000}"/>
    <cellStyle name="Comma [0] 2 97 2 2" xfId="11972" hidden="1" xr:uid="{00000000-0005-0000-0000-0000C72E0000}"/>
    <cellStyle name="Comma [0] 2 97 2 2" xfId="13187" hidden="1" xr:uid="{00000000-0005-0000-0000-000086330000}"/>
    <cellStyle name="Comma [0] 2 97 2 2" xfId="13477" hidden="1" xr:uid="{00000000-0005-0000-0000-0000A8340000}"/>
    <cellStyle name="Comma [0] 2 97 2 2" xfId="13728" hidden="1" xr:uid="{00000000-0005-0000-0000-0000A3350000}"/>
    <cellStyle name="Comma [0] 2 97 2 2" xfId="14943" hidden="1" xr:uid="{00000000-0005-0000-0000-0000623A0000}"/>
    <cellStyle name="Comma [0] 2 97 2 2" xfId="15233" hidden="1" xr:uid="{00000000-0005-0000-0000-0000843B0000}"/>
    <cellStyle name="Comma [0] 2 97 2 2" xfId="15484" hidden="1" xr:uid="{00000000-0005-0000-0000-00007F3C0000}"/>
    <cellStyle name="Comma [0] 2 97 2 2" xfId="16696" hidden="1" xr:uid="{00000000-0005-0000-0000-00003B410000}"/>
    <cellStyle name="Comma [0] 2 97 2 2" xfId="16986" hidden="1" xr:uid="{00000000-0005-0000-0000-00005D420000}"/>
    <cellStyle name="Comma [0] 2 97 2 2" xfId="17237" hidden="1" xr:uid="{00000000-0005-0000-0000-000058430000}"/>
    <cellStyle name="Comma [0] 2 97 2 2" xfId="18446" hidden="1" xr:uid="{00000000-0005-0000-0000-000011480000}"/>
    <cellStyle name="Comma [0] 2 97 2 2" xfId="18736" hidden="1" xr:uid="{00000000-0005-0000-0000-000033490000}"/>
    <cellStyle name="Comma [0] 2 97 2 2" xfId="18987" hidden="1" xr:uid="{00000000-0005-0000-0000-00002E4A0000}"/>
    <cellStyle name="Comma [0] 2 97 2 2" xfId="20190" hidden="1" xr:uid="{00000000-0005-0000-0000-0000E14E0000}"/>
    <cellStyle name="Comma [0] 2 97 2 2" xfId="20480" hidden="1" xr:uid="{00000000-0005-0000-0000-000003500000}"/>
    <cellStyle name="Comma [0] 2 97 2 2" xfId="20731" hidden="1" xr:uid="{00000000-0005-0000-0000-0000FE500000}"/>
    <cellStyle name="Comma [0] 2 97 2 2" xfId="21924" hidden="1" xr:uid="{00000000-0005-0000-0000-0000A7550000}"/>
    <cellStyle name="Comma [0] 2 97 2 2" xfId="22214" hidden="1" xr:uid="{00000000-0005-0000-0000-0000C9560000}"/>
    <cellStyle name="Comma [0] 2 97 2 2" xfId="22465" hidden="1" xr:uid="{00000000-0005-0000-0000-0000C4570000}"/>
    <cellStyle name="Comma [0] 2 97 2 2" xfId="23648" hidden="1" xr:uid="{00000000-0005-0000-0000-0000635C0000}"/>
    <cellStyle name="Comma [0] 2 97 2 2" xfId="23938" hidden="1" xr:uid="{00000000-0005-0000-0000-0000855D0000}"/>
    <cellStyle name="Comma [0] 2 97 2 2" xfId="24189" hidden="1" xr:uid="{00000000-0005-0000-0000-0000805E0000}"/>
    <cellStyle name="Comma [0] 2 97 2 2" xfId="25355" hidden="1" xr:uid="{00000000-0005-0000-0000-00000E630000}"/>
    <cellStyle name="Comma [0] 2 97 2 2" xfId="25645" hidden="1" xr:uid="{00000000-0005-0000-0000-000030640000}"/>
    <cellStyle name="Comma [0] 2 97 2 2" xfId="25896" hidden="1" xr:uid="{00000000-0005-0000-0000-00002B650000}"/>
    <cellStyle name="Comma [0] 2 97 2 2" xfId="27049" hidden="1" xr:uid="{00000000-0005-0000-0000-0000AC690000}"/>
    <cellStyle name="Comma [0] 2 97 2 2" xfId="27339" hidden="1" xr:uid="{00000000-0005-0000-0000-0000CE6A0000}"/>
    <cellStyle name="Comma [0] 2 97 2 2" xfId="27590" hidden="1" xr:uid="{00000000-0005-0000-0000-0000C96B0000}"/>
    <cellStyle name="Comma [0] 2 97 2 2" xfId="28710" hidden="1" xr:uid="{00000000-0005-0000-0000-000029700000}"/>
    <cellStyle name="Comma [0] 2 97 2 2" xfId="29000" hidden="1" xr:uid="{00000000-0005-0000-0000-00004B710000}"/>
    <cellStyle name="Comma [0] 2 97 2 2" xfId="29251" hidden="1" xr:uid="{00000000-0005-0000-0000-000046720000}"/>
    <cellStyle name="Comma [0] 2 97 2 2" xfId="30345" hidden="1" xr:uid="{00000000-0005-0000-0000-00008C760000}"/>
    <cellStyle name="Comma [0] 2 97 2 2" xfId="30635" hidden="1" xr:uid="{00000000-0005-0000-0000-0000AE770000}"/>
    <cellStyle name="Comma [0] 2 97 2 2" xfId="30886" hidden="1" xr:uid="{00000000-0005-0000-0000-0000A9780000}"/>
    <cellStyle name="Comma [0] 2 97 2 2" xfId="31856" hidden="1" xr:uid="{00000000-0005-0000-0000-0000737C0000}"/>
    <cellStyle name="Comma [0] 2 97 2 2" xfId="37163" hidden="1" xr:uid="{FAB9DC7F-2872-45FD-8182-D74173215D22}"/>
    <cellStyle name="Comma [0] 2 97 2 2" xfId="37719" hidden="1" xr:uid="{81DC6397-B143-402F-AFA0-817CC99AF1EF}"/>
    <cellStyle name="Comma [0] 2 97 2 2" xfId="38009" hidden="1" xr:uid="{CCD363CB-3BB9-424A-884F-236A3AE55667}"/>
    <cellStyle name="Comma [0] 2 97 2 2" xfId="38260" hidden="1" xr:uid="{88DB1F2F-0FC8-4BAB-8DBD-C6AC757A31DD}"/>
    <cellStyle name="Comma [0] 2 97 2 2" xfId="39938" hidden="1" xr:uid="{5DCE7970-64D3-439C-9DE7-610EB0029D80}"/>
    <cellStyle name="Comma [0] 2 97 2 2" xfId="40228" hidden="1" xr:uid="{F11F16CA-6951-4078-B822-01675F25C1B9}"/>
    <cellStyle name="Comma [0] 2 97 2 2" xfId="40479" hidden="1" xr:uid="{BB2372A2-BC9C-47F3-873A-F15CC2A0A135}"/>
    <cellStyle name="Comma [0] 2 97 2 2" xfId="41694" hidden="1" xr:uid="{F14E926C-5DA3-4A74-9F76-725504FB5B65}"/>
    <cellStyle name="Comma [0] 2 97 2 2" xfId="41984" hidden="1" xr:uid="{7963AE7F-F0C9-4BFC-B899-21895C476C08}"/>
    <cellStyle name="Comma [0] 2 97 2 2" xfId="42235" hidden="1" xr:uid="{3CF49B5C-9229-4567-AE97-FCE3F3987EF5}"/>
    <cellStyle name="Comma [0] 2 97 2 2" xfId="43450" hidden="1" xr:uid="{F8B0691C-7E38-4A76-BC1A-CD1DD3D87368}"/>
    <cellStyle name="Comma [0] 2 97 2 2" xfId="43740" hidden="1" xr:uid="{4A6BCFE2-871B-4DD2-856A-84B44C3DFB23}"/>
    <cellStyle name="Comma [0] 2 97 2 2" xfId="43991" hidden="1" xr:uid="{56AF99D7-1402-415B-B2F7-E435E4DCCACB}"/>
    <cellStyle name="Comma [0] 2 97 2 2" xfId="45206" hidden="1" xr:uid="{4E85E7DD-5F61-4EF5-AB0F-2D72B708616C}"/>
    <cellStyle name="Comma [0] 2 97 2 2" xfId="45496" hidden="1" xr:uid="{37DE6FE1-E15E-4F1F-A99C-06BFA8D99847}"/>
    <cellStyle name="Comma [0] 2 97 2 2" xfId="45747" hidden="1" xr:uid="{BA975087-6184-498B-9804-16ACBBD52AD2}"/>
    <cellStyle name="Comma [0] 2 97 2 2" xfId="46962" hidden="1" xr:uid="{E53C069E-6175-444B-A4A1-2E5EA61199A1}"/>
    <cellStyle name="Comma [0] 2 97 2 2" xfId="47252" hidden="1" xr:uid="{E25B3B65-5BD5-4EF3-AA38-EC75387B7126}"/>
    <cellStyle name="Comma [0] 2 97 2 2" xfId="47503" hidden="1" xr:uid="{2A957607-9418-4EBF-9F11-FFFA90DFF86C}"/>
    <cellStyle name="Comma [0] 2 97 2 2" xfId="48715" hidden="1" xr:uid="{8047D055-EACF-4E7A-94A8-90A18156F9A0}"/>
    <cellStyle name="Comma [0] 2 97 2 2" xfId="49005" hidden="1" xr:uid="{CE1D637A-063C-4E30-9CC3-A46B19D7A00B}"/>
    <cellStyle name="Comma [0] 2 97 2 2" xfId="49256" hidden="1" xr:uid="{36879B69-C6BB-4875-860E-84F1EC1102BA}"/>
    <cellStyle name="Comma [0] 2 97 2 2" xfId="50465" hidden="1" xr:uid="{F8A9B7B4-1782-4248-B794-A11CD6B592A6}"/>
    <cellStyle name="Comma [0] 2 97 2 2" xfId="50755" hidden="1" xr:uid="{A2A1995B-3424-47CC-954B-81C1E785DAF9}"/>
    <cellStyle name="Comma [0] 2 97 2 2" xfId="51006" hidden="1" xr:uid="{E399EEDC-7FBE-4157-A5B6-9A2DFDA09D92}"/>
    <cellStyle name="Comma [0] 2 97 2 2" xfId="52209" hidden="1" xr:uid="{8465968C-3833-4F10-815D-67A22C6B4BEA}"/>
    <cellStyle name="Comma [0] 2 97 2 2" xfId="52499" hidden="1" xr:uid="{E147CC9B-A25E-4454-A5AC-781E6FED2DC0}"/>
    <cellStyle name="Comma [0] 2 97 2 2" xfId="52750" hidden="1" xr:uid="{BDDA7FFC-4DD2-4287-8DD0-A83564898F59}"/>
    <cellStyle name="Comma [0] 2 97 2 2" xfId="53943" hidden="1" xr:uid="{5191E698-67ED-4263-AF21-1C145C9FCAF4}"/>
    <cellStyle name="Comma [0] 2 97 2 2" xfId="54233" hidden="1" xr:uid="{15CDAD4D-5D99-4B08-A632-81E9E4D0EB50}"/>
    <cellStyle name="Comma [0] 2 97 2 2" xfId="54484" hidden="1" xr:uid="{F6B6A34A-5A01-4A5B-AC98-A2D4774134D1}"/>
    <cellStyle name="Comma [0] 2 97 2 2" xfId="55667" hidden="1" xr:uid="{2D6EC973-F75D-4387-B459-6A267DE7E8F3}"/>
    <cellStyle name="Comma [0] 2 97 2 2" xfId="55957" hidden="1" xr:uid="{AE3010BC-5DCF-4E81-8A66-66365110A2B6}"/>
    <cellStyle name="Comma [0] 2 97 2 2" xfId="56208" hidden="1" xr:uid="{88BB6CAB-7D44-493A-8F5B-0F9EFE6C5E83}"/>
    <cellStyle name="Comma [0] 2 97 2 2" xfId="57374" hidden="1" xr:uid="{E493E0FA-B1CB-4972-893D-5FEDEB278B26}"/>
    <cellStyle name="Comma [0] 2 97 2 2" xfId="57664" hidden="1" xr:uid="{442CAB44-FE37-406A-B470-826C13E077A7}"/>
    <cellStyle name="Comma [0] 2 97 2 2" xfId="57915" hidden="1" xr:uid="{6C96F90C-48C7-4D74-B0CA-773EDEF3352A}"/>
    <cellStyle name="Comma [0] 2 97 2 2" xfId="59068" hidden="1" xr:uid="{5DE6A601-E1DA-4F62-8490-6789A6940E41}"/>
    <cellStyle name="Comma [0] 2 97 2 2" xfId="59358" hidden="1" xr:uid="{88156DA1-350E-4B9A-B170-68087D563D9F}"/>
    <cellStyle name="Comma [0] 2 97 2 2" xfId="59609" hidden="1" xr:uid="{AAAD2D52-76FB-4C51-A4FE-7BE86B7C3309}"/>
    <cellStyle name="Comma [0] 2 97 2 2" xfId="60729" hidden="1" xr:uid="{AAB72F64-94B2-460A-B107-4D08C4233F64}"/>
    <cellStyle name="Comma [0] 2 97 2 2" xfId="61019" hidden="1" xr:uid="{F62A08E6-56C6-4B20-B2AD-B8B1799C36F0}"/>
    <cellStyle name="Comma [0] 2 97 2 2" xfId="61270" hidden="1" xr:uid="{3C2A5DE4-1AD2-4F19-B0EA-59469C8FE6B1}"/>
    <cellStyle name="Comma [0] 2 97 2 2" xfId="62364" hidden="1" xr:uid="{9A727172-01A1-478C-8F9E-7903C2DDECD9}"/>
    <cellStyle name="Comma [0] 2 97 2 2" xfId="62654" hidden="1" xr:uid="{5DC5CCDF-BFA0-4535-9F03-B8F2D5A027A5}"/>
    <cellStyle name="Comma [0] 2 97 2 2" xfId="62905" hidden="1" xr:uid="{BCC602CA-A387-4988-BDE7-145FDBE82CCE}"/>
    <cellStyle name="Comma [0] 2 97 2 2" xfId="63875" hidden="1" xr:uid="{63E9143C-16BD-478D-9791-2D914B1B8A5E}"/>
    <cellStyle name="Comma [0] 2 97 3" xfId="4483" xr:uid="{00000000-0005-0000-0000-000086110000}"/>
    <cellStyle name="Comma [0] 2 97 3 2" xfId="36502" xr:uid="{80B55BFE-3A97-42C3-B39E-8AB4A8F6870B}"/>
    <cellStyle name="Comma [0] 2 98" xfId="689" xr:uid="{00000000-0005-0000-0000-0000B4020000}"/>
    <cellStyle name="Comma [0] 2 98 2" xfId="1344" hidden="1" xr:uid="{00000000-0005-0000-0000-000043050000}"/>
    <cellStyle name="Comma [0] 2 98 2" xfId="1895" hidden="1" xr:uid="{00000000-0005-0000-0000-00006A070000}"/>
    <cellStyle name="Comma [0] 2 98 2" xfId="2185" hidden="1" xr:uid="{00000000-0005-0000-0000-00008C080000}"/>
    <cellStyle name="Comma [0] 2 98 2" xfId="2438" hidden="1" xr:uid="{00000000-0005-0000-0000-000089090000}"/>
    <cellStyle name="Comma [0] 2 98 2" xfId="33377" hidden="1" xr:uid="{166609AE-2212-49A2-BF2F-DFAFCB51ED78}"/>
    <cellStyle name="Comma [0] 2 98 2" xfId="33925" hidden="1" xr:uid="{6F820058-E3EA-49DF-BCEB-3D2EFEE4C1D9}"/>
    <cellStyle name="Comma [0] 2 98 2" xfId="34215" hidden="1" xr:uid="{C67518A3-B4C6-4549-A7F9-E8D1D5D2C292}"/>
    <cellStyle name="Comma [0] 2 98 2" xfId="34468" hidden="1" xr:uid="{9AEA8893-5215-4CF2-A017-EBDD8974AC5A}"/>
    <cellStyle name="Comma [0] 2 98 2" xfId="32742" xr:uid="{AC3E6BF5-CB7A-4D5D-A213-116BA6D1D897}"/>
    <cellStyle name="Comma [0] 2 98 2 2" xfId="5141" hidden="1" xr:uid="{00000000-0005-0000-0000-000018140000}"/>
    <cellStyle name="Comma [0] 2 98 2 2" xfId="5697" hidden="1" xr:uid="{00000000-0005-0000-0000-000044160000}"/>
    <cellStyle name="Comma [0] 2 98 2 2" xfId="5987" hidden="1" xr:uid="{00000000-0005-0000-0000-000066170000}"/>
    <cellStyle name="Comma [0] 2 98 2 2" xfId="6240" hidden="1" xr:uid="{00000000-0005-0000-0000-000063180000}"/>
    <cellStyle name="Comma [0] 2 98 2 2" xfId="7916" hidden="1" xr:uid="{00000000-0005-0000-0000-0000EF1E0000}"/>
    <cellStyle name="Comma [0] 2 98 2 2" xfId="8206" hidden="1" xr:uid="{00000000-0005-0000-0000-000011200000}"/>
    <cellStyle name="Comma [0] 2 98 2 2" xfId="8459" hidden="1" xr:uid="{00000000-0005-0000-0000-00000E210000}"/>
    <cellStyle name="Comma [0] 2 98 2 2" xfId="9672" hidden="1" xr:uid="{00000000-0005-0000-0000-0000CB250000}"/>
    <cellStyle name="Comma [0] 2 98 2 2" xfId="9962" hidden="1" xr:uid="{00000000-0005-0000-0000-0000ED260000}"/>
    <cellStyle name="Comma [0] 2 98 2 2" xfId="10215" hidden="1" xr:uid="{00000000-0005-0000-0000-0000EA270000}"/>
    <cellStyle name="Comma [0] 2 98 2 2" xfId="11428" hidden="1" xr:uid="{00000000-0005-0000-0000-0000A72C0000}"/>
    <cellStyle name="Comma [0] 2 98 2 2" xfId="11718" hidden="1" xr:uid="{00000000-0005-0000-0000-0000C92D0000}"/>
    <cellStyle name="Comma [0] 2 98 2 2" xfId="11971" hidden="1" xr:uid="{00000000-0005-0000-0000-0000C62E0000}"/>
    <cellStyle name="Comma [0] 2 98 2 2" xfId="13184" hidden="1" xr:uid="{00000000-0005-0000-0000-000083330000}"/>
    <cellStyle name="Comma [0] 2 98 2 2" xfId="13474" hidden="1" xr:uid="{00000000-0005-0000-0000-0000A5340000}"/>
    <cellStyle name="Comma [0] 2 98 2 2" xfId="13727" hidden="1" xr:uid="{00000000-0005-0000-0000-0000A2350000}"/>
    <cellStyle name="Comma [0] 2 98 2 2" xfId="14940" hidden="1" xr:uid="{00000000-0005-0000-0000-00005F3A0000}"/>
    <cellStyle name="Comma [0] 2 98 2 2" xfId="15230" hidden="1" xr:uid="{00000000-0005-0000-0000-0000813B0000}"/>
    <cellStyle name="Comma [0] 2 98 2 2" xfId="15483" hidden="1" xr:uid="{00000000-0005-0000-0000-00007E3C0000}"/>
    <cellStyle name="Comma [0] 2 98 2 2" xfId="16693" hidden="1" xr:uid="{00000000-0005-0000-0000-000038410000}"/>
    <cellStyle name="Comma [0] 2 98 2 2" xfId="16983" hidden="1" xr:uid="{00000000-0005-0000-0000-00005A420000}"/>
    <cellStyle name="Comma [0] 2 98 2 2" xfId="17236" hidden="1" xr:uid="{00000000-0005-0000-0000-000057430000}"/>
    <cellStyle name="Comma [0] 2 98 2 2" xfId="18443" hidden="1" xr:uid="{00000000-0005-0000-0000-00000E480000}"/>
    <cellStyle name="Comma [0] 2 98 2 2" xfId="18733" hidden="1" xr:uid="{00000000-0005-0000-0000-000030490000}"/>
    <cellStyle name="Comma [0] 2 98 2 2" xfId="18986" hidden="1" xr:uid="{00000000-0005-0000-0000-00002D4A0000}"/>
    <cellStyle name="Comma [0] 2 98 2 2" xfId="20187" hidden="1" xr:uid="{00000000-0005-0000-0000-0000DE4E0000}"/>
    <cellStyle name="Comma [0] 2 98 2 2" xfId="20477" hidden="1" xr:uid="{00000000-0005-0000-0000-000000500000}"/>
    <cellStyle name="Comma [0] 2 98 2 2" xfId="20730" hidden="1" xr:uid="{00000000-0005-0000-0000-0000FD500000}"/>
    <cellStyle name="Comma [0] 2 98 2 2" xfId="21921" hidden="1" xr:uid="{00000000-0005-0000-0000-0000A4550000}"/>
    <cellStyle name="Comma [0] 2 98 2 2" xfId="22211" hidden="1" xr:uid="{00000000-0005-0000-0000-0000C6560000}"/>
    <cellStyle name="Comma [0] 2 98 2 2" xfId="22464" hidden="1" xr:uid="{00000000-0005-0000-0000-0000C3570000}"/>
    <cellStyle name="Comma [0] 2 98 2 2" xfId="23645" hidden="1" xr:uid="{00000000-0005-0000-0000-0000605C0000}"/>
    <cellStyle name="Comma [0] 2 98 2 2" xfId="23935" hidden="1" xr:uid="{00000000-0005-0000-0000-0000825D0000}"/>
    <cellStyle name="Comma [0] 2 98 2 2" xfId="24188" hidden="1" xr:uid="{00000000-0005-0000-0000-00007F5E0000}"/>
    <cellStyle name="Comma [0] 2 98 2 2" xfId="25352" hidden="1" xr:uid="{00000000-0005-0000-0000-00000B630000}"/>
    <cellStyle name="Comma [0] 2 98 2 2" xfId="25642" hidden="1" xr:uid="{00000000-0005-0000-0000-00002D640000}"/>
    <cellStyle name="Comma [0] 2 98 2 2" xfId="25895" hidden="1" xr:uid="{00000000-0005-0000-0000-00002A650000}"/>
    <cellStyle name="Comma [0] 2 98 2 2" xfId="27046" hidden="1" xr:uid="{00000000-0005-0000-0000-0000A9690000}"/>
    <cellStyle name="Comma [0] 2 98 2 2" xfId="27336" hidden="1" xr:uid="{00000000-0005-0000-0000-0000CB6A0000}"/>
    <cellStyle name="Comma [0] 2 98 2 2" xfId="27589" hidden="1" xr:uid="{00000000-0005-0000-0000-0000C86B0000}"/>
    <cellStyle name="Comma [0] 2 98 2 2" xfId="28707" hidden="1" xr:uid="{00000000-0005-0000-0000-000026700000}"/>
    <cellStyle name="Comma [0] 2 98 2 2" xfId="28997" hidden="1" xr:uid="{00000000-0005-0000-0000-000048710000}"/>
    <cellStyle name="Comma [0] 2 98 2 2" xfId="29250" hidden="1" xr:uid="{00000000-0005-0000-0000-000045720000}"/>
    <cellStyle name="Comma [0] 2 98 2 2" xfId="30342" hidden="1" xr:uid="{00000000-0005-0000-0000-000089760000}"/>
    <cellStyle name="Comma [0] 2 98 2 2" xfId="30632" hidden="1" xr:uid="{00000000-0005-0000-0000-0000AB770000}"/>
    <cellStyle name="Comma [0] 2 98 2 2" xfId="30885" hidden="1" xr:uid="{00000000-0005-0000-0000-0000A8780000}"/>
    <cellStyle name="Comma [0] 2 98 2 2" xfId="31853" hidden="1" xr:uid="{00000000-0005-0000-0000-0000707C0000}"/>
    <cellStyle name="Comma [0] 2 98 2 2" xfId="37160" hidden="1" xr:uid="{C92F8AEF-841C-4734-A4A5-6AF6B348D1A8}"/>
    <cellStyle name="Comma [0] 2 98 2 2" xfId="37716" hidden="1" xr:uid="{0C4B03E8-8BC8-4A29-989D-D3C1800E05E5}"/>
    <cellStyle name="Comma [0] 2 98 2 2" xfId="38006" hidden="1" xr:uid="{324E7959-3A92-49C2-B727-DF5DD15C86AC}"/>
    <cellStyle name="Comma [0] 2 98 2 2" xfId="38259" hidden="1" xr:uid="{688C0A59-AE4E-4EBE-966B-773B4FFC369C}"/>
    <cellStyle name="Comma [0] 2 98 2 2" xfId="39935" hidden="1" xr:uid="{2EB990DC-CAAC-4513-81FF-0D97C8F4DDA5}"/>
    <cellStyle name="Comma [0] 2 98 2 2" xfId="40225" hidden="1" xr:uid="{0458AE95-00C1-49DF-A54D-1F4E1603C269}"/>
    <cellStyle name="Comma [0] 2 98 2 2" xfId="40478" hidden="1" xr:uid="{67E1F09C-E7A9-40C7-81D1-CE47D2173DD6}"/>
    <cellStyle name="Comma [0] 2 98 2 2" xfId="41691" hidden="1" xr:uid="{A5192BB8-C3F7-49E9-BB00-A2BD9F122FEB}"/>
    <cellStyle name="Comma [0] 2 98 2 2" xfId="41981" hidden="1" xr:uid="{15902DB2-EDF7-4C15-8C21-895AB569D0BF}"/>
    <cellStyle name="Comma [0] 2 98 2 2" xfId="42234" hidden="1" xr:uid="{A4D98F29-7985-40F9-BF2E-C757519F9F05}"/>
    <cellStyle name="Comma [0] 2 98 2 2" xfId="43447" hidden="1" xr:uid="{12429A1F-A94F-457A-89FE-5B49996ECA98}"/>
    <cellStyle name="Comma [0] 2 98 2 2" xfId="43737" hidden="1" xr:uid="{181655CE-5E17-4589-B9FE-BA09B7FE461B}"/>
    <cellStyle name="Comma [0] 2 98 2 2" xfId="43990" hidden="1" xr:uid="{9EE5225D-403D-4C73-9762-365AD8501440}"/>
    <cellStyle name="Comma [0] 2 98 2 2" xfId="45203" hidden="1" xr:uid="{CB5ED170-A294-46E7-A0EE-2290D58D8B28}"/>
    <cellStyle name="Comma [0] 2 98 2 2" xfId="45493" hidden="1" xr:uid="{156FBAC2-6E35-4D36-853F-A5C98E76E5B7}"/>
    <cellStyle name="Comma [0] 2 98 2 2" xfId="45746" hidden="1" xr:uid="{1D538645-F3A9-4151-AE00-03EA24B148AB}"/>
    <cellStyle name="Comma [0] 2 98 2 2" xfId="46959" hidden="1" xr:uid="{ACBF7C26-FA07-416A-B02A-2F1B9FA4CB52}"/>
    <cellStyle name="Comma [0] 2 98 2 2" xfId="47249" hidden="1" xr:uid="{A0238FC7-6023-4FE1-94BC-FE3138D7D0D7}"/>
    <cellStyle name="Comma [0] 2 98 2 2" xfId="47502" hidden="1" xr:uid="{2DCA2B30-6DB9-4906-8B70-7B613F6649B9}"/>
    <cellStyle name="Comma [0] 2 98 2 2" xfId="48712" hidden="1" xr:uid="{2ADE9137-0028-4B75-A5AB-B1F91F5B549B}"/>
    <cellStyle name="Comma [0] 2 98 2 2" xfId="49002" hidden="1" xr:uid="{7CB81675-CB14-4944-81F0-343074C42233}"/>
    <cellStyle name="Comma [0] 2 98 2 2" xfId="49255" hidden="1" xr:uid="{72A58471-28D4-452A-B893-F64F20FC743D}"/>
    <cellStyle name="Comma [0] 2 98 2 2" xfId="50462" hidden="1" xr:uid="{10015692-2A97-4BE1-B7C4-13E33092318B}"/>
    <cellStyle name="Comma [0] 2 98 2 2" xfId="50752" hidden="1" xr:uid="{D96F83C4-8FC3-4BBF-85E6-85E0137A014D}"/>
    <cellStyle name="Comma [0] 2 98 2 2" xfId="51005" hidden="1" xr:uid="{FAE46BCA-7F11-4BD2-A7FF-8CA4671E7331}"/>
    <cellStyle name="Comma [0] 2 98 2 2" xfId="52206" hidden="1" xr:uid="{BF687CC6-22CF-4880-85F6-B9A318513560}"/>
    <cellStyle name="Comma [0] 2 98 2 2" xfId="52496" hidden="1" xr:uid="{CD23292A-05A3-4EF8-93A1-377FA3CDB9E7}"/>
    <cellStyle name="Comma [0] 2 98 2 2" xfId="52749" hidden="1" xr:uid="{2902D957-2479-44F4-8014-0DA9AEB00266}"/>
    <cellStyle name="Comma [0] 2 98 2 2" xfId="53940" hidden="1" xr:uid="{5D33EEE0-156F-43AE-BC6B-954DBBE2B75A}"/>
    <cellStyle name="Comma [0] 2 98 2 2" xfId="54230" hidden="1" xr:uid="{9BB03A43-5225-426A-A4C9-723FAE20FEE0}"/>
    <cellStyle name="Comma [0] 2 98 2 2" xfId="54483" hidden="1" xr:uid="{26C16589-D9BA-4896-8C2A-3758FB7F1764}"/>
    <cellStyle name="Comma [0] 2 98 2 2" xfId="55664" hidden="1" xr:uid="{9C643210-BEA1-48A9-8D04-CBD29F03F8F0}"/>
    <cellStyle name="Comma [0] 2 98 2 2" xfId="55954" hidden="1" xr:uid="{F3DCC0A9-1052-4A96-BB66-C8AEAC2A8C8A}"/>
    <cellStyle name="Comma [0] 2 98 2 2" xfId="56207" hidden="1" xr:uid="{787F71E9-F495-4CCE-932A-EB78C25BEF0C}"/>
    <cellStyle name="Comma [0] 2 98 2 2" xfId="57371" hidden="1" xr:uid="{1BB416E3-B498-4FAB-98BB-28B73F967E17}"/>
    <cellStyle name="Comma [0] 2 98 2 2" xfId="57661" hidden="1" xr:uid="{E465193E-F1E8-46D1-BF94-64EEDE986F93}"/>
    <cellStyle name="Comma [0] 2 98 2 2" xfId="57914" hidden="1" xr:uid="{BF546883-FBC7-4FBE-92BF-9DDA42774CE0}"/>
    <cellStyle name="Comma [0] 2 98 2 2" xfId="59065" hidden="1" xr:uid="{87DCEEE6-DEE9-4039-86DB-D174662E7E9D}"/>
    <cellStyle name="Comma [0] 2 98 2 2" xfId="59355" hidden="1" xr:uid="{4595B23F-D824-4F23-ADDE-D1222C378F79}"/>
    <cellStyle name="Comma [0] 2 98 2 2" xfId="59608" hidden="1" xr:uid="{F3C6F47F-F63F-4C62-877A-E8DC5CDC1607}"/>
    <cellStyle name="Comma [0] 2 98 2 2" xfId="60726" hidden="1" xr:uid="{2DA5F866-3F08-4D14-9EA8-9B89C2B6E6C1}"/>
    <cellStyle name="Comma [0] 2 98 2 2" xfId="61016" hidden="1" xr:uid="{0AE34B80-A6D0-40BE-9A6F-13276D988242}"/>
    <cellStyle name="Comma [0] 2 98 2 2" xfId="61269" hidden="1" xr:uid="{B80A7C6E-9547-43E3-ABC1-15956AEC2239}"/>
    <cellStyle name="Comma [0] 2 98 2 2" xfId="62361" hidden="1" xr:uid="{C7E60AEB-DBB8-4E7A-8221-A63FB62ECB53}"/>
    <cellStyle name="Comma [0] 2 98 2 2" xfId="62651" hidden="1" xr:uid="{3AB6C7DC-69CC-43EB-AF31-4A129E491840}"/>
    <cellStyle name="Comma [0] 2 98 2 2" xfId="62904" hidden="1" xr:uid="{7C4DADA6-04F6-4357-94D0-4447868950DB}"/>
    <cellStyle name="Comma [0] 2 98 2 2" xfId="63872" hidden="1" xr:uid="{65E9F3D5-5598-46FC-872A-6C06E70B85CA}"/>
    <cellStyle name="Comma [0] 2 98 3" xfId="4480" xr:uid="{00000000-0005-0000-0000-000083110000}"/>
    <cellStyle name="Comma [0] 2 98 3 2" xfId="36499" xr:uid="{B05FB656-7493-4E61-B2A3-0E56A9FBE03B}"/>
    <cellStyle name="Comma [0] 2 99" xfId="686" xr:uid="{00000000-0005-0000-0000-0000B1020000}"/>
    <cellStyle name="Comma [0] 2 99 2" xfId="1341" hidden="1" xr:uid="{00000000-0005-0000-0000-000040050000}"/>
    <cellStyle name="Comma [0] 2 99 2" xfId="1892" hidden="1" xr:uid="{00000000-0005-0000-0000-000067070000}"/>
    <cellStyle name="Comma [0] 2 99 2" xfId="2183" hidden="1" xr:uid="{00000000-0005-0000-0000-00008A080000}"/>
    <cellStyle name="Comma [0] 2 99 2" xfId="2436" hidden="1" xr:uid="{00000000-0005-0000-0000-000087090000}"/>
    <cellStyle name="Comma [0] 2 99 2" xfId="33374" hidden="1" xr:uid="{74555685-8EB2-4332-A48E-F45908A13F61}"/>
    <cellStyle name="Comma [0] 2 99 2" xfId="33922" hidden="1" xr:uid="{D0980592-2F4E-4EB5-BAC9-34D776F4ACDF}"/>
    <cellStyle name="Comma [0] 2 99 2" xfId="34213" hidden="1" xr:uid="{1598F5C0-FDB1-4746-B807-C4CBAACCF04B}"/>
    <cellStyle name="Comma [0] 2 99 2" xfId="34466" hidden="1" xr:uid="{9EB7FE55-B582-48CF-BD12-59B7699EEED7}"/>
    <cellStyle name="Comma [0] 2 99 2" xfId="32739" xr:uid="{96A752EB-6DC6-4E46-93A3-22EF8735B80E}"/>
    <cellStyle name="Comma [0] 2 99 2 2" xfId="5138" hidden="1" xr:uid="{00000000-0005-0000-0000-000015140000}"/>
    <cellStyle name="Comma [0] 2 99 2 2" xfId="5694" hidden="1" xr:uid="{00000000-0005-0000-0000-000041160000}"/>
    <cellStyle name="Comma [0] 2 99 2 2" xfId="5985" hidden="1" xr:uid="{00000000-0005-0000-0000-000064170000}"/>
    <cellStyle name="Comma [0] 2 99 2 2" xfId="6238" hidden="1" xr:uid="{00000000-0005-0000-0000-000061180000}"/>
    <cellStyle name="Comma [0] 2 99 2 2" xfId="7913" hidden="1" xr:uid="{00000000-0005-0000-0000-0000EC1E0000}"/>
    <cellStyle name="Comma [0] 2 99 2 2" xfId="8204" hidden="1" xr:uid="{00000000-0005-0000-0000-00000F200000}"/>
    <cellStyle name="Comma [0] 2 99 2 2" xfId="8457" hidden="1" xr:uid="{00000000-0005-0000-0000-00000C210000}"/>
    <cellStyle name="Comma [0] 2 99 2 2" xfId="9669" hidden="1" xr:uid="{00000000-0005-0000-0000-0000C8250000}"/>
    <cellStyle name="Comma [0] 2 99 2 2" xfId="9960" hidden="1" xr:uid="{00000000-0005-0000-0000-0000EB260000}"/>
    <cellStyle name="Comma [0] 2 99 2 2" xfId="10213" hidden="1" xr:uid="{00000000-0005-0000-0000-0000E8270000}"/>
    <cellStyle name="Comma [0] 2 99 2 2" xfId="11425" hidden="1" xr:uid="{00000000-0005-0000-0000-0000A42C0000}"/>
    <cellStyle name="Comma [0] 2 99 2 2" xfId="11716" hidden="1" xr:uid="{00000000-0005-0000-0000-0000C72D0000}"/>
    <cellStyle name="Comma [0] 2 99 2 2" xfId="11969" hidden="1" xr:uid="{00000000-0005-0000-0000-0000C42E0000}"/>
    <cellStyle name="Comma [0] 2 99 2 2" xfId="13181" hidden="1" xr:uid="{00000000-0005-0000-0000-000080330000}"/>
    <cellStyle name="Comma [0] 2 99 2 2" xfId="13472" hidden="1" xr:uid="{00000000-0005-0000-0000-0000A3340000}"/>
    <cellStyle name="Comma [0] 2 99 2 2" xfId="13725" hidden="1" xr:uid="{00000000-0005-0000-0000-0000A0350000}"/>
    <cellStyle name="Comma [0] 2 99 2 2" xfId="14937" hidden="1" xr:uid="{00000000-0005-0000-0000-00005C3A0000}"/>
    <cellStyle name="Comma [0] 2 99 2 2" xfId="15228" hidden="1" xr:uid="{00000000-0005-0000-0000-00007F3B0000}"/>
    <cellStyle name="Comma [0] 2 99 2 2" xfId="15481" hidden="1" xr:uid="{00000000-0005-0000-0000-00007C3C0000}"/>
    <cellStyle name="Comma [0] 2 99 2 2" xfId="16690" hidden="1" xr:uid="{00000000-0005-0000-0000-000035410000}"/>
    <cellStyle name="Comma [0] 2 99 2 2" xfId="16981" hidden="1" xr:uid="{00000000-0005-0000-0000-000058420000}"/>
    <cellStyle name="Comma [0] 2 99 2 2" xfId="17234" hidden="1" xr:uid="{00000000-0005-0000-0000-000055430000}"/>
    <cellStyle name="Comma [0] 2 99 2 2" xfId="18440" hidden="1" xr:uid="{00000000-0005-0000-0000-00000B480000}"/>
    <cellStyle name="Comma [0] 2 99 2 2" xfId="18731" hidden="1" xr:uid="{00000000-0005-0000-0000-00002E490000}"/>
    <cellStyle name="Comma [0] 2 99 2 2" xfId="18984" hidden="1" xr:uid="{00000000-0005-0000-0000-00002B4A0000}"/>
    <cellStyle name="Comma [0] 2 99 2 2" xfId="20184" hidden="1" xr:uid="{00000000-0005-0000-0000-0000DB4E0000}"/>
    <cellStyle name="Comma [0] 2 99 2 2" xfId="20475" hidden="1" xr:uid="{00000000-0005-0000-0000-0000FE4F0000}"/>
    <cellStyle name="Comma [0] 2 99 2 2" xfId="20728" hidden="1" xr:uid="{00000000-0005-0000-0000-0000FB500000}"/>
    <cellStyle name="Comma [0] 2 99 2 2" xfId="21918" hidden="1" xr:uid="{00000000-0005-0000-0000-0000A1550000}"/>
    <cellStyle name="Comma [0] 2 99 2 2" xfId="22209" hidden="1" xr:uid="{00000000-0005-0000-0000-0000C4560000}"/>
    <cellStyle name="Comma [0] 2 99 2 2" xfId="22462" hidden="1" xr:uid="{00000000-0005-0000-0000-0000C1570000}"/>
    <cellStyle name="Comma [0] 2 99 2 2" xfId="23642" hidden="1" xr:uid="{00000000-0005-0000-0000-00005D5C0000}"/>
    <cellStyle name="Comma [0] 2 99 2 2" xfId="23933" hidden="1" xr:uid="{00000000-0005-0000-0000-0000805D0000}"/>
    <cellStyle name="Comma [0] 2 99 2 2" xfId="24186" hidden="1" xr:uid="{00000000-0005-0000-0000-00007D5E0000}"/>
    <cellStyle name="Comma [0] 2 99 2 2" xfId="25349" hidden="1" xr:uid="{00000000-0005-0000-0000-000008630000}"/>
    <cellStyle name="Comma [0] 2 99 2 2" xfId="25640" hidden="1" xr:uid="{00000000-0005-0000-0000-00002B640000}"/>
    <cellStyle name="Comma [0] 2 99 2 2" xfId="25893" hidden="1" xr:uid="{00000000-0005-0000-0000-000028650000}"/>
    <cellStyle name="Comma [0] 2 99 2 2" xfId="27043" hidden="1" xr:uid="{00000000-0005-0000-0000-0000A6690000}"/>
    <cellStyle name="Comma [0] 2 99 2 2" xfId="27334" hidden="1" xr:uid="{00000000-0005-0000-0000-0000C96A0000}"/>
    <cellStyle name="Comma [0] 2 99 2 2" xfId="27587" hidden="1" xr:uid="{00000000-0005-0000-0000-0000C66B0000}"/>
    <cellStyle name="Comma [0] 2 99 2 2" xfId="28704" hidden="1" xr:uid="{00000000-0005-0000-0000-000023700000}"/>
    <cellStyle name="Comma [0] 2 99 2 2" xfId="28995" hidden="1" xr:uid="{00000000-0005-0000-0000-000046710000}"/>
    <cellStyle name="Comma [0] 2 99 2 2" xfId="29248" hidden="1" xr:uid="{00000000-0005-0000-0000-000043720000}"/>
    <cellStyle name="Comma [0] 2 99 2 2" xfId="30339" hidden="1" xr:uid="{00000000-0005-0000-0000-000086760000}"/>
    <cellStyle name="Comma [0] 2 99 2 2" xfId="30630" hidden="1" xr:uid="{00000000-0005-0000-0000-0000A9770000}"/>
    <cellStyle name="Comma [0] 2 99 2 2" xfId="30883" hidden="1" xr:uid="{00000000-0005-0000-0000-0000A6780000}"/>
    <cellStyle name="Comma [0] 2 99 2 2" xfId="31850" hidden="1" xr:uid="{00000000-0005-0000-0000-00006D7C0000}"/>
    <cellStyle name="Comma [0] 2 99 2 2" xfId="37157" hidden="1" xr:uid="{B698D952-3405-4CB4-8B30-32A5455D03DC}"/>
    <cellStyle name="Comma [0] 2 99 2 2" xfId="37713" hidden="1" xr:uid="{5F6D2ADF-6006-48B9-A46D-E89361A73079}"/>
    <cellStyle name="Comma [0] 2 99 2 2" xfId="38004" hidden="1" xr:uid="{2E63CD07-0539-43B3-833F-0A10E227CAFA}"/>
    <cellStyle name="Comma [0] 2 99 2 2" xfId="38257" hidden="1" xr:uid="{19A25922-D9F4-42F1-BEAA-899EBE82352C}"/>
    <cellStyle name="Comma [0] 2 99 2 2" xfId="39932" hidden="1" xr:uid="{92099CEC-9F70-4E74-B006-C74B39564AEE}"/>
    <cellStyle name="Comma [0] 2 99 2 2" xfId="40223" hidden="1" xr:uid="{CFDFABF0-F820-45A9-9A2B-4E66286F557B}"/>
    <cellStyle name="Comma [0] 2 99 2 2" xfId="40476" hidden="1" xr:uid="{15D12F2D-2D6F-431C-BB24-4A74193953EF}"/>
    <cellStyle name="Comma [0] 2 99 2 2" xfId="41688" hidden="1" xr:uid="{F6A20931-4446-438A-AE12-CA09E6DC69F3}"/>
    <cellStyle name="Comma [0] 2 99 2 2" xfId="41979" hidden="1" xr:uid="{84ABC293-73D0-4387-BAA3-0EA1BC262415}"/>
    <cellStyle name="Comma [0] 2 99 2 2" xfId="42232" hidden="1" xr:uid="{6CAC3EF2-35B4-41A9-8412-96A59487D8DE}"/>
    <cellStyle name="Comma [0] 2 99 2 2" xfId="43444" hidden="1" xr:uid="{7CBC0485-8BD3-4071-BFD8-E2827953E791}"/>
    <cellStyle name="Comma [0] 2 99 2 2" xfId="43735" hidden="1" xr:uid="{04299B4F-5C14-48EE-9C4C-EC8357EB9EC4}"/>
    <cellStyle name="Comma [0] 2 99 2 2" xfId="43988" hidden="1" xr:uid="{5C9B892E-45DC-4575-A409-2B68FC05AA00}"/>
    <cellStyle name="Comma [0] 2 99 2 2" xfId="45200" hidden="1" xr:uid="{BFFDE6F2-86B3-4C40-9A5D-280419D6C783}"/>
    <cellStyle name="Comma [0] 2 99 2 2" xfId="45491" hidden="1" xr:uid="{C85A1B67-A2F0-4535-B31A-5E241B55BEA6}"/>
    <cellStyle name="Comma [0] 2 99 2 2" xfId="45744" hidden="1" xr:uid="{A089CCB1-DD70-402D-A92D-3169A12E41C9}"/>
    <cellStyle name="Comma [0] 2 99 2 2" xfId="46956" hidden="1" xr:uid="{D14BA516-ECCE-4078-924F-3FE596F7477C}"/>
    <cellStyle name="Comma [0] 2 99 2 2" xfId="47247" hidden="1" xr:uid="{A701EB04-445A-4CA0-B33D-F02E8B78D3DF}"/>
    <cellStyle name="Comma [0] 2 99 2 2" xfId="47500" hidden="1" xr:uid="{D3AF0B40-37B6-47CE-9D69-234185CD5ADF}"/>
    <cellStyle name="Comma [0] 2 99 2 2" xfId="48709" hidden="1" xr:uid="{BD86552E-AAC2-45AA-AC91-6C73B7EA2768}"/>
    <cellStyle name="Comma [0] 2 99 2 2" xfId="49000" hidden="1" xr:uid="{8E32764C-BF1A-4FFB-8E3D-CE69004043CC}"/>
    <cellStyle name="Comma [0] 2 99 2 2" xfId="49253" hidden="1" xr:uid="{44EB5ED9-12B9-46E6-8DA6-AAE4503D442A}"/>
    <cellStyle name="Comma [0] 2 99 2 2" xfId="50459" hidden="1" xr:uid="{F07AFB0A-981C-4BFB-B31A-345EF732F927}"/>
    <cellStyle name="Comma [0] 2 99 2 2" xfId="50750" hidden="1" xr:uid="{769F6572-CEDC-428D-A44A-D0F6904B5F66}"/>
    <cellStyle name="Comma [0] 2 99 2 2" xfId="51003" hidden="1" xr:uid="{7B5208C9-78D9-4EB5-B97A-37B91E53BF66}"/>
    <cellStyle name="Comma [0] 2 99 2 2" xfId="52203" hidden="1" xr:uid="{623AF796-F77F-454C-90A4-41503D385CAE}"/>
    <cellStyle name="Comma [0] 2 99 2 2" xfId="52494" hidden="1" xr:uid="{A7F500C2-7A72-4E70-8C55-08897AF7A107}"/>
    <cellStyle name="Comma [0] 2 99 2 2" xfId="52747" hidden="1" xr:uid="{F5DA6D61-EBFA-4C1F-BAC6-E632AB37B5DB}"/>
    <cellStyle name="Comma [0] 2 99 2 2" xfId="53937" hidden="1" xr:uid="{0F5139C7-3682-4186-8924-608AE973AB33}"/>
    <cellStyle name="Comma [0] 2 99 2 2" xfId="54228" hidden="1" xr:uid="{E85F0808-C799-4144-90D4-770FAD5CF2FB}"/>
    <cellStyle name="Comma [0] 2 99 2 2" xfId="54481" hidden="1" xr:uid="{042E3080-C60C-438F-A2D6-813A785EBC6A}"/>
    <cellStyle name="Comma [0] 2 99 2 2" xfId="55661" hidden="1" xr:uid="{1039B903-7C40-44E3-B7D8-182B849BE82C}"/>
    <cellStyle name="Comma [0] 2 99 2 2" xfId="55952" hidden="1" xr:uid="{230B20AF-A6AA-4800-B6DB-13DD9B76DAFE}"/>
    <cellStyle name="Comma [0] 2 99 2 2" xfId="56205" hidden="1" xr:uid="{CA106279-AB22-401C-AA18-82EAC0A53527}"/>
    <cellStyle name="Comma [0] 2 99 2 2" xfId="57368" hidden="1" xr:uid="{919A405A-D5CF-4543-95EE-8899A81F8BE1}"/>
    <cellStyle name="Comma [0] 2 99 2 2" xfId="57659" hidden="1" xr:uid="{CC393D64-92DB-417D-B92F-06F64CA68CAB}"/>
    <cellStyle name="Comma [0] 2 99 2 2" xfId="57912" hidden="1" xr:uid="{BD1B0139-E251-4E6B-B7E7-698D341A37CE}"/>
    <cellStyle name="Comma [0] 2 99 2 2" xfId="59062" hidden="1" xr:uid="{06F6C32C-BC44-4CFC-9C0A-7ED61EF019D0}"/>
    <cellStyle name="Comma [0] 2 99 2 2" xfId="59353" hidden="1" xr:uid="{A7E6B1B6-D20D-4CC2-A65B-9D25A5269AE6}"/>
    <cellStyle name="Comma [0] 2 99 2 2" xfId="59606" hidden="1" xr:uid="{3DA554C4-54A3-4A5F-8CA4-C7211AB21C6C}"/>
    <cellStyle name="Comma [0] 2 99 2 2" xfId="60723" hidden="1" xr:uid="{FA597467-54F4-4597-BEDE-00A5BB7C4747}"/>
    <cellStyle name="Comma [0] 2 99 2 2" xfId="61014" hidden="1" xr:uid="{38E4376B-BC83-4E88-A973-23FE5634C628}"/>
    <cellStyle name="Comma [0] 2 99 2 2" xfId="61267" hidden="1" xr:uid="{E9BB0FF5-C8C5-4548-805A-5A93FEE21C02}"/>
    <cellStyle name="Comma [0] 2 99 2 2" xfId="62358" hidden="1" xr:uid="{B8BED5E4-8198-4B51-A5C3-931A9D6A5854}"/>
    <cellStyle name="Comma [0] 2 99 2 2" xfId="62649" hidden="1" xr:uid="{D4C0CA0C-DA89-43A8-B35F-292787B55B1F}"/>
    <cellStyle name="Comma [0] 2 99 2 2" xfId="62902" hidden="1" xr:uid="{42B2D8F3-CC63-4CE1-8689-E9898AA7FC6F}"/>
    <cellStyle name="Comma [0] 2 99 2 2" xfId="63869" hidden="1" xr:uid="{C6AA82CF-C3D5-44C4-A403-A4F8B21CD3EA}"/>
    <cellStyle name="Comma [0] 2 99 3" xfId="4477" xr:uid="{00000000-0005-0000-0000-000080110000}"/>
    <cellStyle name="Comma [0] 2 99 3 2" xfId="36496" xr:uid="{9FC1D368-E91D-4698-99BA-69380136021B}"/>
    <cellStyle name="Comma [0] 3" xfId="996" xr:uid="{00000000-0005-0000-0000-0000E7030000}"/>
    <cellStyle name="Comma [0] 3 2" xfId="4787" xr:uid="{00000000-0005-0000-0000-0000B6120000}"/>
    <cellStyle name="Comma [0] 3 2 2" xfId="36806" xr:uid="{74A7D14F-729D-45D3-AB31-D860601FC280}"/>
    <cellStyle name="Comma [0] 3 3" xfId="33033" xr:uid="{3A0EF475-C69B-4B38-8FCC-312D1760CB01}"/>
    <cellStyle name="Comma [0] 4" xfId="4086" xr:uid="{00000000-0005-0000-0000-0000F90F0000}"/>
    <cellStyle name="Comma [0] 4 2" xfId="36105" xr:uid="{4594BEFF-639B-4F8A-A272-A86186CD57F4}"/>
    <cellStyle name="Comma [0] 5" xfId="298" xr:uid="{00000000-0005-0000-0000-00002D010000}"/>
    <cellStyle name="Comma [0] 5 2" xfId="32209" xr:uid="{00000000-0005-0000-0000-0000D47D0000}"/>
    <cellStyle name="Comma [0] 5 2 2" xfId="64215" xr:uid="{AF1CBE32-AD29-483A-BE6A-A86730B78F5C}"/>
    <cellStyle name="Comma [0] 5 3" xfId="32415" xr:uid="{752BDA55-29C0-4B05-A305-80ABD01EAC0D}"/>
    <cellStyle name="Comma [1]" xfId="320" xr:uid="{00000000-0005-0000-0000-000043010000}"/>
    <cellStyle name="Comma [2]" xfId="321" xr:uid="{00000000-0005-0000-0000-000044010000}"/>
    <cellStyle name="Comma [3]" xfId="322" xr:uid="{00000000-0005-0000-0000-000045010000}"/>
    <cellStyle name="Comma 10" xfId="84" xr:uid="{00000000-0005-0000-0000-000057000000}"/>
    <cellStyle name="Comma 10 2" xfId="1022" xr:uid="{00000000-0005-0000-0000-000001040000}"/>
    <cellStyle name="Comma 10 2 2" xfId="4815" xr:uid="{00000000-0005-0000-0000-0000D2120000}"/>
    <cellStyle name="Comma 10 2 2 2" xfId="36834" xr:uid="{0169A124-C410-4491-A1BA-69A7673D34E5}"/>
    <cellStyle name="Comma 10 2 3" xfId="33058" xr:uid="{09973061-7889-4B4A-AD8E-90FD1730EA63}"/>
    <cellStyle name="Comma 10 3" xfId="4141" xr:uid="{00000000-0005-0000-0000-000030100000}"/>
    <cellStyle name="Comma 10 3 2" xfId="36160" xr:uid="{0A0683EF-01F5-4C13-B4F4-CFF8513C13CC}"/>
    <cellStyle name="Comma 10 4" xfId="351" xr:uid="{00000000-0005-0000-0000-000062010000}"/>
    <cellStyle name="Comma 10 4 2" xfId="32425" xr:uid="{21595B3C-A6D2-471B-8177-ACCE3E9ABEBD}"/>
    <cellStyle name="Comma 10 5" xfId="32093" xr:uid="{00000000-0005-0000-0000-0000607D0000}"/>
    <cellStyle name="Comma 10 5 2" xfId="64110" xr:uid="{06920D3F-0089-4304-843D-0E9F9CD6FB96}"/>
    <cellStyle name="Comma 10 6" xfId="32211" xr:uid="{00000000-0005-0000-0000-0000D67D0000}"/>
    <cellStyle name="Comma 10 6 2" xfId="64217" xr:uid="{8DCFDAF9-73A9-42FA-BAC2-A76B180D4F26}"/>
    <cellStyle name="Comma 10 7" xfId="32272" xr:uid="{B593E11E-1C52-4F4C-A625-0E0186443D74}"/>
    <cellStyle name="Comma 11" xfId="5" xr:uid="{00000000-0005-0000-0000-000008000000}"/>
    <cellStyle name="Comma 11 2" xfId="1598" xr:uid="{00000000-0005-0000-0000-000041060000}"/>
    <cellStyle name="Comma 11 2 2" xfId="5395" xr:uid="{00000000-0005-0000-0000-000016150000}"/>
    <cellStyle name="Comma 11 2 2 2" xfId="37414" xr:uid="{18FA0227-3A40-41F8-942E-95E236F695FD}"/>
    <cellStyle name="Comma 11 2 3" xfId="33631" xr:uid="{BE1C4358-415B-4FBF-A3B3-89CADA244BBB}"/>
    <cellStyle name="Comma 11 3" xfId="4735" xr:uid="{00000000-0005-0000-0000-000082120000}"/>
    <cellStyle name="Comma 11 3 2" xfId="36754" xr:uid="{2AB6EAA2-E519-4FE5-8972-8BF7977EBD52}"/>
    <cellStyle name="Comma 11 4" xfId="944" xr:uid="{00000000-0005-0000-0000-0000B3030000}"/>
    <cellStyle name="Comma 11 4 2" xfId="32996" xr:uid="{D757CF7C-A615-4CA9-8818-74D19B5D3A53}"/>
    <cellStyle name="Comma 11 5" xfId="32022" xr:uid="{00000000-0005-0000-0000-0000197D0000}"/>
    <cellStyle name="Comma 11 5 2" xfId="64040" xr:uid="{3970C7C4-0DBE-46A5-B738-A9CF1D3973E6}"/>
    <cellStyle name="Comma 11 6" xfId="32214" xr:uid="{6AE65437-3BF2-46C7-9DFB-691B7F2B164B}"/>
    <cellStyle name="Comma 12" xfId="148" xr:uid="{00000000-0005-0000-0000-000097000000}"/>
    <cellStyle name="Comma 12 2" xfId="4764" xr:uid="{00000000-0005-0000-0000-00009F120000}"/>
    <cellStyle name="Comma 12 2 2" xfId="36783" xr:uid="{871C361D-4B1F-4618-82C2-CFD08AB53C2E}"/>
    <cellStyle name="Comma 12 3" xfId="973" xr:uid="{00000000-0005-0000-0000-0000D0030000}"/>
    <cellStyle name="Comma 12 3 2" xfId="33012" xr:uid="{AED3A39F-BB88-4AE3-AA22-3CF8811F2ED3}"/>
    <cellStyle name="Comma 12 4" xfId="32335" xr:uid="{2013052D-9189-440A-A87A-EC5489979EDE}"/>
    <cellStyle name="Comma 13" xfId="153" xr:uid="{00000000-0005-0000-0000-00009C000000}"/>
    <cellStyle name="Comma 13 2" xfId="4763" xr:uid="{00000000-0005-0000-0000-00009E120000}"/>
    <cellStyle name="Comma 13 2 2" xfId="36782" xr:uid="{C9783DBB-D349-4E65-AA8C-56182C1ECCE5}"/>
    <cellStyle name="Comma 13 3" xfId="972" xr:uid="{00000000-0005-0000-0000-0000CF030000}"/>
    <cellStyle name="Comma 13 3 2" xfId="33011" xr:uid="{E8A454C4-4B44-4C27-A1FB-DC9DBDB94C4D}"/>
    <cellStyle name="Comma 13 4" xfId="32336" xr:uid="{A9240B55-B0A3-4948-BBE2-85F22AF1429E}"/>
    <cellStyle name="Comma 14" xfId="1031" xr:uid="{00000000-0005-0000-0000-00000A040000}"/>
    <cellStyle name="Comma 14 2" xfId="4824" xr:uid="{00000000-0005-0000-0000-0000DB120000}"/>
    <cellStyle name="Comma 14 2 2" xfId="36843" xr:uid="{7AE28273-9503-4993-9013-6A6B5B28A772}"/>
    <cellStyle name="Comma 14 3" xfId="33067" xr:uid="{11918098-B9BE-4423-9464-08A4D401D538}"/>
    <cellStyle name="Comma 15" xfId="985" xr:uid="{00000000-0005-0000-0000-0000DC030000}"/>
    <cellStyle name="Comma 15 2" xfId="4776" xr:uid="{00000000-0005-0000-0000-0000AB120000}"/>
    <cellStyle name="Comma 15 2 2" xfId="36795" xr:uid="{F2F29B6F-A657-4093-889C-70519AC9BCF2}"/>
    <cellStyle name="Comma 15 3" xfId="33022" xr:uid="{4E34ECC7-550A-42B2-9520-95C87887DFE3}"/>
    <cellStyle name="Comma 16" xfId="2597" xr:uid="{00000000-0005-0000-0000-0000280A0000}"/>
    <cellStyle name="Comma 16 2" xfId="34627" xr:uid="{5D906477-D319-4F70-9F2E-6F50378763E4}"/>
    <cellStyle name="Comma 17" xfId="2596" xr:uid="{00000000-0005-0000-0000-0000270A0000}"/>
    <cellStyle name="Comma 17 2" xfId="34626" xr:uid="{AF088F9F-C4F1-4ABF-96D0-4576A772C019}"/>
    <cellStyle name="Comma 18" xfId="2605" xr:uid="{00000000-0005-0000-0000-0000300A0000}"/>
    <cellStyle name="Comma 18 2" xfId="34629" xr:uid="{33EEF46A-6FFB-4B63-BCD0-7497CE4CEB93}"/>
    <cellStyle name="Comma 19" xfId="2607" xr:uid="{00000000-0005-0000-0000-0000320A0000}"/>
    <cellStyle name="Comma 19 2" xfId="34631" xr:uid="{C14DB38A-227D-471B-BE93-D9E5F52FA8E2}"/>
    <cellStyle name="Comma 2" xfId="3" xr:uid="{00000000-0005-0000-0000-000006000000}"/>
    <cellStyle name="Comma 2 10" xfId="402" hidden="1" xr:uid="{00000000-0005-0000-0000-000095010000}"/>
    <cellStyle name="Comma 2 10" xfId="1061" hidden="1" xr:uid="{00000000-0005-0000-0000-000028040000}"/>
    <cellStyle name="Comma 2 10" xfId="1629" hidden="1" xr:uid="{00000000-0005-0000-0000-000060060000}"/>
    <cellStyle name="Comma 2 10" xfId="2022" hidden="1" xr:uid="{00000000-0005-0000-0000-0000E9070000}"/>
    <cellStyle name="Comma 2 10" xfId="2300" hidden="1" xr:uid="{00000000-0005-0000-0000-0000FF080000}"/>
    <cellStyle name="Comma 2 10" xfId="4193" hidden="1" xr:uid="{00000000-0005-0000-0000-000064100000}"/>
    <cellStyle name="Comma 2 10" xfId="4854" hidden="1" xr:uid="{00000000-0005-0000-0000-0000F9120000}"/>
    <cellStyle name="Comma 2 10" xfId="5426" hidden="1" xr:uid="{00000000-0005-0000-0000-000035150000}"/>
    <cellStyle name="Comma 2 10" xfId="5824" hidden="1" xr:uid="{00000000-0005-0000-0000-0000C3160000}"/>
    <cellStyle name="Comma 2 10" xfId="6102" hidden="1" xr:uid="{00000000-0005-0000-0000-0000D9170000}"/>
    <cellStyle name="Comma 2 10" xfId="6412" hidden="1" xr:uid="{00000000-0005-0000-0000-00000F190000}"/>
    <cellStyle name="Comma 2 10" xfId="7073" hidden="1" xr:uid="{00000000-0005-0000-0000-0000A41B0000}"/>
    <cellStyle name="Comma 2 10" xfId="7376" hidden="1" xr:uid="{00000000-0005-0000-0000-0000D31C0000}"/>
    <cellStyle name="Comma 2 10" xfId="7645" hidden="1" xr:uid="{00000000-0005-0000-0000-0000E01D0000}"/>
    <cellStyle name="Comma 2 10" xfId="8043" hidden="1" xr:uid="{00000000-0005-0000-0000-00006E1F0000}"/>
    <cellStyle name="Comma 2 10" xfId="8321" hidden="1" xr:uid="{00000000-0005-0000-0000-000084200000}"/>
    <cellStyle name="Comma 2 10" xfId="8829" hidden="1" xr:uid="{00000000-0005-0000-0000-000080220000}"/>
    <cellStyle name="Comma 2 10" xfId="9132" hidden="1" xr:uid="{00000000-0005-0000-0000-0000AF230000}"/>
    <cellStyle name="Comma 2 10" xfId="9401" hidden="1" xr:uid="{00000000-0005-0000-0000-0000BC240000}"/>
    <cellStyle name="Comma 2 10" xfId="9799" hidden="1" xr:uid="{00000000-0005-0000-0000-00004A260000}"/>
    <cellStyle name="Comma 2 10" xfId="10077" hidden="1" xr:uid="{00000000-0005-0000-0000-000060270000}"/>
    <cellStyle name="Comma 2 10" xfId="10585" hidden="1" xr:uid="{00000000-0005-0000-0000-00005C290000}"/>
    <cellStyle name="Comma 2 10" xfId="10888" hidden="1" xr:uid="{00000000-0005-0000-0000-00008B2A0000}"/>
    <cellStyle name="Comma 2 10" xfId="11157" hidden="1" xr:uid="{00000000-0005-0000-0000-0000982B0000}"/>
    <cellStyle name="Comma 2 10" xfId="11555" hidden="1" xr:uid="{00000000-0005-0000-0000-0000262D0000}"/>
    <cellStyle name="Comma 2 10" xfId="11833" hidden="1" xr:uid="{00000000-0005-0000-0000-00003C2E0000}"/>
    <cellStyle name="Comma 2 10" xfId="12341" hidden="1" xr:uid="{00000000-0005-0000-0000-000038300000}"/>
    <cellStyle name="Comma 2 10" xfId="12644" hidden="1" xr:uid="{00000000-0005-0000-0000-000067310000}"/>
    <cellStyle name="Comma 2 10" xfId="12913" hidden="1" xr:uid="{00000000-0005-0000-0000-000074320000}"/>
    <cellStyle name="Comma 2 10" xfId="13311" hidden="1" xr:uid="{00000000-0005-0000-0000-000002340000}"/>
    <cellStyle name="Comma 2 10" xfId="13589" hidden="1" xr:uid="{00000000-0005-0000-0000-000018350000}"/>
    <cellStyle name="Comma 2 10" xfId="14097" hidden="1" xr:uid="{00000000-0005-0000-0000-000014370000}"/>
    <cellStyle name="Comma 2 10" xfId="14400" hidden="1" xr:uid="{00000000-0005-0000-0000-000043380000}"/>
    <cellStyle name="Comma 2 10" xfId="14669" hidden="1" xr:uid="{00000000-0005-0000-0000-000050390000}"/>
    <cellStyle name="Comma 2 10" xfId="15067" hidden="1" xr:uid="{00000000-0005-0000-0000-0000DE3A0000}"/>
    <cellStyle name="Comma 2 10" xfId="15345" hidden="1" xr:uid="{00000000-0005-0000-0000-0000F43B0000}"/>
    <cellStyle name="Comma 2 10" xfId="15850" hidden="1" xr:uid="{00000000-0005-0000-0000-0000ED3D0000}"/>
    <cellStyle name="Comma 2 10" xfId="16153" hidden="1" xr:uid="{00000000-0005-0000-0000-00001C3F0000}"/>
    <cellStyle name="Comma 2 10" xfId="16422" hidden="1" xr:uid="{00000000-0005-0000-0000-000029400000}"/>
    <cellStyle name="Comma 2 10" xfId="16820" hidden="1" xr:uid="{00000000-0005-0000-0000-0000B7410000}"/>
    <cellStyle name="Comma 2 10" xfId="17098" hidden="1" xr:uid="{00000000-0005-0000-0000-0000CD420000}"/>
    <cellStyle name="Comma 2 10" xfId="17600" hidden="1" xr:uid="{00000000-0005-0000-0000-0000C3440000}"/>
    <cellStyle name="Comma 2 10" xfId="17903" hidden="1" xr:uid="{00000000-0005-0000-0000-0000F2450000}"/>
    <cellStyle name="Comma 2 10" xfId="18172" hidden="1" xr:uid="{00000000-0005-0000-0000-0000FF460000}"/>
    <cellStyle name="Comma 2 10" xfId="18570" hidden="1" xr:uid="{00000000-0005-0000-0000-00008D480000}"/>
    <cellStyle name="Comma 2 10" xfId="18848" hidden="1" xr:uid="{00000000-0005-0000-0000-0000A3490000}"/>
    <cellStyle name="Comma 2 10" xfId="19346" hidden="1" xr:uid="{00000000-0005-0000-0000-0000954B0000}"/>
    <cellStyle name="Comma 2 10" xfId="19647" hidden="1" xr:uid="{00000000-0005-0000-0000-0000C24C0000}"/>
    <cellStyle name="Comma 2 10" xfId="19916" hidden="1" xr:uid="{00000000-0005-0000-0000-0000CF4D0000}"/>
    <cellStyle name="Comma 2 10" xfId="20314" hidden="1" xr:uid="{00000000-0005-0000-0000-00005D4F0000}"/>
    <cellStyle name="Comma 2 10" xfId="20592" hidden="1" xr:uid="{00000000-0005-0000-0000-000073500000}"/>
    <cellStyle name="Comma 2 10" xfId="21084" hidden="1" xr:uid="{00000000-0005-0000-0000-00005F520000}"/>
    <cellStyle name="Comma 2 10" xfId="21384" hidden="1" xr:uid="{00000000-0005-0000-0000-00008B530000}"/>
    <cellStyle name="Comma 2 10" xfId="21650" hidden="1" xr:uid="{00000000-0005-0000-0000-000095540000}"/>
    <cellStyle name="Comma 2 10" xfId="22048" hidden="1" xr:uid="{00000000-0005-0000-0000-000023560000}"/>
    <cellStyle name="Comma 2 10" xfId="22326" hidden="1" xr:uid="{00000000-0005-0000-0000-000039570000}"/>
    <cellStyle name="Comma 2 10" xfId="22812" hidden="1" xr:uid="{00000000-0005-0000-0000-00001F590000}"/>
    <cellStyle name="Comma 2 10" xfId="23112" hidden="1" xr:uid="{00000000-0005-0000-0000-00004B5A0000}"/>
    <cellStyle name="Comma 2 10" xfId="23374" hidden="1" xr:uid="{00000000-0005-0000-0000-0000515B0000}"/>
    <cellStyle name="Comma 2 10" xfId="23772" hidden="1" xr:uid="{00000000-0005-0000-0000-0000DF5C0000}"/>
    <cellStyle name="Comma 2 10" xfId="24050" hidden="1" xr:uid="{00000000-0005-0000-0000-0000F55D0000}"/>
    <cellStyle name="Comma 2 10" xfId="24525" hidden="1" xr:uid="{00000000-0005-0000-0000-0000D05F0000}"/>
    <cellStyle name="Comma 2 10" xfId="24825" hidden="1" xr:uid="{00000000-0005-0000-0000-0000FC600000}"/>
    <cellStyle name="Comma 2 10" xfId="25081" hidden="1" xr:uid="{00000000-0005-0000-0000-0000FC610000}"/>
    <cellStyle name="Comma 2 10" xfId="25479" hidden="1" xr:uid="{00000000-0005-0000-0000-00008A630000}"/>
    <cellStyle name="Comma 2 10" xfId="25757" hidden="1" xr:uid="{00000000-0005-0000-0000-0000A0640000}"/>
    <cellStyle name="Comma 2 10" xfId="26222" hidden="1" xr:uid="{00000000-0005-0000-0000-000071660000}"/>
    <cellStyle name="Comma 2 10" xfId="26522" hidden="1" xr:uid="{00000000-0005-0000-0000-00009D670000}"/>
    <cellStyle name="Comma 2 10" xfId="26775" hidden="1" xr:uid="{00000000-0005-0000-0000-00009A680000}"/>
    <cellStyle name="Comma 2 10" xfId="27173" hidden="1" xr:uid="{00000000-0005-0000-0000-0000286A0000}"/>
    <cellStyle name="Comma 2 10" xfId="27451" hidden="1" xr:uid="{00000000-0005-0000-0000-00003E6B0000}"/>
    <cellStyle name="Comma 2 10" xfId="27900" hidden="1" xr:uid="{00000000-0005-0000-0000-0000FF6C0000}"/>
    <cellStyle name="Comma 2 10" xfId="28195" hidden="1" xr:uid="{00000000-0005-0000-0000-0000266E0000}"/>
    <cellStyle name="Comma 2 10" xfId="28436" hidden="1" xr:uid="{00000000-0005-0000-0000-0000176F0000}"/>
    <cellStyle name="Comma 2 10" xfId="28834" hidden="1" xr:uid="{00000000-0005-0000-0000-0000A5700000}"/>
    <cellStyle name="Comma 2 10" xfId="29112" hidden="1" xr:uid="{00000000-0005-0000-0000-0000BB710000}"/>
    <cellStyle name="Comma 2 10" xfId="29547" hidden="1" xr:uid="{00000000-0005-0000-0000-00006E730000}"/>
    <cellStyle name="Comma 2 10" xfId="29838" hidden="1" xr:uid="{00000000-0005-0000-0000-000091740000}"/>
    <cellStyle name="Comma 2 10" xfId="30071" hidden="1" xr:uid="{00000000-0005-0000-0000-00007A750000}"/>
    <cellStyle name="Comma 2 10" xfId="30469" hidden="1" xr:uid="{00000000-0005-0000-0000-000008770000}"/>
    <cellStyle name="Comma 2 10" xfId="30747" hidden="1" xr:uid="{00000000-0005-0000-0000-00001E780000}"/>
    <cellStyle name="Comma 2 10" xfId="31134" hidden="1" xr:uid="{00000000-0005-0000-0000-0000A1790000}"/>
    <cellStyle name="Comma 2 10" xfId="31593" hidden="1" xr:uid="{00000000-0005-0000-0000-00006C7B0000}"/>
    <cellStyle name="Comma 2 10" xfId="31980" hidden="1" xr:uid="{00000000-0005-0000-0000-0000EF7C0000}"/>
    <cellStyle name="Comma 2 10" xfId="32455" hidden="1" xr:uid="{0A64FAD5-9561-4667-B9B7-59F95C493585}"/>
    <cellStyle name="Comma 2 10" xfId="33097" hidden="1" xr:uid="{4DCDFAD5-B450-45BA-9C80-359D934507B9}"/>
    <cellStyle name="Comma 2 10" xfId="33662" hidden="1" xr:uid="{F7C89B2A-2B30-4CDC-A765-03C2B6B4A60F}"/>
    <cellStyle name="Comma 2 10" xfId="34052" hidden="1" xr:uid="{513DF897-099C-435B-A7C9-524F6DA63CD0}"/>
    <cellStyle name="Comma 2 10" xfId="34330" hidden="1" xr:uid="{4CF4A786-D883-457B-9C99-39F1D1615B7A}"/>
    <cellStyle name="Comma 2 10" xfId="36212" hidden="1" xr:uid="{71AB4F58-B8F6-4CF5-9480-276293E326A3}"/>
    <cellStyle name="Comma 2 10" xfId="36873" hidden="1" xr:uid="{D6049C9A-2A78-4990-AA22-7A4CB4A3A9CC}"/>
    <cellStyle name="Comma 2 10" xfId="37445" hidden="1" xr:uid="{A3207FEF-91E4-4538-8D37-7E301703FFA4}"/>
    <cellStyle name="Comma 2 10" xfId="37843" hidden="1" xr:uid="{EED77780-4DE8-4820-8D23-37A37669E33C}"/>
    <cellStyle name="Comma 2 10" xfId="38121" hidden="1" xr:uid="{0AFB6009-8C15-4BE6-8809-41530854F07D}"/>
    <cellStyle name="Comma 2 10" xfId="38431" hidden="1" xr:uid="{62C42664-42EC-40F8-B803-05DF3593E701}"/>
    <cellStyle name="Comma 2 10" xfId="39092" hidden="1" xr:uid="{3B16933A-56CC-40ED-88B4-BF0A90EFC71C}"/>
    <cellStyle name="Comma 2 10" xfId="39395" hidden="1" xr:uid="{296A0788-D292-4D63-8D33-4A03EE4F2033}"/>
    <cellStyle name="Comma 2 10" xfId="39664" hidden="1" xr:uid="{B4B1B7BE-B25E-4612-8DCC-C7943D90573A}"/>
    <cellStyle name="Comma 2 10" xfId="40062" hidden="1" xr:uid="{E34DBDE8-70C5-46FA-BC5D-B770057D5D98}"/>
    <cellStyle name="Comma 2 10" xfId="40340" hidden="1" xr:uid="{F063D28C-C0BA-4916-B67D-BAD304F7C8C7}"/>
    <cellStyle name="Comma 2 10" xfId="40848" hidden="1" xr:uid="{9A496DB9-878C-43D7-9DD9-C1BB0FE44BC3}"/>
    <cellStyle name="Comma 2 10" xfId="41151" hidden="1" xr:uid="{2C718B4F-86BF-4CA9-9C8A-7B96D22FDFFA}"/>
    <cellStyle name="Comma 2 10" xfId="41420" hidden="1" xr:uid="{B37837B5-BBE5-47F0-A4AC-9BA2ADD61F0C}"/>
    <cellStyle name="Comma 2 10" xfId="41818" hidden="1" xr:uid="{32F92F45-27C4-432E-98D2-F84925AB2C16}"/>
    <cellStyle name="Comma 2 10" xfId="42096" hidden="1" xr:uid="{68D25229-D438-439F-8B2B-5CD86C0F65D2}"/>
    <cellStyle name="Comma 2 10" xfId="42604" hidden="1" xr:uid="{23F57A38-3BC3-4AB2-BFAE-B650C2D7A105}"/>
    <cellStyle name="Comma 2 10" xfId="42907" hidden="1" xr:uid="{AD852C84-F61F-4DAC-8C8D-DA1049259B3C}"/>
    <cellStyle name="Comma 2 10" xfId="43176" hidden="1" xr:uid="{E8A3EAD7-C0A3-4428-AA38-9870563C4EC4}"/>
    <cellStyle name="Comma 2 10" xfId="43574" hidden="1" xr:uid="{6AFEA5AE-F42F-4394-B5BB-77CC1CA6C7EA}"/>
    <cellStyle name="Comma 2 10" xfId="43852" hidden="1" xr:uid="{DA50CA8A-27B5-409A-9B81-887E81BE6A9E}"/>
    <cellStyle name="Comma 2 10" xfId="44360" hidden="1" xr:uid="{83A7F571-AF7F-4236-BFAC-2F3C78B0051F}"/>
    <cellStyle name="Comma 2 10" xfId="44663" hidden="1" xr:uid="{8994B30F-9BB9-4583-9A59-8C8C7C94114F}"/>
    <cellStyle name="Comma 2 10" xfId="44932" hidden="1" xr:uid="{9BFFCF3D-411F-423C-B901-618854894E25}"/>
    <cellStyle name="Comma 2 10" xfId="45330" hidden="1" xr:uid="{52B591FF-2587-4DD1-AE66-2656028A52F1}"/>
    <cellStyle name="Comma 2 10" xfId="45608" hidden="1" xr:uid="{69159461-CE30-4C8C-9945-2A3116A5F022}"/>
    <cellStyle name="Comma 2 10" xfId="46116" hidden="1" xr:uid="{F96608C3-4D55-4ADD-A9A4-2C2228C90862}"/>
    <cellStyle name="Comma 2 10" xfId="46419" hidden="1" xr:uid="{ED8C469B-B6BA-48FB-98B3-F3507DAC677A}"/>
    <cellStyle name="Comma 2 10" xfId="46688" hidden="1" xr:uid="{5A3BC0DB-7527-40C8-9C03-DE8FC1AC0C98}"/>
    <cellStyle name="Comma 2 10" xfId="47086" hidden="1" xr:uid="{14EC419E-41A6-4AB4-84C7-151EF33EA2DC}"/>
    <cellStyle name="Comma 2 10" xfId="47364" hidden="1" xr:uid="{4EE9B1BF-EF76-4AD0-BEF4-EB802331E9F3}"/>
    <cellStyle name="Comma 2 10" xfId="47869" hidden="1" xr:uid="{8F39A443-A483-4B48-ABA3-F920AF79A15F}"/>
    <cellStyle name="Comma 2 10" xfId="48172" hidden="1" xr:uid="{35B226E8-40BE-4369-8331-44FD4CC2B227}"/>
    <cellStyle name="Comma 2 10" xfId="48441" hidden="1" xr:uid="{F48B019F-257E-42BB-A2FC-46137764D5C4}"/>
    <cellStyle name="Comma 2 10" xfId="48839" hidden="1" xr:uid="{832FB2E3-C212-4626-871A-2F3DD593BD3C}"/>
    <cellStyle name="Comma 2 10" xfId="49117" hidden="1" xr:uid="{B141571E-C3C6-4415-BFC0-E87C601237F3}"/>
    <cellStyle name="Comma 2 10" xfId="49619" hidden="1" xr:uid="{0E177DE6-2F8E-4548-BBBE-361C0DE1F7D7}"/>
    <cellStyle name="Comma 2 10" xfId="49922" hidden="1" xr:uid="{77653F4A-E96D-4C26-9E05-8D76B0C1E946}"/>
    <cellStyle name="Comma 2 10" xfId="50191" hidden="1" xr:uid="{8554DA3D-EDED-4309-A25D-CA6D6B741D6E}"/>
    <cellStyle name="Comma 2 10" xfId="50589" hidden="1" xr:uid="{BA6CF037-BEF8-4755-925F-D2F4ED27A6E3}"/>
    <cellStyle name="Comma 2 10" xfId="50867" hidden="1" xr:uid="{CD7B23FE-A179-40C1-9003-EF01E6E5FEF1}"/>
    <cellStyle name="Comma 2 10" xfId="51365" hidden="1" xr:uid="{685AB3E6-D8D2-464B-A00E-300D0926594E}"/>
    <cellStyle name="Comma 2 10" xfId="51666" hidden="1" xr:uid="{8335B8AD-F91E-445E-9007-356D63374E88}"/>
    <cellStyle name="Comma 2 10" xfId="51935" hidden="1" xr:uid="{CF3FD92F-0D03-4608-8169-E89CD94C560D}"/>
    <cellStyle name="Comma 2 10" xfId="52333" hidden="1" xr:uid="{9AD32F88-BEAC-4B5C-8E2F-EA5287D678F7}"/>
    <cellStyle name="Comma 2 10" xfId="52611" hidden="1" xr:uid="{3DB9375B-B0A1-41BC-A6FC-77A1A0F4C2AE}"/>
    <cellStyle name="Comma 2 10" xfId="53103" hidden="1" xr:uid="{B952291C-30F9-4CE5-A4AB-D53003E25C8B}"/>
    <cellStyle name="Comma 2 10" xfId="53403" hidden="1" xr:uid="{B36DA45C-E3F1-4699-A8E2-EC1CD6AB8E6C}"/>
    <cellStyle name="Comma 2 10" xfId="53669" hidden="1" xr:uid="{5684109C-0E1F-4063-AC9F-7919950C1292}"/>
    <cellStyle name="Comma 2 10" xfId="54067" hidden="1" xr:uid="{BB203B05-1CAA-4796-9C8C-DBBBE5DAFED6}"/>
    <cellStyle name="Comma 2 10" xfId="54345" hidden="1" xr:uid="{E5BBD2FE-6885-43D3-8714-038115EED179}"/>
    <cellStyle name="Comma 2 10" xfId="54831" hidden="1" xr:uid="{2BA14816-D5CA-464E-A2BB-D3D882EA7205}"/>
    <cellStyle name="Comma 2 10" xfId="55131" hidden="1" xr:uid="{ACB314B3-352D-4617-A085-28859A7BADCF}"/>
    <cellStyle name="Comma 2 10" xfId="55393" hidden="1" xr:uid="{13FBEC2E-9969-4192-90F8-5191A1EAA29E}"/>
    <cellStyle name="Comma 2 10" xfId="55791" hidden="1" xr:uid="{433E6654-E73F-46D3-9CDC-596B37B6EADE}"/>
    <cellStyle name="Comma 2 10" xfId="56069" hidden="1" xr:uid="{003FB3E3-0B34-453D-AB29-536043C3724E}"/>
    <cellStyle name="Comma 2 10" xfId="56544" hidden="1" xr:uid="{6F13C648-9F05-438A-87D4-DBEC41E8B134}"/>
    <cellStyle name="Comma 2 10" xfId="56844" hidden="1" xr:uid="{A1A0FCE5-32AF-4612-AEE6-2E913BA04140}"/>
    <cellStyle name="Comma 2 10" xfId="57100" hidden="1" xr:uid="{B39EA52F-F8C6-487F-B40A-FA11A05725E0}"/>
    <cellStyle name="Comma 2 10" xfId="57498" hidden="1" xr:uid="{D54579E5-34E7-41FC-87D6-D49E36385CDC}"/>
    <cellStyle name="Comma 2 10" xfId="57776" hidden="1" xr:uid="{273F838C-6C08-4D54-A8E6-4C8220141941}"/>
    <cellStyle name="Comma 2 10" xfId="58241" hidden="1" xr:uid="{C7433D69-5163-4CD6-9E5F-D24343245D02}"/>
    <cellStyle name="Comma 2 10" xfId="58541" hidden="1" xr:uid="{E1CB3464-ED1E-420D-A549-E8824981DEF1}"/>
    <cellStyle name="Comma 2 10" xfId="58794" hidden="1" xr:uid="{5DE5D34B-C367-49CD-A4A9-670EF40D39F8}"/>
    <cellStyle name="Comma 2 10" xfId="59192" hidden="1" xr:uid="{71F38888-4D2F-40B4-AC6D-038CA2AE1053}"/>
    <cellStyle name="Comma 2 10" xfId="59470" hidden="1" xr:uid="{76ACB8D3-EC3E-4777-9761-8BEF47258A96}"/>
    <cellStyle name="Comma 2 10" xfId="59919" hidden="1" xr:uid="{67DC54E4-0B8F-4311-A107-678747C2C540}"/>
    <cellStyle name="Comma 2 10" xfId="60214" hidden="1" xr:uid="{495F85DD-4A55-4E65-A46E-E713B11363A5}"/>
    <cellStyle name="Comma 2 10" xfId="60455" hidden="1" xr:uid="{6B2BD4C3-B43C-45CA-89E1-784CE80071D5}"/>
    <cellStyle name="Comma 2 10" xfId="60853" hidden="1" xr:uid="{683E8AF3-838C-44B7-A7E7-B5A3C60FBACC}"/>
    <cellStyle name="Comma 2 10" xfId="61131" hidden="1" xr:uid="{4632F52B-D538-4822-B5DC-7CA9B9E50245}"/>
    <cellStyle name="Comma 2 10" xfId="61566" hidden="1" xr:uid="{57CFA553-74DC-46E8-85DF-497053201389}"/>
    <cellStyle name="Comma 2 10" xfId="61857" hidden="1" xr:uid="{7EA8CBD0-0D2C-41F2-9B2A-92A20116E644}"/>
    <cellStyle name="Comma 2 10" xfId="62090" hidden="1" xr:uid="{4550B1A7-DB84-4BAB-BE77-51311EC5D15A}"/>
    <cellStyle name="Comma 2 10" xfId="62488" hidden="1" xr:uid="{56B58E87-B8B0-4BEF-8D0A-5563ED535B82}"/>
    <cellStyle name="Comma 2 10" xfId="62766" hidden="1" xr:uid="{0B88D82B-47A0-4895-ACB4-6D7017371D78}"/>
    <cellStyle name="Comma 2 10" xfId="63153" hidden="1" xr:uid="{0AD1BE31-E621-4C3E-AC60-0C768D84DDFD}"/>
    <cellStyle name="Comma 2 10" xfId="63612" hidden="1" xr:uid="{46762138-560D-4773-8B52-9639822223B5}"/>
    <cellStyle name="Comma 2 10" xfId="63999" hidden="1" xr:uid="{A862423F-8E7A-4448-B7DA-DA76432B0968}"/>
    <cellStyle name="Comma 2 100" xfId="778" hidden="1" xr:uid="{00000000-0005-0000-0000-00000D030000}"/>
    <cellStyle name="Comma 2 100" xfId="1433" hidden="1" xr:uid="{00000000-0005-0000-0000-00009C050000}"/>
    <cellStyle name="Comma 2 100" xfId="1979" hidden="1" xr:uid="{00000000-0005-0000-0000-0000BE070000}"/>
    <cellStyle name="Comma 2 100" xfId="2262" hidden="1" xr:uid="{00000000-0005-0000-0000-0000D9080000}"/>
    <cellStyle name="Comma 2 100" xfId="2492" hidden="1" xr:uid="{00000000-0005-0000-0000-0000BF090000}"/>
    <cellStyle name="Comma 2 100" xfId="4569" hidden="1" xr:uid="{00000000-0005-0000-0000-0000DC110000}"/>
    <cellStyle name="Comma 2 100" xfId="5230" hidden="1" xr:uid="{00000000-0005-0000-0000-000071140000}"/>
    <cellStyle name="Comma 2 100" xfId="5781" hidden="1" xr:uid="{00000000-0005-0000-0000-000098160000}"/>
    <cellStyle name="Comma 2 100" xfId="6064" hidden="1" xr:uid="{00000000-0005-0000-0000-0000B3170000}"/>
    <cellStyle name="Comma 2 100" xfId="6294" hidden="1" xr:uid="{00000000-0005-0000-0000-000099180000}"/>
    <cellStyle name="Comma 2 100" xfId="6428" hidden="1" xr:uid="{00000000-0005-0000-0000-00001F190000}"/>
    <cellStyle name="Comma 2 100" xfId="6499" hidden="1" xr:uid="{00000000-0005-0000-0000-000066190000}"/>
    <cellStyle name="Comma 2 100" xfId="6788" hidden="1" xr:uid="{00000000-0005-0000-0000-0000871A0000}"/>
    <cellStyle name="Comma 2 100" xfId="6815" hidden="1" xr:uid="{00000000-0005-0000-0000-0000A21A0000}"/>
    <cellStyle name="Comma 2 100" xfId="7390" hidden="1" xr:uid="{00000000-0005-0000-0000-0000E11C0000}"/>
    <cellStyle name="Comma 2 100" xfId="7449" hidden="1" xr:uid="{00000000-0005-0000-0000-00001C1D0000}"/>
    <cellStyle name="Comma 2 100" xfId="8000" hidden="1" xr:uid="{00000000-0005-0000-0000-0000431F0000}"/>
    <cellStyle name="Comma 2 100" xfId="8283" hidden="1" xr:uid="{00000000-0005-0000-0000-00005E200000}"/>
    <cellStyle name="Comma 2 100" xfId="8513" hidden="1" xr:uid="{00000000-0005-0000-0000-000044210000}"/>
    <cellStyle name="Comma 2 100" xfId="9146" hidden="1" xr:uid="{00000000-0005-0000-0000-0000BD230000}"/>
    <cellStyle name="Comma 2 100" xfId="9205" hidden="1" xr:uid="{00000000-0005-0000-0000-0000F8230000}"/>
    <cellStyle name="Comma 2 100" xfId="9756" hidden="1" xr:uid="{00000000-0005-0000-0000-00001F260000}"/>
    <cellStyle name="Comma 2 100" xfId="10039" hidden="1" xr:uid="{00000000-0005-0000-0000-00003A270000}"/>
    <cellStyle name="Comma 2 100" xfId="10269" hidden="1" xr:uid="{00000000-0005-0000-0000-000020280000}"/>
    <cellStyle name="Comma 2 100" xfId="10902" hidden="1" xr:uid="{00000000-0005-0000-0000-0000992A0000}"/>
    <cellStyle name="Comma 2 100" xfId="10961" hidden="1" xr:uid="{00000000-0005-0000-0000-0000D42A0000}"/>
    <cellStyle name="Comma 2 100" xfId="11512" hidden="1" xr:uid="{00000000-0005-0000-0000-0000FB2C0000}"/>
    <cellStyle name="Comma 2 100" xfId="11795" hidden="1" xr:uid="{00000000-0005-0000-0000-0000162E0000}"/>
    <cellStyle name="Comma 2 100" xfId="12025" hidden="1" xr:uid="{00000000-0005-0000-0000-0000FC2E0000}"/>
    <cellStyle name="Comma 2 100" xfId="12658" hidden="1" xr:uid="{00000000-0005-0000-0000-000075310000}"/>
    <cellStyle name="Comma 2 100" xfId="12717" hidden="1" xr:uid="{00000000-0005-0000-0000-0000B0310000}"/>
    <cellStyle name="Comma 2 100" xfId="13268" hidden="1" xr:uid="{00000000-0005-0000-0000-0000D7330000}"/>
    <cellStyle name="Comma 2 100" xfId="13551" hidden="1" xr:uid="{00000000-0005-0000-0000-0000F2340000}"/>
    <cellStyle name="Comma 2 100" xfId="13781" hidden="1" xr:uid="{00000000-0005-0000-0000-0000D8350000}"/>
    <cellStyle name="Comma 2 100" xfId="14414" hidden="1" xr:uid="{00000000-0005-0000-0000-000051380000}"/>
    <cellStyle name="Comma 2 100" xfId="14473" hidden="1" xr:uid="{00000000-0005-0000-0000-00008C380000}"/>
    <cellStyle name="Comma 2 100" xfId="15024" hidden="1" xr:uid="{00000000-0005-0000-0000-0000B33A0000}"/>
    <cellStyle name="Comma 2 100" xfId="15307" hidden="1" xr:uid="{00000000-0005-0000-0000-0000CE3B0000}"/>
    <cellStyle name="Comma 2 100" xfId="15537" hidden="1" xr:uid="{00000000-0005-0000-0000-0000B43C0000}"/>
    <cellStyle name="Comma 2 100" xfId="16167" hidden="1" xr:uid="{00000000-0005-0000-0000-00002A3F0000}"/>
    <cellStyle name="Comma 2 100" xfId="16226" hidden="1" xr:uid="{00000000-0005-0000-0000-0000653F0000}"/>
    <cellStyle name="Comma 2 100" xfId="16777" hidden="1" xr:uid="{00000000-0005-0000-0000-00008C410000}"/>
    <cellStyle name="Comma 2 100" xfId="17060" hidden="1" xr:uid="{00000000-0005-0000-0000-0000A7420000}"/>
    <cellStyle name="Comma 2 100" xfId="17290" hidden="1" xr:uid="{00000000-0005-0000-0000-00008D430000}"/>
    <cellStyle name="Comma 2 100" xfId="17917" hidden="1" xr:uid="{00000000-0005-0000-0000-000000460000}"/>
    <cellStyle name="Comma 2 100" xfId="17976" hidden="1" xr:uid="{00000000-0005-0000-0000-00003B460000}"/>
    <cellStyle name="Comma 2 100" xfId="18527" hidden="1" xr:uid="{00000000-0005-0000-0000-000062480000}"/>
    <cellStyle name="Comma 2 100" xfId="18810" hidden="1" xr:uid="{00000000-0005-0000-0000-00007D490000}"/>
    <cellStyle name="Comma 2 100" xfId="19040" hidden="1" xr:uid="{00000000-0005-0000-0000-0000634A0000}"/>
    <cellStyle name="Comma 2 100" xfId="19661" hidden="1" xr:uid="{00000000-0005-0000-0000-0000D04C0000}"/>
    <cellStyle name="Comma 2 100" xfId="19720" hidden="1" xr:uid="{00000000-0005-0000-0000-00000B4D0000}"/>
    <cellStyle name="Comma 2 100" xfId="20271" hidden="1" xr:uid="{00000000-0005-0000-0000-0000324F0000}"/>
    <cellStyle name="Comma 2 100" xfId="20554" hidden="1" xr:uid="{00000000-0005-0000-0000-00004D500000}"/>
    <cellStyle name="Comma 2 100" xfId="20784" hidden="1" xr:uid="{00000000-0005-0000-0000-000033510000}"/>
    <cellStyle name="Comma 2 100" xfId="21397" hidden="1" xr:uid="{00000000-0005-0000-0000-000098530000}"/>
    <cellStyle name="Comma 2 100" xfId="21456" hidden="1" xr:uid="{00000000-0005-0000-0000-0000D3530000}"/>
    <cellStyle name="Comma 2 100" xfId="22005" hidden="1" xr:uid="{00000000-0005-0000-0000-0000F8550000}"/>
    <cellStyle name="Comma 2 100" xfId="22288" hidden="1" xr:uid="{00000000-0005-0000-0000-000013570000}"/>
    <cellStyle name="Comma 2 100" xfId="22518" hidden="1" xr:uid="{00000000-0005-0000-0000-0000F9570000}"/>
    <cellStyle name="Comma 2 100" xfId="23125" hidden="1" xr:uid="{00000000-0005-0000-0000-0000585A0000}"/>
    <cellStyle name="Comma 2 100" xfId="23183" hidden="1" xr:uid="{00000000-0005-0000-0000-0000925A0000}"/>
    <cellStyle name="Comma 2 100" xfId="23729" hidden="1" xr:uid="{00000000-0005-0000-0000-0000B45C0000}"/>
    <cellStyle name="Comma 2 100" xfId="24012" hidden="1" xr:uid="{00000000-0005-0000-0000-0000CF5D0000}"/>
    <cellStyle name="Comma 2 100" xfId="24242" hidden="1" xr:uid="{00000000-0005-0000-0000-0000B55E0000}"/>
    <cellStyle name="Comma 2 100" xfId="24838" hidden="1" xr:uid="{00000000-0005-0000-0000-000009610000}"/>
    <cellStyle name="Comma 2 100" xfId="24893" hidden="1" xr:uid="{00000000-0005-0000-0000-000040610000}"/>
    <cellStyle name="Comma 2 100" xfId="25436" hidden="1" xr:uid="{00000000-0005-0000-0000-00005F630000}"/>
    <cellStyle name="Comma 2 100" xfId="25719" hidden="1" xr:uid="{00000000-0005-0000-0000-00007A640000}"/>
    <cellStyle name="Comma 2 100" xfId="25949" hidden="1" xr:uid="{00000000-0005-0000-0000-000060650000}"/>
    <cellStyle name="Comma 2 100" xfId="26589" hidden="1" xr:uid="{00000000-0005-0000-0000-0000E0670000}"/>
    <cellStyle name="Comma 2 100" xfId="27130" hidden="1" xr:uid="{00000000-0005-0000-0000-0000FD690000}"/>
    <cellStyle name="Comma 2 100" xfId="27413" hidden="1" xr:uid="{00000000-0005-0000-0000-0000186B0000}"/>
    <cellStyle name="Comma 2 100" xfId="27643" hidden="1" xr:uid="{00000000-0005-0000-0000-0000FE6B0000}"/>
    <cellStyle name="Comma 2 100" xfId="28257" hidden="1" xr:uid="{00000000-0005-0000-0000-0000646E0000}"/>
    <cellStyle name="Comma 2 100" xfId="28791" hidden="1" xr:uid="{00000000-0005-0000-0000-00007A700000}"/>
    <cellStyle name="Comma 2 100" xfId="29074" hidden="1" xr:uid="{00000000-0005-0000-0000-000095710000}"/>
    <cellStyle name="Comma 2 100" xfId="29304" hidden="1" xr:uid="{00000000-0005-0000-0000-00007B720000}"/>
    <cellStyle name="Comma 2 100" xfId="29895" hidden="1" xr:uid="{00000000-0005-0000-0000-0000CA740000}"/>
    <cellStyle name="Comma 2 100" xfId="30426" hidden="1" xr:uid="{00000000-0005-0000-0000-0000DD760000}"/>
    <cellStyle name="Comma 2 100" xfId="30709" hidden="1" xr:uid="{00000000-0005-0000-0000-0000F8770000}"/>
    <cellStyle name="Comma 2 100" xfId="30939" hidden="1" xr:uid="{00000000-0005-0000-0000-0000DE780000}"/>
    <cellStyle name="Comma 2 100" xfId="31453" hidden="1" xr:uid="{00000000-0005-0000-0000-0000E07A0000}"/>
    <cellStyle name="Comma 2 100" xfId="31937" hidden="1" xr:uid="{00000000-0005-0000-0000-0000C47C0000}"/>
    <cellStyle name="Comma 2 100" xfId="32831" hidden="1" xr:uid="{FC06EE5A-D5C0-49C4-9B02-4C366E68C11A}"/>
    <cellStyle name="Comma 2 100" xfId="33466" hidden="1" xr:uid="{512900FA-1E06-4833-90DE-B1A841D22587}"/>
    <cellStyle name="Comma 2 100" xfId="34009" hidden="1" xr:uid="{9ED9B1C1-4050-4F5F-8033-6C35D9D07BD8}"/>
    <cellStyle name="Comma 2 100" xfId="34292" hidden="1" xr:uid="{7D01D5C4-C20E-4A00-B6A4-F4A015BAFF1F}"/>
    <cellStyle name="Comma 2 100" xfId="34522" hidden="1" xr:uid="{45BF90C7-2E40-450E-A9B9-9BDEAAA118E8}"/>
    <cellStyle name="Comma 2 100" xfId="36588" hidden="1" xr:uid="{41921CE4-11BB-4AF8-936F-5AB3F75E70B7}"/>
    <cellStyle name="Comma 2 100" xfId="37249" hidden="1" xr:uid="{86146CCA-425E-4803-B66B-16333949C2F3}"/>
    <cellStyle name="Comma 2 100" xfId="37800" hidden="1" xr:uid="{75CBD2F2-CA7E-4B08-801C-7026B40950E9}"/>
    <cellStyle name="Comma 2 100" xfId="38083" hidden="1" xr:uid="{B776A862-DEE5-4E65-85CB-77D0B084D372}"/>
    <cellStyle name="Comma 2 100" xfId="38313" hidden="1" xr:uid="{8CFDE758-E073-4F00-95C4-97D024FE1BB5}"/>
    <cellStyle name="Comma 2 100" xfId="38447" hidden="1" xr:uid="{B7C4FD4E-39B5-4EAB-BEFD-9BACBAF9E75F}"/>
    <cellStyle name="Comma 2 100" xfId="38518" hidden="1" xr:uid="{62F1EEB2-8AD9-41F1-9C71-A68F7219C2F3}"/>
    <cellStyle name="Comma 2 100" xfId="38807" hidden="1" xr:uid="{E76BD25C-EFB4-435E-8025-3E8A0BAD606D}"/>
    <cellStyle name="Comma 2 100" xfId="38834" hidden="1" xr:uid="{E20E385B-B4B9-49AB-B114-665DE861E13C}"/>
    <cellStyle name="Comma 2 100" xfId="39409" hidden="1" xr:uid="{3EDBDEA6-12A3-4E82-B50B-C30D30BAD482}"/>
    <cellStyle name="Comma 2 100" xfId="39468" hidden="1" xr:uid="{5D63B0AF-930B-4643-9E70-6BB26A65EC3F}"/>
    <cellStyle name="Comma 2 100" xfId="40019" hidden="1" xr:uid="{0CC67279-E766-41E0-9EAF-09457B790BBD}"/>
    <cellStyle name="Comma 2 100" xfId="40302" hidden="1" xr:uid="{6ECA5B7B-A01E-4E06-ABE3-8A5016405E40}"/>
    <cellStyle name="Comma 2 100" xfId="40532" hidden="1" xr:uid="{A6AF8F92-FAA0-482C-B06E-3AEFEE8AB5C6}"/>
    <cellStyle name="Comma 2 100" xfId="41165" hidden="1" xr:uid="{6D9C931A-7072-43F9-9E8C-EACE094AA211}"/>
    <cellStyle name="Comma 2 100" xfId="41224" hidden="1" xr:uid="{4CA684AA-C2B5-4CA9-9EF6-40B25B52F4A0}"/>
    <cellStyle name="Comma 2 100" xfId="41775" hidden="1" xr:uid="{00BB4248-AA6B-4CC0-82DE-ECB566A8825C}"/>
    <cellStyle name="Comma 2 100" xfId="42058" hidden="1" xr:uid="{971EBBAF-402B-41D7-A0A1-44BEABEE7A32}"/>
    <cellStyle name="Comma 2 100" xfId="42288" hidden="1" xr:uid="{3B07BB85-9D56-41FE-A845-BFDC6DD3CC02}"/>
    <cellStyle name="Comma 2 100" xfId="42921" hidden="1" xr:uid="{62E3B4D8-3882-45B4-9A99-4C5577021CCD}"/>
    <cellStyle name="Comma 2 100" xfId="42980" hidden="1" xr:uid="{36583C23-03C5-447A-8593-A26072DA6B8A}"/>
    <cellStyle name="Comma 2 100" xfId="43531" hidden="1" xr:uid="{6F06AD1E-CBB4-42E5-A1C0-2A1D6F9F003D}"/>
    <cellStyle name="Comma 2 100" xfId="43814" hidden="1" xr:uid="{175C0A89-F65B-4B0F-AAC6-2A5EFC389C35}"/>
    <cellStyle name="Comma 2 100" xfId="44044" hidden="1" xr:uid="{029293A5-F8D3-4964-A5B9-6ED7EE01371B}"/>
    <cellStyle name="Comma 2 100" xfId="44677" hidden="1" xr:uid="{E064C530-3F15-4A04-B941-69CF11CF8478}"/>
    <cellStyle name="Comma 2 100" xfId="44736" hidden="1" xr:uid="{37A3DD1B-6AEF-479D-B571-DB3B5C61E47C}"/>
    <cellStyle name="Comma 2 100" xfId="45287" hidden="1" xr:uid="{3EC45042-5993-4B20-BEF3-407F402E6F9F}"/>
    <cellStyle name="Comma 2 100" xfId="45570" hidden="1" xr:uid="{260CC238-D716-43A0-AC56-61F5FAD09A03}"/>
    <cellStyle name="Comma 2 100" xfId="45800" hidden="1" xr:uid="{C004F22A-2DE3-4FE9-8E0B-B9C682A201DE}"/>
    <cellStyle name="Comma 2 100" xfId="46433" hidden="1" xr:uid="{C902BE90-5E51-425C-9F1F-72FC6207BF3E}"/>
    <cellStyle name="Comma 2 100" xfId="46492" hidden="1" xr:uid="{AA2C3C43-4266-4C93-84F0-6269307A48C6}"/>
    <cellStyle name="Comma 2 100" xfId="47043" hidden="1" xr:uid="{ECA3AC2D-F18C-472B-AA72-F486348BEB94}"/>
    <cellStyle name="Comma 2 100" xfId="47326" hidden="1" xr:uid="{A4BF9CD2-3701-4553-A56E-D75F86E88F55}"/>
    <cellStyle name="Comma 2 100" xfId="47556" hidden="1" xr:uid="{B747DEC8-14D5-427A-A82A-4EC2DC7C9F48}"/>
    <cellStyle name="Comma 2 100" xfId="48186" hidden="1" xr:uid="{EDE8BB5C-7979-4FFC-A14F-3D957A73D2B9}"/>
    <cellStyle name="Comma 2 100" xfId="48245" hidden="1" xr:uid="{052B7138-6FEE-4290-9369-5BA6769BC717}"/>
    <cellStyle name="Comma 2 100" xfId="48796" hidden="1" xr:uid="{8F5045B3-00BE-4AFC-8DB1-ABA924C1232B}"/>
    <cellStyle name="Comma 2 100" xfId="49079" hidden="1" xr:uid="{8CBF3F66-53F1-4D90-AC69-21056FCDEAE8}"/>
    <cellStyle name="Comma 2 100" xfId="49309" hidden="1" xr:uid="{672D7F3A-D3A9-42C9-9300-9A4626A2A994}"/>
    <cellStyle name="Comma 2 100" xfId="49936" hidden="1" xr:uid="{4116544C-D8A5-40FA-A2C3-82D4262FCE1B}"/>
    <cellStyle name="Comma 2 100" xfId="49995" hidden="1" xr:uid="{0E9FD936-315E-4959-A3F2-072F259320A5}"/>
    <cellStyle name="Comma 2 100" xfId="50546" hidden="1" xr:uid="{3EF0A17B-ABD2-472D-87B0-4BD8BB93B112}"/>
    <cellStyle name="Comma 2 100" xfId="50829" hidden="1" xr:uid="{BE7514F6-62B2-446E-9A41-A78C166B467A}"/>
    <cellStyle name="Comma 2 100" xfId="51059" hidden="1" xr:uid="{5A7D73BA-F2A8-4A03-8E47-1C429C5F8B3A}"/>
    <cellStyle name="Comma 2 100" xfId="51680" hidden="1" xr:uid="{F244A9DB-12B9-4BBB-B10C-B073D16699D8}"/>
    <cellStyle name="Comma 2 100" xfId="51739" hidden="1" xr:uid="{4EB0908A-04EE-428C-A600-CBD510DFE278}"/>
    <cellStyle name="Comma 2 100" xfId="52290" hidden="1" xr:uid="{2CB70648-3E95-48BA-9646-4AA6A50D2CFE}"/>
    <cellStyle name="Comma 2 100" xfId="52573" hidden="1" xr:uid="{A70D6260-A70C-42D5-9531-15939B283988}"/>
    <cellStyle name="Comma 2 100" xfId="52803" hidden="1" xr:uid="{44B09B98-BAB9-43FC-9743-0D6088749854}"/>
    <cellStyle name="Comma 2 100" xfId="53416" hidden="1" xr:uid="{01C0D970-19CD-42E8-AAA7-C47916330800}"/>
    <cellStyle name="Comma 2 100" xfId="53475" hidden="1" xr:uid="{EE8EBF92-07C1-442D-AC5F-94A2DF151F78}"/>
    <cellStyle name="Comma 2 100" xfId="54024" hidden="1" xr:uid="{544EDD4E-7796-458D-BC03-E2262FD7160F}"/>
    <cellStyle name="Comma 2 100" xfId="54307" hidden="1" xr:uid="{517FF0AA-9971-4C14-9497-50C1DC07442E}"/>
    <cellStyle name="Comma 2 100" xfId="54537" hidden="1" xr:uid="{9DB5C659-0319-4542-B022-FB2C8522C7A0}"/>
    <cellStyle name="Comma 2 100" xfId="55144" hidden="1" xr:uid="{9F23C111-041F-4E1B-B808-8022C53DBC43}"/>
    <cellStyle name="Comma 2 100" xfId="55202" hidden="1" xr:uid="{93C6429E-178A-480B-9600-0BCDB1FC22E5}"/>
    <cellStyle name="Comma 2 100" xfId="55748" hidden="1" xr:uid="{6E45F308-ED67-4B0D-B673-88187B622A4B}"/>
    <cellStyle name="Comma 2 100" xfId="56031" hidden="1" xr:uid="{E2F8BF53-CE3E-4BFC-94E9-FCDE07FF93EE}"/>
    <cellStyle name="Comma 2 100" xfId="56261" hidden="1" xr:uid="{52FD3A27-BB65-4F59-AF2B-14B1DBC85362}"/>
    <cellStyle name="Comma 2 100" xfId="56857" hidden="1" xr:uid="{41552880-6954-4309-A6A7-95A05D86D666}"/>
    <cellStyle name="Comma 2 100" xfId="56912" hidden="1" xr:uid="{BA903E18-1490-475C-90A3-2B9C1B52B0B1}"/>
    <cellStyle name="Comma 2 100" xfId="57455" hidden="1" xr:uid="{25143635-3E87-48BA-89BE-C79C48FCA8E3}"/>
    <cellStyle name="Comma 2 100" xfId="57738" hidden="1" xr:uid="{24185502-18B5-4F8F-A347-EE8A17099B33}"/>
    <cellStyle name="Comma 2 100" xfId="57968" hidden="1" xr:uid="{11216E4D-C007-425E-A98A-56584A0795BF}"/>
    <cellStyle name="Comma 2 100" xfId="58608" hidden="1" xr:uid="{FB471F2C-6937-498C-BE12-1288604B357E}"/>
    <cellStyle name="Comma 2 100" xfId="59149" hidden="1" xr:uid="{56B17E15-120F-4EB9-B652-ACB7F6056DF5}"/>
    <cellStyle name="Comma 2 100" xfId="59432" hidden="1" xr:uid="{598C3DEA-7E04-45F2-AE28-7B47B2E52E78}"/>
    <cellStyle name="Comma 2 100" xfId="59662" hidden="1" xr:uid="{81D8B3F6-AD37-42B7-A13E-B25793EA7726}"/>
    <cellStyle name="Comma 2 100" xfId="60276" hidden="1" xr:uid="{4E96330D-86A4-4DE8-BEC2-FBB7C280D697}"/>
    <cellStyle name="Comma 2 100" xfId="60810" hidden="1" xr:uid="{1224DD7A-3174-40B1-80BC-F735BE845FEA}"/>
    <cellStyle name="Comma 2 100" xfId="61093" hidden="1" xr:uid="{7AC03DD5-5B4B-4F1E-B2F8-3589B708762E}"/>
    <cellStyle name="Comma 2 100" xfId="61323" hidden="1" xr:uid="{19E6D25A-1E31-468D-ACD8-C60C132D8866}"/>
    <cellStyle name="Comma 2 100" xfId="61914" hidden="1" xr:uid="{BC0756B3-97C7-4B8A-8177-62017CE303D3}"/>
    <cellStyle name="Comma 2 100" xfId="62445" hidden="1" xr:uid="{102CBC10-59FB-415D-9924-5B3E867E4A03}"/>
    <cellStyle name="Comma 2 100" xfId="62728" hidden="1" xr:uid="{C2AF5EEF-150F-4C3B-BC39-252EF604B526}"/>
    <cellStyle name="Comma 2 100" xfId="62958" hidden="1" xr:uid="{FD4C2F02-77AD-4F07-A7AC-762B5E991B99}"/>
    <cellStyle name="Comma 2 100" xfId="63472" hidden="1" xr:uid="{C293909F-FD03-4191-9D00-885E1326FC7F}"/>
    <cellStyle name="Comma 2 100" xfId="63956" hidden="1" xr:uid="{1FAB187D-929B-4A58-9E53-7EBF6E9594F7}"/>
    <cellStyle name="Comma 2 101" xfId="781" hidden="1" xr:uid="{00000000-0005-0000-0000-000010030000}"/>
    <cellStyle name="Comma 2 101" xfId="1436" hidden="1" xr:uid="{00000000-0005-0000-0000-00009F050000}"/>
    <cellStyle name="Comma 2 101" xfId="1982" hidden="1" xr:uid="{00000000-0005-0000-0000-0000C1070000}"/>
    <cellStyle name="Comma 2 101" xfId="2264" hidden="1" xr:uid="{00000000-0005-0000-0000-0000DB080000}"/>
    <cellStyle name="Comma 2 101" xfId="2494" hidden="1" xr:uid="{00000000-0005-0000-0000-0000C1090000}"/>
    <cellStyle name="Comma 2 101" xfId="4572" hidden="1" xr:uid="{00000000-0005-0000-0000-0000DF110000}"/>
    <cellStyle name="Comma 2 101" xfId="5233" hidden="1" xr:uid="{00000000-0005-0000-0000-000074140000}"/>
    <cellStyle name="Comma 2 101" xfId="5784" hidden="1" xr:uid="{00000000-0005-0000-0000-00009B160000}"/>
    <cellStyle name="Comma 2 101" xfId="6066" hidden="1" xr:uid="{00000000-0005-0000-0000-0000B5170000}"/>
    <cellStyle name="Comma 2 101" xfId="6296" hidden="1" xr:uid="{00000000-0005-0000-0000-00009B180000}"/>
    <cellStyle name="Comma 2 101" xfId="6492" hidden="1" xr:uid="{00000000-0005-0000-0000-00005F190000}"/>
    <cellStyle name="Comma 2 101" xfId="6791" hidden="1" xr:uid="{00000000-0005-0000-0000-00008A1A0000}"/>
    <cellStyle name="Comma 2 101" xfId="7452" hidden="1" xr:uid="{00000000-0005-0000-0000-00001F1D0000}"/>
    <cellStyle name="Comma 2 101" xfId="7469" hidden="1" xr:uid="{00000000-0005-0000-0000-0000301D0000}"/>
    <cellStyle name="Comma 2 101" xfId="8003" hidden="1" xr:uid="{00000000-0005-0000-0000-0000461F0000}"/>
    <cellStyle name="Comma 2 101" xfId="8285" hidden="1" xr:uid="{00000000-0005-0000-0000-000060200000}"/>
    <cellStyle name="Comma 2 101" xfId="8515" hidden="1" xr:uid="{00000000-0005-0000-0000-000046210000}"/>
    <cellStyle name="Comma 2 101" xfId="9208" hidden="1" xr:uid="{00000000-0005-0000-0000-0000FB230000}"/>
    <cellStyle name="Comma 2 101" xfId="9225" hidden="1" xr:uid="{00000000-0005-0000-0000-00000C240000}"/>
    <cellStyle name="Comma 2 101" xfId="9759" hidden="1" xr:uid="{00000000-0005-0000-0000-000022260000}"/>
    <cellStyle name="Comma 2 101" xfId="10041" hidden="1" xr:uid="{00000000-0005-0000-0000-00003C270000}"/>
    <cellStyle name="Comma 2 101" xfId="10271" hidden="1" xr:uid="{00000000-0005-0000-0000-000022280000}"/>
    <cellStyle name="Comma 2 101" xfId="10964" hidden="1" xr:uid="{00000000-0005-0000-0000-0000D72A0000}"/>
    <cellStyle name="Comma 2 101" xfId="10981" hidden="1" xr:uid="{00000000-0005-0000-0000-0000E82A0000}"/>
    <cellStyle name="Comma 2 101" xfId="11515" hidden="1" xr:uid="{00000000-0005-0000-0000-0000FE2C0000}"/>
    <cellStyle name="Comma 2 101" xfId="11797" hidden="1" xr:uid="{00000000-0005-0000-0000-0000182E0000}"/>
    <cellStyle name="Comma 2 101" xfId="12027" hidden="1" xr:uid="{00000000-0005-0000-0000-0000FE2E0000}"/>
    <cellStyle name="Comma 2 101" xfId="12720" hidden="1" xr:uid="{00000000-0005-0000-0000-0000B3310000}"/>
    <cellStyle name="Comma 2 101" xfId="12737" hidden="1" xr:uid="{00000000-0005-0000-0000-0000C4310000}"/>
    <cellStyle name="Comma 2 101" xfId="13271" hidden="1" xr:uid="{00000000-0005-0000-0000-0000DA330000}"/>
    <cellStyle name="Comma 2 101" xfId="13553" hidden="1" xr:uid="{00000000-0005-0000-0000-0000F4340000}"/>
    <cellStyle name="Comma 2 101" xfId="13783" hidden="1" xr:uid="{00000000-0005-0000-0000-0000DA350000}"/>
    <cellStyle name="Comma 2 101" xfId="14476" hidden="1" xr:uid="{00000000-0005-0000-0000-00008F380000}"/>
    <cellStyle name="Comma 2 101" xfId="14493" hidden="1" xr:uid="{00000000-0005-0000-0000-0000A0380000}"/>
    <cellStyle name="Comma 2 101" xfId="15027" hidden="1" xr:uid="{00000000-0005-0000-0000-0000B63A0000}"/>
    <cellStyle name="Comma 2 101" xfId="15309" hidden="1" xr:uid="{00000000-0005-0000-0000-0000D03B0000}"/>
    <cellStyle name="Comma 2 101" xfId="15539" hidden="1" xr:uid="{00000000-0005-0000-0000-0000B63C0000}"/>
    <cellStyle name="Comma 2 101" xfId="16229" hidden="1" xr:uid="{00000000-0005-0000-0000-0000683F0000}"/>
    <cellStyle name="Comma 2 101" xfId="16246" hidden="1" xr:uid="{00000000-0005-0000-0000-0000793F0000}"/>
    <cellStyle name="Comma 2 101" xfId="16780" hidden="1" xr:uid="{00000000-0005-0000-0000-00008F410000}"/>
    <cellStyle name="Comma 2 101" xfId="17062" hidden="1" xr:uid="{00000000-0005-0000-0000-0000A9420000}"/>
    <cellStyle name="Comma 2 101" xfId="17292" hidden="1" xr:uid="{00000000-0005-0000-0000-00008F430000}"/>
    <cellStyle name="Comma 2 101" xfId="17979" hidden="1" xr:uid="{00000000-0005-0000-0000-00003E460000}"/>
    <cellStyle name="Comma 2 101" xfId="17996" hidden="1" xr:uid="{00000000-0005-0000-0000-00004F460000}"/>
    <cellStyle name="Comma 2 101" xfId="18530" hidden="1" xr:uid="{00000000-0005-0000-0000-000065480000}"/>
    <cellStyle name="Comma 2 101" xfId="18812" hidden="1" xr:uid="{00000000-0005-0000-0000-00007F490000}"/>
    <cellStyle name="Comma 2 101" xfId="19042" hidden="1" xr:uid="{00000000-0005-0000-0000-0000654A0000}"/>
    <cellStyle name="Comma 2 101" xfId="19723" hidden="1" xr:uid="{00000000-0005-0000-0000-00000E4D0000}"/>
    <cellStyle name="Comma 2 101" xfId="19740" hidden="1" xr:uid="{00000000-0005-0000-0000-00001F4D0000}"/>
    <cellStyle name="Comma 2 101" xfId="20274" hidden="1" xr:uid="{00000000-0005-0000-0000-0000354F0000}"/>
    <cellStyle name="Comma 2 101" xfId="20556" hidden="1" xr:uid="{00000000-0005-0000-0000-00004F500000}"/>
    <cellStyle name="Comma 2 101" xfId="20786" hidden="1" xr:uid="{00000000-0005-0000-0000-000035510000}"/>
    <cellStyle name="Comma 2 101" xfId="21459" hidden="1" xr:uid="{00000000-0005-0000-0000-0000D6530000}"/>
    <cellStyle name="Comma 2 101" xfId="21476" hidden="1" xr:uid="{00000000-0005-0000-0000-0000E7530000}"/>
    <cellStyle name="Comma 2 101" xfId="22008" hidden="1" xr:uid="{00000000-0005-0000-0000-0000FB550000}"/>
    <cellStyle name="Comma 2 101" xfId="22290" hidden="1" xr:uid="{00000000-0005-0000-0000-000015570000}"/>
    <cellStyle name="Comma 2 101" xfId="22520" hidden="1" xr:uid="{00000000-0005-0000-0000-0000FB570000}"/>
    <cellStyle name="Comma 2 101" xfId="23186" hidden="1" xr:uid="{00000000-0005-0000-0000-0000955A0000}"/>
    <cellStyle name="Comma 2 101" xfId="23202" hidden="1" xr:uid="{00000000-0005-0000-0000-0000A55A0000}"/>
    <cellStyle name="Comma 2 101" xfId="23732" hidden="1" xr:uid="{00000000-0005-0000-0000-0000B75C0000}"/>
    <cellStyle name="Comma 2 101" xfId="24014" hidden="1" xr:uid="{00000000-0005-0000-0000-0000D15D0000}"/>
    <cellStyle name="Comma 2 101" xfId="24244" hidden="1" xr:uid="{00000000-0005-0000-0000-0000B75E0000}"/>
    <cellStyle name="Comma 2 101" xfId="24896" hidden="1" xr:uid="{00000000-0005-0000-0000-000043610000}"/>
    <cellStyle name="Comma 2 101" xfId="24912" hidden="1" xr:uid="{00000000-0005-0000-0000-000053610000}"/>
    <cellStyle name="Comma 2 101" xfId="25439" hidden="1" xr:uid="{00000000-0005-0000-0000-000062630000}"/>
    <cellStyle name="Comma 2 101" xfId="25721" hidden="1" xr:uid="{00000000-0005-0000-0000-00007C640000}"/>
    <cellStyle name="Comma 2 101" xfId="25951" hidden="1" xr:uid="{00000000-0005-0000-0000-000062650000}"/>
    <cellStyle name="Comma 2 101" xfId="26592" hidden="1" xr:uid="{00000000-0005-0000-0000-0000E3670000}"/>
    <cellStyle name="Comma 2 101" xfId="26608" hidden="1" xr:uid="{00000000-0005-0000-0000-0000F3670000}"/>
    <cellStyle name="Comma 2 101" xfId="27133" hidden="1" xr:uid="{00000000-0005-0000-0000-0000006A0000}"/>
    <cellStyle name="Comma 2 101" xfId="27415" hidden="1" xr:uid="{00000000-0005-0000-0000-00001A6B0000}"/>
    <cellStyle name="Comma 2 101" xfId="27645" hidden="1" xr:uid="{00000000-0005-0000-0000-0000006C0000}"/>
    <cellStyle name="Comma 2 101" xfId="28260" hidden="1" xr:uid="{00000000-0005-0000-0000-0000676E0000}"/>
    <cellStyle name="Comma 2 101" xfId="28276" hidden="1" xr:uid="{00000000-0005-0000-0000-0000776E0000}"/>
    <cellStyle name="Comma 2 101" xfId="28794" hidden="1" xr:uid="{00000000-0005-0000-0000-00007D700000}"/>
    <cellStyle name="Comma 2 101" xfId="29076" hidden="1" xr:uid="{00000000-0005-0000-0000-000097710000}"/>
    <cellStyle name="Comma 2 101" xfId="29306" hidden="1" xr:uid="{00000000-0005-0000-0000-00007D720000}"/>
    <cellStyle name="Comma 2 101" xfId="29898" hidden="1" xr:uid="{00000000-0005-0000-0000-0000CD740000}"/>
    <cellStyle name="Comma 2 101" xfId="30429" hidden="1" xr:uid="{00000000-0005-0000-0000-0000E0760000}"/>
    <cellStyle name="Comma 2 101" xfId="30711" hidden="1" xr:uid="{00000000-0005-0000-0000-0000FA770000}"/>
    <cellStyle name="Comma 2 101" xfId="30941" hidden="1" xr:uid="{00000000-0005-0000-0000-0000E0780000}"/>
    <cellStyle name="Comma 2 101" xfId="31455" hidden="1" xr:uid="{00000000-0005-0000-0000-0000E27A0000}"/>
    <cellStyle name="Comma 2 101" xfId="31940" hidden="1" xr:uid="{00000000-0005-0000-0000-0000C77C0000}"/>
    <cellStyle name="Comma 2 101" xfId="32834" hidden="1" xr:uid="{C0165C1C-0A37-4D2F-92FE-7A35E398736B}"/>
    <cellStyle name="Comma 2 101" xfId="33469" hidden="1" xr:uid="{4A89F73C-67F0-4A7D-9F47-301C076547FF}"/>
    <cellStyle name="Comma 2 101" xfId="34012" hidden="1" xr:uid="{EBC9A17F-45E5-474C-BC25-8F10D8B8360D}"/>
    <cellStyle name="Comma 2 101" xfId="34294" hidden="1" xr:uid="{493A8CFA-B144-4527-8A95-8D9C9CE19561}"/>
    <cellStyle name="Comma 2 101" xfId="34524" hidden="1" xr:uid="{00EAD6ED-7E91-4071-A154-1FE709DBE244}"/>
    <cellStyle name="Comma 2 101" xfId="36591" hidden="1" xr:uid="{CE604A76-5961-498B-B4F3-0373F4F35F8F}"/>
    <cellStyle name="Comma 2 101" xfId="37252" hidden="1" xr:uid="{A65236A2-25C5-4C94-B73A-6BA3A682B82E}"/>
    <cellStyle name="Comma 2 101" xfId="37803" hidden="1" xr:uid="{A64CD573-BC8A-479E-ACAF-8FB7BA0E614E}"/>
    <cellStyle name="Comma 2 101" xfId="38085" hidden="1" xr:uid="{9C51ABED-FA9B-4244-9827-4158D8B2092B}"/>
    <cellStyle name="Comma 2 101" xfId="38315" hidden="1" xr:uid="{6A6641CA-ED34-4278-9A72-B97A312FA4E5}"/>
    <cellStyle name="Comma 2 101" xfId="38511" hidden="1" xr:uid="{523B19FE-55F4-4DB7-A0D9-182957CB004A}"/>
    <cellStyle name="Comma 2 101" xfId="38810" hidden="1" xr:uid="{7CA429C9-0A26-47C0-B67B-3AE71F82C2C1}"/>
    <cellStyle name="Comma 2 101" xfId="39471" hidden="1" xr:uid="{947D6B62-A2AC-45C7-908E-ED6F8EF9E4AB}"/>
    <cellStyle name="Comma 2 101" xfId="39488" hidden="1" xr:uid="{9DEB1BAC-5CC8-4AEE-A145-2146A1377B5A}"/>
    <cellStyle name="Comma 2 101" xfId="40022" hidden="1" xr:uid="{8250E7A7-3A37-4D27-9873-CD7C7CBAD441}"/>
    <cellStyle name="Comma 2 101" xfId="40304" hidden="1" xr:uid="{F0A14C16-21D9-401D-8A2C-C123AB545F7B}"/>
    <cellStyle name="Comma 2 101" xfId="40534" hidden="1" xr:uid="{E93AB390-23C0-497B-BEEF-CF1EFF7B516D}"/>
    <cellStyle name="Comma 2 101" xfId="41227" hidden="1" xr:uid="{BA62929C-C1FC-4A8A-BC00-D49179877DF2}"/>
    <cellStyle name="Comma 2 101" xfId="41244" hidden="1" xr:uid="{D0BC8982-5D51-4CB7-B220-A1779AA5BB62}"/>
    <cellStyle name="Comma 2 101" xfId="41778" hidden="1" xr:uid="{7ABACC11-B835-413B-8971-F02981299A38}"/>
    <cellStyle name="Comma 2 101" xfId="42060" hidden="1" xr:uid="{31C96A71-3D00-450E-93E0-1204A48A0038}"/>
    <cellStyle name="Comma 2 101" xfId="42290" hidden="1" xr:uid="{9B41CCE6-FB65-4551-B899-5286A24F80B5}"/>
    <cellStyle name="Comma 2 101" xfId="42983" hidden="1" xr:uid="{E543D6CF-D997-4F1C-AAA0-FCD1DE297BE6}"/>
    <cellStyle name="Comma 2 101" xfId="43000" hidden="1" xr:uid="{503D2E92-75B2-4D98-962F-B2759893ACC0}"/>
    <cellStyle name="Comma 2 101" xfId="43534" hidden="1" xr:uid="{2C0CFC20-714E-4A89-B860-2B4C22708546}"/>
    <cellStyle name="Comma 2 101" xfId="43816" hidden="1" xr:uid="{C12C6DAB-46B8-46AF-882C-2221665A9A12}"/>
    <cellStyle name="Comma 2 101" xfId="44046" hidden="1" xr:uid="{857D7183-6BEE-40D5-9016-C4C512437541}"/>
    <cellStyle name="Comma 2 101" xfId="44739" hidden="1" xr:uid="{FCCB596D-09C8-47AD-92CB-9CFDC686BB9C}"/>
    <cellStyle name="Comma 2 101" xfId="44756" hidden="1" xr:uid="{D09A78B4-4F57-45DD-83B4-A1B98C1BADCD}"/>
    <cellStyle name="Comma 2 101" xfId="45290" hidden="1" xr:uid="{408F074E-21B5-40A2-B089-E757F05A6DFB}"/>
    <cellStyle name="Comma 2 101" xfId="45572" hidden="1" xr:uid="{F20E44DE-8848-4EAE-93E7-1F7646F41289}"/>
    <cellStyle name="Comma 2 101" xfId="45802" hidden="1" xr:uid="{0021827F-F031-4F0A-8995-C7275E17CBC2}"/>
    <cellStyle name="Comma 2 101" xfId="46495" hidden="1" xr:uid="{F546C5B9-E8F5-46BF-850B-0A4D7D86902B}"/>
    <cellStyle name="Comma 2 101" xfId="46512" hidden="1" xr:uid="{7B28E7B3-639F-4C9E-9257-3CC0EAF78D34}"/>
    <cellStyle name="Comma 2 101" xfId="47046" hidden="1" xr:uid="{8A7C2DC1-FDAD-40FA-83D4-07DDA347AC85}"/>
    <cellStyle name="Comma 2 101" xfId="47328" hidden="1" xr:uid="{C63DDFC9-CBB7-4D34-AB2D-391323EF1521}"/>
    <cellStyle name="Comma 2 101" xfId="47558" hidden="1" xr:uid="{7583A22A-54DC-4356-81FF-987960E49580}"/>
    <cellStyle name="Comma 2 101" xfId="48248" hidden="1" xr:uid="{A54C7D56-B32D-4735-8545-03E7A8312D6E}"/>
    <cellStyle name="Comma 2 101" xfId="48265" hidden="1" xr:uid="{B045751B-95E9-4B67-9B91-F9B4D576307B}"/>
    <cellStyle name="Comma 2 101" xfId="48799" hidden="1" xr:uid="{A890D175-0E5C-47A6-8A7B-E18F5F3EC395}"/>
    <cellStyle name="Comma 2 101" xfId="49081" hidden="1" xr:uid="{FFE3FA2E-C331-44C1-BE91-39CF10BD15A5}"/>
    <cellStyle name="Comma 2 101" xfId="49311" hidden="1" xr:uid="{552E4DA7-9D7D-43ED-95DB-243835ACFB31}"/>
    <cellStyle name="Comma 2 101" xfId="49998" hidden="1" xr:uid="{D76972F5-48B2-4518-901B-774E580B2B25}"/>
    <cellStyle name="Comma 2 101" xfId="50015" hidden="1" xr:uid="{6FC7313B-167B-4E71-8D8F-A11E9B9558DE}"/>
    <cellStyle name="Comma 2 101" xfId="50549" hidden="1" xr:uid="{4C76598A-0536-4153-9B36-07ED15048F4A}"/>
    <cellStyle name="Comma 2 101" xfId="50831" hidden="1" xr:uid="{861B5B10-9337-41FA-9640-13AF6DC5DF0A}"/>
    <cellStyle name="Comma 2 101" xfId="51061" hidden="1" xr:uid="{6997DFC6-6A23-4824-B476-73D5020DA33A}"/>
    <cellStyle name="Comma 2 101" xfId="51742" hidden="1" xr:uid="{69BBA0FB-03AF-4BBD-9E07-15FE5FD922F7}"/>
    <cellStyle name="Comma 2 101" xfId="51759" hidden="1" xr:uid="{2C5DE57B-93CB-423D-A994-2CBCB3AB8A6A}"/>
    <cellStyle name="Comma 2 101" xfId="52293" hidden="1" xr:uid="{F0A6B04D-5911-4F06-A112-BF3ECA860E7A}"/>
    <cellStyle name="Comma 2 101" xfId="52575" hidden="1" xr:uid="{3CCD1AA9-968A-4519-9A38-DAC1D49CA1FD}"/>
    <cellStyle name="Comma 2 101" xfId="52805" hidden="1" xr:uid="{D4054D4F-9DDC-44C3-9D9E-196D58095C74}"/>
    <cellStyle name="Comma 2 101" xfId="53478" hidden="1" xr:uid="{245F42C7-5C01-4982-9BDA-E3D5FD92B181}"/>
    <cellStyle name="Comma 2 101" xfId="53495" hidden="1" xr:uid="{1637D6F7-614D-469D-AA12-6A458F9054A0}"/>
    <cellStyle name="Comma 2 101" xfId="54027" hidden="1" xr:uid="{F684E1FD-9D7A-440A-A671-288CFB1C96DC}"/>
    <cellStyle name="Comma 2 101" xfId="54309" hidden="1" xr:uid="{65CDD086-43D6-47DA-8222-BCFB39B326D0}"/>
    <cellStyle name="Comma 2 101" xfId="54539" hidden="1" xr:uid="{E06C81A1-3C0E-4215-BB57-9DD9086DF4D4}"/>
    <cellStyle name="Comma 2 101" xfId="55205" hidden="1" xr:uid="{7235E03D-25BB-44D5-BDCE-35F68487A137}"/>
    <cellStyle name="Comma 2 101" xfId="55221" hidden="1" xr:uid="{EF79B50E-218B-44EA-BA96-1A190365B2AA}"/>
    <cellStyle name="Comma 2 101" xfId="55751" hidden="1" xr:uid="{87876BA9-7EAB-4B3F-8B14-749B323107F7}"/>
    <cellStyle name="Comma 2 101" xfId="56033" hidden="1" xr:uid="{00C4F508-CBB4-47AC-B514-2FF483F45034}"/>
    <cellStyle name="Comma 2 101" xfId="56263" hidden="1" xr:uid="{927F2747-E285-411A-A95B-D7DC20B1F50E}"/>
    <cellStyle name="Comma 2 101" xfId="56915" hidden="1" xr:uid="{B0789C6C-C7B4-4DCB-8F61-2A24CD0F84E2}"/>
    <cellStyle name="Comma 2 101" xfId="56931" hidden="1" xr:uid="{EE32BF26-78A7-41E4-BD2B-4D259D845543}"/>
    <cellStyle name="Comma 2 101" xfId="57458" hidden="1" xr:uid="{E03E408F-6740-49E3-8964-5645E923C690}"/>
    <cellStyle name="Comma 2 101" xfId="57740" hidden="1" xr:uid="{8F09F00E-AF8F-4E0F-92ED-DE3BCF3BE87B}"/>
    <cellStyle name="Comma 2 101" xfId="57970" hidden="1" xr:uid="{743850B1-3158-43C3-B6DE-8B6C3BD7BCDC}"/>
    <cellStyle name="Comma 2 101" xfId="58611" hidden="1" xr:uid="{0B90FA8B-638C-4F4F-9C53-71F4F923730C}"/>
    <cellStyle name="Comma 2 101" xfId="58627" hidden="1" xr:uid="{14FB3248-EEE8-4F57-999E-DEAA6EEE8C97}"/>
    <cellStyle name="Comma 2 101" xfId="59152" hidden="1" xr:uid="{E3A01D70-9605-4119-A091-D1B2CC7A7842}"/>
    <cellStyle name="Comma 2 101" xfId="59434" hidden="1" xr:uid="{CE90D137-74F1-48A2-949C-91956353B3D0}"/>
    <cellStyle name="Comma 2 101" xfId="59664" hidden="1" xr:uid="{0C81AC81-62E0-49B6-8417-B5597CB3FB3B}"/>
    <cellStyle name="Comma 2 101" xfId="60279" hidden="1" xr:uid="{CC2C2ECD-1A2D-44FF-B431-D6BA0EF3BC2A}"/>
    <cellStyle name="Comma 2 101" xfId="60295" hidden="1" xr:uid="{B91E8A30-80BF-4C05-8B0A-EE604CC77B47}"/>
    <cellStyle name="Comma 2 101" xfId="60813" hidden="1" xr:uid="{4425D65F-0D40-4CA5-A982-9A73A46E1D1C}"/>
    <cellStyle name="Comma 2 101" xfId="61095" hidden="1" xr:uid="{807E1195-F4B5-472E-A126-B99817BABEAF}"/>
    <cellStyle name="Comma 2 101" xfId="61325" hidden="1" xr:uid="{57DF987A-866E-4EEA-A75B-702D0F5A4249}"/>
    <cellStyle name="Comma 2 101" xfId="61917" hidden="1" xr:uid="{E9C1E288-1C25-4948-9989-26B6494D8EAE}"/>
    <cellStyle name="Comma 2 101" xfId="62448" hidden="1" xr:uid="{5E4CF7F1-0E65-4DE5-9C50-119FD0EDA145}"/>
    <cellStyle name="Comma 2 101" xfId="62730" hidden="1" xr:uid="{43C67E2B-8A11-4274-88C6-7BCDF612A828}"/>
    <cellStyle name="Comma 2 101" xfId="62960" hidden="1" xr:uid="{1B58CF61-064F-42F6-97CF-91EB0E2F0CA6}"/>
    <cellStyle name="Comma 2 101" xfId="63474" hidden="1" xr:uid="{42763DA1-D8DE-42A7-99FB-EA95F1733698}"/>
    <cellStyle name="Comma 2 101" xfId="63959" hidden="1" xr:uid="{0F37092D-CBE4-41B5-9E52-AFBFFBC10221}"/>
    <cellStyle name="Comma 2 102" xfId="785" hidden="1" xr:uid="{00000000-0005-0000-0000-000014030000}"/>
    <cellStyle name="Comma 2 102" xfId="1440" hidden="1" xr:uid="{00000000-0005-0000-0000-0000A3050000}"/>
    <cellStyle name="Comma 2 102" xfId="1986" hidden="1" xr:uid="{00000000-0005-0000-0000-0000C5070000}"/>
    <cellStyle name="Comma 2 102" xfId="2268" hidden="1" xr:uid="{00000000-0005-0000-0000-0000DF080000}"/>
    <cellStyle name="Comma 2 102" xfId="2497" hidden="1" xr:uid="{00000000-0005-0000-0000-0000C4090000}"/>
    <cellStyle name="Comma 2 102" xfId="4576" hidden="1" xr:uid="{00000000-0005-0000-0000-0000E3110000}"/>
    <cellStyle name="Comma 2 102" xfId="5237" hidden="1" xr:uid="{00000000-0005-0000-0000-000078140000}"/>
    <cellStyle name="Comma 2 102" xfId="5788" hidden="1" xr:uid="{00000000-0005-0000-0000-00009F160000}"/>
    <cellStyle name="Comma 2 102" xfId="6070" hidden="1" xr:uid="{00000000-0005-0000-0000-0000B9170000}"/>
    <cellStyle name="Comma 2 102" xfId="6299" hidden="1" xr:uid="{00000000-0005-0000-0000-00009E180000}"/>
    <cellStyle name="Comma 2 102" xfId="6462" hidden="1" xr:uid="{00000000-0005-0000-0000-000041190000}"/>
    <cellStyle name="Comma 2 102" xfId="6481" hidden="1" xr:uid="{00000000-0005-0000-0000-000054190000}"/>
    <cellStyle name="Comma 2 102" xfId="6487" hidden="1" xr:uid="{00000000-0005-0000-0000-00005A190000}"/>
    <cellStyle name="Comma 2 102" xfId="6794" hidden="1" xr:uid="{00000000-0005-0000-0000-00008D1A0000}"/>
    <cellStyle name="Comma 2 102" xfId="6795" hidden="1" xr:uid="{00000000-0005-0000-0000-00008E1A0000}"/>
    <cellStyle name="Comma 2 102" xfId="6802" hidden="1" xr:uid="{00000000-0005-0000-0000-0000951A0000}"/>
    <cellStyle name="Comma 2 102" xfId="7456" hidden="1" xr:uid="{00000000-0005-0000-0000-0000231D0000}"/>
    <cellStyle name="Comma 2 102" xfId="7595" hidden="1" xr:uid="{00000000-0005-0000-0000-0000AE1D0000}"/>
    <cellStyle name="Comma 2 102" xfId="8007" hidden="1" xr:uid="{00000000-0005-0000-0000-00004A1F0000}"/>
    <cellStyle name="Comma 2 102" xfId="8289" hidden="1" xr:uid="{00000000-0005-0000-0000-000064200000}"/>
    <cellStyle name="Comma 2 102" xfId="8518" hidden="1" xr:uid="{00000000-0005-0000-0000-000049210000}"/>
    <cellStyle name="Comma 2 102" xfId="9212" hidden="1" xr:uid="{00000000-0005-0000-0000-0000FF230000}"/>
    <cellStyle name="Comma 2 102" xfId="9351" hidden="1" xr:uid="{00000000-0005-0000-0000-00008A240000}"/>
    <cellStyle name="Comma 2 102" xfId="9763" hidden="1" xr:uid="{00000000-0005-0000-0000-000026260000}"/>
    <cellStyle name="Comma 2 102" xfId="10045" hidden="1" xr:uid="{00000000-0005-0000-0000-000040270000}"/>
    <cellStyle name="Comma 2 102" xfId="10274" hidden="1" xr:uid="{00000000-0005-0000-0000-000025280000}"/>
    <cellStyle name="Comma 2 102" xfId="10968" hidden="1" xr:uid="{00000000-0005-0000-0000-0000DB2A0000}"/>
    <cellStyle name="Comma 2 102" xfId="11107" hidden="1" xr:uid="{00000000-0005-0000-0000-0000662B0000}"/>
    <cellStyle name="Comma 2 102" xfId="11519" hidden="1" xr:uid="{00000000-0005-0000-0000-0000022D0000}"/>
    <cellStyle name="Comma 2 102" xfId="11801" hidden="1" xr:uid="{00000000-0005-0000-0000-00001C2E0000}"/>
    <cellStyle name="Comma 2 102" xfId="12030" hidden="1" xr:uid="{00000000-0005-0000-0000-0000012F0000}"/>
    <cellStyle name="Comma 2 102" xfId="12724" hidden="1" xr:uid="{00000000-0005-0000-0000-0000B7310000}"/>
    <cellStyle name="Comma 2 102" xfId="12863" hidden="1" xr:uid="{00000000-0005-0000-0000-000042320000}"/>
    <cellStyle name="Comma 2 102" xfId="13275" hidden="1" xr:uid="{00000000-0005-0000-0000-0000DE330000}"/>
    <cellStyle name="Comma 2 102" xfId="13557" hidden="1" xr:uid="{00000000-0005-0000-0000-0000F8340000}"/>
    <cellStyle name="Comma 2 102" xfId="13786" hidden="1" xr:uid="{00000000-0005-0000-0000-0000DD350000}"/>
    <cellStyle name="Comma 2 102" xfId="14480" hidden="1" xr:uid="{00000000-0005-0000-0000-000093380000}"/>
    <cellStyle name="Comma 2 102" xfId="14619" hidden="1" xr:uid="{00000000-0005-0000-0000-00001E390000}"/>
    <cellStyle name="Comma 2 102" xfId="15031" hidden="1" xr:uid="{00000000-0005-0000-0000-0000BA3A0000}"/>
    <cellStyle name="Comma 2 102" xfId="15313" hidden="1" xr:uid="{00000000-0005-0000-0000-0000D43B0000}"/>
    <cellStyle name="Comma 2 102" xfId="15542" hidden="1" xr:uid="{00000000-0005-0000-0000-0000B93C0000}"/>
    <cellStyle name="Comma 2 102" xfId="16233" hidden="1" xr:uid="{00000000-0005-0000-0000-00006C3F0000}"/>
    <cellStyle name="Comma 2 102" xfId="16372" hidden="1" xr:uid="{00000000-0005-0000-0000-0000F73F0000}"/>
    <cellStyle name="Comma 2 102" xfId="16784" hidden="1" xr:uid="{00000000-0005-0000-0000-000093410000}"/>
    <cellStyle name="Comma 2 102" xfId="17066" hidden="1" xr:uid="{00000000-0005-0000-0000-0000AD420000}"/>
    <cellStyle name="Comma 2 102" xfId="17295" hidden="1" xr:uid="{00000000-0005-0000-0000-000092430000}"/>
    <cellStyle name="Comma 2 102" xfId="17983" hidden="1" xr:uid="{00000000-0005-0000-0000-000042460000}"/>
    <cellStyle name="Comma 2 102" xfId="18122" hidden="1" xr:uid="{00000000-0005-0000-0000-0000CD460000}"/>
    <cellStyle name="Comma 2 102" xfId="18534" hidden="1" xr:uid="{00000000-0005-0000-0000-000069480000}"/>
    <cellStyle name="Comma 2 102" xfId="18816" hidden="1" xr:uid="{00000000-0005-0000-0000-000083490000}"/>
    <cellStyle name="Comma 2 102" xfId="19045" hidden="1" xr:uid="{00000000-0005-0000-0000-0000684A0000}"/>
    <cellStyle name="Comma 2 102" xfId="19727" hidden="1" xr:uid="{00000000-0005-0000-0000-0000124D0000}"/>
    <cellStyle name="Comma 2 102" xfId="19866" hidden="1" xr:uid="{00000000-0005-0000-0000-00009D4D0000}"/>
    <cellStyle name="Comma 2 102" xfId="20278" hidden="1" xr:uid="{00000000-0005-0000-0000-0000394F0000}"/>
    <cellStyle name="Comma 2 102" xfId="20560" hidden="1" xr:uid="{00000000-0005-0000-0000-000053500000}"/>
    <cellStyle name="Comma 2 102" xfId="20789" hidden="1" xr:uid="{00000000-0005-0000-0000-000038510000}"/>
    <cellStyle name="Comma 2 102" xfId="21463" hidden="1" xr:uid="{00000000-0005-0000-0000-0000DA530000}"/>
    <cellStyle name="Comma 2 102" xfId="21600" hidden="1" xr:uid="{00000000-0005-0000-0000-000063540000}"/>
    <cellStyle name="Comma 2 102" xfId="22012" hidden="1" xr:uid="{00000000-0005-0000-0000-0000FF550000}"/>
    <cellStyle name="Comma 2 102" xfId="22294" hidden="1" xr:uid="{00000000-0005-0000-0000-000019570000}"/>
    <cellStyle name="Comma 2 102" xfId="22523" hidden="1" xr:uid="{00000000-0005-0000-0000-0000FE570000}"/>
    <cellStyle name="Comma 2 102" xfId="23189" hidden="1" xr:uid="{00000000-0005-0000-0000-0000985A0000}"/>
    <cellStyle name="Comma 2 102" xfId="23736" hidden="1" xr:uid="{00000000-0005-0000-0000-0000BB5C0000}"/>
    <cellStyle name="Comma 2 102" xfId="24018" hidden="1" xr:uid="{00000000-0005-0000-0000-0000D55D0000}"/>
    <cellStyle name="Comma 2 102" xfId="24247" hidden="1" xr:uid="{00000000-0005-0000-0000-0000BA5E0000}"/>
    <cellStyle name="Comma 2 102" xfId="24899" hidden="1" xr:uid="{00000000-0005-0000-0000-000046610000}"/>
    <cellStyle name="Comma 2 102" xfId="25443" hidden="1" xr:uid="{00000000-0005-0000-0000-000066630000}"/>
    <cellStyle name="Comma 2 102" xfId="25725" hidden="1" xr:uid="{00000000-0005-0000-0000-000080640000}"/>
    <cellStyle name="Comma 2 102" xfId="25954" hidden="1" xr:uid="{00000000-0005-0000-0000-000065650000}"/>
    <cellStyle name="Comma 2 102" xfId="26595" hidden="1" xr:uid="{00000000-0005-0000-0000-0000E6670000}"/>
    <cellStyle name="Comma 2 102" xfId="27137" hidden="1" xr:uid="{00000000-0005-0000-0000-0000046A0000}"/>
    <cellStyle name="Comma 2 102" xfId="27419" hidden="1" xr:uid="{00000000-0005-0000-0000-00001E6B0000}"/>
    <cellStyle name="Comma 2 102" xfId="27648" hidden="1" xr:uid="{00000000-0005-0000-0000-0000036C0000}"/>
    <cellStyle name="Comma 2 102" xfId="28263" hidden="1" xr:uid="{00000000-0005-0000-0000-00006A6E0000}"/>
    <cellStyle name="Comma 2 102" xfId="28798" hidden="1" xr:uid="{00000000-0005-0000-0000-000081700000}"/>
    <cellStyle name="Comma 2 102" xfId="29080" hidden="1" xr:uid="{00000000-0005-0000-0000-00009B710000}"/>
    <cellStyle name="Comma 2 102" xfId="29309" hidden="1" xr:uid="{00000000-0005-0000-0000-000080720000}"/>
    <cellStyle name="Comma 2 102" xfId="29901" hidden="1" xr:uid="{00000000-0005-0000-0000-0000D0740000}"/>
    <cellStyle name="Comma 2 102" xfId="30433" hidden="1" xr:uid="{00000000-0005-0000-0000-0000E4760000}"/>
    <cellStyle name="Comma 2 102" xfId="30715" hidden="1" xr:uid="{00000000-0005-0000-0000-0000FE770000}"/>
    <cellStyle name="Comma 2 102" xfId="30944" hidden="1" xr:uid="{00000000-0005-0000-0000-0000E3780000}"/>
    <cellStyle name="Comma 2 102" xfId="31457" hidden="1" xr:uid="{00000000-0005-0000-0000-0000E47A0000}"/>
    <cellStyle name="Comma 2 102" xfId="31944" hidden="1" xr:uid="{00000000-0005-0000-0000-0000CB7C0000}"/>
    <cellStyle name="Comma 2 102" xfId="32838" hidden="1" xr:uid="{E553A6A1-F39B-46C5-A204-8A011832E2AD}"/>
    <cellStyle name="Comma 2 102" xfId="33473" hidden="1" xr:uid="{72C127B2-E963-425C-B711-F24E4E103FF8}"/>
    <cellStyle name="Comma 2 102" xfId="34016" hidden="1" xr:uid="{84FC1B35-9947-4543-8C27-29EBD6C7B087}"/>
    <cellStyle name="Comma 2 102" xfId="34298" hidden="1" xr:uid="{6B2D38E6-6AC6-45D5-9480-7E41FA572B39}"/>
    <cellStyle name="Comma 2 102" xfId="34527" hidden="1" xr:uid="{892CDBCA-FF20-4ADD-93C0-6BAF7290C0DF}"/>
    <cellStyle name="Comma 2 102" xfId="36595" hidden="1" xr:uid="{B49F3113-15FA-4C39-B72A-8927AD3D492A}"/>
    <cellStyle name="Comma 2 102" xfId="37256" hidden="1" xr:uid="{E6254FB7-F783-4772-BAB0-F29E61C2DC4C}"/>
    <cellStyle name="Comma 2 102" xfId="37807" hidden="1" xr:uid="{7E44BCA9-7C7E-48C2-9506-4A268B64321F}"/>
    <cellStyle name="Comma 2 102" xfId="38089" hidden="1" xr:uid="{7D54ACC5-29C7-4017-86C4-88C98FB225FD}"/>
    <cellStyle name="Comma 2 102" xfId="38318" hidden="1" xr:uid="{EE0B0105-5E2B-4961-8E19-A24D03A3C9C5}"/>
    <cellStyle name="Comma 2 102" xfId="38481" hidden="1" xr:uid="{F8F8038F-7BC2-4308-ADD4-E2E08F212998}"/>
    <cellStyle name="Comma 2 102" xfId="38500" hidden="1" xr:uid="{1E241CF3-9C86-43E1-8007-8731C0C163DB}"/>
    <cellStyle name="Comma 2 102" xfId="38506" hidden="1" xr:uid="{764F1CDB-8949-49D2-96CE-D30FF3E37DC6}"/>
    <cellStyle name="Comma 2 102" xfId="38813" hidden="1" xr:uid="{00900C53-85F8-46F9-AC3B-E6261F12BBE8}"/>
    <cellStyle name="Comma 2 102" xfId="38814" hidden="1" xr:uid="{4C8DB6C7-13B0-40A8-A4CF-E82980F59C3A}"/>
    <cellStyle name="Comma 2 102" xfId="38821" hidden="1" xr:uid="{4FB692A5-82C9-4C6E-9D3E-F85E914A7879}"/>
    <cellStyle name="Comma 2 102" xfId="39475" hidden="1" xr:uid="{2906449B-E169-41A6-99A3-F0AB642C825A}"/>
    <cellStyle name="Comma 2 102" xfId="39614" hidden="1" xr:uid="{A490729C-F492-42B0-A508-755ED7101DFB}"/>
    <cellStyle name="Comma 2 102" xfId="40026" hidden="1" xr:uid="{37507919-10CA-4915-BDB1-F147A4857356}"/>
    <cellStyle name="Comma 2 102" xfId="40308" hidden="1" xr:uid="{576A7CE7-7194-4613-82A5-D2FC1AEA8EE5}"/>
    <cellStyle name="Comma 2 102" xfId="40537" hidden="1" xr:uid="{E1057AE4-328D-4907-A40A-ABA910416240}"/>
    <cellStyle name="Comma 2 102" xfId="41231" hidden="1" xr:uid="{95680E19-5971-496C-A69E-838532ADFDB4}"/>
    <cellStyle name="Comma 2 102" xfId="41370" hidden="1" xr:uid="{88E748D9-3A10-4FFC-8EE6-CF4B511E9F6B}"/>
    <cellStyle name="Comma 2 102" xfId="41782" hidden="1" xr:uid="{DE06DEFE-8B85-4B23-B179-C911BDE38196}"/>
    <cellStyle name="Comma 2 102" xfId="42064" hidden="1" xr:uid="{2A6892DD-1B81-4605-B96E-68FCE1A0AEC6}"/>
    <cellStyle name="Comma 2 102" xfId="42293" hidden="1" xr:uid="{F15C589E-6CC8-492E-9973-C7788807781D}"/>
    <cellStyle name="Comma 2 102" xfId="42987" hidden="1" xr:uid="{97A6DD82-60C8-4BDB-8F55-75DEB9556D2C}"/>
    <cellStyle name="Comma 2 102" xfId="43126" hidden="1" xr:uid="{8D8DF5B7-6C0A-45D0-86B4-23068F68DA4B}"/>
    <cellStyle name="Comma 2 102" xfId="43538" hidden="1" xr:uid="{E7A63FB8-06B7-41C5-AE4C-180DCD240694}"/>
    <cellStyle name="Comma 2 102" xfId="43820" hidden="1" xr:uid="{576C4BA3-672D-4A1C-B842-2981AE86F711}"/>
    <cellStyle name="Comma 2 102" xfId="44049" hidden="1" xr:uid="{27CB0856-B725-4DC4-AE0F-1EFAEFAE6F03}"/>
    <cellStyle name="Comma 2 102" xfId="44743" hidden="1" xr:uid="{CC746671-AD32-4CCC-BA6B-C414F792EF73}"/>
    <cellStyle name="Comma 2 102" xfId="44882" hidden="1" xr:uid="{EC04D9EE-9663-475E-A285-1E2A8AADCDFA}"/>
    <cellStyle name="Comma 2 102" xfId="45294" hidden="1" xr:uid="{CB003484-8A4B-429C-B8FC-3A26F8D5EF97}"/>
    <cellStyle name="Comma 2 102" xfId="45576" hidden="1" xr:uid="{651F93E6-2ABC-4E1F-8916-F89C92E8044C}"/>
    <cellStyle name="Comma 2 102" xfId="45805" hidden="1" xr:uid="{22CC881B-7985-4B65-997F-5AFC819E8A84}"/>
    <cellStyle name="Comma 2 102" xfId="46499" hidden="1" xr:uid="{6EE2F0F3-6043-4D31-8019-43ADAFF5CAA2}"/>
    <cellStyle name="Comma 2 102" xfId="46638" hidden="1" xr:uid="{29CDCB89-8DA1-403C-83E7-B02553FE1150}"/>
    <cellStyle name="Comma 2 102" xfId="47050" hidden="1" xr:uid="{3E8F5467-A4C9-4829-BBE0-A846471925E5}"/>
    <cellStyle name="Comma 2 102" xfId="47332" hidden="1" xr:uid="{B51975A6-5D93-4190-ABF1-61E27A5C2A38}"/>
    <cellStyle name="Comma 2 102" xfId="47561" hidden="1" xr:uid="{7020A071-B235-48D8-94C3-5B3E33B0EE3F}"/>
    <cellStyle name="Comma 2 102" xfId="48252" hidden="1" xr:uid="{A33C88A9-CFF3-4742-9644-89244686345F}"/>
    <cellStyle name="Comma 2 102" xfId="48391" hidden="1" xr:uid="{CD3B2498-9002-4FAD-BB12-C48B36536351}"/>
    <cellStyle name="Comma 2 102" xfId="48803" hidden="1" xr:uid="{0D4D35D0-AFE6-41F0-95A6-D384F98978E4}"/>
    <cellStyle name="Comma 2 102" xfId="49085" hidden="1" xr:uid="{DBB606C6-5563-43DD-898E-13C895924FC2}"/>
    <cellStyle name="Comma 2 102" xfId="49314" hidden="1" xr:uid="{FE049E49-0095-467B-8D92-48106EF48652}"/>
    <cellStyle name="Comma 2 102" xfId="50002" hidden="1" xr:uid="{40C3BC75-1E4A-47CF-BE32-48B61FBD0F7B}"/>
    <cellStyle name="Comma 2 102" xfId="50141" hidden="1" xr:uid="{642A5D52-BC52-458B-AE11-8891E136D10E}"/>
    <cellStyle name="Comma 2 102" xfId="50553" hidden="1" xr:uid="{693BF60C-D12F-40DF-B6E2-3C7DDF8970F6}"/>
    <cellStyle name="Comma 2 102" xfId="50835" hidden="1" xr:uid="{5FA2F52E-74FD-4ADA-ADE7-884C7EA94D1E}"/>
    <cellStyle name="Comma 2 102" xfId="51064" hidden="1" xr:uid="{88E31158-244A-4177-B488-5331A3DADA64}"/>
    <cellStyle name="Comma 2 102" xfId="51746" hidden="1" xr:uid="{B5CE15E9-292A-4FCC-B204-8156C70B03DB}"/>
    <cellStyle name="Comma 2 102" xfId="51885" hidden="1" xr:uid="{4E5F523B-1694-4E90-B886-B61523484210}"/>
    <cellStyle name="Comma 2 102" xfId="52297" hidden="1" xr:uid="{C63619E6-2C5F-4594-9B78-D0BC45321799}"/>
    <cellStyle name="Comma 2 102" xfId="52579" hidden="1" xr:uid="{89EFDEAE-5685-4427-A215-F29A1E72D359}"/>
    <cellStyle name="Comma 2 102" xfId="52808" hidden="1" xr:uid="{BF47C6AF-ABBD-4658-B806-217529949868}"/>
    <cellStyle name="Comma 2 102" xfId="53482" hidden="1" xr:uid="{2AAE157B-97CA-49B3-B412-27B74BAEFEE2}"/>
    <cellStyle name="Comma 2 102" xfId="53619" hidden="1" xr:uid="{E32F122B-8AA5-486A-8DAC-1012C14F514E}"/>
    <cellStyle name="Comma 2 102" xfId="54031" hidden="1" xr:uid="{90530CE5-5D2E-4593-ADCA-6E85782887CC}"/>
    <cellStyle name="Comma 2 102" xfId="54313" hidden="1" xr:uid="{C76EC10E-C68C-46FF-B910-1DA2CE14FD62}"/>
    <cellStyle name="Comma 2 102" xfId="54542" hidden="1" xr:uid="{E3F39D38-F83F-4ED1-9E87-527987F84EBD}"/>
    <cellStyle name="Comma 2 102" xfId="55208" hidden="1" xr:uid="{12C51049-4E6A-4F8E-8408-072019BCBE13}"/>
    <cellStyle name="Comma 2 102" xfId="55755" hidden="1" xr:uid="{98082921-6673-4F17-A7C0-656447CDCB8A}"/>
    <cellStyle name="Comma 2 102" xfId="56037" hidden="1" xr:uid="{34FC7682-E28B-4817-A165-80401AA798FA}"/>
    <cellStyle name="Comma 2 102" xfId="56266" hidden="1" xr:uid="{3874056A-8450-45CE-BCBD-4DE2E3B816D6}"/>
    <cellStyle name="Comma 2 102" xfId="56918" hidden="1" xr:uid="{1167C4B3-BDD6-4AB7-9EF9-AA097CE026D7}"/>
    <cellStyle name="Comma 2 102" xfId="57462" hidden="1" xr:uid="{8A862272-A105-4E6F-9177-98C396CE05D9}"/>
    <cellStyle name="Comma 2 102" xfId="57744" hidden="1" xr:uid="{4E0C8443-CF94-4C3F-BA91-EBC551A75E99}"/>
    <cellStyle name="Comma 2 102" xfId="57973" hidden="1" xr:uid="{7C267D35-4662-460C-AD45-FEBF20B15290}"/>
    <cellStyle name="Comma 2 102" xfId="58614" hidden="1" xr:uid="{6CF4899B-F22B-47F0-A9E9-29F2E04A15B7}"/>
    <cellStyle name="Comma 2 102" xfId="59156" hidden="1" xr:uid="{D01586C4-DB25-4BB6-BE58-3EBA43A33A4A}"/>
    <cellStyle name="Comma 2 102" xfId="59438" hidden="1" xr:uid="{41097AD8-4A1E-473E-B9A0-0BF3F719C437}"/>
    <cellStyle name="Comma 2 102" xfId="59667" hidden="1" xr:uid="{3D3E1A41-6D03-44D8-B1D5-FB7E91426E3B}"/>
    <cellStyle name="Comma 2 102" xfId="60282" hidden="1" xr:uid="{FE9F0853-E51C-41D3-9D4F-7C007719F3E7}"/>
    <cellStyle name="Comma 2 102" xfId="60817" hidden="1" xr:uid="{2C775FED-F6A9-4CD8-A27B-6E41DEB75FDF}"/>
    <cellStyle name="Comma 2 102" xfId="61099" hidden="1" xr:uid="{35DA4DD0-DE00-4D50-B9AE-7DCA0BE2C4EF}"/>
    <cellStyle name="Comma 2 102" xfId="61328" hidden="1" xr:uid="{75D5248B-B090-4342-820D-53E6AEB1C380}"/>
    <cellStyle name="Comma 2 102" xfId="61920" hidden="1" xr:uid="{9EE60BFA-40CC-4BB3-A824-54663741E3A7}"/>
    <cellStyle name="Comma 2 102" xfId="62452" hidden="1" xr:uid="{E4799A9D-DA08-4F2A-8F60-F7BDFBD5562B}"/>
    <cellStyle name="Comma 2 102" xfId="62734" hidden="1" xr:uid="{526C6651-62EB-4B0E-9288-62B17FE1D0D3}"/>
    <cellStyle name="Comma 2 102" xfId="62963" hidden="1" xr:uid="{1CC39760-E6D0-4C07-967C-34BB7094939C}"/>
    <cellStyle name="Comma 2 102" xfId="63476" hidden="1" xr:uid="{E75768CE-95DC-4C7F-ABC3-1D25F4DF091C}"/>
    <cellStyle name="Comma 2 102" xfId="63963" hidden="1" xr:uid="{6AC5CFAC-5111-4D17-B790-2F2769124E0B}"/>
    <cellStyle name="Comma 2 103" xfId="789" hidden="1" xr:uid="{00000000-0005-0000-0000-000018030000}"/>
    <cellStyle name="Comma 2 103" xfId="1444" hidden="1" xr:uid="{00000000-0005-0000-0000-0000A7050000}"/>
    <cellStyle name="Comma 2 103" xfId="1990" hidden="1" xr:uid="{00000000-0005-0000-0000-0000C9070000}"/>
    <cellStyle name="Comma 2 103" xfId="2272" hidden="1" xr:uid="{00000000-0005-0000-0000-0000E3080000}"/>
    <cellStyle name="Comma 2 103" xfId="2499" hidden="1" xr:uid="{00000000-0005-0000-0000-0000C6090000}"/>
    <cellStyle name="Comma 2 103" xfId="4580" hidden="1" xr:uid="{00000000-0005-0000-0000-0000E7110000}"/>
    <cellStyle name="Comma 2 103" xfId="5241" hidden="1" xr:uid="{00000000-0005-0000-0000-00007C140000}"/>
    <cellStyle name="Comma 2 103" xfId="5792" hidden="1" xr:uid="{00000000-0005-0000-0000-0000A3160000}"/>
    <cellStyle name="Comma 2 103" xfId="6074" hidden="1" xr:uid="{00000000-0005-0000-0000-0000BD170000}"/>
    <cellStyle name="Comma 2 103" xfId="6301" hidden="1" xr:uid="{00000000-0005-0000-0000-0000A0180000}"/>
    <cellStyle name="Comma 2 103" xfId="6467" hidden="1" xr:uid="{00000000-0005-0000-0000-000046190000}"/>
    <cellStyle name="Comma 2 103" xfId="6532" hidden="1" xr:uid="{00000000-0005-0000-0000-000087190000}"/>
    <cellStyle name="Comma 2 103" xfId="6776" hidden="1" xr:uid="{00000000-0005-0000-0000-00007B1A0000}"/>
    <cellStyle name="Comma 2 103" xfId="6799" hidden="1" xr:uid="{00000000-0005-0000-0000-0000921A0000}"/>
    <cellStyle name="Comma 2 103" xfId="7460" hidden="1" xr:uid="{00000000-0005-0000-0000-0000271D0000}"/>
    <cellStyle name="Comma 2 103" xfId="7515" hidden="1" xr:uid="{00000000-0005-0000-0000-00005E1D0000}"/>
    <cellStyle name="Comma 2 103" xfId="8011" hidden="1" xr:uid="{00000000-0005-0000-0000-00004E1F0000}"/>
    <cellStyle name="Comma 2 103" xfId="8293" hidden="1" xr:uid="{00000000-0005-0000-0000-000068200000}"/>
    <cellStyle name="Comma 2 103" xfId="8520" hidden="1" xr:uid="{00000000-0005-0000-0000-00004B210000}"/>
    <cellStyle name="Comma 2 103" xfId="9216" hidden="1" xr:uid="{00000000-0005-0000-0000-000003240000}"/>
    <cellStyle name="Comma 2 103" xfId="9271" hidden="1" xr:uid="{00000000-0005-0000-0000-00003A240000}"/>
    <cellStyle name="Comma 2 103" xfId="9767" hidden="1" xr:uid="{00000000-0005-0000-0000-00002A260000}"/>
    <cellStyle name="Comma 2 103" xfId="10049" hidden="1" xr:uid="{00000000-0005-0000-0000-000044270000}"/>
    <cellStyle name="Comma 2 103" xfId="10276" hidden="1" xr:uid="{00000000-0005-0000-0000-000027280000}"/>
    <cellStyle name="Comma 2 103" xfId="10972" hidden="1" xr:uid="{00000000-0005-0000-0000-0000DF2A0000}"/>
    <cellStyle name="Comma 2 103" xfId="11027" hidden="1" xr:uid="{00000000-0005-0000-0000-0000162B0000}"/>
    <cellStyle name="Comma 2 103" xfId="11523" hidden="1" xr:uid="{00000000-0005-0000-0000-0000062D0000}"/>
    <cellStyle name="Comma 2 103" xfId="11805" hidden="1" xr:uid="{00000000-0005-0000-0000-0000202E0000}"/>
    <cellStyle name="Comma 2 103" xfId="12032" hidden="1" xr:uid="{00000000-0005-0000-0000-0000032F0000}"/>
    <cellStyle name="Comma 2 103" xfId="12728" hidden="1" xr:uid="{00000000-0005-0000-0000-0000BB310000}"/>
    <cellStyle name="Comma 2 103" xfId="12783" hidden="1" xr:uid="{00000000-0005-0000-0000-0000F2310000}"/>
    <cellStyle name="Comma 2 103" xfId="13279" hidden="1" xr:uid="{00000000-0005-0000-0000-0000E2330000}"/>
    <cellStyle name="Comma 2 103" xfId="13561" hidden="1" xr:uid="{00000000-0005-0000-0000-0000FC340000}"/>
    <cellStyle name="Comma 2 103" xfId="13788" hidden="1" xr:uid="{00000000-0005-0000-0000-0000DF350000}"/>
    <cellStyle name="Comma 2 103" xfId="14484" hidden="1" xr:uid="{00000000-0005-0000-0000-000097380000}"/>
    <cellStyle name="Comma 2 103" xfId="14539" hidden="1" xr:uid="{00000000-0005-0000-0000-0000CE380000}"/>
    <cellStyle name="Comma 2 103" xfId="15035" hidden="1" xr:uid="{00000000-0005-0000-0000-0000BE3A0000}"/>
    <cellStyle name="Comma 2 103" xfId="15317" hidden="1" xr:uid="{00000000-0005-0000-0000-0000D83B0000}"/>
    <cellStyle name="Comma 2 103" xfId="15544" hidden="1" xr:uid="{00000000-0005-0000-0000-0000BB3C0000}"/>
    <cellStyle name="Comma 2 103" xfId="16237" hidden="1" xr:uid="{00000000-0005-0000-0000-0000703F0000}"/>
    <cellStyle name="Comma 2 103" xfId="16292" hidden="1" xr:uid="{00000000-0005-0000-0000-0000A73F0000}"/>
    <cellStyle name="Comma 2 103" xfId="16788" hidden="1" xr:uid="{00000000-0005-0000-0000-000097410000}"/>
    <cellStyle name="Comma 2 103" xfId="17070" hidden="1" xr:uid="{00000000-0005-0000-0000-0000B1420000}"/>
    <cellStyle name="Comma 2 103" xfId="17297" hidden="1" xr:uid="{00000000-0005-0000-0000-000094430000}"/>
    <cellStyle name="Comma 2 103" xfId="17987" hidden="1" xr:uid="{00000000-0005-0000-0000-000046460000}"/>
    <cellStyle name="Comma 2 103" xfId="18042" hidden="1" xr:uid="{00000000-0005-0000-0000-00007D460000}"/>
    <cellStyle name="Comma 2 103" xfId="18538" hidden="1" xr:uid="{00000000-0005-0000-0000-00006D480000}"/>
    <cellStyle name="Comma 2 103" xfId="18820" hidden="1" xr:uid="{00000000-0005-0000-0000-000087490000}"/>
    <cellStyle name="Comma 2 103" xfId="19047" hidden="1" xr:uid="{00000000-0005-0000-0000-00006A4A0000}"/>
    <cellStyle name="Comma 2 103" xfId="19731" hidden="1" xr:uid="{00000000-0005-0000-0000-0000164D0000}"/>
    <cellStyle name="Comma 2 103" xfId="19786" hidden="1" xr:uid="{00000000-0005-0000-0000-00004D4D0000}"/>
    <cellStyle name="Comma 2 103" xfId="20282" hidden="1" xr:uid="{00000000-0005-0000-0000-00003D4F0000}"/>
    <cellStyle name="Comma 2 103" xfId="20564" hidden="1" xr:uid="{00000000-0005-0000-0000-000057500000}"/>
    <cellStyle name="Comma 2 103" xfId="20791" hidden="1" xr:uid="{00000000-0005-0000-0000-00003A510000}"/>
    <cellStyle name="Comma 2 103" xfId="21467" hidden="1" xr:uid="{00000000-0005-0000-0000-0000DE530000}"/>
    <cellStyle name="Comma 2 103" xfId="21520" hidden="1" xr:uid="{00000000-0005-0000-0000-000013540000}"/>
    <cellStyle name="Comma 2 103" xfId="22016" hidden="1" xr:uid="{00000000-0005-0000-0000-000003560000}"/>
    <cellStyle name="Comma 2 103" xfId="22298" hidden="1" xr:uid="{00000000-0005-0000-0000-00001D570000}"/>
    <cellStyle name="Comma 2 103" xfId="22525" hidden="1" xr:uid="{00000000-0005-0000-0000-000000580000}"/>
    <cellStyle name="Comma 2 103" xfId="23193" hidden="1" xr:uid="{00000000-0005-0000-0000-00009C5A0000}"/>
    <cellStyle name="Comma 2 103" xfId="23246" hidden="1" xr:uid="{00000000-0005-0000-0000-0000D15A0000}"/>
    <cellStyle name="Comma 2 103" xfId="23740" hidden="1" xr:uid="{00000000-0005-0000-0000-0000BF5C0000}"/>
    <cellStyle name="Comma 2 103" xfId="24022" hidden="1" xr:uid="{00000000-0005-0000-0000-0000D95D0000}"/>
    <cellStyle name="Comma 2 103" xfId="24249" hidden="1" xr:uid="{00000000-0005-0000-0000-0000BC5E0000}"/>
    <cellStyle name="Comma 2 103" xfId="24903" hidden="1" xr:uid="{00000000-0005-0000-0000-00004A610000}"/>
    <cellStyle name="Comma 2 103" xfId="24955" hidden="1" xr:uid="{00000000-0005-0000-0000-00007E610000}"/>
    <cellStyle name="Comma 2 103" xfId="25447" hidden="1" xr:uid="{00000000-0005-0000-0000-00006A630000}"/>
    <cellStyle name="Comma 2 103" xfId="25729" hidden="1" xr:uid="{00000000-0005-0000-0000-000084640000}"/>
    <cellStyle name="Comma 2 103" xfId="25956" hidden="1" xr:uid="{00000000-0005-0000-0000-000067650000}"/>
    <cellStyle name="Comma 2 103" xfId="26599" hidden="1" xr:uid="{00000000-0005-0000-0000-0000EA670000}"/>
    <cellStyle name="Comma 2 103" xfId="27141" hidden="1" xr:uid="{00000000-0005-0000-0000-0000086A0000}"/>
    <cellStyle name="Comma 2 103" xfId="27423" hidden="1" xr:uid="{00000000-0005-0000-0000-0000226B0000}"/>
    <cellStyle name="Comma 2 103" xfId="27650" hidden="1" xr:uid="{00000000-0005-0000-0000-0000056C0000}"/>
    <cellStyle name="Comma 2 103" xfId="28267" hidden="1" xr:uid="{00000000-0005-0000-0000-00006E6E0000}"/>
    <cellStyle name="Comma 2 103" xfId="28802" hidden="1" xr:uid="{00000000-0005-0000-0000-000085700000}"/>
    <cellStyle name="Comma 2 103" xfId="29084" hidden="1" xr:uid="{00000000-0005-0000-0000-00009F710000}"/>
    <cellStyle name="Comma 2 103" xfId="29311" hidden="1" xr:uid="{00000000-0005-0000-0000-000082720000}"/>
    <cellStyle name="Comma 2 103" xfId="29905" hidden="1" xr:uid="{00000000-0005-0000-0000-0000D4740000}"/>
    <cellStyle name="Comma 2 103" xfId="30437" hidden="1" xr:uid="{00000000-0005-0000-0000-0000E8760000}"/>
    <cellStyle name="Comma 2 103" xfId="30719" hidden="1" xr:uid="{00000000-0005-0000-0000-000002780000}"/>
    <cellStyle name="Comma 2 103" xfId="30946" hidden="1" xr:uid="{00000000-0005-0000-0000-0000E5780000}"/>
    <cellStyle name="Comma 2 103" xfId="31460" hidden="1" xr:uid="{00000000-0005-0000-0000-0000E77A0000}"/>
    <cellStyle name="Comma 2 103" xfId="31948" hidden="1" xr:uid="{00000000-0005-0000-0000-0000CF7C0000}"/>
    <cellStyle name="Comma 2 103" xfId="32842" hidden="1" xr:uid="{ACBD53D3-5F59-4BC9-87F0-AD9EFBD2C95F}"/>
    <cellStyle name="Comma 2 103" xfId="33477" hidden="1" xr:uid="{6A362F47-13D5-42BB-B5EB-AEFEE3EE23F7}"/>
    <cellStyle name="Comma 2 103" xfId="34020" hidden="1" xr:uid="{08CC885F-9DFD-4C6E-8373-6EEA25488377}"/>
    <cellStyle name="Comma 2 103" xfId="34302" hidden="1" xr:uid="{BB7E1BBF-32C4-450E-A801-B86D67EDB175}"/>
    <cellStyle name="Comma 2 103" xfId="34529" hidden="1" xr:uid="{9505BFF6-BAA2-4A64-BDD1-A8EBD618301A}"/>
    <cellStyle name="Comma 2 103" xfId="36599" hidden="1" xr:uid="{7D748E92-8570-45AF-B622-CAA0CFC209CA}"/>
    <cellStyle name="Comma 2 103" xfId="37260" hidden="1" xr:uid="{CC248DEF-F0D5-48FF-8999-C6C08E0652E5}"/>
    <cellStyle name="Comma 2 103" xfId="37811" hidden="1" xr:uid="{5A3714E7-6025-4404-AFAB-B43E8F175DAD}"/>
    <cellStyle name="Comma 2 103" xfId="38093" hidden="1" xr:uid="{904F926A-8234-4285-B408-A75524DFCAE1}"/>
    <cellStyle name="Comma 2 103" xfId="38320" hidden="1" xr:uid="{FBD99325-3933-4F99-8EC4-D2BB983CE952}"/>
    <cellStyle name="Comma 2 103" xfId="38486" hidden="1" xr:uid="{BA380F23-1E93-4C7E-A1A0-A7FE79ECD138}"/>
    <cellStyle name="Comma 2 103" xfId="38551" hidden="1" xr:uid="{83DD8939-F3E7-44DB-86D4-FDFD07DE18F2}"/>
    <cellStyle name="Comma 2 103" xfId="38795" hidden="1" xr:uid="{8801D92A-5151-4616-BE3D-A6C1EFEFC43E}"/>
    <cellStyle name="Comma 2 103" xfId="38818" hidden="1" xr:uid="{CA27CFBB-F634-46B9-B409-26CACDC9DF42}"/>
    <cellStyle name="Comma 2 103" xfId="39479" hidden="1" xr:uid="{208AB345-AAF3-4794-B73C-E3DAC8161791}"/>
    <cellStyle name="Comma 2 103" xfId="39534" hidden="1" xr:uid="{5F9E77EE-184D-4D45-B761-BC3EEE168B75}"/>
    <cellStyle name="Comma 2 103" xfId="40030" hidden="1" xr:uid="{EE584A5D-7103-4C44-A4FE-9A8969A866E1}"/>
    <cellStyle name="Comma 2 103" xfId="40312" hidden="1" xr:uid="{21D984CC-F9C6-4966-AF9C-83AD59C3486B}"/>
    <cellStyle name="Comma 2 103" xfId="40539" hidden="1" xr:uid="{D100594B-F3A9-4F78-B1E4-683B1FE48B54}"/>
    <cellStyle name="Comma 2 103" xfId="41235" hidden="1" xr:uid="{6F1B515F-BAF5-45DF-800D-AC2EE697A932}"/>
    <cellStyle name="Comma 2 103" xfId="41290" hidden="1" xr:uid="{6A0EA9BF-47F1-4356-B49D-C8FF6DA2C5FB}"/>
    <cellStyle name="Comma 2 103" xfId="41786" hidden="1" xr:uid="{0A30EBE2-EB4E-445E-B92A-93EB55221582}"/>
    <cellStyle name="Comma 2 103" xfId="42068" hidden="1" xr:uid="{E529C775-FFCF-4640-888A-087A088C8206}"/>
    <cellStyle name="Comma 2 103" xfId="42295" hidden="1" xr:uid="{96FBDFBB-4A77-4FE3-AE22-2DED1DE6BCC1}"/>
    <cellStyle name="Comma 2 103" xfId="42991" hidden="1" xr:uid="{57CD8E6D-E916-481A-8F74-C7B4330AC42C}"/>
    <cellStyle name="Comma 2 103" xfId="43046" hidden="1" xr:uid="{D39D8182-927A-4290-9867-8A95D989B838}"/>
    <cellStyle name="Comma 2 103" xfId="43542" hidden="1" xr:uid="{5030926F-4D22-4C66-837E-6708DDAE2E3F}"/>
    <cellStyle name="Comma 2 103" xfId="43824" hidden="1" xr:uid="{953739B4-DA57-45A3-922A-1138101EA201}"/>
    <cellStyle name="Comma 2 103" xfId="44051" hidden="1" xr:uid="{8A51FA1C-1BF5-4C7E-99BA-EFC7F99D59DC}"/>
    <cellStyle name="Comma 2 103" xfId="44747" hidden="1" xr:uid="{BDBDCB6A-64C2-4AFE-B2CF-87E2A75D2A57}"/>
    <cellStyle name="Comma 2 103" xfId="44802" hidden="1" xr:uid="{A20AF669-E891-4E9B-B509-F2D1A6327617}"/>
    <cellStyle name="Comma 2 103" xfId="45298" hidden="1" xr:uid="{3814910B-FAC4-4EA0-9C21-FE0229656A70}"/>
    <cellStyle name="Comma 2 103" xfId="45580" hidden="1" xr:uid="{1473F5B6-972C-460F-B9E6-F7ADB331C6D1}"/>
    <cellStyle name="Comma 2 103" xfId="45807" hidden="1" xr:uid="{6E750192-C0C5-4931-B8CD-295D3C95BE9A}"/>
    <cellStyle name="Comma 2 103" xfId="46503" hidden="1" xr:uid="{71D504A9-C4C6-437C-8F24-735A820771FA}"/>
    <cellStyle name="Comma 2 103" xfId="46558" hidden="1" xr:uid="{02C895C4-EB09-4362-B903-B816A7CA6913}"/>
    <cellStyle name="Comma 2 103" xfId="47054" hidden="1" xr:uid="{601FBCA4-1C95-4D85-8B91-D7154FE00370}"/>
    <cellStyle name="Comma 2 103" xfId="47336" hidden="1" xr:uid="{FC32162B-5901-455A-A39D-9702E0517FCD}"/>
    <cellStyle name="Comma 2 103" xfId="47563" hidden="1" xr:uid="{A2C5D6A6-09A4-48EA-A583-7FDFA9296691}"/>
    <cellStyle name="Comma 2 103" xfId="48256" hidden="1" xr:uid="{35D7D600-FD0C-481C-9B29-024C5800C290}"/>
    <cellStyle name="Comma 2 103" xfId="48311" hidden="1" xr:uid="{A5272ACB-B37F-40BA-A9E1-585A7EB50D3A}"/>
    <cellStyle name="Comma 2 103" xfId="48807" hidden="1" xr:uid="{EB078E4D-BB10-4956-89CB-A426E8771171}"/>
    <cellStyle name="Comma 2 103" xfId="49089" hidden="1" xr:uid="{E15F5088-C447-477C-AE0B-00CBFB618F22}"/>
    <cellStyle name="Comma 2 103" xfId="49316" hidden="1" xr:uid="{E4D43107-32DA-4F09-8F6F-627A631A5E38}"/>
    <cellStyle name="Comma 2 103" xfId="50006" hidden="1" xr:uid="{B2623561-03BB-4E47-B2BB-80C641D3229A}"/>
    <cellStyle name="Comma 2 103" xfId="50061" hidden="1" xr:uid="{71FBF249-D328-4786-9045-ABE857828915}"/>
    <cellStyle name="Comma 2 103" xfId="50557" hidden="1" xr:uid="{BCB2AB09-1EE2-4E5E-9D7E-4FE82998AC71}"/>
    <cellStyle name="Comma 2 103" xfId="50839" hidden="1" xr:uid="{4A505458-84F2-418C-846E-836DC737CE6A}"/>
    <cellStyle name="Comma 2 103" xfId="51066" hidden="1" xr:uid="{ACB403D4-0E11-49EC-B61D-BAF62AB5A641}"/>
    <cellStyle name="Comma 2 103" xfId="51750" hidden="1" xr:uid="{079363BB-9CB9-4354-90F4-EDE163304301}"/>
    <cellStyle name="Comma 2 103" xfId="51805" hidden="1" xr:uid="{568F2CFC-97CA-4986-A3E3-C93BF3C70A5A}"/>
    <cellStyle name="Comma 2 103" xfId="52301" hidden="1" xr:uid="{EDA79BFC-73D2-43F9-BBFE-CF1A93E4DE62}"/>
    <cellStyle name="Comma 2 103" xfId="52583" hidden="1" xr:uid="{EC8DC8BF-7521-4540-9972-343D7738E23F}"/>
    <cellStyle name="Comma 2 103" xfId="52810" hidden="1" xr:uid="{D1B1EAB7-29E2-4F35-A764-2CC8D42CBA8E}"/>
    <cellStyle name="Comma 2 103" xfId="53486" hidden="1" xr:uid="{817A7314-1968-4AE3-A03E-1D4888121FAA}"/>
    <cellStyle name="Comma 2 103" xfId="53539" hidden="1" xr:uid="{DE33C7B5-2E99-4A38-B4F5-3F3B68C61545}"/>
    <cellStyle name="Comma 2 103" xfId="54035" hidden="1" xr:uid="{B2C7463A-AF74-474D-A96B-3D3DBF338C7F}"/>
    <cellStyle name="Comma 2 103" xfId="54317" hidden="1" xr:uid="{7EA3D781-CECA-49A6-96A8-ECF2325BAEDE}"/>
    <cellStyle name="Comma 2 103" xfId="54544" hidden="1" xr:uid="{C1A39172-A799-49DE-B935-9324CD7804FC}"/>
    <cellStyle name="Comma 2 103" xfId="55212" hidden="1" xr:uid="{5A3B76F9-B032-4028-801D-282CA1F5E8BA}"/>
    <cellStyle name="Comma 2 103" xfId="55265" hidden="1" xr:uid="{4145945B-6744-4CAC-8F9F-B76D94EC7559}"/>
    <cellStyle name="Comma 2 103" xfId="55759" hidden="1" xr:uid="{5E548919-C321-4CD7-A42B-01FA1144D4C3}"/>
    <cellStyle name="Comma 2 103" xfId="56041" hidden="1" xr:uid="{DBAB0B46-6E37-4EED-B41C-437B4789517E}"/>
    <cellStyle name="Comma 2 103" xfId="56268" hidden="1" xr:uid="{517D12F0-485D-4325-86E9-86AF7DACC2A7}"/>
    <cellStyle name="Comma 2 103" xfId="56922" hidden="1" xr:uid="{8D24114E-9D2F-4B2C-89F5-D629681D7F49}"/>
    <cellStyle name="Comma 2 103" xfId="56974" hidden="1" xr:uid="{CCA863DB-1C27-4787-8E99-AE7DBF409296}"/>
    <cellStyle name="Comma 2 103" xfId="57466" hidden="1" xr:uid="{E296E6E2-581F-4643-B898-B549E4BBC03A}"/>
    <cellStyle name="Comma 2 103" xfId="57748" hidden="1" xr:uid="{32993CBE-ABE7-4026-8AD3-802C6A78F174}"/>
    <cellStyle name="Comma 2 103" xfId="57975" hidden="1" xr:uid="{87A5BA1D-F650-41C2-A740-91436766801D}"/>
    <cellStyle name="Comma 2 103" xfId="58618" hidden="1" xr:uid="{5F4BA779-A06D-4C73-8823-E929C1C591AA}"/>
    <cellStyle name="Comma 2 103" xfId="59160" hidden="1" xr:uid="{55468E2B-A494-4D6D-88D5-8D54A0DA932F}"/>
    <cellStyle name="Comma 2 103" xfId="59442" hidden="1" xr:uid="{653DB09F-1887-4456-ABE2-D711B8CD6E75}"/>
    <cellStyle name="Comma 2 103" xfId="59669" hidden="1" xr:uid="{929E5AF5-F844-43E0-9168-D29AFE65D47A}"/>
    <cellStyle name="Comma 2 103" xfId="60286" hidden="1" xr:uid="{50616EE6-9874-4E0A-A03B-703477335DD6}"/>
    <cellStyle name="Comma 2 103" xfId="60821" hidden="1" xr:uid="{B6B39962-121E-44A9-BC2C-9E3D4A032625}"/>
    <cellStyle name="Comma 2 103" xfId="61103" hidden="1" xr:uid="{A65DEB3D-3F1C-4330-8C6F-B853B8BDCDA0}"/>
    <cellStyle name="Comma 2 103" xfId="61330" hidden="1" xr:uid="{F1DDC0B1-136C-4073-8FF5-CAA0E82CB1BD}"/>
    <cellStyle name="Comma 2 103" xfId="61924" hidden="1" xr:uid="{F7826052-61E5-4595-87E3-C70D25023B5F}"/>
    <cellStyle name="Comma 2 103" xfId="62456" hidden="1" xr:uid="{7984E06E-EAC9-488B-8FC8-FA380156FE9C}"/>
    <cellStyle name="Comma 2 103" xfId="62738" hidden="1" xr:uid="{A9EFA151-B8A9-4134-B546-483079772093}"/>
    <cellStyle name="Comma 2 103" xfId="62965" hidden="1" xr:uid="{2049CA93-1A36-49AE-ABFF-E208585C2E84}"/>
    <cellStyle name="Comma 2 103" xfId="63479" hidden="1" xr:uid="{81ABCE37-F69E-4CE0-B70D-C6F2F44AF7B9}"/>
    <cellStyle name="Comma 2 103" xfId="63967" hidden="1" xr:uid="{70F19975-65FF-44A6-B68F-AFAB8168AB1C}"/>
    <cellStyle name="Comma 2 104" xfId="794" hidden="1" xr:uid="{00000000-0005-0000-0000-00001D030000}"/>
    <cellStyle name="Comma 2 104" xfId="1449" hidden="1" xr:uid="{00000000-0005-0000-0000-0000AC050000}"/>
    <cellStyle name="Comma 2 104" xfId="1994" hidden="1" xr:uid="{00000000-0005-0000-0000-0000CD070000}"/>
    <cellStyle name="Comma 2 104" xfId="2275" hidden="1" xr:uid="{00000000-0005-0000-0000-0000E6080000}"/>
    <cellStyle name="Comma 2 104" xfId="2502" hidden="1" xr:uid="{00000000-0005-0000-0000-0000C9090000}"/>
    <cellStyle name="Comma 2 104" xfId="4585" hidden="1" xr:uid="{00000000-0005-0000-0000-0000EC110000}"/>
    <cellStyle name="Comma 2 104" xfId="5246" hidden="1" xr:uid="{00000000-0005-0000-0000-000081140000}"/>
    <cellStyle name="Comma 2 104" xfId="5796" hidden="1" xr:uid="{00000000-0005-0000-0000-0000A7160000}"/>
    <cellStyle name="Comma 2 104" xfId="6077" hidden="1" xr:uid="{00000000-0005-0000-0000-0000C0170000}"/>
    <cellStyle name="Comma 2 104" xfId="6304" hidden="1" xr:uid="{00000000-0005-0000-0000-0000A3180000}"/>
    <cellStyle name="Comma 2 104" xfId="6454" hidden="1" xr:uid="{00000000-0005-0000-0000-000039190000}"/>
    <cellStyle name="Comma 2 104" xfId="6804" hidden="1" xr:uid="{00000000-0005-0000-0000-0000971A0000}"/>
    <cellStyle name="Comma 2 104" xfId="7425" hidden="1" xr:uid="{00000000-0005-0000-0000-0000041D0000}"/>
    <cellStyle name="Comma 2 104" xfId="7465" hidden="1" xr:uid="{00000000-0005-0000-0000-00002C1D0000}"/>
    <cellStyle name="Comma 2 104" xfId="8015" hidden="1" xr:uid="{00000000-0005-0000-0000-0000521F0000}"/>
    <cellStyle name="Comma 2 104" xfId="8296" hidden="1" xr:uid="{00000000-0005-0000-0000-00006B200000}"/>
    <cellStyle name="Comma 2 104" xfId="8523" hidden="1" xr:uid="{00000000-0005-0000-0000-00004E210000}"/>
    <cellStyle name="Comma 2 104" xfId="9181" hidden="1" xr:uid="{00000000-0005-0000-0000-0000E0230000}"/>
    <cellStyle name="Comma 2 104" xfId="9221" hidden="1" xr:uid="{00000000-0005-0000-0000-000008240000}"/>
    <cellStyle name="Comma 2 104" xfId="9771" hidden="1" xr:uid="{00000000-0005-0000-0000-00002E260000}"/>
    <cellStyle name="Comma 2 104" xfId="10052" hidden="1" xr:uid="{00000000-0005-0000-0000-000047270000}"/>
    <cellStyle name="Comma 2 104" xfId="10279" hidden="1" xr:uid="{00000000-0005-0000-0000-00002A280000}"/>
    <cellStyle name="Comma 2 104" xfId="10937" hidden="1" xr:uid="{00000000-0005-0000-0000-0000BC2A0000}"/>
    <cellStyle name="Comma 2 104" xfId="10977" hidden="1" xr:uid="{00000000-0005-0000-0000-0000E42A0000}"/>
    <cellStyle name="Comma 2 104" xfId="11527" hidden="1" xr:uid="{00000000-0005-0000-0000-00000A2D0000}"/>
    <cellStyle name="Comma 2 104" xfId="11808" hidden="1" xr:uid="{00000000-0005-0000-0000-0000232E0000}"/>
    <cellStyle name="Comma 2 104" xfId="12035" hidden="1" xr:uid="{00000000-0005-0000-0000-0000062F0000}"/>
    <cellStyle name="Comma 2 104" xfId="12693" hidden="1" xr:uid="{00000000-0005-0000-0000-000098310000}"/>
    <cellStyle name="Comma 2 104" xfId="12733" hidden="1" xr:uid="{00000000-0005-0000-0000-0000C0310000}"/>
    <cellStyle name="Comma 2 104" xfId="13283" hidden="1" xr:uid="{00000000-0005-0000-0000-0000E6330000}"/>
    <cellStyle name="Comma 2 104" xfId="13564" hidden="1" xr:uid="{00000000-0005-0000-0000-0000FF340000}"/>
    <cellStyle name="Comma 2 104" xfId="13791" hidden="1" xr:uid="{00000000-0005-0000-0000-0000E2350000}"/>
    <cellStyle name="Comma 2 104" xfId="14449" hidden="1" xr:uid="{00000000-0005-0000-0000-000074380000}"/>
    <cellStyle name="Comma 2 104" xfId="14489" hidden="1" xr:uid="{00000000-0005-0000-0000-00009C380000}"/>
    <cellStyle name="Comma 2 104" xfId="15039" hidden="1" xr:uid="{00000000-0005-0000-0000-0000C23A0000}"/>
    <cellStyle name="Comma 2 104" xfId="15320" hidden="1" xr:uid="{00000000-0005-0000-0000-0000DB3B0000}"/>
    <cellStyle name="Comma 2 104" xfId="15547" hidden="1" xr:uid="{00000000-0005-0000-0000-0000BE3C0000}"/>
    <cellStyle name="Comma 2 104" xfId="16202" hidden="1" xr:uid="{00000000-0005-0000-0000-00004D3F0000}"/>
    <cellStyle name="Comma 2 104" xfId="16242" hidden="1" xr:uid="{00000000-0005-0000-0000-0000753F0000}"/>
    <cellStyle name="Comma 2 104" xfId="16792" hidden="1" xr:uid="{00000000-0005-0000-0000-00009B410000}"/>
    <cellStyle name="Comma 2 104" xfId="17073" hidden="1" xr:uid="{00000000-0005-0000-0000-0000B4420000}"/>
    <cellStyle name="Comma 2 104" xfId="17300" hidden="1" xr:uid="{00000000-0005-0000-0000-000097430000}"/>
    <cellStyle name="Comma 2 104" xfId="17952" hidden="1" xr:uid="{00000000-0005-0000-0000-000023460000}"/>
    <cellStyle name="Comma 2 104" xfId="17992" hidden="1" xr:uid="{00000000-0005-0000-0000-00004B460000}"/>
    <cellStyle name="Comma 2 104" xfId="18542" hidden="1" xr:uid="{00000000-0005-0000-0000-000071480000}"/>
    <cellStyle name="Comma 2 104" xfId="18823" hidden="1" xr:uid="{00000000-0005-0000-0000-00008A490000}"/>
    <cellStyle name="Comma 2 104" xfId="19050" hidden="1" xr:uid="{00000000-0005-0000-0000-00006D4A0000}"/>
    <cellStyle name="Comma 2 104" xfId="19696" hidden="1" xr:uid="{00000000-0005-0000-0000-0000F34C0000}"/>
    <cellStyle name="Comma 2 104" xfId="19736" hidden="1" xr:uid="{00000000-0005-0000-0000-00001B4D0000}"/>
    <cellStyle name="Comma 2 104" xfId="20286" hidden="1" xr:uid="{00000000-0005-0000-0000-0000414F0000}"/>
    <cellStyle name="Comma 2 104" xfId="20567" hidden="1" xr:uid="{00000000-0005-0000-0000-00005A500000}"/>
    <cellStyle name="Comma 2 104" xfId="20794" hidden="1" xr:uid="{00000000-0005-0000-0000-00003D510000}"/>
    <cellStyle name="Comma 2 104" xfId="21432" hidden="1" xr:uid="{00000000-0005-0000-0000-0000BB530000}"/>
    <cellStyle name="Comma 2 104" xfId="21472" hidden="1" xr:uid="{00000000-0005-0000-0000-0000E3530000}"/>
    <cellStyle name="Comma 2 104" xfId="22020" hidden="1" xr:uid="{00000000-0005-0000-0000-000007560000}"/>
    <cellStyle name="Comma 2 104" xfId="22301" hidden="1" xr:uid="{00000000-0005-0000-0000-000020570000}"/>
    <cellStyle name="Comma 2 104" xfId="22528" hidden="1" xr:uid="{00000000-0005-0000-0000-000003580000}"/>
    <cellStyle name="Comma 2 104" xfId="23159" hidden="1" xr:uid="{00000000-0005-0000-0000-00007A5A0000}"/>
    <cellStyle name="Comma 2 104" xfId="23198" hidden="1" xr:uid="{00000000-0005-0000-0000-0000A15A0000}"/>
    <cellStyle name="Comma 2 104" xfId="23744" hidden="1" xr:uid="{00000000-0005-0000-0000-0000C35C0000}"/>
    <cellStyle name="Comma 2 104" xfId="24025" hidden="1" xr:uid="{00000000-0005-0000-0000-0000DC5D0000}"/>
    <cellStyle name="Comma 2 104" xfId="24252" hidden="1" xr:uid="{00000000-0005-0000-0000-0000BF5E0000}"/>
    <cellStyle name="Comma 2 104" xfId="24869" hidden="1" xr:uid="{00000000-0005-0000-0000-000028610000}"/>
    <cellStyle name="Comma 2 104" xfId="24908" hidden="1" xr:uid="{00000000-0005-0000-0000-00004F610000}"/>
    <cellStyle name="Comma 2 104" xfId="25451" hidden="1" xr:uid="{00000000-0005-0000-0000-00006E630000}"/>
    <cellStyle name="Comma 2 104" xfId="25732" hidden="1" xr:uid="{00000000-0005-0000-0000-000087640000}"/>
    <cellStyle name="Comma 2 104" xfId="25959" hidden="1" xr:uid="{00000000-0005-0000-0000-00006A650000}"/>
    <cellStyle name="Comma 2 104" xfId="26565" hidden="1" xr:uid="{00000000-0005-0000-0000-0000C8670000}"/>
    <cellStyle name="Comma 2 104" xfId="26604" hidden="1" xr:uid="{00000000-0005-0000-0000-0000EF670000}"/>
    <cellStyle name="Comma 2 104" xfId="27145" hidden="1" xr:uid="{00000000-0005-0000-0000-00000C6A0000}"/>
    <cellStyle name="Comma 2 104" xfId="27426" hidden="1" xr:uid="{00000000-0005-0000-0000-0000256B0000}"/>
    <cellStyle name="Comma 2 104" xfId="27653" hidden="1" xr:uid="{00000000-0005-0000-0000-0000086C0000}"/>
    <cellStyle name="Comma 2 104" xfId="28236" hidden="1" xr:uid="{00000000-0005-0000-0000-00004F6E0000}"/>
    <cellStyle name="Comma 2 104" xfId="28272" hidden="1" xr:uid="{00000000-0005-0000-0000-0000736E0000}"/>
    <cellStyle name="Comma 2 104" xfId="28806" hidden="1" xr:uid="{00000000-0005-0000-0000-000089700000}"/>
    <cellStyle name="Comma 2 104" xfId="29087" hidden="1" xr:uid="{00000000-0005-0000-0000-0000A2710000}"/>
    <cellStyle name="Comma 2 104" xfId="29314" hidden="1" xr:uid="{00000000-0005-0000-0000-000085720000}"/>
    <cellStyle name="Comma 2 104" xfId="29910" hidden="1" xr:uid="{00000000-0005-0000-0000-0000D9740000}"/>
    <cellStyle name="Comma 2 104" xfId="30441" hidden="1" xr:uid="{00000000-0005-0000-0000-0000EC760000}"/>
    <cellStyle name="Comma 2 104" xfId="30722" hidden="1" xr:uid="{00000000-0005-0000-0000-000005780000}"/>
    <cellStyle name="Comma 2 104" xfId="30949" hidden="1" xr:uid="{00000000-0005-0000-0000-0000E8780000}"/>
    <cellStyle name="Comma 2 104" xfId="31463" hidden="1" xr:uid="{00000000-0005-0000-0000-0000EA7A0000}"/>
    <cellStyle name="Comma 2 104" xfId="31952" hidden="1" xr:uid="{00000000-0005-0000-0000-0000D37C0000}"/>
    <cellStyle name="Comma 2 104" xfId="32847" hidden="1" xr:uid="{C5DCE354-5E8D-4951-A31F-6C7DFE9E28F6}"/>
    <cellStyle name="Comma 2 104" xfId="33482" hidden="1" xr:uid="{26509981-39F2-44B3-B63F-1E7FF43546EA}"/>
    <cellStyle name="Comma 2 104" xfId="34024" hidden="1" xr:uid="{3A717FDC-0793-4263-B319-36997E4CDD25}"/>
    <cellStyle name="Comma 2 104" xfId="34305" hidden="1" xr:uid="{CA7B35B5-A265-4921-9FA9-956689A3B9BE}"/>
    <cellStyle name="Comma 2 104" xfId="34532" hidden="1" xr:uid="{3C314144-3601-443D-ACA0-1248CC42D411}"/>
    <cellStyle name="Comma 2 104" xfId="36604" hidden="1" xr:uid="{1A4F91B4-304E-4483-9436-8A2F061835B9}"/>
    <cellStyle name="Comma 2 104" xfId="37265" hidden="1" xr:uid="{EDFB207C-E3D9-45E9-AC23-2BD407FB3233}"/>
    <cellStyle name="Comma 2 104" xfId="37815" hidden="1" xr:uid="{90771E13-48B8-400D-AD12-E756973B76E1}"/>
    <cellStyle name="Comma 2 104" xfId="38096" hidden="1" xr:uid="{967D597E-0B9A-4122-B97F-985CE81C6483}"/>
    <cellStyle name="Comma 2 104" xfId="38323" hidden="1" xr:uid="{426B1966-59A2-407A-9299-C6A717AF2C73}"/>
    <cellStyle name="Comma 2 104" xfId="38473" hidden="1" xr:uid="{C8235F91-905C-4C75-BA42-B9813B695636}"/>
    <cellStyle name="Comma 2 104" xfId="38823" hidden="1" xr:uid="{A622A1E2-21E4-4661-AD9B-58C3A4F68EC5}"/>
    <cellStyle name="Comma 2 104" xfId="39444" hidden="1" xr:uid="{6CCED68C-C592-47DB-9F22-D85B7A755788}"/>
    <cellStyle name="Comma 2 104" xfId="39484" hidden="1" xr:uid="{EFC29CE0-DF42-49DC-9A59-17CF9CED8A61}"/>
    <cellStyle name="Comma 2 104" xfId="40034" hidden="1" xr:uid="{E17EF292-9AA8-4D98-A709-AA057DF69E16}"/>
    <cellStyle name="Comma 2 104" xfId="40315" hidden="1" xr:uid="{E4A2AC2B-E4AD-4B6B-9E11-7B39A95D19B1}"/>
    <cellStyle name="Comma 2 104" xfId="40542" hidden="1" xr:uid="{181EABE3-1334-4F5F-B190-B18A5660737F}"/>
    <cellStyle name="Comma 2 104" xfId="41200" hidden="1" xr:uid="{10C2BB63-C51F-4C60-84D5-3A115BCE1909}"/>
    <cellStyle name="Comma 2 104" xfId="41240" hidden="1" xr:uid="{CC0D0ACA-1DF0-4D5F-AF30-2B312B165DFE}"/>
    <cellStyle name="Comma 2 104" xfId="41790" hidden="1" xr:uid="{F70FF3F5-3748-4973-A14D-DF08DB038AB0}"/>
    <cellStyle name="Comma 2 104" xfId="42071" hidden="1" xr:uid="{C6622BB7-3517-4990-8ADC-258DDAAD0BE8}"/>
    <cellStyle name="Comma 2 104" xfId="42298" hidden="1" xr:uid="{6E937B91-A9EA-41CF-BBF0-8ACFCF62334E}"/>
    <cellStyle name="Comma 2 104" xfId="42956" hidden="1" xr:uid="{AAE32A46-89F6-4F6D-8045-FAC447FB303C}"/>
    <cellStyle name="Comma 2 104" xfId="42996" hidden="1" xr:uid="{494073DD-F6A4-4E91-A7A4-70975F925D18}"/>
    <cellStyle name="Comma 2 104" xfId="43546" hidden="1" xr:uid="{05F3C086-6DD9-4BC7-A086-B73889AF328E}"/>
    <cellStyle name="Comma 2 104" xfId="43827" hidden="1" xr:uid="{0586B79B-D9EB-4573-8925-3C19B85E30EF}"/>
    <cellStyle name="Comma 2 104" xfId="44054" hidden="1" xr:uid="{5A263E33-D815-4521-AAE4-C239CE6E2B88}"/>
    <cellStyle name="Comma 2 104" xfId="44712" hidden="1" xr:uid="{8BB1B22A-A473-43BA-A050-DF5253211AEC}"/>
    <cellStyle name="Comma 2 104" xfId="44752" hidden="1" xr:uid="{D33DE3D6-69ED-40FD-BAB4-D0D911B0293F}"/>
    <cellStyle name="Comma 2 104" xfId="45302" hidden="1" xr:uid="{DC19C691-59E1-4AF7-9ED2-8DED41AC7DB5}"/>
    <cellStyle name="Comma 2 104" xfId="45583" hidden="1" xr:uid="{F2D75376-B1C9-4822-B4D9-C71942FEEDDC}"/>
    <cellStyle name="Comma 2 104" xfId="45810" hidden="1" xr:uid="{A5488B9D-0544-48DB-9FE1-5FAAC8FF13C6}"/>
    <cellStyle name="Comma 2 104" xfId="46468" hidden="1" xr:uid="{CFEA6A00-6B37-4BAD-9769-C61B166ED2E0}"/>
    <cellStyle name="Comma 2 104" xfId="46508" hidden="1" xr:uid="{8999B565-9E5B-4EB1-8561-E85F6B87630A}"/>
    <cellStyle name="Comma 2 104" xfId="47058" hidden="1" xr:uid="{FE932A83-4279-4EB6-B490-A340AAF924CF}"/>
    <cellStyle name="Comma 2 104" xfId="47339" hidden="1" xr:uid="{FAE14E5B-6E5B-496B-876B-E825FC19FCD2}"/>
    <cellStyle name="Comma 2 104" xfId="47566" hidden="1" xr:uid="{0D7B0878-727D-4CF4-97D0-EFCD54263772}"/>
    <cellStyle name="Comma 2 104" xfId="48221" hidden="1" xr:uid="{9F613793-1C03-46CB-8E86-55F526CCC1C7}"/>
    <cellStyle name="Comma 2 104" xfId="48261" hidden="1" xr:uid="{656D0A76-3997-431D-8643-57313C3E368A}"/>
    <cellStyle name="Comma 2 104" xfId="48811" hidden="1" xr:uid="{A5C939A8-ECB4-47A4-8654-E9D735F869EE}"/>
    <cellStyle name="Comma 2 104" xfId="49092" hidden="1" xr:uid="{C9448D56-0FBD-4B30-92D5-92FADFFF1C16}"/>
    <cellStyle name="Comma 2 104" xfId="49319" hidden="1" xr:uid="{838939E7-18C1-452C-A48A-80E42B8F72F2}"/>
    <cellStyle name="Comma 2 104" xfId="49971" hidden="1" xr:uid="{FAF8D3EC-84EB-45D8-BB75-92044678AF37}"/>
    <cellStyle name="Comma 2 104" xfId="50011" hidden="1" xr:uid="{DCC30A8B-8711-4371-AA0E-9C3A0D233EFE}"/>
    <cellStyle name="Comma 2 104" xfId="50561" hidden="1" xr:uid="{139C43E1-2C05-4A0F-A831-EC94006DC807}"/>
    <cellStyle name="Comma 2 104" xfId="50842" hidden="1" xr:uid="{74AAF689-E479-4839-B58D-C786CD96E5AD}"/>
    <cellStyle name="Comma 2 104" xfId="51069" hidden="1" xr:uid="{AEE78FBB-E397-4240-A17F-4F271D6F2A22}"/>
    <cellStyle name="Comma 2 104" xfId="51715" hidden="1" xr:uid="{74BF2F5C-1E73-4671-9FC2-3679E4096769}"/>
    <cellStyle name="Comma 2 104" xfId="51755" hidden="1" xr:uid="{57B04985-8A09-46D7-B468-30DEEB5D08B8}"/>
    <cellStyle name="Comma 2 104" xfId="52305" hidden="1" xr:uid="{84308303-1AA8-44A5-8C6E-44B5B65E4D86}"/>
    <cellStyle name="Comma 2 104" xfId="52586" hidden="1" xr:uid="{559B8C08-FE04-4064-9FF1-EFB122A9B6B2}"/>
    <cellStyle name="Comma 2 104" xfId="52813" hidden="1" xr:uid="{1F295268-FC30-4698-8572-77654E528BAB}"/>
    <cellStyle name="Comma 2 104" xfId="53451" hidden="1" xr:uid="{C444A260-753B-4937-8B9C-390D123DDE79}"/>
    <cellStyle name="Comma 2 104" xfId="53491" hidden="1" xr:uid="{CB0604CA-FD4D-415D-832C-323E2ACFB8C4}"/>
    <cellStyle name="Comma 2 104" xfId="54039" hidden="1" xr:uid="{9ECB4775-94B5-449E-AE15-B9A67A9BC4BF}"/>
    <cellStyle name="Comma 2 104" xfId="54320" hidden="1" xr:uid="{12B42E91-D296-46CF-A99B-AAC0C142FD64}"/>
    <cellStyle name="Comma 2 104" xfId="54547" hidden="1" xr:uid="{472FD0E0-DE01-4770-8C68-6F4A9BD44A9F}"/>
    <cellStyle name="Comma 2 104" xfId="55178" hidden="1" xr:uid="{99B3A636-0265-4159-8DF2-4C60E11A5594}"/>
    <cellStyle name="Comma 2 104" xfId="55217" hidden="1" xr:uid="{7248BB5D-020C-464E-A3E4-52B23D7177A3}"/>
    <cellStyle name="Comma 2 104" xfId="55763" hidden="1" xr:uid="{F3D3A015-8A0A-427F-905E-63A1E76C7A06}"/>
    <cellStyle name="Comma 2 104" xfId="56044" hidden="1" xr:uid="{399A5A73-87B1-4533-815B-3742F8D6AF62}"/>
    <cellStyle name="Comma 2 104" xfId="56271" hidden="1" xr:uid="{9FD3AFA1-6112-42E2-A896-F1A5F95F69B0}"/>
    <cellStyle name="Comma 2 104" xfId="56888" hidden="1" xr:uid="{9232A61E-1B8F-4147-A5BF-04DB90553F03}"/>
    <cellStyle name="Comma 2 104" xfId="56927" hidden="1" xr:uid="{4E617CBB-B485-4F40-8395-9CC9D8C351B5}"/>
    <cellStyle name="Comma 2 104" xfId="57470" hidden="1" xr:uid="{FDBE26FE-F3FA-4F9E-8BCC-05D531F205CB}"/>
    <cellStyle name="Comma 2 104" xfId="57751" hidden="1" xr:uid="{F94FFE46-3F91-461E-9C3A-8CC7B979E39B}"/>
    <cellStyle name="Comma 2 104" xfId="57978" hidden="1" xr:uid="{43478A33-5F85-4937-8E59-6872E80B4996}"/>
    <cellStyle name="Comma 2 104" xfId="58584" hidden="1" xr:uid="{9C608A76-53A1-4E0F-A262-B26AC98EEFA5}"/>
    <cellStyle name="Comma 2 104" xfId="58623" hidden="1" xr:uid="{A8052B22-E0DE-4F9C-B712-C7FC34266B9F}"/>
    <cellStyle name="Comma 2 104" xfId="59164" hidden="1" xr:uid="{AB074BCA-4764-4795-B822-4DDA5F0AD260}"/>
    <cellStyle name="Comma 2 104" xfId="59445" hidden="1" xr:uid="{9627F8FF-6514-4DE6-B9DB-BF7E07E56A6B}"/>
    <cellStyle name="Comma 2 104" xfId="59672" hidden="1" xr:uid="{5C082F18-DFB0-4141-9754-6EB853A3F106}"/>
    <cellStyle name="Comma 2 104" xfId="60255" hidden="1" xr:uid="{4937255F-3A6A-42E4-AE3B-023916279052}"/>
    <cellStyle name="Comma 2 104" xfId="60291" hidden="1" xr:uid="{A655783E-AFC2-45F5-B373-5FA0BB9FA1B2}"/>
    <cellStyle name="Comma 2 104" xfId="60825" hidden="1" xr:uid="{8B541BA3-CBD6-41CC-BF53-9FBBF194EED6}"/>
    <cellStyle name="Comma 2 104" xfId="61106" hidden="1" xr:uid="{755BF8A8-6204-42A2-B5C7-2B045D35DEA3}"/>
    <cellStyle name="Comma 2 104" xfId="61333" hidden="1" xr:uid="{BB9357B8-954A-45F4-BC2C-6165B437636F}"/>
    <cellStyle name="Comma 2 104" xfId="61929" hidden="1" xr:uid="{70B26815-261A-411F-9F6B-F224DB67E15E}"/>
    <cellStyle name="Comma 2 104" xfId="62460" hidden="1" xr:uid="{48E01FAF-13CD-4C7E-A126-639CBA53F309}"/>
    <cellStyle name="Comma 2 104" xfId="62741" hidden="1" xr:uid="{6B81A4B9-B4FE-4A9F-A9F2-E3C1A2977784}"/>
    <cellStyle name="Comma 2 104" xfId="62968" hidden="1" xr:uid="{09793450-7F35-4E75-9C8E-0B97D1A913E9}"/>
    <cellStyle name="Comma 2 104" xfId="63482" hidden="1" xr:uid="{B3BDB9C3-7270-4CA4-AEDD-30A323D72552}"/>
    <cellStyle name="Comma 2 104" xfId="63971" hidden="1" xr:uid="{BCE9E90F-895B-44FB-A325-15800B1FFB19}"/>
    <cellStyle name="Comma 2 105" xfId="796" hidden="1" xr:uid="{00000000-0005-0000-0000-00001F030000}"/>
    <cellStyle name="Comma 2 105" xfId="1451" hidden="1" xr:uid="{00000000-0005-0000-0000-0000AE050000}"/>
    <cellStyle name="Comma 2 105" xfId="1996" hidden="1" xr:uid="{00000000-0005-0000-0000-0000CF070000}"/>
    <cellStyle name="Comma 2 105" xfId="2277" hidden="1" xr:uid="{00000000-0005-0000-0000-0000E8080000}"/>
    <cellStyle name="Comma 2 105" xfId="2504" hidden="1" xr:uid="{00000000-0005-0000-0000-0000CB090000}"/>
    <cellStyle name="Comma 2 105" xfId="4587" hidden="1" xr:uid="{00000000-0005-0000-0000-0000EE110000}"/>
    <cellStyle name="Comma 2 105" xfId="5248" hidden="1" xr:uid="{00000000-0005-0000-0000-000083140000}"/>
    <cellStyle name="Comma 2 105" xfId="5798" hidden="1" xr:uid="{00000000-0005-0000-0000-0000A9160000}"/>
    <cellStyle name="Comma 2 105" xfId="6079" hidden="1" xr:uid="{00000000-0005-0000-0000-0000C2170000}"/>
    <cellStyle name="Comma 2 105" xfId="6306" hidden="1" xr:uid="{00000000-0005-0000-0000-0000A5180000}"/>
    <cellStyle name="Comma 2 105" xfId="6414" hidden="1" xr:uid="{00000000-0005-0000-0000-000011190000}"/>
    <cellStyle name="Comma 2 105" xfId="6806" hidden="1" xr:uid="{00000000-0005-0000-0000-0000991A0000}"/>
    <cellStyle name="Comma 2 105" xfId="7378" hidden="1" xr:uid="{00000000-0005-0000-0000-0000D51C0000}"/>
    <cellStyle name="Comma 2 105" xfId="7467" hidden="1" xr:uid="{00000000-0005-0000-0000-00002E1D0000}"/>
    <cellStyle name="Comma 2 105" xfId="8017" hidden="1" xr:uid="{00000000-0005-0000-0000-0000541F0000}"/>
    <cellStyle name="Comma 2 105" xfId="8298" hidden="1" xr:uid="{00000000-0005-0000-0000-00006D200000}"/>
    <cellStyle name="Comma 2 105" xfId="8525" hidden="1" xr:uid="{00000000-0005-0000-0000-000050210000}"/>
    <cellStyle name="Comma 2 105" xfId="9134" hidden="1" xr:uid="{00000000-0005-0000-0000-0000B1230000}"/>
    <cellStyle name="Comma 2 105" xfId="9223" hidden="1" xr:uid="{00000000-0005-0000-0000-00000A240000}"/>
    <cellStyle name="Comma 2 105" xfId="9773" hidden="1" xr:uid="{00000000-0005-0000-0000-000030260000}"/>
    <cellStyle name="Comma 2 105" xfId="10054" hidden="1" xr:uid="{00000000-0005-0000-0000-000049270000}"/>
    <cellStyle name="Comma 2 105" xfId="10281" hidden="1" xr:uid="{00000000-0005-0000-0000-00002C280000}"/>
    <cellStyle name="Comma 2 105" xfId="10890" hidden="1" xr:uid="{00000000-0005-0000-0000-00008D2A0000}"/>
    <cellStyle name="Comma 2 105" xfId="10979" hidden="1" xr:uid="{00000000-0005-0000-0000-0000E62A0000}"/>
    <cellStyle name="Comma 2 105" xfId="11529" hidden="1" xr:uid="{00000000-0005-0000-0000-00000C2D0000}"/>
    <cellStyle name="Comma 2 105" xfId="11810" hidden="1" xr:uid="{00000000-0005-0000-0000-0000252E0000}"/>
    <cellStyle name="Comma 2 105" xfId="12037" hidden="1" xr:uid="{00000000-0005-0000-0000-0000082F0000}"/>
    <cellStyle name="Comma 2 105" xfId="12646" hidden="1" xr:uid="{00000000-0005-0000-0000-000069310000}"/>
    <cellStyle name="Comma 2 105" xfId="12735" hidden="1" xr:uid="{00000000-0005-0000-0000-0000C2310000}"/>
    <cellStyle name="Comma 2 105" xfId="13285" hidden="1" xr:uid="{00000000-0005-0000-0000-0000E8330000}"/>
    <cellStyle name="Comma 2 105" xfId="13566" hidden="1" xr:uid="{00000000-0005-0000-0000-000001350000}"/>
    <cellStyle name="Comma 2 105" xfId="13793" hidden="1" xr:uid="{00000000-0005-0000-0000-0000E4350000}"/>
    <cellStyle name="Comma 2 105" xfId="14402" hidden="1" xr:uid="{00000000-0005-0000-0000-000045380000}"/>
    <cellStyle name="Comma 2 105" xfId="14491" hidden="1" xr:uid="{00000000-0005-0000-0000-00009E380000}"/>
    <cellStyle name="Comma 2 105" xfId="15041" hidden="1" xr:uid="{00000000-0005-0000-0000-0000C43A0000}"/>
    <cellStyle name="Comma 2 105" xfId="15322" hidden="1" xr:uid="{00000000-0005-0000-0000-0000DD3B0000}"/>
    <cellStyle name="Comma 2 105" xfId="15549" hidden="1" xr:uid="{00000000-0005-0000-0000-0000C03C0000}"/>
    <cellStyle name="Comma 2 105" xfId="16155" hidden="1" xr:uid="{00000000-0005-0000-0000-00001E3F0000}"/>
    <cellStyle name="Comma 2 105" xfId="16244" hidden="1" xr:uid="{00000000-0005-0000-0000-0000773F0000}"/>
    <cellStyle name="Comma 2 105" xfId="16794" hidden="1" xr:uid="{00000000-0005-0000-0000-00009D410000}"/>
    <cellStyle name="Comma 2 105" xfId="17075" hidden="1" xr:uid="{00000000-0005-0000-0000-0000B6420000}"/>
    <cellStyle name="Comma 2 105" xfId="17302" hidden="1" xr:uid="{00000000-0005-0000-0000-000099430000}"/>
    <cellStyle name="Comma 2 105" xfId="17905" hidden="1" xr:uid="{00000000-0005-0000-0000-0000F4450000}"/>
    <cellStyle name="Comma 2 105" xfId="17994" hidden="1" xr:uid="{00000000-0005-0000-0000-00004D460000}"/>
    <cellStyle name="Comma 2 105" xfId="18544" hidden="1" xr:uid="{00000000-0005-0000-0000-000073480000}"/>
    <cellStyle name="Comma 2 105" xfId="18825" hidden="1" xr:uid="{00000000-0005-0000-0000-00008C490000}"/>
    <cellStyle name="Comma 2 105" xfId="19052" hidden="1" xr:uid="{00000000-0005-0000-0000-00006F4A0000}"/>
    <cellStyle name="Comma 2 105" xfId="19649" hidden="1" xr:uid="{00000000-0005-0000-0000-0000C44C0000}"/>
    <cellStyle name="Comma 2 105" xfId="19738" hidden="1" xr:uid="{00000000-0005-0000-0000-00001D4D0000}"/>
    <cellStyle name="Comma 2 105" xfId="20288" hidden="1" xr:uid="{00000000-0005-0000-0000-0000434F0000}"/>
    <cellStyle name="Comma 2 105" xfId="20569" hidden="1" xr:uid="{00000000-0005-0000-0000-00005C500000}"/>
    <cellStyle name="Comma 2 105" xfId="20796" hidden="1" xr:uid="{00000000-0005-0000-0000-00003F510000}"/>
    <cellStyle name="Comma 2 105" xfId="21386" hidden="1" xr:uid="{00000000-0005-0000-0000-00008D530000}"/>
    <cellStyle name="Comma 2 105" xfId="21474" hidden="1" xr:uid="{00000000-0005-0000-0000-0000E5530000}"/>
    <cellStyle name="Comma 2 105" xfId="22022" hidden="1" xr:uid="{00000000-0005-0000-0000-000009560000}"/>
    <cellStyle name="Comma 2 105" xfId="22303" hidden="1" xr:uid="{00000000-0005-0000-0000-000022570000}"/>
    <cellStyle name="Comma 2 105" xfId="22530" hidden="1" xr:uid="{00000000-0005-0000-0000-000005580000}"/>
    <cellStyle name="Comma 2 105" xfId="23114" hidden="1" xr:uid="{00000000-0005-0000-0000-00004D5A0000}"/>
    <cellStyle name="Comma 2 105" xfId="23200" hidden="1" xr:uid="{00000000-0005-0000-0000-0000A35A0000}"/>
    <cellStyle name="Comma 2 105" xfId="23746" hidden="1" xr:uid="{00000000-0005-0000-0000-0000C55C0000}"/>
    <cellStyle name="Comma 2 105" xfId="24027" hidden="1" xr:uid="{00000000-0005-0000-0000-0000DE5D0000}"/>
    <cellStyle name="Comma 2 105" xfId="24254" hidden="1" xr:uid="{00000000-0005-0000-0000-0000C15E0000}"/>
    <cellStyle name="Comma 2 105" xfId="24827" hidden="1" xr:uid="{00000000-0005-0000-0000-0000FE600000}"/>
    <cellStyle name="Comma 2 105" xfId="24910" hidden="1" xr:uid="{00000000-0005-0000-0000-000051610000}"/>
    <cellStyle name="Comma 2 105" xfId="25453" hidden="1" xr:uid="{00000000-0005-0000-0000-000070630000}"/>
    <cellStyle name="Comma 2 105" xfId="25734" hidden="1" xr:uid="{00000000-0005-0000-0000-000089640000}"/>
    <cellStyle name="Comma 2 105" xfId="25961" hidden="1" xr:uid="{00000000-0005-0000-0000-00006C650000}"/>
    <cellStyle name="Comma 2 105" xfId="26524" hidden="1" xr:uid="{00000000-0005-0000-0000-00009F670000}"/>
    <cellStyle name="Comma 2 105" xfId="26606" hidden="1" xr:uid="{00000000-0005-0000-0000-0000F1670000}"/>
    <cellStyle name="Comma 2 105" xfId="27147" hidden="1" xr:uid="{00000000-0005-0000-0000-00000E6A0000}"/>
    <cellStyle name="Comma 2 105" xfId="27428" hidden="1" xr:uid="{00000000-0005-0000-0000-0000276B0000}"/>
    <cellStyle name="Comma 2 105" xfId="27655" hidden="1" xr:uid="{00000000-0005-0000-0000-00000A6C0000}"/>
    <cellStyle name="Comma 2 105" xfId="28197" hidden="1" xr:uid="{00000000-0005-0000-0000-0000286E0000}"/>
    <cellStyle name="Comma 2 105" xfId="28274" hidden="1" xr:uid="{00000000-0005-0000-0000-0000756E0000}"/>
    <cellStyle name="Comma 2 105" xfId="28808" hidden="1" xr:uid="{00000000-0005-0000-0000-00008B700000}"/>
    <cellStyle name="Comma 2 105" xfId="29089" hidden="1" xr:uid="{00000000-0005-0000-0000-0000A4710000}"/>
    <cellStyle name="Comma 2 105" xfId="29316" hidden="1" xr:uid="{00000000-0005-0000-0000-000087720000}"/>
    <cellStyle name="Comma 2 105" xfId="29912" hidden="1" xr:uid="{00000000-0005-0000-0000-0000DB740000}"/>
    <cellStyle name="Comma 2 105" xfId="30443" hidden="1" xr:uid="{00000000-0005-0000-0000-0000EE760000}"/>
    <cellStyle name="Comma 2 105" xfId="30724" hidden="1" xr:uid="{00000000-0005-0000-0000-000007780000}"/>
    <cellStyle name="Comma 2 105" xfId="30951" hidden="1" xr:uid="{00000000-0005-0000-0000-0000EA780000}"/>
    <cellStyle name="Comma 2 105" xfId="31464" hidden="1" xr:uid="{00000000-0005-0000-0000-0000EB7A0000}"/>
    <cellStyle name="Comma 2 105" xfId="31954" hidden="1" xr:uid="{00000000-0005-0000-0000-0000D57C0000}"/>
    <cellStyle name="Comma 2 105" xfId="32849" hidden="1" xr:uid="{F5468D03-5D86-482B-8F3B-25B44962875F}"/>
    <cellStyle name="Comma 2 105" xfId="33484" hidden="1" xr:uid="{8AF10B35-BFEC-41FE-8A57-BDB862A79BFF}"/>
    <cellStyle name="Comma 2 105" xfId="34026" hidden="1" xr:uid="{B9BE8D95-D781-4FE5-BF5C-06791910AF6E}"/>
    <cellStyle name="Comma 2 105" xfId="34307" hidden="1" xr:uid="{2A2711C6-1507-4C37-90B6-DEA664AF5205}"/>
    <cellStyle name="Comma 2 105" xfId="34534" hidden="1" xr:uid="{A5909FE4-3FFE-4CB4-B26A-EADEE12710F1}"/>
    <cellStyle name="Comma 2 105" xfId="36606" hidden="1" xr:uid="{ACBDACCA-ED18-4231-BAE2-087BBEF5D4F3}"/>
    <cellStyle name="Comma 2 105" xfId="37267" hidden="1" xr:uid="{7AEE320E-1835-4BC2-9637-F7EA7EB34C72}"/>
    <cellStyle name="Comma 2 105" xfId="37817" hidden="1" xr:uid="{765CB800-CDE8-42DF-BB3A-FE2A71D66F41}"/>
    <cellStyle name="Comma 2 105" xfId="38098" hidden="1" xr:uid="{357017FC-2EA8-4C93-888F-4ADFF983A3E3}"/>
    <cellStyle name="Comma 2 105" xfId="38325" hidden="1" xr:uid="{BA54BCFF-D648-4BEE-830F-93D75E856870}"/>
    <cellStyle name="Comma 2 105" xfId="38433" hidden="1" xr:uid="{504A6DF4-0849-4DDC-AC80-565A57986959}"/>
    <cellStyle name="Comma 2 105" xfId="38825" hidden="1" xr:uid="{AC772AC7-BB54-41EF-B160-35201ACCCF7F}"/>
    <cellStyle name="Comma 2 105" xfId="39397" hidden="1" xr:uid="{D7AA89C9-524A-4D27-9047-AA95C93A4AF3}"/>
    <cellStyle name="Comma 2 105" xfId="39486" hidden="1" xr:uid="{BB84C979-492C-4B62-AFCF-4F01D074A990}"/>
    <cellStyle name="Comma 2 105" xfId="40036" hidden="1" xr:uid="{BE01FF03-2D7E-4625-8AA2-27D843AFA371}"/>
    <cellStyle name="Comma 2 105" xfId="40317" hidden="1" xr:uid="{4796FD1E-3CC1-4DB6-9A5B-99C9408F40B6}"/>
    <cellStyle name="Comma 2 105" xfId="40544" hidden="1" xr:uid="{D8D31EA6-FACF-4E37-B9C5-08099928333E}"/>
    <cellStyle name="Comma 2 105" xfId="41153" hidden="1" xr:uid="{C8BC1D29-1818-4302-AC59-BDB06C95E99F}"/>
    <cellStyle name="Comma 2 105" xfId="41242" hidden="1" xr:uid="{17376B42-56E6-40D7-80EA-938D01B7FF64}"/>
    <cellStyle name="Comma 2 105" xfId="41792" hidden="1" xr:uid="{CD9665A8-9D20-4F1A-8EF0-A0E11BBB6C53}"/>
    <cellStyle name="Comma 2 105" xfId="42073" hidden="1" xr:uid="{AD8B0772-3D25-40AE-A252-3DE25AB297A2}"/>
    <cellStyle name="Comma 2 105" xfId="42300" hidden="1" xr:uid="{D0DCF437-CCAA-442B-A0B4-A6DBE7C448EE}"/>
    <cellStyle name="Comma 2 105" xfId="42909" hidden="1" xr:uid="{5527D224-325E-4677-88B0-232AF6563D34}"/>
    <cellStyle name="Comma 2 105" xfId="42998" hidden="1" xr:uid="{F0D17EEA-C7B5-4159-B1B3-BDADAEF87F0A}"/>
    <cellStyle name="Comma 2 105" xfId="43548" hidden="1" xr:uid="{124C4644-8A14-4E6F-BAD8-5F4A1C58EB52}"/>
    <cellStyle name="Comma 2 105" xfId="43829" hidden="1" xr:uid="{A5822614-6BE6-4D2F-B306-80371329FB04}"/>
    <cellStyle name="Comma 2 105" xfId="44056" hidden="1" xr:uid="{DD96B6DF-9EF5-47A3-B343-C3E942ADC779}"/>
    <cellStyle name="Comma 2 105" xfId="44665" hidden="1" xr:uid="{22E1AF1D-EBE5-47EC-9955-0B75B42EC4E8}"/>
    <cellStyle name="Comma 2 105" xfId="44754" hidden="1" xr:uid="{5D61EED4-23AC-420D-B1E9-63EAFC4099A5}"/>
    <cellStyle name="Comma 2 105" xfId="45304" hidden="1" xr:uid="{9D15008D-5A5E-41D8-881B-C1C30CD1C851}"/>
    <cellStyle name="Comma 2 105" xfId="45585" hidden="1" xr:uid="{D486BECF-93C0-4F74-98F9-57E433C23177}"/>
    <cellStyle name="Comma 2 105" xfId="45812" hidden="1" xr:uid="{E810D571-10F3-4656-A243-5627BD1EDB41}"/>
    <cellStyle name="Comma 2 105" xfId="46421" hidden="1" xr:uid="{B6113D28-AF6A-43B7-A56C-180122965916}"/>
    <cellStyle name="Comma 2 105" xfId="46510" hidden="1" xr:uid="{5222810B-D00C-4B6C-8805-8149F66B6230}"/>
    <cellStyle name="Comma 2 105" xfId="47060" hidden="1" xr:uid="{C637CE3E-CA6A-474E-880F-97D2AE026F53}"/>
    <cellStyle name="Comma 2 105" xfId="47341" hidden="1" xr:uid="{7272CC98-7331-4115-957A-836242CB8FF6}"/>
    <cellStyle name="Comma 2 105" xfId="47568" hidden="1" xr:uid="{6D00155E-1346-4C8D-AB09-1083DB588A60}"/>
    <cellStyle name="Comma 2 105" xfId="48174" hidden="1" xr:uid="{A213A8BE-FEC5-4195-81A6-5833C7732F24}"/>
    <cellStyle name="Comma 2 105" xfId="48263" hidden="1" xr:uid="{82675250-429D-46B9-B197-4CE44452B53F}"/>
    <cellStyle name="Comma 2 105" xfId="48813" hidden="1" xr:uid="{C5DAD017-A556-4C22-8B85-AB9E680132E3}"/>
    <cellStyle name="Comma 2 105" xfId="49094" hidden="1" xr:uid="{560276B6-6844-49F8-8D55-9E8C09648D75}"/>
    <cellStyle name="Comma 2 105" xfId="49321" hidden="1" xr:uid="{A585BD58-069B-4A08-956E-D014FB4DA771}"/>
    <cellStyle name="Comma 2 105" xfId="49924" hidden="1" xr:uid="{28ED7AC2-2A74-43AE-98AB-62DE31EE967B}"/>
    <cellStyle name="Comma 2 105" xfId="50013" hidden="1" xr:uid="{5276970D-C80D-45A7-A055-5C1FF363F8A6}"/>
    <cellStyle name="Comma 2 105" xfId="50563" hidden="1" xr:uid="{49A940E9-1BF3-4C00-BFA9-68EE741435AD}"/>
    <cellStyle name="Comma 2 105" xfId="50844" hidden="1" xr:uid="{5F0E53DE-1729-4E63-9428-CF5649B04529}"/>
    <cellStyle name="Comma 2 105" xfId="51071" hidden="1" xr:uid="{185CC33A-E88B-4DD1-AD6B-7262D9BC82B6}"/>
    <cellStyle name="Comma 2 105" xfId="51668" hidden="1" xr:uid="{978FBF81-0D53-4A2F-AB63-40F73D50A553}"/>
    <cellStyle name="Comma 2 105" xfId="51757" hidden="1" xr:uid="{ADE0F882-926A-49EF-9CD8-FAD65A256C9F}"/>
    <cellStyle name="Comma 2 105" xfId="52307" hidden="1" xr:uid="{6FA187BB-5FB3-4363-B343-34C1B26E1CCD}"/>
    <cellStyle name="Comma 2 105" xfId="52588" hidden="1" xr:uid="{DBDAB2D6-D099-4E52-8C00-CCE925C46743}"/>
    <cellStyle name="Comma 2 105" xfId="52815" hidden="1" xr:uid="{A4951DEA-EE75-4340-9C7C-4B78F2B4CB17}"/>
    <cellStyle name="Comma 2 105" xfId="53405" hidden="1" xr:uid="{03E0E21D-FD4E-4033-9D20-938F2E198BD2}"/>
    <cellStyle name="Comma 2 105" xfId="53493" hidden="1" xr:uid="{7DAD6DB6-F718-441E-AB2B-B0E6C70E3065}"/>
    <cellStyle name="Comma 2 105" xfId="54041" hidden="1" xr:uid="{4C23F0DF-9EA1-4527-92A2-DBA4F1A6D35D}"/>
    <cellStyle name="Comma 2 105" xfId="54322" hidden="1" xr:uid="{35253D1E-D4D1-4956-A207-9C68D2371B41}"/>
    <cellStyle name="Comma 2 105" xfId="54549" hidden="1" xr:uid="{FDAC2144-9111-49C8-8489-7DDD3808E8CE}"/>
    <cellStyle name="Comma 2 105" xfId="55133" hidden="1" xr:uid="{A7C4E335-87A7-42F5-B545-B5F9381126F8}"/>
    <cellStyle name="Comma 2 105" xfId="55219" hidden="1" xr:uid="{CDD01925-1494-4A4F-80C0-2239567E4FC4}"/>
    <cellStyle name="Comma 2 105" xfId="55765" hidden="1" xr:uid="{D1EE28DB-694C-42A9-B313-416CE38F7BED}"/>
    <cellStyle name="Comma 2 105" xfId="56046" hidden="1" xr:uid="{15D83FC5-D4DC-4561-84B1-3ED674216D61}"/>
    <cellStyle name="Comma 2 105" xfId="56273" hidden="1" xr:uid="{2E5ABD64-6E81-4E4A-AF04-E0006D7E949A}"/>
    <cellStyle name="Comma 2 105" xfId="56846" hidden="1" xr:uid="{C3423B5A-A249-46FD-8F88-7E9FB97B6737}"/>
    <cellStyle name="Comma 2 105" xfId="56929" hidden="1" xr:uid="{5EEAB9FE-D528-4E14-A536-F5BAAC3E7085}"/>
    <cellStyle name="Comma 2 105" xfId="57472" hidden="1" xr:uid="{831354F9-FC83-4677-B1FB-7DB0412C0922}"/>
    <cellStyle name="Comma 2 105" xfId="57753" hidden="1" xr:uid="{4C060A82-9340-49D8-A1CF-133FAD0A9BB3}"/>
    <cellStyle name="Comma 2 105" xfId="57980" hidden="1" xr:uid="{5B694B44-3998-4D4D-B3EC-9A926947A049}"/>
    <cellStyle name="Comma 2 105" xfId="58543" hidden="1" xr:uid="{8DE3FFC5-67DE-4B12-BDDA-7BE747CD3CEC}"/>
    <cellStyle name="Comma 2 105" xfId="58625" hidden="1" xr:uid="{D7DD4047-1709-412F-98A2-D01CF0484953}"/>
    <cellStyle name="Comma 2 105" xfId="59166" hidden="1" xr:uid="{84762E62-7AA3-471A-8D15-6D10654471D1}"/>
    <cellStyle name="Comma 2 105" xfId="59447" hidden="1" xr:uid="{7CCAD2F2-AF43-4F6F-AB4B-A052B4340468}"/>
    <cellStyle name="Comma 2 105" xfId="59674" hidden="1" xr:uid="{F222291C-1116-44CC-BDD9-8ECD1159E725}"/>
    <cellStyle name="Comma 2 105" xfId="60216" hidden="1" xr:uid="{21200DC7-0B53-4867-AEC8-88C501D8A16C}"/>
    <cellStyle name="Comma 2 105" xfId="60293" hidden="1" xr:uid="{5FC6A6B4-3F56-4D7F-9694-02E8AFD8BDB9}"/>
    <cellStyle name="Comma 2 105" xfId="60827" hidden="1" xr:uid="{C1665866-63C7-49BB-876C-E92428FE8F36}"/>
    <cellStyle name="Comma 2 105" xfId="61108" hidden="1" xr:uid="{4AE4C395-109C-4C68-A2EA-E1A15384CDD3}"/>
    <cellStyle name="Comma 2 105" xfId="61335" hidden="1" xr:uid="{EF4FA690-AD3E-4F95-B97A-3A4FDE0BD60B}"/>
    <cellStyle name="Comma 2 105" xfId="61931" hidden="1" xr:uid="{5056279E-7BAD-4CA3-BAD1-6A1BD762637B}"/>
    <cellStyle name="Comma 2 105" xfId="62462" hidden="1" xr:uid="{BCF89255-FA79-4C21-896E-D21C53299EA5}"/>
    <cellStyle name="Comma 2 105" xfId="62743" hidden="1" xr:uid="{7A336B76-BCB1-48A7-8DFC-DF5F9F79295E}"/>
    <cellStyle name="Comma 2 105" xfId="62970" hidden="1" xr:uid="{5D35FC53-9F89-454B-B7F6-489BB0F97613}"/>
    <cellStyle name="Comma 2 105" xfId="63483" hidden="1" xr:uid="{82D09FA9-6033-45FF-93D7-66938E7C6407}"/>
    <cellStyle name="Comma 2 105" xfId="63973" hidden="1" xr:uid="{06D56A3D-DFED-4A60-B934-B3960C440D2B}"/>
    <cellStyle name="Comma 2 106" xfId="800" hidden="1" xr:uid="{00000000-0005-0000-0000-000023030000}"/>
    <cellStyle name="Comma 2 106" xfId="1455" hidden="1" xr:uid="{00000000-0005-0000-0000-0000B2050000}"/>
    <cellStyle name="Comma 2 106" xfId="1999" hidden="1" xr:uid="{00000000-0005-0000-0000-0000D2070000}"/>
    <cellStyle name="Comma 2 106" xfId="2280" hidden="1" xr:uid="{00000000-0005-0000-0000-0000EB080000}"/>
    <cellStyle name="Comma 2 106" xfId="2506" hidden="1" xr:uid="{00000000-0005-0000-0000-0000CD090000}"/>
    <cellStyle name="Comma 2 106" xfId="4591" hidden="1" xr:uid="{00000000-0005-0000-0000-0000F2110000}"/>
    <cellStyle name="Comma 2 106" xfId="5252" hidden="1" xr:uid="{00000000-0005-0000-0000-000087140000}"/>
    <cellStyle name="Comma 2 106" xfId="5801" hidden="1" xr:uid="{00000000-0005-0000-0000-0000AC160000}"/>
    <cellStyle name="Comma 2 106" xfId="6082" hidden="1" xr:uid="{00000000-0005-0000-0000-0000C5170000}"/>
    <cellStyle name="Comma 2 106" xfId="6308" hidden="1" xr:uid="{00000000-0005-0000-0000-0000A7180000}"/>
    <cellStyle name="Comma 2 106" xfId="6444" hidden="1" xr:uid="{00000000-0005-0000-0000-00002F190000}"/>
    <cellStyle name="Comma 2 106" xfId="6810" hidden="1" xr:uid="{00000000-0005-0000-0000-00009D1A0000}"/>
    <cellStyle name="Comma 2 106" xfId="7410" hidden="1" xr:uid="{00000000-0005-0000-0000-0000F51C0000}"/>
    <cellStyle name="Comma 2 106" xfId="7471" hidden="1" xr:uid="{00000000-0005-0000-0000-0000321D0000}"/>
    <cellStyle name="Comma 2 106" xfId="8020" hidden="1" xr:uid="{00000000-0005-0000-0000-0000571F0000}"/>
    <cellStyle name="Comma 2 106" xfId="8301" hidden="1" xr:uid="{00000000-0005-0000-0000-000070200000}"/>
    <cellStyle name="Comma 2 106" xfId="8527" hidden="1" xr:uid="{00000000-0005-0000-0000-000052210000}"/>
    <cellStyle name="Comma 2 106" xfId="9166" hidden="1" xr:uid="{00000000-0005-0000-0000-0000D1230000}"/>
    <cellStyle name="Comma 2 106" xfId="9227" hidden="1" xr:uid="{00000000-0005-0000-0000-00000E240000}"/>
    <cellStyle name="Comma 2 106" xfId="9776" hidden="1" xr:uid="{00000000-0005-0000-0000-000033260000}"/>
    <cellStyle name="Comma 2 106" xfId="10057" hidden="1" xr:uid="{00000000-0005-0000-0000-00004C270000}"/>
    <cellStyle name="Comma 2 106" xfId="10283" hidden="1" xr:uid="{00000000-0005-0000-0000-00002E280000}"/>
    <cellStyle name="Comma 2 106" xfId="10922" hidden="1" xr:uid="{00000000-0005-0000-0000-0000AD2A0000}"/>
    <cellStyle name="Comma 2 106" xfId="10983" hidden="1" xr:uid="{00000000-0005-0000-0000-0000EA2A0000}"/>
    <cellStyle name="Comma 2 106" xfId="11532" hidden="1" xr:uid="{00000000-0005-0000-0000-00000F2D0000}"/>
    <cellStyle name="Comma 2 106" xfId="11813" hidden="1" xr:uid="{00000000-0005-0000-0000-0000282E0000}"/>
    <cellStyle name="Comma 2 106" xfId="12039" hidden="1" xr:uid="{00000000-0005-0000-0000-00000A2F0000}"/>
    <cellStyle name="Comma 2 106" xfId="12678" hidden="1" xr:uid="{00000000-0005-0000-0000-000089310000}"/>
    <cellStyle name="Comma 2 106" xfId="12739" hidden="1" xr:uid="{00000000-0005-0000-0000-0000C6310000}"/>
    <cellStyle name="Comma 2 106" xfId="13288" hidden="1" xr:uid="{00000000-0005-0000-0000-0000EB330000}"/>
    <cellStyle name="Comma 2 106" xfId="13569" hidden="1" xr:uid="{00000000-0005-0000-0000-000004350000}"/>
    <cellStyle name="Comma 2 106" xfId="13795" hidden="1" xr:uid="{00000000-0005-0000-0000-0000E6350000}"/>
    <cellStyle name="Comma 2 106" xfId="14434" hidden="1" xr:uid="{00000000-0005-0000-0000-000065380000}"/>
    <cellStyle name="Comma 2 106" xfId="14495" hidden="1" xr:uid="{00000000-0005-0000-0000-0000A2380000}"/>
    <cellStyle name="Comma 2 106" xfId="15044" hidden="1" xr:uid="{00000000-0005-0000-0000-0000C73A0000}"/>
    <cellStyle name="Comma 2 106" xfId="15325" hidden="1" xr:uid="{00000000-0005-0000-0000-0000E03B0000}"/>
    <cellStyle name="Comma 2 106" xfId="15551" hidden="1" xr:uid="{00000000-0005-0000-0000-0000C23C0000}"/>
    <cellStyle name="Comma 2 106" xfId="16187" hidden="1" xr:uid="{00000000-0005-0000-0000-00003E3F0000}"/>
    <cellStyle name="Comma 2 106" xfId="16248" hidden="1" xr:uid="{00000000-0005-0000-0000-00007B3F0000}"/>
    <cellStyle name="Comma 2 106" xfId="16797" hidden="1" xr:uid="{00000000-0005-0000-0000-0000A0410000}"/>
    <cellStyle name="Comma 2 106" xfId="17078" hidden="1" xr:uid="{00000000-0005-0000-0000-0000B9420000}"/>
    <cellStyle name="Comma 2 106" xfId="17304" hidden="1" xr:uid="{00000000-0005-0000-0000-00009B430000}"/>
    <cellStyle name="Comma 2 106" xfId="17937" hidden="1" xr:uid="{00000000-0005-0000-0000-000014460000}"/>
    <cellStyle name="Comma 2 106" xfId="17998" hidden="1" xr:uid="{00000000-0005-0000-0000-000051460000}"/>
    <cellStyle name="Comma 2 106" xfId="18547" hidden="1" xr:uid="{00000000-0005-0000-0000-000076480000}"/>
    <cellStyle name="Comma 2 106" xfId="18828" hidden="1" xr:uid="{00000000-0005-0000-0000-00008F490000}"/>
    <cellStyle name="Comma 2 106" xfId="19054" hidden="1" xr:uid="{00000000-0005-0000-0000-0000714A0000}"/>
    <cellStyle name="Comma 2 106" xfId="19681" hidden="1" xr:uid="{00000000-0005-0000-0000-0000E44C0000}"/>
    <cellStyle name="Comma 2 106" xfId="19742" hidden="1" xr:uid="{00000000-0005-0000-0000-0000214D0000}"/>
    <cellStyle name="Comma 2 106" xfId="20291" hidden="1" xr:uid="{00000000-0005-0000-0000-0000464F0000}"/>
    <cellStyle name="Comma 2 106" xfId="20572" hidden="1" xr:uid="{00000000-0005-0000-0000-00005F500000}"/>
    <cellStyle name="Comma 2 106" xfId="20798" hidden="1" xr:uid="{00000000-0005-0000-0000-000041510000}"/>
    <cellStyle name="Comma 2 106" xfId="21417" hidden="1" xr:uid="{00000000-0005-0000-0000-0000AC530000}"/>
    <cellStyle name="Comma 2 106" xfId="21478" hidden="1" xr:uid="{00000000-0005-0000-0000-0000E9530000}"/>
    <cellStyle name="Comma 2 106" xfId="22025" hidden="1" xr:uid="{00000000-0005-0000-0000-00000C560000}"/>
    <cellStyle name="Comma 2 106" xfId="22306" hidden="1" xr:uid="{00000000-0005-0000-0000-000025570000}"/>
    <cellStyle name="Comma 2 106" xfId="22532" hidden="1" xr:uid="{00000000-0005-0000-0000-000007580000}"/>
    <cellStyle name="Comma 2 106" xfId="23144" hidden="1" xr:uid="{00000000-0005-0000-0000-00006B5A0000}"/>
    <cellStyle name="Comma 2 106" xfId="23204" hidden="1" xr:uid="{00000000-0005-0000-0000-0000A75A0000}"/>
    <cellStyle name="Comma 2 106" xfId="23749" hidden="1" xr:uid="{00000000-0005-0000-0000-0000C85C0000}"/>
    <cellStyle name="Comma 2 106" xfId="24030" hidden="1" xr:uid="{00000000-0005-0000-0000-0000E15D0000}"/>
    <cellStyle name="Comma 2 106" xfId="24256" hidden="1" xr:uid="{00000000-0005-0000-0000-0000C35E0000}"/>
    <cellStyle name="Comma 2 106" xfId="24855" hidden="1" xr:uid="{00000000-0005-0000-0000-00001A610000}"/>
    <cellStyle name="Comma 2 106" xfId="24914" hidden="1" xr:uid="{00000000-0005-0000-0000-000055610000}"/>
    <cellStyle name="Comma 2 106" xfId="25456" hidden="1" xr:uid="{00000000-0005-0000-0000-000073630000}"/>
    <cellStyle name="Comma 2 106" xfId="25737" hidden="1" xr:uid="{00000000-0005-0000-0000-00008C640000}"/>
    <cellStyle name="Comma 2 106" xfId="25963" hidden="1" xr:uid="{00000000-0005-0000-0000-00006E650000}"/>
    <cellStyle name="Comma 2 106" xfId="26551" hidden="1" xr:uid="{00000000-0005-0000-0000-0000BA670000}"/>
    <cellStyle name="Comma 2 106" xfId="26610" hidden="1" xr:uid="{00000000-0005-0000-0000-0000F5670000}"/>
    <cellStyle name="Comma 2 106" xfId="27150" hidden="1" xr:uid="{00000000-0005-0000-0000-0000116A0000}"/>
    <cellStyle name="Comma 2 106" xfId="27431" hidden="1" xr:uid="{00000000-0005-0000-0000-00002A6B0000}"/>
    <cellStyle name="Comma 2 106" xfId="27657" hidden="1" xr:uid="{00000000-0005-0000-0000-00000C6C0000}"/>
    <cellStyle name="Comma 2 106" xfId="28223" hidden="1" xr:uid="{00000000-0005-0000-0000-0000426E0000}"/>
    <cellStyle name="Comma 2 106" xfId="28278" hidden="1" xr:uid="{00000000-0005-0000-0000-0000796E0000}"/>
    <cellStyle name="Comma 2 106" xfId="28811" hidden="1" xr:uid="{00000000-0005-0000-0000-00008E700000}"/>
    <cellStyle name="Comma 2 106" xfId="29092" hidden="1" xr:uid="{00000000-0005-0000-0000-0000A7710000}"/>
    <cellStyle name="Comma 2 106" xfId="29318" hidden="1" xr:uid="{00000000-0005-0000-0000-000089720000}"/>
    <cellStyle name="Comma 2 106" xfId="29915" hidden="1" xr:uid="{00000000-0005-0000-0000-0000DE740000}"/>
    <cellStyle name="Comma 2 106" xfId="30446" hidden="1" xr:uid="{00000000-0005-0000-0000-0000F1760000}"/>
    <cellStyle name="Comma 2 106" xfId="30727" hidden="1" xr:uid="{00000000-0005-0000-0000-00000A780000}"/>
    <cellStyle name="Comma 2 106" xfId="30953" hidden="1" xr:uid="{00000000-0005-0000-0000-0000EC780000}"/>
    <cellStyle name="Comma 2 106" xfId="31467" hidden="1" xr:uid="{00000000-0005-0000-0000-0000EE7A0000}"/>
    <cellStyle name="Comma 2 106" xfId="31957" hidden="1" xr:uid="{00000000-0005-0000-0000-0000D87C0000}"/>
    <cellStyle name="Comma 2 106" xfId="32853" hidden="1" xr:uid="{ABB1A51B-C059-4CEA-ACCB-C4253327B77C}"/>
    <cellStyle name="Comma 2 106" xfId="33488" hidden="1" xr:uid="{82278733-061B-44A7-A5D6-6556E884FEFD}"/>
    <cellStyle name="Comma 2 106" xfId="34029" hidden="1" xr:uid="{0E76B402-4668-4950-9961-2A260EB63AD1}"/>
    <cellStyle name="Comma 2 106" xfId="34310" hidden="1" xr:uid="{C801ED77-39A0-4262-895D-E76C75AF8E90}"/>
    <cellStyle name="Comma 2 106" xfId="34536" hidden="1" xr:uid="{4D6FEA3A-B612-4F26-9580-D6CC6A0FC10B}"/>
    <cellStyle name="Comma 2 106" xfId="36610" hidden="1" xr:uid="{CC161B63-F1F8-479F-8B6D-48D3BE177B35}"/>
    <cellStyle name="Comma 2 106" xfId="37271" hidden="1" xr:uid="{B20DA5AB-25DD-49A0-9E2A-95555B1D4838}"/>
    <cellStyle name="Comma 2 106" xfId="37820" hidden="1" xr:uid="{E8107315-1415-4722-ABC9-5FCF0D19C08F}"/>
    <cellStyle name="Comma 2 106" xfId="38101" hidden="1" xr:uid="{C472FABE-DBCD-4620-8981-632EA1DCBBC9}"/>
    <cellStyle name="Comma 2 106" xfId="38327" hidden="1" xr:uid="{0470E3AD-8CB4-4A6E-AFEC-11BDEBF6DF93}"/>
    <cellStyle name="Comma 2 106" xfId="38463" hidden="1" xr:uid="{4CC8052B-0EF6-4968-BFFC-CBC015ADD301}"/>
    <cellStyle name="Comma 2 106" xfId="38829" hidden="1" xr:uid="{1F6AEBD6-33D2-4CBB-B884-4865E01612EE}"/>
    <cellStyle name="Comma 2 106" xfId="39429" hidden="1" xr:uid="{A9A37343-0187-4BBB-A955-DCCAA9BC14A5}"/>
    <cellStyle name="Comma 2 106" xfId="39490" hidden="1" xr:uid="{3762A750-E178-4A17-A1AF-E8DCAB9BE329}"/>
    <cellStyle name="Comma 2 106" xfId="40039" hidden="1" xr:uid="{EAF15ED7-8B53-48BE-B052-56FDDF4C5E3F}"/>
    <cellStyle name="Comma 2 106" xfId="40320" hidden="1" xr:uid="{01F4E018-3AC8-4C6D-A7D5-E0E52C5EEC23}"/>
    <cellStyle name="Comma 2 106" xfId="40546" hidden="1" xr:uid="{72C9F0A3-A198-404C-8765-EFF83853D50D}"/>
    <cellStyle name="Comma 2 106" xfId="41185" hidden="1" xr:uid="{54749AB1-E46D-4CB5-A1C1-727885BFF03D}"/>
    <cellStyle name="Comma 2 106" xfId="41246" hidden="1" xr:uid="{2A8AAF25-D47A-452F-9D3B-4139C2B2674F}"/>
    <cellStyle name="Comma 2 106" xfId="41795" hidden="1" xr:uid="{26492992-D752-44C8-9C57-FE9BB230CCEE}"/>
    <cellStyle name="Comma 2 106" xfId="42076" hidden="1" xr:uid="{2862EB71-AD76-41D3-A5EA-5661EAF6AC66}"/>
    <cellStyle name="Comma 2 106" xfId="42302" hidden="1" xr:uid="{B77FFA68-990C-43F2-87BA-0D35AC635C76}"/>
    <cellStyle name="Comma 2 106" xfId="42941" hidden="1" xr:uid="{42505DD2-BEEA-4BEF-B42B-E2202F399695}"/>
    <cellStyle name="Comma 2 106" xfId="43002" hidden="1" xr:uid="{73BB5A1D-F0C2-49D8-A410-597A57FC78BD}"/>
    <cellStyle name="Comma 2 106" xfId="43551" hidden="1" xr:uid="{3075BF65-D83D-4D16-80DB-95D1765AF4F1}"/>
    <cellStyle name="Comma 2 106" xfId="43832" hidden="1" xr:uid="{A696BC90-D7F8-452F-82C3-52E1CB95C739}"/>
    <cellStyle name="Comma 2 106" xfId="44058" hidden="1" xr:uid="{772E0F95-3B9C-4872-8041-09701A10F167}"/>
    <cellStyle name="Comma 2 106" xfId="44697" hidden="1" xr:uid="{ABF1199E-C77D-480B-AEF8-40429E613052}"/>
    <cellStyle name="Comma 2 106" xfId="44758" hidden="1" xr:uid="{B2E22494-F2FC-4769-8E2B-7F08FA41B18D}"/>
    <cellStyle name="Comma 2 106" xfId="45307" hidden="1" xr:uid="{0C7ABEB5-D329-4ABF-BA6F-5479DF774F53}"/>
    <cellStyle name="Comma 2 106" xfId="45588" hidden="1" xr:uid="{47EDDC67-3962-4FEB-826D-9445F51928C1}"/>
    <cellStyle name="Comma 2 106" xfId="45814" hidden="1" xr:uid="{136E8C78-F7C8-4D33-910F-E98B0D18251E}"/>
    <cellStyle name="Comma 2 106" xfId="46453" hidden="1" xr:uid="{561C55D3-F337-4366-8285-0E48B1011DC3}"/>
    <cellStyle name="Comma 2 106" xfId="46514" hidden="1" xr:uid="{6A195692-0F58-4EB6-9C2F-43359EF15FB3}"/>
    <cellStyle name="Comma 2 106" xfId="47063" hidden="1" xr:uid="{F4D86C62-D66B-4B29-8B77-2B93D03994FC}"/>
    <cellStyle name="Comma 2 106" xfId="47344" hidden="1" xr:uid="{F9627B68-960B-4348-BDDB-57E3EC44C00C}"/>
    <cellStyle name="Comma 2 106" xfId="47570" hidden="1" xr:uid="{23A3192B-F748-4CA6-A7B4-EEF61A94A9B0}"/>
    <cellStyle name="Comma 2 106" xfId="48206" hidden="1" xr:uid="{C3899FFB-012E-443D-B4EC-0FCE340F117F}"/>
    <cellStyle name="Comma 2 106" xfId="48267" hidden="1" xr:uid="{4AFEAA11-E2F9-421F-910F-70341644C3DE}"/>
    <cellStyle name="Comma 2 106" xfId="48816" hidden="1" xr:uid="{288A7843-6484-409E-9113-7FB33F0DBE07}"/>
    <cellStyle name="Comma 2 106" xfId="49097" hidden="1" xr:uid="{27DF04E4-D139-41B8-A03D-067D94ABFB76}"/>
    <cellStyle name="Comma 2 106" xfId="49323" hidden="1" xr:uid="{09DFF341-90CE-4DB4-848C-82933141D9A8}"/>
    <cellStyle name="Comma 2 106" xfId="49956" hidden="1" xr:uid="{CF3719CE-A5C2-44B4-A7F7-EE4114430B77}"/>
    <cellStyle name="Comma 2 106" xfId="50017" hidden="1" xr:uid="{0D7B3BB0-0FB3-4CFC-8D8C-ABC4FAB0DB19}"/>
    <cellStyle name="Comma 2 106" xfId="50566" hidden="1" xr:uid="{60AE54B9-4AC0-44C0-9DA2-2C495232455E}"/>
    <cellStyle name="Comma 2 106" xfId="50847" hidden="1" xr:uid="{C70329BC-FDDF-449F-9A31-60EC4A18CF6B}"/>
    <cellStyle name="Comma 2 106" xfId="51073" hidden="1" xr:uid="{72629493-339C-49AA-BA7C-A46A19057D09}"/>
    <cellStyle name="Comma 2 106" xfId="51700" hidden="1" xr:uid="{40C301F2-CAE2-4B69-ACC7-EBF3ACE997FF}"/>
    <cellStyle name="Comma 2 106" xfId="51761" hidden="1" xr:uid="{5F97BAFB-54B8-4D9F-BBDE-71016DF7BA2E}"/>
    <cellStyle name="Comma 2 106" xfId="52310" hidden="1" xr:uid="{E346A581-B37B-4C28-85D5-0699715C5F47}"/>
    <cellStyle name="Comma 2 106" xfId="52591" hidden="1" xr:uid="{1F4F0A32-E2EF-4868-AD91-28E074502211}"/>
    <cellStyle name="Comma 2 106" xfId="52817" hidden="1" xr:uid="{99AB59BC-1E76-4A7F-90C1-E01118FFFC21}"/>
    <cellStyle name="Comma 2 106" xfId="53436" hidden="1" xr:uid="{65409E2F-1610-4C9B-B59B-458DA1550575}"/>
    <cellStyle name="Comma 2 106" xfId="53497" hidden="1" xr:uid="{D373BA2F-936A-4325-8880-383DE33C7A04}"/>
    <cellStyle name="Comma 2 106" xfId="54044" hidden="1" xr:uid="{966AA026-1A42-4681-8741-97EA345E486B}"/>
    <cellStyle name="Comma 2 106" xfId="54325" hidden="1" xr:uid="{A70FF6E6-2AC1-4CB7-B056-D237EC2CB663}"/>
    <cellStyle name="Comma 2 106" xfId="54551" hidden="1" xr:uid="{0AA71BB6-58E8-4BD2-9D97-80366D1A622B}"/>
    <cellStyle name="Comma 2 106" xfId="55163" hidden="1" xr:uid="{6E4BF929-9A16-4E41-97EC-9CE2B9E9D702}"/>
    <cellStyle name="Comma 2 106" xfId="55223" hidden="1" xr:uid="{558F832B-9B7C-4317-AEB6-FC36B07EFDF5}"/>
    <cellStyle name="Comma 2 106" xfId="55768" hidden="1" xr:uid="{4B721204-30A1-4B9C-AEFB-B7E84F747F60}"/>
    <cellStyle name="Comma 2 106" xfId="56049" hidden="1" xr:uid="{D51514BA-0BF5-4775-8CC3-7EB7E6C0E026}"/>
    <cellStyle name="Comma 2 106" xfId="56275" hidden="1" xr:uid="{B0A62E29-2225-4906-84D2-CF730A77F7B4}"/>
    <cellStyle name="Comma 2 106" xfId="56874" hidden="1" xr:uid="{FBF0D458-F032-4883-820A-E89024885E84}"/>
    <cellStyle name="Comma 2 106" xfId="56933" hidden="1" xr:uid="{1DD936A2-C5DE-4FF9-A048-CE0526C646EF}"/>
    <cellStyle name="Comma 2 106" xfId="57475" hidden="1" xr:uid="{0C76FA35-B19E-488A-82ED-1DC3D6CE7935}"/>
    <cellStyle name="Comma 2 106" xfId="57756" hidden="1" xr:uid="{B6AB0864-D645-47BF-A3FD-AD1FAE681D95}"/>
    <cellStyle name="Comma 2 106" xfId="57982" hidden="1" xr:uid="{46812C99-53C8-448B-8BFB-4B96943DCA85}"/>
    <cellStyle name="Comma 2 106" xfId="58570" hidden="1" xr:uid="{D9CC62D8-34C2-482F-BCED-767E126B8CD1}"/>
    <cellStyle name="Comma 2 106" xfId="58629" hidden="1" xr:uid="{03AD3DF2-9992-4991-A2C5-CB54337F21EE}"/>
    <cellStyle name="Comma 2 106" xfId="59169" hidden="1" xr:uid="{B4600293-57F7-4C47-8219-70C0AC9DC111}"/>
    <cellStyle name="Comma 2 106" xfId="59450" hidden="1" xr:uid="{EF6FE1BC-1C10-48D6-8B99-BEC8CFE369A8}"/>
    <cellStyle name="Comma 2 106" xfId="59676" hidden="1" xr:uid="{A6BDE091-07B7-4EBA-815A-24CEEAD8B079}"/>
    <cellStyle name="Comma 2 106" xfId="60242" hidden="1" xr:uid="{7BEBE009-735D-443A-B61C-F273C1EE9A7B}"/>
    <cellStyle name="Comma 2 106" xfId="60297" hidden="1" xr:uid="{8A475C1C-EE51-4BB0-BE88-025CE7CBAB0E}"/>
    <cellStyle name="Comma 2 106" xfId="60830" hidden="1" xr:uid="{DA61E041-BA3D-49C0-B789-7DBC790FA901}"/>
    <cellStyle name="Comma 2 106" xfId="61111" hidden="1" xr:uid="{9E1664A4-6F5C-4694-AB6E-E1AAB6A86C21}"/>
    <cellStyle name="Comma 2 106" xfId="61337" hidden="1" xr:uid="{7590F513-B7CF-477D-BB6E-B48593DACD71}"/>
    <cellStyle name="Comma 2 106" xfId="61934" hidden="1" xr:uid="{8B540B6A-DF52-4DCA-A545-4C6DC8F8DFBE}"/>
    <cellStyle name="Comma 2 106" xfId="62465" hidden="1" xr:uid="{8E407BF1-1B1E-42DF-A1A3-8F78EA1725EF}"/>
    <cellStyle name="Comma 2 106" xfId="62746" hidden="1" xr:uid="{3EC94530-42EB-4659-AADF-4ADE5141CCB7}"/>
    <cellStyle name="Comma 2 106" xfId="62972" hidden="1" xr:uid="{72EE4AF9-182D-447F-B394-3501AE1A8E78}"/>
    <cellStyle name="Comma 2 106" xfId="63486" hidden="1" xr:uid="{1E292050-8858-43F0-8177-281A7B0FB16D}"/>
    <cellStyle name="Comma 2 106" xfId="63976" hidden="1" xr:uid="{50632F9F-DCD2-411F-AF21-670A45EA2AF7}"/>
    <cellStyle name="Comma 2 107" xfId="803" hidden="1" xr:uid="{00000000-0005-0000-0000-000026030000}"/>
    <cellStyle name="Comma 2 107" xfId="1458" hidden="1" xr:uid="{00000000-0005-0000-0000-0000B5050000}"/>
    <cellStyle name="Comma 2 107" xfId="2002" hidden="1" xr:uid="{00000000-0005-0000-0000-0000D5070000}"/>
    <cellStyle name="Comma 2 107" xfId="2283" hidden="1" xr:uid="{00000000-0005-0000-0000-0000EE080000}"/>
    <cellStyle name="Comma 2 107" xfId="2508" hidden="1" xr:uid="{00000000-0005-0000-0000-0000CF090000}"/>
    <cellStyle name="Comma 2 107" xfId="4594" hidden="1" xr:uid="{00000000-0005-0000-0000-0000F5110000}"/>
    <cellStyle name="Comma 2 107" xfId="5255" hidden="1" xr:uid="{00000000-0005-0000-0000-00008A140000}"/>
    <cellStyle name="Comma 2 107" xfId="5804" hidden="1" xr:uid="{00000000-0005-0000-0000-0000AF160000}"/>
    <cellStyle name="Comma 2 107" xfId="6085" hidden="1" xr:uid="{00000000-0005-0000-0000-0000C8170000}"/>
    <cellStyle name="Comma 2 107" xfId="6310" hidden="1" xr:uid="{00000000-0005-0000-0000-0000A9180000}"/>
    <cellStyle name="Comma 2 107" xfId="6434" hidden="1" xr:uid="{00000000-0005-0000-0000-000025190000}"/>
    <cellStyle name="Comma 2 107" xfId="6813" hidden="1" xr:uid="{00000000-0005-0000-0000-0000A01A0000}"/>
    <cellStyle name="Comma 2 107" xfId="7402" hidden="1" xr:uid="{00000000-0005-0000-0000-0000ED1C0000}"/>
    <cellStyle name="Comma 2 107" xfId="7474" hidden="1" xr:uid="{00000000-0005-0000-0000-0000351D0000}"/>
    <cellStyle name="Comma 2 107" xfId="8023" hidden="1" xr:uid="{00000000-0005-0000-0000-00005A1F0000}"/>
    <cellStyle name="Comma 2 107" xfId="8304" hidden="1" xr:uid="{00000000-0005-0000-0000-000073200000}"/>
    <cellStyle name="Comma 2 107" xfId="8529" hidden="1" xr:uid="{00000000-0005-0000-0000-000054210000}"/>
    <cellStyle name="Comma 2 107" xfId="9158" hidden="1" xr:uid="{00000000-0005-0000-0000-0000C9230000}"/>
    <cellStyle name="Comma 2 107" xfId="9230" hidden="1" xr:uid="{00000000-0005-0000-0000-000011240000}"/>
    <cellStyle name="Comma 2 107" xfId="9779" hidden="1" xr:uid="{00000000-0005-0000-0000-000036260000}"/>
    <cellStyle name="Comma 2 107" xfId="10060" hidden="1" xr:uid="{00000000-0005-0000-0000-00004F270000}"/>
    <cellStyle name="Comma 2 107" xfId="10285" hidden="1" xr:uid="{00000000-0005-0000-0000-000030280000}"/>
    <cellStyle name="Comma 2 107" xfId="10914" hidden="1" xr:uid="{00000000-0005-0000-0000-0000A52A0000}"/>
    <cellStyle name="Comma 2 107" xfId="10986" hidden="1" xr:uid="{00000000-0005-0000-0000-0000ED2A0000}"/>
    <cellStyle name="Comma 2 107" xfId="11535" hidden="1" xr:uid="{00000000-0005-0000-0000-0000122D0000}"/>
    <cellStyle name="Comma 2 107" xfId="11816" hidden="1" xr:uid="{00000000-0005-0000-0000-00002B2E0000}"/>
    <cellStyle name="Comma 2 107" xfId="12041" hidden="1" xr:uid="{00000000-0005-0000-0000-00000C2F0000}"/>
    <cellStyle name="Comma 2 107" xfId="12670" hidden="1" xr:uid="{00000000-0005-0000-0000-000081310000}"/>
    <cellStyle name="Comma 2 107" xfId="12742" hidden="1" xr:uid="{00000000-0005-0000-0000-0000C9310000}"/>
    <cellStyle name="Comma 2 107" xfId="13291" hidden="1" xr:uid="{00000000-0005-0000-0000-0000EE330000}"/>
    <cellStyle name="Comma 2 107" xfId="13572" hidden="1" xr:uid="{00000000-0005-0000-0000-000007350000}"/>
    <cellStyle name="Comma 2 107" xfId="13797" hidden="1" xr:uid="{00000000-0005-0000-0000-0000E8350000}"/>
    <cellStyle name="Comma 2 107" xfId="14426" hidden="1" xr:uid="{00000000-0005-0000-0000-00005D380000}"/>
    <cellStyle name="Comma 2 107" xfId="14498" hidden="1" xr:uid="{00000000-0005-0000-0000-0000A5380000}"/>
    <cellStyle name="Comma 2 107" xfId="15047" hidden="1" xr:uid="{00000000-0005-0000-0000-0000CA3A0000}"/>
    <cellStyle name="Comma 2 107" xfId="15328" hidden="1" xr:uid="{00000000-0005-0000-0000-0000E33B0000}"/>
    <cellStyle name="Comma 2 107" xfId="15553" hidden="1" xr:uid="{00000000-0005-0000-0000-0000C43C0000}"/>
    <cellStyle name="Comma 2 107" xfId="16179" hidden="1" xr:uid="{00000000-0005-0000-0000-0000363F0000}"/>
    <cellStyle name="Comma 2 107" xfId="16251" hidden="1" xr:uid="{00000000-0005-0000-0000-00007E3F0000}"/>
    <cellStyle name="Comma 2 107" xfId="16800" hidden="1" xr:uid="{00000000-0005-0000-0000-0000A3410000}"/>
    <cellStyle name="Comma 2 107" xfId="17081" hidden="1" xr:uid="{00000000-0005-0000-0000-0000BC420000}"/>
    <cellStyle name="Comma 2 107" xfId="17306" hidden="1" xr:uid="{00000000-0005-0000-0000-00009D430000}"/>
    <cellStyle name="Comma 2 107" xfId="17929" hidden="1" xr:uid="{00000000-0005-0000-0000-00000C460000}"/>
    <cellStyle name="Comma 2 107" xfId="18001" hidden="1" xr:uid="{00000000-0005-0000-0000-000054460000}"/>
    <cellStyle name="Comma 2 107" xfId="18550" hidden="1" xr:uid="{00000000-0005-0000-0000-000079480000}"/>
    <cellStyle name="Comma 2 107" xfId="18831" hidden="1" xr:uid="{00000000-0005-0000-0000-000092490000}"/>
    <cellStyle name="Comma 2 107" xfId="19056" hidden="1" xr:uid="{00000000-0005-0000-0000-0000734A0000}"/>
    <cellStyle name="Comma 2 107" xfId="19673" hidden="1" xr:uid="{00000000-0005-0000-0000-0000DC4C0000}"/>
    <cellStyle name="Comma 2 107" xfId="19745" hidden="1" xr:uid="{00000000-0005-0000-0000-0000244D0000}"/>
    <cellStyle name="Comma 2 107" xfId="20294" hidden="1" xr:uid="{00000000-0005-0000-0000-0000494F0000}"/>
    <cellStyle name="Comma 2 107" xfId="20575" hidden="1" xr:uid="{00000000-0005-0000-0000-000062500000}"/>
    <cellStyle name="Comma 2 107" xfId="20800" hidden="1" xr:uid="{00000000-0005-0000-0000-000043510000}"/>
    <cellStyle name="Comma 2 107" xfId="21409" hidden="1" xr:uid="{00000000-0005-0000-0000-0000A4530000}"/>
    <cellStyle name="Comma 2 107" xfId="21481" hidden="1" xr:uid="{00000000-0005-0000-0000-0000EC530000}"/>
    <cellStyle name="Comma 2 107" xfId="22028" hidden="1" xr:uid="{00000000-0005-0000-0000-00000F560000}"/>
    <cellStyle name="Comma 2 107" xfId="22309" hidden="1" xr:uid="{00000000-0005-0000-0000-000028570000}"/>
    <cellStyle name="Comma 2 107" xfId="22534" hidden="1" xr:uid="{00000000-0005-0000-0000-000009580000}"/>
    <cellStyle name="Comma 2 107" xfId="23136" hidden="1" xr:uid="{00000000-0005-0000-0000-0000635A0000}"/>
    <cellStyle name="Comma 2 107" xfId="23207" hidden="1" xr:uid="{00000000-0005-0000-0000-0000AA5A0000}"/>
    <cellStyle name="Comma 2 107" xfId="23752" hidden="1" xr:uid="{00000000-0005-0000-0000-0000CB5C0000}"/>
    <cellStyle name="Comma 2 107" xfId="24033" hidden="1" xr:uid="{00000000-0005-0000-0000-0000E45D0000}"/>
    <cellStyle name="Comma 2 107" xfId="24258" hidden="1" xr:uid="{00000000-0005-0000-0000-0000C55E0000}"/>
    <cellStyle name="Comma 2 107" xfId="24848" hidden="1" xr:uid="{00000000-0005-0000-0000-000013610000}"/>
    <cellStyle name="Comma 2 107" xfId="24917" hidden="1" xr:uid="{00000000-0005-0000-0000-000058610000}"/>
    <cellStyle name="Comma 2 107" xfId="25459" hidden="1" xr:uid="{00000000-0005-0000-0000-000076630000}"/>
    <cellStyle name="Comma 2 107" xfId="25740" hidden="1" xr:uid="{00000000-0005-0000-0000-00008F640000}"/>
    <cellStyle name="Comma 2 107" xfId="25965" hidden="1" xr:uid="{00000000-0005-0000-0000-000070650000}"/>
    <cellStyle name="Comma 2 107" xfId="26544" hidden="1" xr:uid="{00000000-0005-0000-0000-0000B3670000}"/>
    <cellStyle name="Comma 2 107" xfId="26613" hidden="1" xr:uid="{00000000-0005-0000-0000-0000F8670000}"/>
    <cellStyle name="Comma 2 107" xfId="27153" hidden="1" xr:uid="{00000000-0005-0000-0000-0000146A0000}"/>
    <cellStyle name="Comma 2 107" xfId="27434" hidden="1" xr:uid="{00000000-0005-0000-0000-00002D6B0000}"/>
    <cellStyle name="Comma 2 107" xfId="27659" hidden="1" xr:uid="{00000000-0005-0000-0000-00000E6C0000}"/>
    <cellStyle name="Comma 2 107" xfId="28217" hidden="1" xr:uid="{00000000-0005-0000-0000-00003C6E0000}"/>
    <cellStyle name="Comma 2 107" xfId="28281" hidden="1" xr:uid="{00000000-0005-0000-0000-00007C6E0000}"/>
    <cellStyle name="Comma 2 107" xfId="28814" hidden="1" xr:uid="{00000000-0005-0000-0000-000091700000}"/>
    <cellStyle name="Comma 2 107" xfId="29095" hidden="1" xr:uid="{00000000-0005-0000-0000-0000AA710000}"/>
    <cellStyle name="Comma 2 107" xfId="29320" hidden="1" xr:uid="{00000000-0005-0000-0000-00008B720000}"/>
    <cellStyle name="Comma 2 107" xfId="29918" hidden="1" xr:uid="{00000000-0005-0000-0000-0000E1740000}"/>
    <cellStyle name="Comma 2 107" xfId="30449" hidden="1" xr:uid="{00000000-0005-0000-0000-0000F4760000}"/>
    <cellStyle name="Comma 2 107" xfId="30730" hidden="1" xr:uid="{00000000-0005-0000-0000-00000D780000}"/>
    <cellStyle name="Comma 2 107" xfId="30955" hidden="1" xr:uid="{00000000-0005-0000-0000-0000EE780000}"/>
    <cellStyle name="Comma 2 107" xfId="31469" hidden="1" xr:uid="{00000000-0005-0000-0000-0000F07A0000}"/>
    <cellStyle name="Comma 2 107" xfId="31960" hidden="1" xr:uid="{00000000-0005-0000-0000-0000DB7C0000}"/>
    <cellStyle name="Comma 2 107" xfId="32856" hidden="1" xr:uid="{A286E3DE-8313-4026-8167-E7BCC1AA5E40}"/>
    <cellStyle name="Comma 2 107" xfId="33491" hidden="1" xr:uid="{95A29B6A-01F6-41D2-97FC-ACCE78FFF63B}"/>
    <cellStyle name="Comma 2 107" xfId="34032" hidden="1" xr:uid="{990EACC5-3F4A-4AA6-AAD9-77B1BE9AB50A}"/>
    <cellStyle name="Comma 2 107" xfId="34313" hidden="1" xr:uid="{DEED0549-46B3-43A8-850A-0B07F50CD05B}"/>
    <cellStyle name="Comma 2 107" xfId="34538" hidden="1" xr:uid="{5B7BD3BF-928F-43DA-A650-6322176DE71B}"/>
    <cellStyle name="Comma 2 107" xfId="36613" hidden="1" xr:uid="{D26E8540-36FE-40DB-9CBB-717A737DD5FC}"/>
    <cellStyle name="Comma 2 107" xfId="37274" hidden="1" xr:uid="{C6E89BCE-74D8-4E71-AF94-B9DF1B406003}"/>
    <cellStyle name="Comma 2 107" xfId="37823" hidden="1" xr:uid="{C1D684CF-4EE2-472B-AE18-C6F4DAB94327}"/>
    <cellStyle name="Comma 2 107" xfId="38104" hidden="1" xr:uid="{08F6D86F-3E74-402E-8E7E-1EB0611CF0A8}"/>
    <cellStyle name="Comma 2 107" xfId="38329" hidden="1" xr:uid="{B67F35E3-C524-479B-B929-54E51988ED79}"/>
    <cellStyle name="Comma 2 107" xfId="38453" hidden="1" xr:uid="{71238B95-4255-474C-B003-366491E27E1B}"/>
    <cellStyle name="Comma 2 107" xfId="38832" hidden="1" xr:uid="{EC13E311-F4D8-4177-A803-8A0810C98463}"/>
    <cellStyle name="Comma 2 107" xfId="39421" hidden="1" xr:uid="{E8704026-C684-4FED-A390-02DA62EA1E5D}"/>
    <cellStyle name="Comma 2 107" xfId="39493" hidden="1" xr:uid="{98981701-57BF-4D70-A50C-9F576E83A43A}"/>
    <cellStyle name="Comma 2 107" xfId="40042" hidden="1" xr:uid="{64F55D92-594D-4DF9-AA1E-9F2BA5E4EA28}"/>
    <cellStyle name="Comma 2 107" xfId="40323" hidden="1" xr:uid="{A27D2109-80BF-40F6-ADE9-4FECB1DA1A42}"/>
    <cellStyle name="Comma 2 107" xfId="40548" hidden="1" xr:uid="{C32F984C-01EB-4F85-93A2-6C6B132C8685}"/>
    <cellStyle name="Comma 2 107" xfId="41177" hidden="1" xr:uid="{7FA501F2-94F6-4F5D-B3AF-3BCB328673C3}"/>
    <cellStyle name="Comma 2 107" xfId="41249" hidden="1" xr:uid="{37B4B071-74D1-48A9-BE24-43684E3D4C05}"/>
    <cellStyle name="Comma 2 107" xfId="41798" hidden="1" xr:uid="{DA0AA528-19FF-4397-A884-03DD6659CC28}"/>
    <cellStyle name="Comma 2 107" xfId="42079" hidden="1" xr:uid="{6309CDDB-75EC-44AF-A96B-A9C6ED172698}"/>
    <cellStyle name="Comma 2 107" xfId="42304" hidden="1" xr:uid="{D52183D7-0072-4477-893A-E6F567EB86AB}"/>
    <cellStyle name="Comma 2 107" xfId="42933" hidden="1" xr:uid="{97165210-5C18-4DAC-9954-41669EC221E9}"/>
    <cellStyle name="Comma 2 107" xfId="43005" hidden="1" xr:uid="{9F28C389-8174-49D2-A807-01F8B9AFE84A}"/>
    <cellStyle name="Comma 2 107" xfId="43554" hidden="1" xr:uid="{41D4FC8F-BADE-42C4-A93C-1107A0AB95EB}"/>
    <cellStyle name="Comma 2 107" xfId="43835" hidden="1" xr:uid="{BAB274DC-E842-4D63-8E27-F7DA3A1F8831}"/>
    <cellStyle name="Comma 2 107" xfId="44060" hidden="1" xr:uid="{0453CD8E-9777-4ACA-9D7D-1E4932AF90AC}"/>
    <cellStyle name="Comma 2 107" xfId="44689" hidden="1" xr:uid="{517CF820-81AE-430A-9A3F-0D05217BFF3C}"/>
    <cellStyle name="Comma 2 107" xfId="44761" hidden="1" xr:uid="{8B31DBA0-BA92-4427-A0C6-4B8779157C8B}"/>
    <cellStyle name="Comma 2 107" xfId="45310" hidden="1" xr:uid="{14EFD07E-F20A-484E-AECF-68DC28195DD6}"/>
    <cellStyle name="Comma 2 107" xfId="45591" hidden="1" xr:uid="{3D802F45-CCC4-490D-B170-CE609CFD6EB8}"/>
    <cellStyle name="Comma 2 107" xfId="45816" hidden="1" xr:uid="{B3BAA957-2B74-44AD-BAD1-9A302F3BF68F}"/>
    <cellStyle name="Comma 2 107" xfId="46445" hidden="1" xr:uid="{9C43165F-1AEA-4BE0-9AA4-25D86949D99C}"/>
    <cellStyle name="Comma 2 107" xfId="46517" hidden="1" xr:uid="{B92F8F68-7977-4DB1-BC94-4653422719E3}"/>
    <cellStyle name="Comma 2 107" xfId="47066" hidden="1" xr:uid="{FBCD1198-2301-4870-AF1A-2766F54041EE}"/>
    <cellStyle name="Comma 2 107" xfId="47347" hidden="1" xr:uid="{F9906636-2D3C-404F-821E-F175EF37FFE3}"/>
    <cellStyle name="Comma 2 107" xfId="47572" hidden="1" xr:uid="{C48384B8-3524-4773-AF0D-DCF21DDBCD84}"/>
    <cellStyle name="Comma 2 107" xfId="48198" hidden="1" xr:uid="{204370AF-EB5F-4044-B705-EFF8EB941B49}"/>
    <cellStyle name="Comma 2 107" xfId="48270" hidden="1" xr:uid="{8B2E4711-3E59-4B6B-8796-3A93BF407E26}"/>
    <cellStyle name="Comma 2 107" xfId="48819" hidden="1" xr:uid="{1DA25A6D-441A-4277-9517-C24044063401}"/>
    <cellStyle name="Comma 2 107" xfId="49100" hidden="1" xr:uid="{FBAFF85E-B960-4E06-A7D2-6B6E4E6A5004}"/>
    <cellStyle name="Comma 2 107" xfId="49325" hidden="1" xr:uid="{D1F7DE26-C406-46DD-9128-EDB9C8DE5511}"/>
    <cellStyle name="Comma 2 107" xfId="49948" hidden="1" xr:uid="{B77B2AED-5DD1-421F-B129-30729AE6113A}"/>
    <cellStyle name="Comma 2 107" xfId="50020" hidden="1" xr:uid="{D6A5E9CB-C4AD-4B82-8254-8B64A0109804}"/>
    <cellStyle name="Comma 2 107" xfId="50569" hidden="1" xr:uid="{0E24F16E-8E3B-4694-9B9F-ED420939B39D}"/>
    <cellStyle name="Comma 2 107" xfId="50850" hidden="1" xr:uid="{97DD1FF4-727F-4F54-AF36-2BFE04BE8481}"/>
    <cellStyle name="Comma 2 107" xfId="51075" hidden="1" xr:uid="{682FF579-851F-4FFA-B38B-476891AF5B2E}"/>
    <cellStyle name="Comma 2 107" xfId="51692" hidden="1" xr:uid="{6B60CFF4-77A9-48D3-BE0B-86BAD17E026C}"/>
    <cellStyle name="Comma 2 107" xfId="51764" hidden="1" xr:uid="{EA43FC39-EB35-4239-9657-0FDA20DF15A5}"/>
    <cellStyle name="Comma 2 107" xfId="52313" hidden="1" xr:uid="{63712BEF-66D1-40FE-8581-0D139C71FE43}"/>
    <cellStyle name="Comma 2 107" xfId="52594" hidden="1" xr:uid="{496320C1-F16D-4CFC-A915-B881DEEEF403}"/>
    <cellStyle name="Comma 2 107" xfId="52819" hidden="1" xr:uid="{EF4BDD03-26EB-4FE7-B550-9E342FE1F01C}"/>
    <cellStyle name="Comma 2 107" xfId="53428" hidden="1" xr:uid="{0A7722FD-B6E7-4BAD-B8CC-0FA068F218C0}"/>
    <cellStyle name="Comma 2 107" xfId="53500" hidden="1" xr:uid="{0B359A71-2FD5-43CB-B477-BB5167427424}"/>
    <cellStyle name="Comma 2 107" xfId="54047" hidden="1" xr:uid="{7BC33F94-CACB-493F-B879-4F8E5EA9E750}"/>
    <cellStyle name="Comma 2 107" xfId="54328" hidden="1" xr:uid="{66D9831B-4530-41D2-A378-1892C5BF6A83}"/>
    <cellStyle name="Comma 2 107" xfId="54553" hidden="1" xr:uid="{8A0734B6-E146-421B-8209-2A004DFD3F7A}"/>
    <cellStyle name="Comma 2 107" xfId="55155" hidden="1" xr:uid="{0EE51B85-9DE3-4F1E-A4F8-1FBE8545BEA7}"/>
    <cellStyle name="Comma 2 107" xfId="55226" hidden="1" xr:uid="{072324BA-23B9-44E2-B2DC-304ED7C7C861}"/>
    <cellStyle name="Comma 2 107" xfId="55771" hidden="1" xr:uid="{7C3615E3-9966-47FC-9294-2561F27C3028}"/>
    <cellStyle name="Comma 2 107" xfId="56052" hidden="1" xr:uid="{E84483CB-23A0-449E-BFD9-F75E1C638ACD}"/>
    <cellStyle name="Comma 2 107" xfId="56277" hidden="1" xr:uid="{C14064B0-12B2-411F-A50C-B81A84B646A6}"/>
    <cellStyle name="Comma 2 107" xfId="56867" hidden="1" xr:uid="{C44F066F-2231-4055-B0CD-885717A38F22}"/>
    <cellStyle name="Comma 2 107" xfId="56936" hidden="1" xr:uid="{7F61AEF7-2717-4576-84F8-A44D05F8D8E5}"/>
    <cellStyle name="Comma 2 107" xfId="57478" hidden="1" xr:uid="{114CCE4D-18B9-42BF-9DE5-DA63CE16EA99}"/>
    <cellStyle name="Comma 2 107" xfId="57759" hidden="1" xr:uid="{6BA71DB0-E2AC-4326-B13D-9B85B4A893C1}"/>
    <cellStyle name="Comma 2 107" xfId="57984" hidden="1" xr:uid="{766AC5A8-E9A2-4753-92D2-0C560D1123CA}"/>
    <cellStyle name="Comma 2 107" xfId="58563" hidden="1" xr:uid="{08F8B0BA-4979-4B8D-9A79-56F8B5BD10CB}"/>
    <cellStyle name="Comma 2 107" xfId="58632" hidden="1" xr:uid="{6696E144-D4FA-4F02-BFB2-0223EF01FAE2}"/>
    <cellStyle name="Comma 2 107" xfId="59172" hidden="1" xr:uid="{3119E197-D613-4F03-B7E9-47610F6DEA32}"/>
    <cellStyle name="Comma 2 107" xfId="59453" hidden="1" xr:uid="{73B94F59-EC62-4E83-82AF-61996D6EC9A9}"/>
    <cellStyle name="Comma 2 107" xfId="59678" hidden="1" xr:uid="{AC9805A4-F87D-4B84-ADA0-9171D8061340}"/>
    <cellStyle name="Comma 2 107" xfId="60236" hidden="1" xr:uid="{23246D96-CF1B-492D-AB57-1F904EA0C067}"/>
    <cellStyle name="Comma 2 107" xfId="60300" hidden="1" xr:uid="{E76A0AA4-0A31-4066-8724-1EC2D33DB47E}"/>
    <cellStyle name="Comma 2 107" xfId="60833" hidden="1" xr:uid="{928B0C4E-D5CA-41EB-96FA-60A811537CD1}"/>
    <cellStyle name="Comma 2 107" xfId="61114" hidden="1" xr:uid="{AF086C0B-BA63-49A4-970A-9D8E9B16E907}"/>
    <cellStyle name="Comma 2 107" xfId="61339" hidden="1" xr:uid="{A3FC757C-9408-46B2-BB1D-798E6D46012E}"/>
    <cellStyle name="Comma 2 107" xfId="61937" hidden="1" xr:uid="{2B0E6830-6C29-4276-9EEF-A33BA30AB728}"/>
    <cellStyle name="Comma 2 107" xfId="62468" hidden="1" xr:uid="{45882F23-169C-4260-8780-224390AC6769}"/>
    <cellStyle name="Comma 2 107" xfId="62749" hidden="1" xr:uid="{98ED3D54-4002-432C-B94B-44C4226C6E9D}"/>
    <cellStyle name="Comma 2 107" xfId="62974" hidden="1" xr:uid="{734691CB-79ED-424D-B24A-367E7400FF63}"/>
    <cellStyle name="Comma 2 107" xfId="63488" hidden="1" xr:uid="{3BA805D1-D0D5-4104-9090-59BFB8D27E0D}"/>
    <cellStyle name="Comma 2 107" xfId="63979" hidden="1" xr:uid="{B65D6039-DE74-4CE3-BC33-C4E40498750B}"/>
    <cellStyle name="Comma 2 108" xfId="808" hidden="1" xr:uid="{00000000-0005-0000-0000-00002B030000}"/>
    <cellStyle name="Comma 2 108" xfId="1463" hidden="1" xr:uid="{00000000-0005-0000-0000-0000BA050000}"/>
    <cellStyle name="Comma 2 108" xfId="2007" hidden="1" xr:uid="{00000000-0005-0000-0000-0000DA070000}"/>
    <cellStyle name="Comma 2 108" xfId="2288" hidden="1" xr:uid="{00000000-0005-0000-0000-0000F3080000}"/>
    <cellStyle name="Comma 2 108" xfId="2511" hidden="1" xr:uid="{00000000-0005-0000-0000-0000D2090000}"/>
    <cellStyle name="Comma 2 108" xfId="4599" hidden="1" xr:uid="{00000000-0005-0000-0000-0000FA110000}"/>
    <cellStyle name="Comma 2 108" xfId="5260" hidden="1" xr:uid="{00000000-0005-0000-0000-00008F140000}"/>
    <cellStyle name="Comma 2 108" xfId="5809" hidden="1" xr:uid="{00000000-0005-0000-0000-0000B4160000}"/>
    <cellStyle name="Comma 2 108" xfId="6090" hidden="1" xr:uid="{00000000-0005-0000-0000-0000CD170000}"/>
    <cellStyle name="Comma 2 108" xfId="6313" hidden="1" xr:uid="{00000000-0005-0000-0000-0000AC180000}"/>
    <cellStyle name="Comma 2 108" xfId="6423" hidden="1" xr:uid="{00000000-0005-0000-0000-00001A190000}"/>
    <cellStyle name="Comma 2 108" xfId="6480" hidden="1" xr:uid="{00000000-0005-0000-0000-000053190000}"/>
    <cellStyle name="Comma 2 108" xfId="6675" hidden="1" xr:uid="{00000000-0005-0000-0000-0000161A0000}"/>
    <cellStyle name="Comma 2 108" xfId="6722" hidden="1" xr:uid="{00000000-0005-0000-0000-0000451A0000}"/>
    <cellStyle name="Comma 2 108" xfId="6796" hidden="1" xr:uid="{00000000-0005-0000-0000-00008F1A0000}"/>
    <cellStyle name="Comma 2 108" xfId="6818" hidden="1" xr:uid="{00000000-0005-0000-0000-0000A51A0000}"/>
    <cellStyle name="Comma 2 108" xfId="7455" hidden="1" xr:uid="{00000000-0005-0000-0000-0000221D0000}"/>
    <cellStyle name="Comma 2 108" xfId="7479" hidden="1" xr:uid="{00000000-0005-0000-0000-00003A1D0000}"/>
    <cellStyle name="Comma 2 108" xfId="8028" hidden="1" xr:uid="{00000000-0005-0000-0000-00005F1F0000}"/>
    <cellStyle name="Comma 2 108" xfId="8309" hidden="1" xr:uid="{00000000-0005-0000-0000-000078200000}"/>
    <cellStyle name="Comma 2 108" xfId="8532" hidden="1" xr:uid="{00000000-0005-0000-0000-000057210000}"/>
    <cellStyle name="Comma 2 108" xfId="9211" hidden="1" xr:uid="{00000000-0005-0000-0000-0000FE230000}"/>
    <cellStyle name="Comma 2 108" xfId="9235" hidden="1" xr:uid="{00000000-0005-0000-0000-000016240000}"/>
    <cellStyle name="Comma 2 108" xfId="9784" hidden="1" xr:uid="{00000000-0005-0000-0000-00003B260000}"/>
    <cellStyle name="Comma 2 108" xfId="10065" hidden="1" xr:uid="{00000000-0005-0000-0000-000054270000}"/>
    <cellStyle name="Comma 2 108" xfId="10288" hidden="1" xr:uid="{00000000-0005-0000-0000-000033280000}"/>
    <cellStyle name="Comma 2 108" xfId="10967" hidden="1" xr:uid="{00000000-0005-0000-0000-0000DA2A0000}"/>
    <cellStyle name="Comma 2 108" xfId="10991" hidden="1" xr:uid="{00000000-0005-0000-0000-0000F22A0000}"/>
    <cellStyle name="Comma 2 108" xfId="11540" hidden="1" xr:uid="{00000000-0005-0000-0000-0000172D0000}"/>
    <cellStyle name="Comma 2 108" xfId="11821" hidden="1" xr:uid="{00000000-0005-0000-0000-0000302E0000}"/>
    <cellStyle name="Comma 2 108" xfId="12044" hidden="1" xr:uid="{00000000-0005-0000-0000-00000F2F0000}"/>
    <cellStyle name="Comma 2 108" xfId="12723" hidden="1" xr:uid="{00000000-0005-0000-0000-0000B6310000}"/>
    <cellStyle name="Comma 2 108" xfId="12747" hidden="1" xr:uid="{00000000-0005-0000-0000-0000CE310000}"/>
    <cellStyle name="Comma 2 108" xfId="13296" hidden="1" xr:uid="{00000000-0005-0000-0000-0000F3330000}"/>
    <cellStyle name="Comma 2 108" xfId="13577" hidden="1" xr:uid="{00000000-0005-0000-0000-00000C350000}"/>
    <cellStyle name="Comma 2 108" xfId="13800" hidden="1" xr:uid="{00000000-0005-0000-0000-0000EB350000}"/>
    <cellStyle name="Comma 2 108" xfId="14479" hidden="1" xr:uid="{00000000-0005-0000-0000-000092380000}"/>
    <cellStyle name="Comma 2 108" xfId="14503" hidden="1" xr:uid="{00000000-0005-0000-0000-0000AA380000}"/>
    <cellStyle name="Comma 2 108" xfId="15052" hidden="1" xr:uid="{00000000-0005-0000-0000-0000CF3A0000}"/>
    <cellStyle name="Comma 2 108" xfId="15333" hidden="1" xr:uid="{00000000-0005-0000-0000-0000E83B0000}"/>
    <cellStyle name="Comma 2 108" xfId="15556" hidden="1" xr:uid="{00000000-0005-0000-0000-0000C73C0000}"/>
    <cellStyle name="Comma 2 108" xfId="16232" hidden="1" xr:uid="{00000000-0005-0000-0000-00006B3F0000}"/>
    <cellStyle name="Comma 2 108" xfId="16256" hidden="1" xr:uid="{00000000-0005-0000-0000-0000833F0000}"/>
    <cellStyle name="Comma 2 108" xfId="16805" hidden="1" xr:uid="{00000000-0005-0000-0000-0000A8410000}"/>
    <cellStyle name="Comma 2 108" xfId="17086" hidden="1" xr:uid="{00000000-0005-0000-0000-0000C1420000}"/>
    <cellStyle name="Comma 2 108" xfId="17309" hidden="1" xr:uid="{00000000-0005-0000-0000-0000A0430000}"/>
    <cellStyle name="Comma 2 108" xfId="17982" hidden="1" xr:uid="{00000000-0005-0000-0000-000041460000}"/>
    <cellStyle name="Comma 2 108" xfId="18006" hidden="1" xr:uid="{00000000-0005-0000-0000-000059460000}"/>
    <cellStyle name="Comma 2 108" xfId="18555" hidden="1" xr:uid="{00000000-0005-0000-0000-00007E480000}"/>
    <cellStyle name="Comma 2 108" xfId="18836" hidden="1" xr:uid="{00000000-0005-0000-0000-000097490000}"/>
    <cellStyle name="Comma 2 108" xfId="19059" hidden="1" xr:uid="{00000000-0005-0000-0000-0000764A0000}"/>
    <cellStyle name="Comma 2 108" xfId="19726" hidden="1" xr:uid="{00000000-0005-0000-0000-0000114D0000}"/>
    <cellStyle name="Comma 2 108" xfId="19750" hidden="1" xr:uid="{00000000-0005-0000-0000-0000294D0000}"/>
    <cellStyle name="Comma 2 108" xfId="20299" hidden="1" xr:uid="{00000000-0005-0000-0000-00004E4F0000}"/>
    <cellStyle name="Comma 2 108" xfId="20580" hidden="1" xr:uid="{00000000-0005-0000-0000-000067500000}"/>
    <cellStyle name="Comma 2 108" xfId="20803" hidden="1" xr:uid="{00000000-0005-0000-0000-000046510000}"/>
    <cellStyle name="Comma 2 108" xfId="21462" hidden="1" xr:uid="{00000000-0005-0000-0000-0000D9530000}"/>
    <cellStyle name="Comma 2 108" xfId="21486" hidden="1" xr:uid="{00000000-0005-0000-0000-0000F1530000}"/>
    <cellStyle name="Comma 2 108" xfId="22033" hidden="1" xr:uid="{00000000-0005-0000-0000-000014560000}"/>
    <cellStyle name="Comma 2 108" xfId="22314" hidden="1" xr:uid="{00000000-0005-0000-0000-00002D570000}"/>
    <cellStyle name="Comma 2 108" xfId="22537" hidden="1" xr:uid="{00000000-0005-0000-0000-00000C580000}"/>
    <cellStyle name="Comma 2 108" xfId="23212" hidden="1" xr:uid="{00000000-0005-0000-0000-0000AF5A0000}"/>
    <cellStyle name="Comma 2 108" xfId="23757" hidden="1" xr:uid="{00000000-0005-0000-0000-0000D05C0000}"/>
    <cellStyle name="Comma 2 108" xfId="24038" hidden="1" xr:uid="{00000000-0005-0000-0000-0000E95D0000}"/>
    <cellStyle name="Comma 2 108" xfId="24261" hidden="1" xr:uid="{00000000-0005-0000-0000-0000C85E0000}"/>
    <cellStyle name="Comma 2 108" xfId="24922" hidden="1" xr:uid="{00000000-0005-0000-0000-00005D610000}"/>
    <cellStyle name="Comma 2 108" xfId="25464" hidden="1" xr:uid="{00000000-0005-0000-0000-00007B630000}"/>
    <cellStyle name="Comma 2 108" xfId="25745" hidden="1" xr:uid="{00000000-0005-0000-0000-000094640000}"/>
    <cellStyle name="Comma 2 108" xfId="25968" hidden="1" xr:uid="{00000000-0005-0000-0000-000073650000}"/>
    <cellStyle name="Comma 2 108" xfId="26618" hidden="1" xr:uid="{00000000-0005-0000-0000-0000FD670000}"/>
    <cellStyle name="Comma 2 108" xfId="27158" hidden="1" xr:uid="{00000000-0005-0000-0000-0000196A0000}"/>
    <cellStyle name="Comma 2 108" xfId="27439" hidden="1" xr:uid="{00000000-0005-0000-0000-0000326B0000}"/>
    <cellStyle name="Comma 2 108" xfId="27662" hidden="1" xr:uid="{00000000-0005-0000-0000-0000116C0000}"/>
    <cellStyle name="Comma 2 108" xfId="28286" hidden="1" xr:uid="{00000000-0005-0000-0000-0000816E0000}"/>
    <cellStyle name="Comma 2 108" xfId="28819" hidden="1" xr:uid="{00000000-0005-0000-0000-000096700000}"/>
    <cellStyle name="Comma 2 108" xfId="29100" hidden="1" xr:uid="{00000000-0005-0000-0000-0000AF710000}"/>
    <cellStyle name="Comma 2 108" xfId="29323" hidden="1" xr:uid="{00000000-0005-0000-0000-00008E720000}"/>
    <cellStyle name="Comma 2 108" xfId="29923" hidden="1" xr:uid="{00000000-0005-0000-0000-0000E6740000}"/>
    <cellStyle name="Comma 2 108" xfId="30454" hidden="1" xr:uid="{00000000-0005-0000-0000-0000F9760000}"/>
    <cellStyle name="Comma 2 108" xfId="30735" hidden="1" xr:uid="{00000000-0005-0000-0000-000012780000}"/>
    <cellStyle name="Comma 2 108" xfId="30958" hidden="1" xr:uid="{00000000-0005-0000-0000-0000F1780000}"/>
    <cellStyle name="Comma 2 108" xfId="31472" hidden="1" xr:uid="{00000000-0005-0000-0000-0000F37A0000}"/>
    <cellStyle name="Comma 2 108" xfId="31965" hidden="1" xr:uid="{00000000-0005-0000-0000-0000E07C0000}"/>
    <cellStyle name="Comma 2 108" xfId="32861" hidden="1" xr:uid="{88F6AD29-E144-4884-844E-B3F7E4AD6577}"/>
    <cellStyle name="Comma 2 108" xfId="33496" hidden="1" xr:uid="{C8C36DA2-9695-4D7D-B52A-2B13B6D53131}"/>
    <cellStyle name="Comma 2 108" xfId="34037" hidden="1" xr:uid="{22BADF86-A309-4D37-B9E3-2341E2F40BC6}"/>
    <cellStyle name="Comma 2 108" xfId="34318" hidden="1" xr:uid="{B9A4EDED-B36C-403D-9220-C28A93FEC96A}"/>
    <cellStyle name="Comma 2 108" xfId="34541" hidden="1" xr:uid="{A3EC8AD7-9BF1-4415-A84F-1646DA87D20E}"/>
    <cellStyle name="Comma 2 108" xfId="36618" hidden="1" xr:uid="{0F62D852-5804-40B5-9522-1FC78B3ED99F}"/>
    <cellStyle name="Comma 2 108" xfId="37279" hidden="1" xr:uid="{B9217B6C-76EA-4E4E-966D-782BD604C49D}"/>
    <cellStyle name="Comma 2 108" xfId="37828" hidden="1" xr:uid="{B1F6705B-483D-45CF-AC27-6BE3FFC6AD40}"/>
    <cellStyle name="Comma 2 108" xfId="38109" hidden="1" xr:uid="{CAABD76B-9285-4CFA-BEDD-32CD151CF68F}"/>
    <cellStyle name="Comma 2 108" xfId="38332" hidden="1" xr:uid="{B8EC23D8-2CE0-4B75-BB92-7D5376A70124}"/>
    <cellStyle name="Comma 2 108" xfId="38442" hidden="1" xr:uid="{BD6A239D-6F96-47F8-B42C-CF3D1D995675}"/>
    <cellStyle name="Comma 2 108" xfId="38499" hidden="1" xr:uid="{2E371A43-BB85-49D6-A591-0719D398A62A}"/>
    <cellStyle name="Comma 2 108" xfId="38694" hidden="1" xr:uid="{40AF15FF-ECCC-4367-9123-B4132FB0AC41}"/>
    <cellStyle name="Comma 2 108" xfId="38741" hidden="1" xr:uid="{EFF4F254-60D9-4AF3-863D-8ED06972FB4C}"/>
    <cellStyle name="Comma 2 108" xfId="38815" hidden="1" xr:uid="{5FE11000-5A24-4D72-8182-07D38AE0CA12}"/>
    <cellStyle name="Comma 2 108" xfId="38837" hidden="1" xr:uid="{407FE0F2-F452-428F-A86B-62777794D3AB}"/>
    <cellStyle name="Comma 2 108" xfId="39474" hidden="1" xr:uid="{052B1D1F-11AF-447A-A75E-F3997B43DD87}"/>
    <cellStyle name="Comma 2 108" xfId="39498" hidden="1" xr:uid="{642290C5-4C89-4053-A691-FDBA732B0E2B}"/>
    <cellStyle name="Comma 2 108" xfId="40047" hidden="1" xr:uid="{911DA02A-A88D-4136-A46B-33A6B47635E3}"/>
    <cellStyle name="Comma 2 108" xfId="40328" hidden="1" xr:uid="{513770F3-2121-4056-B95E-0B7224C25E14}"/>
    <cellStyle name="Comma 2 108" xfId="40551" hidden="1" xr:uid="{4852521F-79A4-4C9D-ABB2-A358E8326BEF}"/>
    <cellStyle name="Comma 2 108" xfId="41230" hidden="1" xr:uid="{3FDD1059-AEF3-4E3E-8562-893E1DD53C21}"/>
    <cellStyle name="Comma 2 108" xfId="41254" hidden="1" xr:uid="{57ADF806-7CB4-4813-B023-14915389D5A7}"/>
    <cellStyle name="Comma 2 108" xfId="41803" hidden="1" xr:uid="{9538189B-DDDE-4109-B819-B5423E0257E7}"/>
    <cellStyle name="Comma 2 108" xfId="42084" hidden="1" xr:uid="{992B7D75-BCAD-4E90-94F1-390A543081D4}"/>
    <cellStyle name="Comma 2 108" xfId="42307" hidden="1" xr:uid="{D1AECB81-41D9-4EA0-885A-6A6246FCF75F}"/>
    <cellStyle name="Comma 2 108" xfId="42986" hidden="1" xr:uid="{8FC3CAB1-37CB-4B9C-9418-B729D5C6772A}"/>
    <cellStyle name="Comma 2 108" xfId="43010" hidden="1" xr:uid="{517012A0-6927-4DD5-8D63-058E79B00CB6}"/>
    <cellStyle name="Comma 2 108" xfId="43559" hidden="1" xr:uid="{CD48D8D2-7078-4C85-B2D8-0FD680659D62}"/>
    <cellStyle name="Comma 2 108" xfId="43840" hidden="1" xr:uid="{4F584266-B4B8-46C0-B894-0DBD0D337B8F}"/>
    <cellStyle name="Comma 2 108" xfId="44063" hidden="1" xr:uid="{DF2B7B48-F74E-4A6E-A60C-DFCA4B275664}"/>
    <cellStyle name="Comma 2 108" xfId="44742" hidden="1" xr:uid="{E99AE7E8-6A62-4805-AE6F-52476269771C}"/>
    <cellStyle name="Comma 2 108" xfId="44766" hidden="1" xr:uid="{FB722907-B0C2-445A-A46D-8558620CB8EC}"/>
    <cellStyle name="Comma 2 108" xfId="45315" hidden="1" xr:uid="{4B646C5D-A452-4037-A4AB-B55ED24FAAA0}"/>
    <cellStyle name="Comma 2 108" xfId="45596" hidden="1" xr:uid="{EE0D06CB-8BC9-4BF7-B74F-A444B4FFB5BF}"/>
    <cellStyle name="Comma 2 108" xfId="45819" hidden="1" xr:uid="{F1350BCD-BECA-4260-A505-E5F30735F03E}"/>
    <cellStyle name="Comma 2 108" xfId="46498" hidden="1" xr:uid="{9ABA89D7-2D06-4CCF-BB1C-D73B0B16E2EA}"/>
    <cellStyle name="Comma 2 108" xfId="46522" hidden="1" xr:uid="{3568EF02-CA50-42CE-B221-7C95CC18F6BB}"/>
    <cellStyle name="Comma 2 108" xfId="47071" hidden="1" xr:uid="{F06AFE5B-9E2D-4BB3-AE13-87D652D27987}"/>
    <cellStyle name="Comma 2 108" xfId="47352" hidden="1" xr:uid="{07BA6EBD-FB11-4E86-9994-55E2587FAD93}"/>
    <cellStyle name="Comma 2 108" xfId="47575" hidden="1" xr:uid="{42B5D873-C122-4D49-9074-38D2CEFD3C2D}"/>
    <cellStyle name="Comma 2 108" xfId="48251" hidden="1" xr:uid="{8F0A1012-68BC-4DFD-AA51-73028E7AD9CE}"/>
    <cellStyle name="Comma 2 108" xfId="48275" hidden="1" xr:uid="{DE5A4EA6-144E-43BA-8D9B-3C44C7EA1022}"/>
    <cellStyle name="Comma 2 108" xfId="48824" hidden="1" xr:uid="{EB958599-9CCA-4467-91E9-CCAE60D2E4F1}"/>
    <cellStyle name="Comma 2 108" xfId="49105" hidden="1" xr:uid="{D064A482-B123-4210-8F3B-8D325DECBE94}"/>
    <cellStyle name="Comma 2 108" xfId="49328" hidden="1" xr:uid="{F1FDE0AB-0E0C-4F28-9055-FBB726AAFDF2}"/>
    <cellStyle name="Comma 2 108" xfId="50001" hidden="1" xr:uid="{2E54324F-A721-4B1D-8770-72BCB9CF9C99}"/>
    <cellStyle name="Comma 2 108" xfId="50025" hidden="1" xr:uid="{A540AEBC-A4E1-4C15-902C-01ECB60E9D79}"/>
    <cellStyle name="Comma 2 108" xfId="50574" hidden="1" xr:uid="{674803D5-0937-427B-BFB2-AC0E5FD7FD55}"/>
    <cellStyle name="Comma 2 108" xfId="50855" hidden="1" xr:uid="{A4D3C1DA-EEC3-4979-A4CB-C4827F2328FB}"/>
    <cellStyle name="Comma 2 108" xfId="51078" hidden="1" xr:uid="{27227FCF-5ECB-41E0-8AD2-1BA3AADC3813}"/>
    <cellStyle name="Comma 2 108" xfId="51745" hidden="1" xr:uid="{774ADFC1-58C7-4BA4-851A-2631584F9B90}"/>
    <cellStyle name="Comma 2 108" xfId="51769" hidden="1" xr:uid="{490F20DE-F535-4A4D-A2D5-C46B85C24483}"/>
    <cellStyle name="Comma 2 108" xfId="52318" hidden="1" xr:uid="{941BE07D-5ED4-41B2-977F-25353E928543}"/>
    <cellStyle name="Comma 2 108" xfId="52599" hidden="1" xr:uid="{9478B9A5-36E5-4E08-8866-6DF0D848E262}"/>
    <cellStyle name="Comma 2 108" xfId="52822" hidden="1" xr:uid="{35707751-CFDB-4F34-B24A-FA024F3FB01B}"/>
    <cellStyle name="Comma 2 108" xfId="53481" hidden="1" xr:uid="{AA01BEBB-25F8-43BB-B226-2AB66FAE9E38}"/>
    <cellStyle name="Comma 2 108" xfId="53505" hidden="1" xr:uid="{7FBC2B3E-774E-472E-8B41-850A78D62A0A}"/>
    <cellStyle name="Comma 2 108" xfId="54052" hidden="1" xr:uid="{189211BC-82D0-4269-82B8-5043B1470AEE}"/>
    <cellStyle name="Comma 2 108" xfId="54333" hidden="1" xr:uid="{BCA3C655-D01C-407A-8353-7672F6E2ADB2}"/>
    <cellStyle name="Comma 2 108" xfId="54556" hidden="1" xr:uid="{C1C20B7E-DD05-49BD-9A24-B37C60C609DA}"/>
    <cellStyle name="Comma 2 108" xfId="55231" hidden="1" xr:uid="{73A29FB7-517D-42D1-9339-1B6D3E514AE4}"/>
    <cellStyle name="Comma 2 108" xfId="55776" hidden="1" xr:uid="{B1DA81EC-EE87-4DAE-A7A0-5963849A74F9}"/>
    <cellStyle name="Comma 2 108" xfId="56057" hidden="1" xr:uid="{6B8B9694-E781-47A7-9FBD-E172DF9A186A}"/>
    <cellStyle name="Comma 2 108" xfId="56280" hidden="1" xr:uid="{ABC4A666-671E-48DE-999E-6749E536D022}"/>
    <cellStyle name="Comma 2 108" xfId="56941" hidden="1" xr:uid="{28F16930-61E7-46BD-A6DE-19C9ABFD6DBA}"/>
    <cellStyle name="Comma 2 108" xfId="57483" hidden="1" xr:uid="{FA2407F4-88FF-4809-9E8C-E3D183634D14}"/>
    <cellStyle name="Comma 2 108" xfId="57764" hidden="1" xr:uid="{2719433E-AE8A-4F97-A9D3-F5BCE24AE1E3}"/>
    <cellStyle name="Comma 2 108" xfId="57987" hidden="1" xr:uid="{DBEE2C4F-0029-4FB4-BA94-30A31C074EB7}"/>
    <cellStyle name="Comma 2 108" xfId="58637" hidden="1" xr:uid="{69D768F7-88FA-4284-8318-480525750299}"/>
    <cellStyle name="Comma 2 108" xfId="59177" hidden="1" xr:uid="{A7236707-7417-4DFA-BE60-68F629AD08CF}"/>
    <cellStyle name="Comma 2 108" xfId="59458" hidden="1" xr:uid="{29CA8B34-DE98-42DB-BB5E-EFFC2860EA5A}"/>
    <cellStyle name="Comma 2 108" xfId="59681" hidden="1" xr:uid="{11092869-F707-4BEF-9862-7FDAE1EACC29}"/>
    <cellStyle name="Comma 2 108" xfId="60305" hidden="1" xr:uid="{33B9D391-6525-48FA-B047-5F3B44527CA5}"/>
    <cellStyle name="Comma 2 108" xfId="60838" hidden="1" xr:uid="{7F2C2D28-D1E1-4E07-B893-A35EB14EA068}"/>
    <cellStyle name="Comma 2 108" xfId="61119" hidden="1" xr:uid="{A0EA17C7-0D8D-4BA2-865F-7DB2C4743B23}"/>
    <cellStyle name="Comma 2 108" xfId="61342" hidden="1" xr:uid="{F751298A-3713-4D92-ACD7-8FB370FCC36A}"/>
    <cellStyle name="Comma 2 108" xfId="61942" hidden="1" xr:uid="{F7831058-6360-4300-9229-7DCB2A07229A}"/>
    <cellStyle name="Comma 2 108" xfId="62473" hidden="1" xr:uid="{CB6669D9-AEB6-4D42-A6AA-C9FEEDB37731}"/>
    <cellStyle name="Comma 2 108" xfId="62754" hidden="1" xr:uid="{2AC5A3D6-D520-4868-B421-D90DCC97B530}"/>
    <cellStyle name="Comma 2 108" xfId="62977" hidden="1" xr:uid="{350F8BF5-73D7-4970-BEB4-034D91DF63AB}"/>
    <cellStyle name="Comma 2 108" xfId="63491" hidden="1" xr:uid="{8CFB863D-25C9-47C5-A5D2-62F40612ECA3}"/>
    <cellStyle name="Comma 2 108" xfId="63984" hidden="1" xr:uid="{7C239419-38EB-44C4-AB95-0A83F643D6DB}"/>
    <cellStyle name="Comma 2 109" xfId="811" hidden="1" xr:uid="{00000000-0005-0000-0000-00002E030000}"/>
    <cellStyle name="Comma 2 109" xfId="1466" hidden="1" xr:uid="{00000000-0005-0000-0000-0000BD050000}"/>
    <cellStyle name="Comma 2 109" xfId="2009" hidden="1" xr:uid="{00000000-0005-0000-0000-0000DC070000}"/>
    <cellStyle name="Comma 2 109" xfId="2290" hidden="1" xr:uid="{00000000-0005-0000-0000-0000F5080000}"/>
    <cellStyle name="Comma 2 109" xfId="2513" hidden="1" xr:uid="{00000000-0005-0000-0000-0000D4090000}"/>
    <cellStyle name="Comma 2 109" xfId="4036" hidden="1" xr:uid="{00000000-0005-0000-0000-0000C70F0000}"/>
    <cellStyle name="Comma 2 109" xfId="4112" hidden="1" xr:uid="{00000000-0005-0000-0000-000013100000}"/>
    <cellStyle name="Comma 2 109" xfId="4148" hidden="1" xr:uid="{00000000-0005-0000-0000-000037100000}"/>
    <cellStyle name="Comma 2 109" xfId="4602" hidden="1" xr:uid="{00000000-0005-0000-0000-0000FD110000}"/>
    <cellStyle name="Comma 2 109" xfId="5263" hidden="1" xr:uid="{00000000-0005-0000-0000-000092140000}"/>
    <cellStyle name="Comma 2 109" xfId="5811" hidden="1" xr:uid="{00000000-0005-0000-0000-0000B6160000}"/>
    <cellStyle name="Comma 2 109" xfId="6092" hidden="1" xr:uid="{00000000-0005-0000-0000-0000CF170000}"/>
    <cellStyle name="Comma 2 109" xfId="6315" hidden="1" xr:uid="{00000000-0005-0000-0000-0000AE180000}"/>
    <cellStyle name="Comma 2 109" xfId="6821" hidden="1" xr:uid="{00000000-0005-0000-0000-0000A81A0000}"/>
    <cellStyle name="Comma 2 109" xfId="7028" hidden="1" xr:uid="{00000000-0005-0000-0000-0000771B0000}"/>
    <cellStyle name="Comma 2 109" xfId="7482" hidden="1" xr:uid="{00000000-0005-0000-0000-00003D1D0000}"/>
    <cellStyle name="Comma 2 109" xfId="8030" hidden="1" xr:uid="{00000000-0005-0000-0000-0000611F0000}"/>
    <cellStyle name="Comma 2 109" xfId="8311" hidden="1" xr:uid="{00000000-0005-0000-0000-00007A200000}"/>
    <cellStyle name="Comma 2 109" xfId="8534" hidden="1" xr:uid="{00000000-0005-0000-0000-000059210000}"/>
    <cellStyle name="Comma 2 109" xfId="8784" hidden="1" xr:uid="{00000000-0005-0000-0000-000053220000}"/>
    <cellStyle name="Comma 2 109" xfId="9238" hidden="1" xr:uid="{00000000-0005-0000-0000-000019240000}"/>
    <cellStyle name="Comma 2 109" xfId="9786" hidden="1" xr:uid="{00000000-0005-0000-0000-00003D260000}"/>
    <cellStyle name="Comma 2 109" xfId="10067" hidden="1" xr:uid="{00000000-0005-0000-0000-000056270000}"/>
    <cellStyle name="Comma 2 109" xfId="10290" hidden="1" xr:uid="{00000000-0005-0000-0000-000035280000}"/>
    <cellStyle name="Comma 2 109" xfId="10540" hidden="1" xr:uid="{00000000-0005-0000-0000-00002F290000}"/>
    <cellStyle name="Comma 2 109" xfId="10994" hidden="1" xr:uid="{00000000-0005-0000-0000-0000F52A0000}"/>
    <cellStyle name="Comma 2 109" xfId="11542" hidden="1" xr:uid="{00000000-0005-0000-0000-0000192D0000}"/>
    <cellStyle name="Comma 2 109" xfId="11823" hidden="1" xr:uid="{00000000-0005-0000-0000-0000322E0000}"/>
    <cellStyle name="Comma 2 109" xfId="12046" hidden="1" xr:uid="{00000000-0005-0000-0000-0000112F0000}"/>
    <cellStyle name="Comma 2 109" xfId="12296" hidden="1" xr:uid="{00000000-0005-0000-0000-00000B300000}"/>
    <cellStyle name="Comma 2 109" xfId="12750" hidden="1" xr:uid="{00000000-0005-0000-0000-0000D1310000}"/>
    <cellStyle name="Comma 2 109" xfId="13298" hidden="1" xr:uid="{00000000-0005-0000-0000-0000F5330000}"/>
    <cellStyle name="Comma 2 109" xfId="13579" hidden="1" xr:uid="{00000000-0005-0000-0000-00000E350000}"/>
    <cellStyle name="Comma 2 109" xfId="13802" hidden="1" xr:uid="{00000000-0005-0000-0000-0000ED350000}"/>
    <cellStyle name="Comma 2 109" xfId="14052" hidden="1" xr:uid="{00000000-0005-0000-0000-0000E7360000}"/>
    <cellStyle name="Comma 2 109" xfId="14506" hidden="1" xr:uid="{00000000-0005-0000-0000-0000AD380000}"/>
    <cellStyle name="Comma 2 109" xfId="15054" hidden="1" xr:uid="{00000000-0005-0000-0000-0000D13A0000}"/>
    <cellStyle name="Comma 2 109" xfId="15335" hidden="1" xr:uid="{00000000-0005-0000-0000-0000EA3B0000}"/>
    <cellStyle name="Comma 2 109" xfId="15558" hidden="1" xr:uid="{00000000-0005-0000-0000-0000C93C0000}"/>
    <cellStyle name="Comma 2 109" xfId="15805" hidden="1" xr:uid="{00000000-0005-0000-0000-0000C03D0000}"/>
    <cellStyle name="Comma 2 109" xfId="16259" hidden="1" xr:uid="{00000000-0005-0000-0000-0000863F0000}"/>
    <cellStyle name="Comma 2 109" xfId="16807" hidden="1" xr:uid="{00000000-0005-0000-0000-0000AA410000}"/>
    <cellStyle name="Comma 2 109" xfId="17088" hidden="1" xr:uid="{00000000-0005-0000-0000-0000C3420000}"/>
    <cellStyle name="Comma 2 109" xfId="17311" hidden="1" xr:uid="{00000000-0005-0000-0000-0000A2430000}"/>
    <cellStyle name="Comma 2 109" xfId="17555" hidden="1" xr:uid="{00000000-0005-0000-0000-000096440000}"/>
    <cellStyle name="Comma 2 109" xfId="18009" hidden="1" xr:uid="{00000000-0005-0000-0000-00005C460000}"/>
    <cellStyle name="Comma 2 109" xfId="18557" hidden="1" xr:uid="{00000000-0005-0000-0000-000080480000}"/>
    <cellStyle name="Comma 2 109" xfId="18838" hidden="1" xr:uid="{00000000-0005-0000-0000-000099490000}"/>
    <cellStyle name="Comma 2 109" xfId="19061" hidden="1" xr:uid="{00000000-0005-0000-0000-0000784A0000}"/>
    <cellStyle name="Comma 2 109" xfId="19301" hidden="1" xr:uid="{00000000-0005-0000-0000-0000684B0000}"/>
    <cellStyle name="Comma 2 109" xfId="19753" hidden="1" xr:uid="{00000000-0005-0000-0000-00002C4D0000}"/>
    <cellStyle name="Comma 2 109" xfId="20301" hidden="1" xr:uid="{00000000-0005-0000-0000-0000504F0000}"/>
    <cellStyle name="Comma 2 109" xfId="20582" hidden="1" xr:uid="{00000000-0005-0000-0000-000069500000}"/>
    <cellStyle name="Comma 2 109" xfId="20805" hidden="1" xr:uid="{00000000-0005-0000-0000-000048510000}"/>
    <cellStyle name="Comma 2 109" xfId="21039" hidden="1" xr:uid="{00000000-0005-0000-0000-000032520000}"/>
    <cellStyle name="Comma 2 109" xfId="21488" hidden="1" xr:uid="{00000000-0005-0000-0000-0000F3530000}"/>
    <cellStyle name="Comma 2 109" xfId="22035" hidden="1" xr:uid="{00000000-0005-0000-0000-000016560000}"/>
    <cellStyle name="Comma 2 109" xfId="22316" hidden="1" xr:uid="{00000000-0005-0000-0000-00002F570000}"/>
    <cellStyle name="Comma 2 109" xfId="22539" hidden="1" xr:uid="{00000000-0005-0000-0000-00000E580000}"/>
    <cellStyle name="Comma 2 109" xfId="22767" hidden="1" xr:uid="{00000000-0005-0000-0000-0000F2580000}"/>
    <cellStyle name="Comma 2 109" xfId="23214" hidden="1" xr:uid="{00000000-0005-0000-0000-0000B15A0000}"/>
    <cellStyle name="Comma 2 109" xfId="23759" hidden="1" xr:uid="{00000000-0005-0000-0000-0000D25C0000}"/>
    <cellStyle name="Comma 2 109" xfId="24040" hidden="1" xr:uid="{00000000-0005-0000-0000-0000EB5D0000}"/>
    <cellStyle name="Comma 2 109" xfId="24263" hidden="1" xr:uid="{00000000-0005-0000-0000-0000CA5E0000}"/>
    <cellStyle name="Comma 2 109" xfId="24483" hidden="1" xr:uid="{00000000-0005-0000-0000-0000A65F0000}"/>
    <cellStyle name="Comma 2 109" xfId="24924" hidden="1" xr:uid="{00000000-0005-0000-0000-00005F610000}"/>
    <cellStyle name="Comma 2 109" xfId="25466" hidden="1" xr:uid="{00000000-0005-0000-0000-00007D630000}"/>
    <cellStyle name="Comma 2 109" xfId="25747" hidden="1" xr:uid="{00000000-0005-0000-0000-000096640000}"/>
    <cellStyle name="Comma 2 109" xfId="25970" hidden="1" xr:uid="{00000000-0005-0000-0000-000075650000}"/>
    <cellStyle name="Comma 2 109" xfId="26620" hidden="1" xr:uid="{00000000-0005-0000-0000-0000FF670000}"/>
    <cellStyle name="Comma 2 109" xfId="27160" hidden="1" xr:uid="{00000000-0005-0000-0000-00001B6A0000}"/>
    <cellStyle name="Comma 2 109" xfId="27441" hidden="1" xr:uid="{00000000-0005-0000-0000-0000346B0000}"/>
    <cellStyle name="Comma 2 109" xfId="27664" hidden="1" xr:uid="{00000000-0005-0000-0000-0000136C0000}"/>
    <cellStyle name="Comma 2 109" xfId="28288" hidden="1" xr:uid="{00000000-0005-0000-0000-0000836E0000}"/>
    <cellStyle name="Comma 2 109" xfId="28821" hidden="1" xr:uid="{00000000-0005-0000-0000-000098700000}"/>
    <cellStyle name="Comma 2 109" xfId="29102" hidden="1" xr:uid="{00000000-0005-0000-0000-0000B1710000}"/>
    <cellStyle name="Comma 2 109" xfId="29325" hidden="1" xr:uid="{00000000-0005-0000-0000-000090720000}"/>
    <cellStyle name="Comma 2 109" xfId="29925" hidden="1" xr:uid="{00000000-0005-0000-0000-0000E8740000}"/>
    <cellStyle name="Comma 2 109" xfId="30456" hidden="1" xr:uid="{00000000-0005-0000-0000-0000FB760000}"/>
    <cellStyle name="Comma 2 109" xfId="30737" hidden="1" xr:uid="{00000000-0005-0000-0000-000014780000}"/>
    <cellStyle name="Comma 2 109" xfId="30960" hidden="1" xr:uid="{00000000-0005-0000-0000-0000F3780000}"/>
    <cellStyle name="Comma 2 109" xfId="31474" hidden="1" xr:uid="{00000000-0005-0000-0000-0000F57A0000}"/>
    <cellStyle name="Comma 2 109" xfId="31967" hidden="1" xr:uid="{00000000-0005-0000-0000-0000E27C0000}"/>
    <cellStyle name="Comma 2 109" xfId="32864" hidden="1" xr:uid="{F0161818-1F8D-45AE-A7D7-1CDDCDD13D73}"/>
    <cellStyle name="Comma 2 109" xfId="33499" hidden="1" xr:uid="{79CD650D-4809-4641-BC9D-F4DBF607591D}"/>
    <cellStyle name="Comma 2 109" xfId="34039" hidden="1" xr:uid="{81066688-F5D7-4B62-8831-45BF45422BCB}"/>
    <cellStyle name="Comma 2 109" xfId="34320" hidden="1" xr:uid="{B5F30217-92B3-4803-93FD-982CED763008}"/>
    <cellStyle name="Comma 2 109" xfId="34543" hidden="1" xr:uid="{5506BE78-48F2-4621-9C01-8BB8C65B8A5F}"/>
    <cellStyle name="Comma 2 109" xfId="36055" hidden="1" xr:uid="{10C14B8D-2DFC-48E3-A17B-38BECABC4B98}"/>
    <cellStyle name="Comma 2 109" xfId="36131" hidden="1" xr:uid="{A728C356-E9E2-4B5C-A38F-093AC08719E3}"/>
    <cellStyle name="Comma 2 109" xfId="36167" hidden="1" xr:uid="{B561CFAA-86AA-4C09-A0F8-4C904D48A679}"/>
    <cellStyle name="Comma 2 109" xfId="36621" hidden="1" xr:uid="{62ED8F14-1F04-42FB-913B-C649FB9BF774}"/>
    <cellStyle name="Comma 2 109" xfId="37282" hidden="1" xr:uid="{0BA02DFF-DF02-4EBC-AD3E-FC554DA73413}"/>
    <cellStyle name="Comma 2 109" xfId="37830" hidden="1" xr:uid="{DC55C9F9-265A-4685-8D09-EF2360BEA25C}"/>
    <cellStyle name="Comma 2 109" xfId="38111" hidden="1" xr:uid="{F2B47A44-4B2A-483D-A1BB-460357A47BD9}"/>
    <cellStyle name="Comma 2 109" xfId="38334" hidden="1" xr:uid="{243D4B37-283D-4C56-9F54-CD2C1E23B520}"/>
    <cellStyle name="Comma 2 109" xfId="38840" hidden="1" xr:uid="{9C9EF80C-539B-443F-AF69-F2926AFD3FE6}"/>
    <cellStyle name="Comma 2 109" xfId="39047" hidden="1" xr:uid="{52285358-85B1-4190-A3C9-7D1C6BD40F48}"/>
    <cellStyle name="Comma 2 109" xfId="39501" hidden="1" xr:uid="{A87388EB-6206-4031-9327-6250B5314240}"/>
    <cellStyle name="Comma 2 109" xfId="40049" hidden="1" xr:uid="{DB1DE431-C483-4189-B5EB-A00FDE888E45}"/>
    <cellStyle name="Comma 2 109" xfId="40330" hidden="1" xr:uid="{D63E965E-A9DD-454D-BECC-E0266B4B6A72}"/>
    <cellStyle name="Comma 2 109" xfId="40553" hidden="1" xr:uid="{92EF7478-DD22-4B1C-A243-E489DDD07400}"/>
    <cellStyle name="Comma 2 109" xfId="40803" hidden="1" xr:uid="{404C5F95-0F54-49BB-A664-D376A449B868}"/>
    <cellStyle name="Comma 2 109" xfId="41257" hidden="1" xr:uid="{D33C8BE7-E01C-4C7F-9585-E2F3D04DBD5C}"/>
    <cellStyle name="Comma 2 109" xfId="41805" hidden="1" xr:uid="{CAC69E47-74BE-4E27-920C-AEFB4B0393BA}"/>
    <cellStyle name="Comma 2 109" xfId="42086" hidden="1" xr:uid="{5E25142E-9729-431F-9786-08C84712D8CB}"/>
    <cellStyle name="Comma 2 109" xfId="42309" hidden="1" xr:uid="{DA2E98DA-8E43-4B6F-945A-90DE0017F15F}"/>
    <cellStyle name="Comma 2 109" xfId="42559" hidden="1" xr:uid="{4C580D83-05B2-4122-9C23-4A331D5C52A0}"/>
    <cellStyle name="Comma 2 109" xfId="43013" hidden="1" xr:uid="{85E3BABB-919C-43C6-9EBC-30BBDABE79FC}"/>
    <cellStyle name="Comma 2 109" xfId="43561" hidden="1" xr:uid="{2BDDA44D-C1BC-4D0B-85AF-324C41856BF0}"/>
    <cellStyle name="Comma 2 109" xfId="43842" hidden="1" xr:uid="{BD3BA67D-34FA-4615-B3B9-17BF39F027D3}"/>
    <cellStyle name="Comma 2 109" xfId="44065" hidden="1" xr:uid="{F9F4514C-7283-4317-A4C1-832AFE2EAB7A}"/>
    <cellStyle name="Comma 2 109" xfId="44315" hidden="1" xr:uid="{4628E953-D381-46F3-83B5-3F0F95757F71}"/>
    <cellStyle name="Comma 2 109" xfId="44769" hidden="1" xr:uid="{A5C6BB4B-335A-4A1D-9D31-47175B83B547}"/>
    <cellStyle name="Comma 2 109" xfId="45317" hidden="1" xr:uid="{8C108640-A354-4A15-AE35-EFB815B561FF}"/>
    <cellStyle name="Comma 2 109" xfId="45598" hidden="1" xr:uid="{62267E0D-E6E1-40E1-A209-E50153557B03}"/>
    <cellStyle name="Comma 2 109" xfId="45821" hidden="1" xr:uid="{93926BB7-9CA6-4D24-84C6-0BE1F9D2C21F}"/>
    <cellStyle name="Comma 2 109" xfId="46071" hidden="1" xr:uid="{46054C5B-B806-48E1-A1E1-14F9C33316B8}"/>
    <cellStyle name="Comma 2 109" xfId="46525" hidden="1" xr:uid="{DF08FFCB-5113-468E-9C7F-F2BB80D0B44A}"/>
    <cellStyle name="Comma 2 109" xfId="47073" hidden="1" xr:uid="{CCF36BC3-33BF-4884-A112-8BBFD0C294DC}"/>
    <cellStyle name="Comma 2 109" xfId="47354" hidden="1" xr:uid="{2AA0C58F-29A2-44DF-880A-EAD6ACF8A5B7}"/>
    <cellStyle name="Comma 2 109" xfId="47577" hidden="1" xr:uid="{2FF46FF4-D34F-4AF2-B702-0EC6424377C9}"/>
    <cellStyle name="Comma 2 109" xfId="47824" hidden="1" xr:uid="{4985927B-941B-4609-8BD1-0A251C0EA106}"/>
    <cellStyle name="Comma 2 109" xfId="48278" hidden="1" xr:uid="{9DE1ECB2-ABA6-4476-959A-5AE2E0C8979C}"/>
    <cellStyle name="Comma 2 109" xfId="48826" hidden="1" xr:uid="{F44D81DB-ED1C-49EE-A16D-0C6206B7B7AE}"/>
    <cellStyle name="Comma 2 109" xfId="49107" hidden="1" xr:uid="{5C9736E4-3E37-4718-8388-5C55B38990DF}"/>
    <cellStyle name="Comma 2 109" xfId="49330" hidden="1" xr:uid="{8073A313-C867-4D2A-8291-C6A0CB6DBFB8}"/>
    <cellStyle name="Comma 2 109" xfId="49574" hidden="1" xr:uid="{911497CE-D944-4E82-8D80-96A5D6520DC4}"/>
    <cellStyle name="Comma 2 109" xfId="50028" hidden="1" xr:uid="{E6897738-07D9-493E-850B-7DBA39AFEAB8}"/>
    <cellStyle name="Comma 2 109" xfId="50576" hidden="1" xr:uid="{FB8D0917-224D-419B-91E2-FA44E8BD9092}"/>
    <cellStyle name="Comma 2 109" xfId="50857" hidden="1" xr:uid="{36269DCE-8328-48F5-A38A-D5F37CB219F2}"/>
    <cellStyle name="Comma 2 109" xfId="51080" hidden="1" xr:uid="{86660A4B-3B44-4B9C-AD3F-5E801F694BA3}"/>
    <cellStyle name="Comma 2 109" xfId="51320" hidden="1" xr:uid="{CECEDC2A-30A9-4ACC-ACC4-A373F9310470}"/>
    <cellStyle name="Comma 2 109" xfId="51772" hidden="1" xr:uid="{2424B2C7-021A-40CC-9155-5831E74D3D5F}"/>
    <cellStyle name="Comma 2 109" xfId="52320" hidden="1" xr:uid="{4F90AABC-1253-4826-A989-7CE3CD909610}"/>
    <cellStyle name="Comma 2 109" xfId="52601" hidden="1" xr:uid="{AB82E631-C2CD-41DB-9A5D-9694EE4A9849}"/>
    <cellStyle name="Comma 2 109" xfId="52824" hidden="1" xr:uid="{784D3911-F021-441D-A060-02770CFD82C3}"/>
    <cellStyle name="Comma 2 109" xfId="53058" hidden="1" xr:uid="{3CE95B51-CB9D-4F3A-96EB-1DE766A81111}"/>
    <cellStyle name="Comma 2 109" xfId="53507" hidden="1" xr:uid="{30D0417F-34F4-444A-BC10-A2E960385F79}"/>
    <cellStyle name="Comma 2 109" xfId="54054" hidden="1" xr:uid="{3FAF977B-68DF-4CC0-BAF1-88F95E480BDC}"/>
    <cellStyle name="Comma 2 109" xfId="54335" hidden="1" xr:uid="{5CD4EC0F-9338-4928-BED6-09D0220862F3}"/>
    <cellStyle name="Comma 2 109" xfId="54558" hidden="1" xr:uid="{2D03B87B-3BBB-4A46-8CF0-93A288A9D9BA}"/>
    <cellStyle name="Comma 2 109" xfId="54786" hidden="1" xr:uid="{DDE30858-322D-40AC-9EA5-5343CADBEE7E}"/>
    <cellStyle name="Comma 2 109" xfId="55233" hidden="1" xr:uid="{8940D9AA-F92F-43D8-94B1-6511EEE8F970}"/>
    <cellStyle name="Comma 2 109" xfId="55778" hidden="1" xr:uid="{17F8B656-3514-438E-A3E8-00544680E7EF}"/>
    <cellStyle name="Comma 2 109" xfId="56059" hidden="1" xr:uid="{B01D5149-83CD-425D-BDEF-CBEA69B285E4}"/>
    <cellStyle name="Comma 2 109" xfId="56282" hidden="1" xr:uid="{EAD82DE7-043F-4BF1-B2FB-4AC59F1619E5}"/>
    <cellStyle name="Comma 2 109" xfId="56502" hidden="1" xr:uid="{84978CC9-B4D5-4B98-9B13-8D4CC71AB822}"/>
    <cellStyle name="Comma 2 109" xfId="56943" hidden="1" xr:uid="{123B7AB5-BE64-45AC-AFEF-98D75885B2B0}"/>
    <cellStyle name="Comma 2 109" xfId="57485" hidden="1" xr:uid="{679E371B-F8E9-4A22-9FC0-A9A8979B3AC1}"/>
    <cellStyle name="Comma 2 109" xfId="57766" hidden="1" xr:uid="{14B9145B-6C49-48EB-8CAD-35909F3EB04F}"/>
    <cellStyle name="Comma 2 109" xfId="57989" hidden="1" xr:uid="{8622542F-4021-4DCF-8B20-26A7BFD4D42B}"/>
    <cellStyle name="Comma 2 109" xfId="58639" hidden="1" xr:uid="{4740654D-D6A5-486D-BC69-A8B702110398}"/>
    <cellStyle name="Comma 2 109" xfId="59179" hidden="1" xr:uid="{1EC6B130-CE7E-4F38-BB21-B4890E1018D6}"/>
    <cellStyle name="Comma 2 109" xfId="59460" hidden="1" xr:uid="{EE1A6644-7DED-43AA-96CB-AD42C807C670}"/>
    <cellStyle name="Comma 2 109" xfId="59683" hidden="1" xr:uid="{63F73A4A-F633-44A0-A262-CF4084BC7A5E}"/>
    <cellStyle name="Comma 2 109" xfId="60307" hidden="1" xr:uid="{94E80FC9-883E-43E7-8D29-AC443AD5C10A}"/>
    <cellStyle name="Comma 2 109" xfId="60840" hidden="1" xr:uid="{8970FC27-9B0F-43F4-9399-FCED7F9699D8}"/>
    <cellStyle name="Comma 2 109" xfId="61121" hidden="1" xr:uid="{D15D78BC-F6B9-488F-A90E-C6A6CC63E215}"/>
    <cellStyle name="Comma 2 109" xfId="61344" hidden="1" xr:uid="{3E02C458-9BED-49AD-8A1F-666D4CF37C3B}"/>
    <cellStyle name="Comma 2 109" xfId="61944" hidden="1" xr:uid="{B7CDAC60-ECB3-45C2-BC3F-85F20DA230C6}"/>
    <cellStyle name="Comma 2 109" xfId="62475" hidden="1" xr:uid="{EB56097B-C982-4037-A906-6C6DF7BEA7C6}"/>
    <cellStyle name="Comma 2 109" xfId="62756" hidden="1" xr:uid="{59D6638C-806D-47DD-8726-FDC0D0FB554D}"/>
    <cellStyle name="Comma 2 109" xfId="62979" hidden="1" xr:uid="{16640556-3664-471D-B72B-24823EDCA9C8}"/>
    <cellStyle name="Comma 2 109" xfId="63493" hidden="1" xr:uid="{D4ADFEDD-BA64-4885-81DB-BDD30B553232}"/>
    <cellStyle name="Comma 2 109" xfId="63986" hidden="1" xr:uid="{59CE7AEB-8570-4EC2-AACF-F2365BF005BC}"/>
    <cellStyle name="Comma 2 11" xfId="409" hidden="1" xr:uid="{00000000-0005-0000-0000-00009C010000}"/>
    <cellStyle name="Comma 2 11" xfId="1068" hidden="1" xr:uid="{00000000-0005-0000-0000-00002F040000}"/>
    <cellStyle name="Comma 2 11" xfId="1635" hidden="1" xr:uid="{00000000-0005-0000-0000-000066060000}"/>
    <cellStyle name="Comma 2 11" xfId="2006" hidden="1" xr:uid="{00000000-0005-0000-0000-0000D9070000}"/>
    <cellStyle name="Comma 2 11" xfId="2287" hidden="1" xr:uid="{00000000-0005-0000-0000-0000F2080000}"/>
    <cellStyle name="Comma 2 11" xfId="4200" hidden="1" xr:uid="{00000000-0005-0000-0000-00006B100000}"/>
    <cellStyle name="Comma 2 11" xfId="4861" hidden="1" xr:uid="{00000000-0005-0000-0000-000000130000}"/>
    <cellStyle name="Comma 2 11" xfId="5432" hidden="1" xr:uid="{00000000-0005-0000-0000-00003B150000}"/>
    <cellStyle name="Comma 2 11" xfId="5808" hidden="1" xr:uid="{00000000-0005-0000-0000-0000B3160000}"/>
    <cellStyle name="Comma 2 11" xfId="6089" hidden="1" xr:uid="{00000000-0005-0000-0000-0000CC170000}"/>
    <cellStyle name="Comma 2 11" xfId="6419" hidden="1" xr:uid="{00000000-0005-0000-0000-000016190000}"/>
    <cellStyle name="Comma 2 11" xfId="6932" hidden="1" xr:uid="{00000000-0005-0000-0000-0000171B0000}"/>
    <cellStyle name="Comma 2 11" xfId="7080" hidden="1" xr:uid="{00000000-0005-0000-0000-0000AB1B0000}"/>
    <cellStyle name="Comma 2 11" xfId="7651" hidden="1" xr:uid="{00000000-0005-0000-0000-0000E61D0000}"/>
    <cellStyle name="Comma 2 11" xfId="8027" hidden="1" xr:uid="{00000000-0005-0000-0000-00005E1F0000}"/>
    <cellStyle name="Comma 2 11" xfId="8308" hidden="1" xr:uid="{00000000-0005-0000-0000-000077200000}"/>
    <cellStyle name="Comma 2 11" xfId="8688" hidden="1" xr:uid="{00000000-0005-0000-0000-0000F3210000}"/>
    <cellStyle name="Comma 2 11" xfId="8836" hidden="1" xr:uid="{00000000-0005-0000-0000-000087220000}"/>
    <cellStyle name="Comma 2 11" xfId="9407" hidden="1" xr:uid="{00000000-0005-0000-0000-0000C2240000}"/>
    <cellStyle name="Comma 2 11" xfId="9783" hidden="1" xr:uid="{00000000-0005-0000-0000-00003A260000}"/>
    <cellStyle name="Comma 2 11" xfId="10064" hidden="1" xr:uid="{00000000-0005-0000-0000-000053270000}"/>
    <cellStyle name="Comma 2 11" xfId="10444" hidden="1" xr:uid="{00000000-0005-0000-0000-0000CF280000}"/>
    <cellStyle name="Comma 2 11" xfId="10592" hidden="1" xr:uid="{00000000-0005-0000-0000-000063290000}"/>
    <cellStyle name="Comma 2 11" xfId="11163" hidden="1" xr:uid="{00000000-0005-0000-0000-00009E2B0000}"/>
    <cellStyle name="Comma 2 11" xfId="11539" hidden="1" xr:uid="{00000000-0005-0000-0000-0000162D0000}"/>
    <cellStyle name="Comma 2 11" xfId="11820" hidden="1" xr:uid="{00000000-0005-0000-0000-00002F2E0000}"/>
    <cellStyle name="Comma 2 11" xfId="12200" hidden="1" xr:uid="{00000000-0005-0000-0000-0000AB2F0000}"/>
    <cellStyle name="Comma 2 11" xfId="12348" hidden="1" xr:uid="{00000000-0005-0000-0000-00003F300000}"/>
    <cellStyle name="Comma 2 11" xfId="12919" hidden="1" xr:uid="{00000000-0005-0000-0000-00007A320000}"/>
    <cellStyle name="Comma 2 11" xfId="13295" hidden="1" xr:uid="{00000000-0005-0000-0000-0000F2330000}"/>
    <cellStyle name="Comma 2 11" xfId="13576" hidden="1" xr:uid="{00000000-0005-0000-0000-00000B350000}"/>
    <cellStyle name="Comma 2 11" xfId="13956" hidden="1" xr:uid="{00000000-0005-0000-0000-000087360000}"/>
    <cellStyle name="Comma 2 11" xfId="14104" hidden="1" xr:uid="{00000000-0005-0000-0000-00001B370000}"/>
    <cellStyle name="Comma 2 11" xfId="14675" hidden="1" xr:uid="{00000000-0005-0000-0000-000056390000}"/>
    <cellStyle name="Comma 2 11" xfId="15051" hidden="1" xr:uid="{00000000-0005-0000-0000-0000CE3A0000}"/>
    <cellStyle name="Comma 2 11" xfId="15332" hidden="1" xr:uid="{00000000-0005-0000-0000-0000E73B0000}"/>
    <cellStyle name="Comma 2 11" xfId="15712" hidden="1" xr:uid="{00000000-0005-0000-0000-0000633D0000}"/>
    <cellStyle name="Comma 2 11" xfId="15857" hidden="1" xr:uid="{00000000-0005-0000-0000-0000F43D0000}"/>
    <cellStyle name="Comma 2 11" xfId="16428" hidden="1" xr:uid="{00000000-0005-0000-0000-00002F400000}"/>
    <cellStyle name="Comma 2 11" xfId="16804" hidden="1" xr:uid="{00000000-0005-0000-0000-0000A7410000}"/>
    <cellStyle name="Comma 2 11" xfId="17085" hidden="1" xr:uid="{00000000-0005-0000-0000-0000C0420000}"/>
    <cellStyle name="Comma 2 11" xfId="17464" hidden="1" xr:uid="{00000000-0005-0000-0000-00003B440000}"/>
    <cellStyle name="Comma 2 11" xfId="17607" hidden="1" xr:uid="{00000000-0005-0000-0000-0000CA440000}"/>
    <cellStyle name="Comma 2 11" xfId="18178" hidden="1" xr:uid="{00000000-0005-0000-0000-000005470000}"/>
    <cellStyle name="Comma 2 11" xfId="18554" hidden="1" xr:uid="{00000000-0005-0000-0000-00007D480000}"/>
    <cellStyle name="Comma 2 11" xfId="18835" hidden="1" xr:uid="{00000000-0005-0000-0000-000096490000}"/>
    <cellStyle name="Comma 2 11" xfId="19213" hidden="1" xr:uid="{00000000-0005-0000-0000-0000104B0000}"/>
    <cellStyle name="Comma 2 11" xfId="19352" hidden="1" xr:uid="{00000000-0005-0000-0000-00009B4B0000}"/>
    <cellStyle name="Comma 2 11" xfId="19922" hidden="1" xr:uid="{00000000-0005-0000-0000-0000D54D0000}"/>
    <cellStyle name="Comma 2 11" xfId="20298" hidden="1" xr:uid="{00000000-0005-0000-0000-00004D4F0000}"/>
    <cellStyle name="Comma 2 11" xfId="20579" hidden="1" xr:uid="{00000000-0005-0000-0000-000066500000}"/>
    <cellStyle name="Comma 2 11" xfId="20956" hidden="1" xr:uid="{00000000-0005-0000-0000-0000DF510000}"/>
    <cellStyle name="Comma 2 11" xfId="21090" hidden="1" xr:uid="{00000000-0005-0000-0000-000065520000}"/>
    <cellStyle name="Comma 2 11" xfId="21656" hidden="1" xr:uid="{00000000-0005-0000-0000-00009B540000}"/>
    <cellStyle name="Comma 2 11" xfId="22032" hidden="1" xr:uid="{00000000-0005-0000-0000-000013560000}"/>
    <cellStyle name="Comma 2 11" xfId="22313" hidden="1" xr:uid="{00000000-0005-0000-0000-00002C570000}"/>
    <cellStyle name="Comma 2 11" xfId="22686" hidden="1" xr:uid="{00000000-0005-0000-0000-0000A1580000}"/>
    <cellStyle name="Comma 2 11" xfId="22818" hidden="1" xr:uid="{00000000-0005-0000-0000-000025590000}"/>
    <cellStyle name="Comma 2 11" xfId="23380" hidden="1" xr:uid="{00000000-0005-0000-0000-0000575B0000}"/>
    <cellStyle name="Comma 2 11" xfId="23756" hidden="1" xr:uid="{00000000-0005-0000-0000-0000CF5C0000}"/>
    <cellStyle name="Comma 2 11" xfId="24037" hidden="1" xr:uid="{00000000-0005-0000-0000-0000E85D0000}"/>
    <cellStyle name="Comma 2 11" xfId="24409" hidden="1" xr:uid="{00000000-0005-0000-0000-00005C5F0000}"/>
    <cellStyle name="Comma 2 11" xfId="24531" hidden="1" xr:uid="{00000000-0005-0000-0000-0000D65F0000}"/>
    <cellStyle name="Comma 2 11" xfId="25087" hidden="1" xr:uid="{00000000-0005-0000-0000-000002620000}"/>
    <cellStyle name="Comma 2 11" xfId="25463" hidden="1" xr:uid="{00000000-0005-0000-0000-00007A630000}"/>
    <cellStyle name="Comma 2 11" xfId="25744" hidden="1" xr:uid="{00000000-0005-0000-0000-000093640000}"/>
    <cellStyle name="Comma 2 11" xfId="26112" hidden="1" xr:uid="{00000000-0005-0000-0000-000003660000}"/>
    <cellStyle name="Comma 2 11" xfId="26228" hidden="1" xr:uid="{00000000-0005-0000-0000-000077660000}"/>
    <cellStyle name="Comma 2 11" xfId="26781" hidden="1" xr:uid="{00000000-0005-0000-0000-0000A0680000}"/>
    <cellStyle name="Comma 2 11" xfId="27157" hidden="1" xr:uid="{00000000-0005-0000-0000-0000186A0000}"/>
    <cellStyle name="Comma 2 11" xfId="27438" hidden="1" xr:uid="{00000000-0005-0000-0000-0000316B0000}"/>
    <cellStyle name="Comma 2 11" xfId="27799" hidden="1" xr:uid="{00000000-0005-0000-0000-00009A6C0000}"/>
    <cellStyle name="Comma 2 11" xfId="27905" hidden="1" xr:uid="{00000000-0005-0000-0000-0000046D0000}"/>
    <cellStyle name="Comma 2 11" xfId="28442" hidden="1" xr:uid="{00000000-0005-0000-0000-00001D6F0000}"/>
    <cellStyle name="Comma 2 11" xfId="28818" hidden="1" xr:uid="{00000000-0005-0000-0000-000095700000}"/>
    <cellStyle name="Comma 2 11" xfId="29099" hidden="1" xr:uid="{00000000-0005-0000-0000-0000AE710000}"/>
    <cellStyle name="Comma 2 11" xfId="29454" hidden="1" xr:uid="{00000000-0005-0000-0000-000011730000}"/>
    <cellStyle name="Comma 2 11" xfId="29552" hidden="1" xr:uid="{00000000-0005-0000-0000-000073730000}"/>
    <cellStyle name="Comma 2 11" xfId="30077" hidden="1" xr:uid="{00000000-0005-0000-0000-000080750000}"/>
    <cellStyle name="Comma 2 11" xfId="30453" hidden="1" xr:uid="{00000000-0005-0000-0000-0000F8760000}"/>
    <cellStyle name="Comma 2 11" xfId="30734" hidden="1" xr:uid="{00000000-0005-0000-0000-000011780000}"/>
    <cellStyle name="Comma 2 11" xfId="31138" hidden="1" xr:uid="{00000000-0005-0000-0000-0000A5790000}"/>
    <cellStyle name="Comma 2 11" xfId="31599" hidden="1" xr:uid="{00000000-0005-0000-0000-0000727B0000}"/>
    <cellStyle name="Comma 2 11" xfId="31964" hidden="1" xr:uid="{00000000-0005-0000-0000-0000DF7C0000}"/>
    <cellStyle name="Comma 2 11" xfId="32462" hidden="1" xr:uid="{61296AA8-CDC3-40EF-A5F9-A9836797A23C}"/>
    <cellStyle name="Comma 2 11" xfId="33104" hidden="1" xr:uid="{38EFE433-9098-49D4-908D-FD3EF70B11E4}"/>
    <cellStyle name="Comma 2 11" xfId="33668" hidden="1" xr:uid="{F3B21416-325E-4F98-81EC-7F0D3BF342A2}"/>
    <cellStyle name="Comma 2 11" xfId="34036" hidden="1" xr:uid="{3371D765-7FDC-4E0B-A15D-CA922E945AF9}"/>
    <cellStyle name="Comma 2 11" xfId="34317" hidden="1" xr:uid="{936EE7D7-4C26-436E-8470-76C4ECDF4033}"/>
    <cellStyle name="Comma 2 11" xfId="36219" hidden="1" xr:uid="{72364E11-C01C-4200-AFF5-35D44224A402}"/>
    <cellStyle name="Comma 2 11" xfId="36880" hidden="1" xr:uid="{A8746F4E-4EDD-42A2-88B3-6D690945EBEF}"/>
    <cellStyle name="Comma 2 11" xfId="37451" hidden="1" xr:uid="{098BE441-B81B-4B6B-8C3C-7B2D4359DADB}"/>
    <cellStyle name="Comma 2 11" xfId="37827" hidden="1" xr:uid="{10F5E8F8-506C-4071-9D31-8C03B6CC55CB}"/>
    <cellStyle name="Comma 2 11" xfId="38108" hidden="1" xr:uid="{9805E154-BC57-4A7C-B87C-D4A0AB51C4DB}"/>
    <cellStyle name="Comma 2 11" xfId="38438" hidden="1" xr:uid="{375D9BFB-4B77-4A65-98BD-BC58D8DE2808}"/>
    <cellStyle name="Comma 2 11" xfId="38951" hidden="1" xr:uid="{D85A8739-877C-4D0A-9715-DBE4059103DE}"/>
    <cellStyle name="Comma 2 11" xfId="39099" hidden="1" xr:uid="{2C64BE57-FBF3-4500-A2F7-1CA03DF0FA0E}"/>
    <cellStyle name="Comma 2 11" xfId="39670" hidden="1" xr:uid="{18333631-69F0-4D84-90CF-B1552B04F0B5}"/>
    <cellStyle name="Comma 2 11" xfId="40046" hidden="1" xr:uid="{A13248D5-07E8-4AED-A60B-66C4EE114473}"/>
    <cellStyle name="Comma 2 11" xfId="40327" hidden="1" xr:uid="{54B7B53F-CCCA-4EF7-8FBC-509FB2F64402}"/>
    <cellStyle name="Comma 2 11" xfId="40707" hidden="1" xr:uid="{8DCD0926-B22B-44B9-A1BA-03A76DAB7E01}"/>
    <cellStyle name="Comma 2 11" xfId="40855" hidden="1" xr:uid="{B5EB91E9-3DD8-45D6-9FA9-1803AE6FD0FA}"/>
    <cellStyle name="Comma 2 11" xfId="41426" hidden="1" xr:uid="{96876A5B-3DE4-4AA5-97D3-E1C23314DA42}"/>
    <cellStyle name="Comma 2 11" xfId="41802" hidden="1" xr:uid="{65EE3074-7B02-4B70-A622-F8E8DC1A69BE}"/>
    <cellStyle name="Comma 2 11" xfId="42083" hidden="1" xr:uid="{35686A2E-056E-47C7-AC78-932D3F3BDC22}"/>
    <cellStyle name="Comma 2 11" xfId="42463" hidden="1" xr:uid="{168D1C94-23DB-4ACF-BA37-B88D2DE68F32}"/>
    <cellStyle name="Comma 2 11" xfId="42611" hidden="1" xr:uid="{1FDD03F4-BF60-4DB8-9443-8834F72A200A}"/>
    <cellStyle name="Comma 2 11" xfId="43182" hidden="1" xr:uid="{FB8E6FB2-A5DA-457E-9F2B-1B9BFB68D089}"/>
    <cellStyle name="Comma 2 11" xfId="43558" hidden="1" xr:uid="{14407726-C930-42AE-A282-5AC281E62FFA}"/>
    <cellStyle name="Comma 2 11" xfId="43839" hidden="1" xr:uid="{20A134D9-D03F-4C10-8EFD-5641115D6863}"/>
    <cellStyle name="Comma 2 11" xfId="44219" hidden="1" xr:uid="{8E2D62C8-8D19-4303-B2AB-75B185B4A242}"/>
    <cellStyle name="Comma 2 11" xfId="44367" hidden="1" xr:uid="{BB4F1199-A4E4-47F3-9336-2F858C8B44CF}"/>
    <cellStyle name="Comma 2 11" xfId="44938" hidden="1" xr:uid="{D1165030-281E-4111-9672-87A3427293ED}"/>
    <cellStyle name="Comma 2 11" xfId="45314" hidden="1" xr:uid="{9FB8945B-5F73-4C01-A010-15FA89CF9716}"/>
    <cellStyle name="Comma 2 11" xfId="45595" hidden="1" xr:uid="{6ABB1E8C-7E55-41D5-ACA4-6CBA0E058951}"/>
    <cellStyle name="Comma 2 11" xfId="45975" hidden="1" xr:uid="{1D16B723-D867-4653-BB4C-02B2F25D6259}"/>
    <cellStyle name="Comma 2 11" xfId="46123" hidden="1" xr:uid="{FDAF51CD-B826-4526-8EF9-6BEDE01BD1DC}"/>
    <cellStyle name="Comma 2 11" xfId="46694" hidden="1" xr:uid="{38A837D5-000B-43E6-BE07-B32B8A62DA6F}"/>
    <cellStyle name="Comma 2 11" xfId="47070" hidden="1" xr:uid="{310A4D71-D227-4B5D-89BA-1D94507B4F1A}"/>
    <cellStyle name="Comma 2 11" xfId="47351" hidden="1" xr:uid="{859A9EE1-2EAA-4C35-941E-3D9993BDC644}"/>
    <cellStyle name="Comma 2 11" xfId="47731" hidden="1" xr:uid="{B5B9474B-FDCC-48CC-93E9-F15326CBF8B6}"/>
    <cellStyle name="Comma 2 11" xfId="47876" hidden="1" xr:uid="{8116AE2B-8548-489B-B957-6F280900C181}"/>
    <cellStyle name="Comma 2 11" xfId="48447" hidden="1" xr:uid="{78BACDCC-23C2-4969-B33A-A771461AA1EE}"/>
    <cellStyle name="Comma 2 11" xfId="48823" hidden="1" xr:uid="{CB59722F-BC69-4E14-A374-98CBA19735B1}"/>
    <cellStyle name="Comma 2 11" xfId="49104" hidden="1" xr:uid="{AF41A357-7D6A-4832-9AA8-1DA32B70C73D}"/>
    <cellStyle name="Comma 2 11" xfId="49483" hidden="1" xr:uid="{E8BB314D-3752-4FC0-979B-F29EEFD47E1F}"/>
    <cellStyle name="Comma 2 11" xfId="49626" hidden="1" xr:uid="{D4D8DDC6-A246-4D84-BFBC-7E9DDA918188}"/>
    <cellStyle name="Comma 2 11" xfId="50197" hidden="1" xr:uid="{00F5687F-EEF5-4300-8C82-D95308B77599}"/>
    <cellStyle name="Comma 2 11" xfId="50573" hidden="1" xr:uid="{88B7A9BF-5E13-4575-AE68-8CE1424CFF03}"/>
    <cellStyle name="Comma 2 11" xfId="50854" hidden="1" xr:uid="{2A613130-B58B-4AD8-8A7B-43ECC179EBDD}"/>
    <cellStyle name="Comma 2 11" xfId="51232" hidden="1" xr:uid="{7CDC0C80-AF4D-4E7F-AAA7-43936EBB7B8C}"/>
    <cellStyle name="Comma 2 11" xfId="51371" hidden="1" xr:uid="{0E77B4EF-7FF9-433E-865E-29A24FACB3F1}"/>
    <cellStyle name="Comma 2 11" xfId="51941" hidden="1" xr:uid="{444ED4A8-837B-4B87-B1F9-E774DEF95210}"/>
    <cellStyle name="Comma 2 11" xfId="52317" hidden="1" xr:uid="{EBA70BF4-4417-49C3-969B-3A330C3FBCE0}"/>
    <cellStyle name="Comma 2 11" xfId="52598" hidden="1" xr:uid="{9C03888A-A58B-4418-BD42-0CC7ED4839E3}"/>
    <cellStyle name="Comma 2 11" xfId="52975" hidden="1" xr:uid="{E13DEF4C-2950-47FC-847D-E6F682BEB4BC}"/>
    <cellStyle name="Comma 2 11" xfId="53109" hidden="1" xr:uid="{2CB3B3A4-CDF3-441D-8A71-A364527E1189}"/>
    <cellStyle name="Comma 2 11" xfId="53675" hidden="1" xr:uid="{2C32DE0D-963B-4AE5-BACB-D26153D1320A}"/>
    <cellStyle name="Comma 2 11" xfId="54051" hidden="1" xr:uid="{CB95D0CF-ED26-44B5-8468-0A936FCFDF25}"/>
    <cellStyle name="Comma 2 11" xfId="54332" hidden="1" xr:uid="{CE17565F-9B86-4DA9-8F04-DD2E76D99C43}"/>
    <cellStyle name="Comma 2 11" xfId="54705" hidden="1" xr:uid="{D4C14A02-B50D-4A08-9399-F9266FAFC594}"/>
    <cellStyle name="Comma 2 11" xfId="54837" hidden="1" xr:uid="{2F3476EA-7964-44AB-A4F1-9D276006E253}"/>
    <cellStyle name="Comma 2 11" xfId="55399" hidden="1" xr:uid="{509E6D36-C312-4E48-9643-52BADFB13D93}"/>
    <cellStyle name="Comma 2 11" xfId="55775" hidden="1" xr:uid="{D251DF28-54FB-4E05-917D-9DC40DF534DF}"/>
    <cellStyle name="Comma 2 11" xfId="56056" hidden="1" xr:uid="{58992E62-700C-493B-9836-3F1BC51750E6}"/>
    <cellStyle name="Comma 2 11" xfId="56428" hidden="1" xr:uid="{39AA539B-F57B-4E04-8527-938750285725}"/>
    <cellStyle name="Comma 2 11" xfId="56550" hidden="1" xr:uid="{84779DF9-788A-4481-A46B-B479585F006B}"/>
    <cellStyle name="Comma 2 11" xfId="57106" hidden="1" xr:uid="{FDB3CF03-4882-42D7-8731-1B8C02441DB1}"/>
    <cellStyle name="Comma 2 11" xfId="57482" hidden="1" xr:uid="{4E6E031F-8DAC-40B1-A7CB-7AB5B45FFC5B}"/>
    <cellStyle name="Comma 2 11" xfId="57763" hidden="1" xr:uid="{10CCF48C-BA98-45E7-BE5E-D38987ED2F28}"/>
    <cellStyle name="Comma 2 11" xfId="58131" hidden="1" xr:uid="{78B689E0-E0CD-495C-91EB-D0A8265B89F5}"/>
    <cellStyle name="Comma 2 11" xfId="58247" hidden="1" xr:uid="{07B39BCA-665F-4A5E-83EE-6CF039E0D9D5}"/>
    <cellStyle name="Comma 2 11" xfId="58800" hidden="1" xr:uid="{9A489786-9205-4528-909A-0B2F279A98E5}"/>
    <cellStyle name="Comma 2 11" xfId="59176" hidden="1" xr:uid="{5AB2BE34-8F42-43C1-A17C-90DD14671BB7}"/>
    <cellStyle name="Comma 2 11" xfId="59457" hidden="1" xr:uid="{F866EB87-06A8-4AB6-BE05-FC63FD7A4526}"/>
    <cellStyle name="Comma 2 11" xfId="59818" hidden="1" xr:uid="{63C73A74-CECC-4529-B32F-038CEE687587}"/>
    <cellStyle name="Comma 2 11" xfId="59924" hidden="1" xr:uid="{CCDBFDB6-A688-4E93-8B47-25D59880A756}"/>
    <cellStyle name="Comma 2 11" xfId="60461" hidden="1" xr:uid="{ADF716E5-9C25-4AD6-8521-1809010E8A5A}"/>
    <cellStyle name="Comma 2 11" xfId="60837" hidden="1" xr:uid="{DC1D421A-95A9-4589-BE4E-9EF3EF94A8CF}"/>
    <cellStyle name="Comma 2 11" xfId="61118" hidden="1" xr:uid="{7D52FCA1-14CD-4651-A6AA-8746F56F9D0F}"/>
    <cellStyle name="Comma 2 11" xfId="61473" hidden="1" xr:uid="{D5581193-0DF5-4A8D-A676-E3FFDBBA6DA5}"/>
    <cellStyle name="Comma 2 11" xfId="61571" hidden="1" xr:uid="{ABEA6469-6005-437E-B8DE-D9948CB42932}"/>
    <cellStyle name="Comma 2 11" xfId="62096" hidden="1" xr:uid="{4665DB2B-A53B-435A-BFA7-F055523919CA}"/>
    <cellStyle name="Comma 2 11" xfId="62472" hidden="1" xr:uid="{B7FCC02F-8EB5-4D95-A8CB-144BC046B5AA}"/>
    <cellStyle name="Comma 2 11" xfId="62753" hidden="1" xr:uid="{09C2F963-5012-48BD-BF0A-D8E68D24ED77}"/>
    <cellStyle name="Comma 2 11" xfId="63157" hidden="1" xr:uid="{86D47962-AC05-41E7-8708-0ADED9E72AF6}"/>
    <cellStyle name="Comma 2 11" xfId="63618" hidden="1" xr:uid="{112F93A8-F4F8-459B-8D26-E734F11E4F81}"/>
    <cellStyle name="Comma 2 11" xfId="63983" hidden="1" xr:uid="{02B17B77-B7F9-43E5-8920-199EF18B3868}"/>
    <cellStyle name="Comma 2 110" xfId="815" hidden="1" xr:uid="{00000000-0005-0000-0000-000032030000}"/>
    <cellStyle name="Comma 2 110" xfId="1470" hidden="1" xr:uid="{00000000-0005-0000-0000-0000C1050000}"/>
    <cellStyle name="Comma 2 110" xfId="2013" hidden="1" xr:uid="{00000000-0005-0000-0000-0000E0070000}"/>
    <cellStyle name="Comma 2 110" xfId="2293" hidden="1" xr:uid="{00000000-0005-0000-0000-0000F8080000}"/>
    <cellStyle name="Comma 2 110" xfId="2515" hidden="1" xr:uid="{00000000-0005-0000-0000-0000D6090000}"/>
    <cellStyle name="Comma 2 110" xfId="4028" hidden="1" xr:uid="{00000000-0005-0000-0000-0000BF0F0000}"/>
    <cellStyle name="Comma 2 110" xfId="4044" hidden="1" xr:uid="{00000000-0005-0000-0000-0000CF0F0000}"/>
    <cellStyle name="Comma 2 110" xfId="4136" hidden="1" xr:uid="{00000000-0005-0000-0000-00002B100000}"/>
    <cellStyle name="Comma 2 110" xfId="4606" hidden="1" xr:uid="{00000000-0005-0000-0000-000001120000}"/>
    <cellStyle name="Comma 2 110" xfId="5267" hidden="1" xr:uid="{00000000-0005-0000-0000-000096140000}"/>
    <cellStyle name="Comma 2 110" xfId="5815" hidden="1" xr:uid="{00000000-0005-0000-0000-0000BA160000}"/>
    <cellStyle name="Comma 2 110" xfId="6095" hidden="1" xr:uid="{00000000-0005-0000-0000-0000D2170000}"/>
    <cellStyle name="Comma 2 110" xfId="6317" hidden="1" xr:uid="{00000000-0005-0000-0000-0000B0180000}"/>
    <cellStyle name="Comma 2 110" xfId="6513" hidden="1" xr:uid="{00000000-0005-0000-0000-000074190000}"/>
    <cellStyle name="Comma 2 110" xfId="6682" hidden="1" xr:uid="{00000000-0005-0000-0000-00001D1A0000}"/>
    <cellStyle name="Comma 2 110" xfId="6704" hidden="1" xr:uid="{00000000-0005-0000-0000-0000331A0000}"/>
    <cellStyle name="Comma 2 110" xfId="6718" hidden="1" xr:uid="{00000000-0005-0000-0000-0000411A0000}"/>
    <cellStyle name="Comma 2 110" xfId="6782" hidden="1" xr:uid="{00000000-0005-0000-0000-0000811A0000}"/>
    <cellStyle name="Comma 2 110" xfId="6825" hidden="1" xr:uid="{00000000-0005-0000-0000-0000AC1A0000}"/>
    <cellStyle name="Comma 2 110" xfId="6831" hidden="1" xr:uid="{00000000-0005-0000-0000-0000B21A0000}"/>
    <cellStyle name="Comma 2 110" xfId="7020" hidden="1" xr:uid="{00000000-0005-0000-0000-00006F1B0000}"/>
    <cellStyle name="Comma 2 110" xfId="7486" hidden="1" xr:uid="{00000000-0005-0000-0000-0000411D0000}"/>
    <cellStyle name="Comma 2 110" xfId="8034" hidden="1" xr:uid="{00000000-0005-0000-0000-0000651F0000}"/>
    <cellStyle name="Comma 2 110" xfId="8314" hidden="1" xr:uid="{00000000-0005-0000-0000-00007D200000}"/>
    <cellStyle name="Comma 2 110" xfId="8536" hidden="1" xr:uid="{00000000-0005-0000-0000-00005B210000}"/>
    <cellStyle name="Comma 2 110" xfId="8776" hidden="1" xr:uid="{00000000-0005-0000-0000-00004B220000}"/>
    <cellStyle name="Comma 2 110" xfId="9242" hidden="1" xr:uid="{00000000-0005-0000-0000-00001D240000}"/>
    <cellStyle name="Comma 2 110" xfId="9790" hidden="1" xr:uid="{00000000-0005-0000-0000-000041260000}"/>
    <cellStyle name="Comma 2 110" xfId="10070" hidden="1" xr:uid="{00000000-0005-0000-0000-000059270000}"/>
    <cellStyle name="Comma 2 110" xfId="10292" hidden="1" xr:uid="{00000000-0005-0000-0000-000037280000}"/>
    <cellStyle name="Comma 2 110" xfId="10532" hidden="1" xr:uid="{00000000-0005-0000-0000-000027290000}"/>
    <cellStyle name="Comma 2 110" xfId="10998" hidden="1" xr:uid="{00000000-0005-0000-0000-0000F92A0000}"/>
    <cellStyle name="Comma 2 110" xfId="11546" hidden="1" xr:uid="{00000000-0005-0000-0000-00001D2D0000}"/>
    <cellStyle name="Comma 2 110" xfId="11826" hidden="1" xr:uid="{00000000-0005-0000-0000-0000352E0000}"/>
    <cellStyle name="Comma 2 110" xfId="12048" hidden="1" xr:uid="{00000000-0005-0000-0000-0000132F0000}"/>
    <cellStyle name="Comma 2 110" xfId="12288" hidden="1" xr:uid="{00000000-0005-0000-0000-000003300000}"/>
    <cellStyle name="Comma 2 110" xfId="12754" hidden="1" xr:uid="{00000000-0005-0000-0000-0000D5310000}"/>
    <cellStyle name="Comma 2 110" xfId="13302" hidden="1" xr:uid="{00000000-0005-0000-0000-0000F9330000}"/>
    <cellStyle name="Comma 2 110" xfId="13582" hidden="1" xr:uid="{00000000-0005-0000-0000-000011350000}"/>
    <cellStyle name="Comma 2 110" xfId="13804" hidden="1" xr:uid="{00000000-0005-0000-0000-0000EF350000}"/>
    <cellStyle name="Comma 2 110" xfId="14044" hidden="1" xr:uid="{00000000-0005-0000-0000-0000DF360000}"/>
    <cellStyle name="Comma 2 110" xfId="14510" hidden="1" xr:uid="{00000000-0005-0000-0000-0000B1380000}"/>
    <cellStyle name="Comma 2 110" xfId="15058" hidden="1" xr:uid="{00000000-0005-0000-0000-0000D53A0000}"/>
    <cellStyle name="Comma 2 110" xfId="15338" hidden="1" xr:uid="{00000000-0005-0000-0000-0000ED3B0000}"/>
    <cellStyle name="Comma 2 110" xfId="15560" hidden="1" xr:uid="{00000000-0005-0000-0000-0000CB3C0000}"/>
    <cellStyle name="Comma 2 110" xfId="16263" hidden="1" xr:uid="{00000000-0005-0000-0000-00008A3F0000}"/>
    <cellStyle name="Comma 2 110" xfId="16811" hidden="1" xr:uid="{00000000-0005-0000-0000-0000AE410000}"/>
    <cellStyle name="Comma 2 110" xfId="17091" hidden="1" xr:uid="{00000000-0005-0000-0000-0000C6420000}"/>
    <cellStyle name="Comma 2 110" xfId="17313" hidden="1" xr:uid="{00000000-0005-0000-0000-0000A4430000}"/>
    <cellStyle name="Comma 2 110" xfId="18013" hidden="1" xr:uid="{00000000-0005-0000-0000-000060460000}"/>
    <cellStyle name="Comma 2 110" xfId="18561" hidden="1" xr:uid="{00000000-0005-0000-0000-000084480000}"/>
    <cellStyle name="Comma 2 110" xfId="18841" hidden="1" xr:uid="{00000000-0005-0000-0000-00009C490000}"/>
    <cellStyle name="Comma 2 110" xfId="19063" hidden="1" xr:uid="{00000000-0005-0000-0000-00007A4A0000}"/>
    <cellStyle name="Comma 2 110" xfId="19757" hidden="1" xr:uid="{00000000-0005-0000-0000-0000304D0000}"/>
    <cellStyle name="Comma 2 110" xfId="20305" hidden="1" xr:uid="{00000000-0005-0000-0000-0000544F0000}"/>
    <cellStyle name="Comma 2 110" xfId="20585" hidden="1" xr:uid="{00000000-0005-0000-0000-00006C500000}"/>
    <cellStyle name="Comma 2 110" xfId="20807" hidden="1" xr:uid="{00000000-0005-0000-0000-00004A510000}"/>
    <cellStyle name="Comma 2 110" xfId="21492" hidden="1" xr:uid="{00000000-0005-0000-0000-0000F7530000}"/>
    <cellStyle name="Comma 2 110" xfId="22039" hidden="1" xr:uid="{00000000-0005-0000-0000-00001A560000}"/>
    <cellStyle name="Comma 2 110" xfId="22319" hidden="1" xr:uid="{00000000-0005-0000-0000-000032570000}"/>
    <cellStyle name="Comma 2 110" xfId="22541" hidden="1" xr:uid="{00000000-0005-0000-0000-000010580000}"/>
    <cellStyle name="Comma 2 110" xfId="23218" hidden="1" xr:uid="{00000000-0005-0000-0000-0000B55A0000}"/>
    <cellStyle name="Comma 2 110" xfId="23763" hidden="1" xr:uid="{00000000-0005-0000-0000-0000D65C0000}"/>
    <cellStyle name="Comma 2 110" xfId="24043" hidden="1" xr:uid="{00000000-0005-0000-0000-0000EE5D0000}"/>
    <cellStyle name="Comma 2 110" xfId="24265" hidden="1" xr:uid="{00000000-0005-0000-0000-0000CC5E0000}"/>
    <cellStyle name="Comma 2 110" xfId="24928" hidden="1" xr:uid="{00000000-0005-0000-0000-000063610000}"/>
    <cellStyle name="Comma 2 110" xfId="25470" hidden="1" xr:uid="{00000000-0005-0000-0000-000081630000}"/>
    <cellStyle name="Comma 2 110" xfId="25750" hidden="1" xr:uid="{00000000-0005-0000-0000-000099640000}"/>
    <cellStyle name="Comma 2 110" xfId="25972" hidden="1" xr:uid="{00000000-0005-0000-0000-000077650000}"/>
    <cellStyle name="Comma 2 110" xfId="26624" hidden="1" xr:uid="{00000000-0005-0000-0000-000003680000}"/>
    <cellStyle name="Comma 2 110" xfId="27164" hidden="1" xr:uid="{00000000-0005-0000-0000-00001F6A0000}"/>
    <cellStyle name="Comma 2 110" xfId="27444" hidden="1" xr:uid="{00000000-0005-0000-0000-0000376B0000}"/>
    <cellStyle name="Comma 2 110" xfId="27666" hidden="1" xr:uid="{00000000-0005-0000-0000-0000156C0000}"/>
    <cellStyle name="Comma 2 110" xfId="28292" hidden="1" xr:uid="{00000000-0005-0000-0000-0000876E0000}"/>
    <cellStyle name="Comma 2 110" xfId="28825" hidden="1" xr:uid="{00000000-0005-0000-0000-00009C700000}"/>
    <cellStyle name="Comma 2 110" xfId="29105" hidden="1" xr:uid="{00000000-0005-0000-0000-0000B4710000}"/>
    <cellStyle name="Comma 2 110" xfId="29327" hidden="1" xr:uid="{00000000-0005-0000-0000-000092720000}"/>
    <cellStyle name="Comma 2 110" xfId="29929" hidden="1" xr:uid="{00000000-0005-0000-0000-0000EC740000}"/>
    <cellStyle name="Comma 2 110" xfId="30460" hidden="1" xr:uid="{00000000-0005-0000-0000-0000FF760000}"/>
    <cellStyle name="Comma 2 110" xfId="30740" hidden="1" xr:uid="{00000000-0005-0000-0000-000017780000}"/>
    <cellStyle name="Comma 2 110" xfId="30962" hidden="1" xr:uid="{00000000-0005-0000-0000-0000F5780000}"/>
    <cellStyle name="Comma 2 110" xfId="31477" hidden="1" xr:uid="{00000000-0005-0000-0000-0000F87A0000}"/>
    <cellStyle name="Comma 2 110" xfId="31971" hidden="1" xr:uid="{00000000-0005-0000-0000-0000E67C0000}"/>
    <cellStyle name="Comma 2 110" xfId="32868" hidden="1" xr:uid="{F3402C83-1529-4029-8768-8F8A7009A3F4}"/>
    <cellStyle name="Comma 2 110" xfId="33503" hidden="1" xr:uid="{D4F5574C-52BB-4378-A5C8-920C8B461A70}"/>
    <cellStyle name="Comma 2 110" xfId="34043" hidden="1" xr:uid="{0A64D80B-F44F-4AA1-A497-BCBB43D0B61F}"/>
    <cellStyle name="Comma 2 110" xfId="34323" hidden="1" xr:uid="{DC6526F2-C9C1-49F5-AF50-0167952CEAC4}"/>
    <cellStyle name="Comma 2 110" xfId="34545" hidden="1" xr:uid="{8EC01E93-028F-44ED-9F61-3AB6B53DDBAA}"/>
    <cellStyle name="Comma 2 110" xfId="36047" hidden="1" xr:uid="{A09D87EB-27B0-4FD0-80AC-D883FD8D15BB}"/>
    <cellStyle name="Comma 2 110" xfId="36063" hidden="1" xr:uid="{526B97B0-7D2A-48C4-A012-F3222B787701}"/>
    <cellStyle name="Comma 2 110" xfId="36155" hidden="1" xr:uid="{BB1298F6-65C4-4694-9866-E899C5D57A37}"/>
    <cellStyle name="Comma 2 110" xfId="36625" hidden="1" xr:uid="{5BD78A67-07EE-4A8F-A111-51024AE860AA}"/>
    <cellStyle name="Comma 2 110" xfId="37286" hidden="1" xr:uid="{7E8F52D2-ADD0-449D-B5BD-5F5810D77DDF}"/>
    <cellStyle name="Comma 2 110" xfId="37834" hidden="1" xr:uid="{B1469B98-A46E-4D90-985B-A246ECFA46D0}"/>
    <cellStyle name="Comma 2 110" xfId="38114" hidden="1" xr:uid="{71077E0D-6774-48A8-8B59-EE73EFE50D8F}"/>
    <cellStyle name="Comma 2 110" xfId="38336" hidden="1" xr:uid="{19EB7FF8-EEE7-46D9-ADC2-CD3E379A968A}"/>
    <cellStyle name="Comma 2 110" xfId="38532" hidden="1" xr:uid="{1E9EBBE2-7EFD-4E00-B4A0-4806A89CEE2F}"/>
    <cellStyle name="Comma 2 110" xfId="38701" hidden="1" xr:uid="{E344B08A-E514-40A8-8F8C-F903242C82E8}"/>
    <cellStyle name="Comma 2 110" xfId="38723" hidden="1" xr:uid="{89941CB9-C64E-4677-B710-25CA7BA6FDF0}"/>
    <cellStyle name="Comma 2 110" xfId="38737" hidden="1" xr:uid="{718D9367-BA21-4430-BB84-97710632DC3F}"/>
    <cellStyle name="Comma 2 110" xfId="38801" hidden="1" xr:uid="{0835939B-3DF4-45BE-967F-C4917DFA8109}"/>
    <cellStyle name="Comma 2 110" xfId="38844" hidden="1" xr:uid="{7E96247A-F5BC-4FA1-9F47-1EAEF8C93B40}"/>
    <cellStyle name="Comma 2 110" xfId="38850" hidden="1" xr:uid="{18F7CB08-C972-418F-9311-56BA6FC9E6FA}"/>
    <cellStyle name="Comma 2 110" xfId="39039" hidden="1" xr:uid="{CF31EFB3-4330-4A1F-A482-DDFD4BBAA1EE}"/>
    <cellStyle name="Comma 2 110" xfId="39505" hidden="1" xr:uid="{97A5B0C3-2227-445C-9CE4-6463DF704A4A}"/>
    <cellStyle name="Comma 2 110" xfId="40053" hidden="1" xr:uid="{A0C8C8E3-1BC3-4CE5-B7C8-73C665D8BE55}"/>
    <cellStyle name="Comma 2 110" xfId="40333" hidden="1" xr:uid="{B966F589-EBA8-48CF-B7FD-8F1118244EE3}"/>
    <cellStyle name="Comma 2 110" xfId="40555" hidden="1" xr:uid="{9ECF6B16-C95E-4E57-A894-424DAF7521DD}"/>
    <cellStyle name="Comma 2 110" xfId="40795" hidden="1" xr:uid="{6DC2C43D-9C01-4847-A06F-C32779A13C2D}"/>
    <cellStyle name="Comma 2 110" xfId="41261" hidden="1" xr:uid="{3096CD6C-DB8C-45D3-8277-121800C8463B}"/>
    <cellStyle name="Comma 2 110" xfId="41809" hidden="1" xr:uid="{C3FA55F5-6F37-489A-AB75-1EE9438D094E}"/>
    <cellStyle name="Comma 2 110" xfId="42089" hidden="1" xr:uid="{4558A975-99F5-476D-8E8C-1BD50900F13A}"/>
    <cellStyle name="Comma 2 110" xfId="42311" hidden="1" xr:uid="{7DBC556E-54B1-42E9-9F98-086104F29326}"/>
    <cellStyle name="Comma 2 110" xfId="42551" hidden="1" xr:uid="{936FA770-1429-4F57-85DC-A7E2CD15E8BD}"/>
    <cellStyle name="Comma 2 110" xfId="43017" hidden="1" xr:uid="{A4CCD2B4-9145-4C24-9B90-6D45967FC523}"/>
    <cellStyle name="Comma 2 110" xfId="43565" hidden="1" xr:uid="{30D58E36-E2BB-4BE7-AC05-AB240796E49F}"/>
    <cellStyle name="Comma 2 110" xfId="43845" hidden="1" xr:uid="{72915B1C-5FC5-4623-B492-A8F448618DD6}"/>
    <cellStyle name="Comma 2 110" xfId="44067" hidden="1" xr:uid="{943E2C22-4A3A-4A9E-B07E-E1303D2117A6}"/>
    <cellStyle name="Comma 2 110" xfId="44307" hidden="1" xr:uid="{9C44F6C1-9990-49E6-86DE-0954B425FEC3}"/>
    <cellStyle name="Comma 2 110" xfId="44773" hidden="1" xr:uid="{804C3E5F-6CC8-4A21-9543-C020C676E0F0}"/>
    <cellStyle name="Comma 2 110" xfId="45321" hidden="1" xr:uid="{7609C0A5-F6F1-48A8-B6C9-1B25E9CA3362}"/>
    <cellStyle name="Comma 2 110" xfId="45601" hidden="1" xr:uid="{904DF600-1594-42A0-BE11-78FB0A278F03}"/>
    <cellStyle name="Comma 2 110" xfId="45823" hidden="1" xr:uid="{2F5452BA-69EB-4FFD-8075-4492EB9C3F22}"/>
    <cellStyle name="Comma 2 110" xfId="46063" hidden="1" xr:uid="{69AE69E5-2932-453E-A450-BFDC23DD0BCC}"/>
    <cellStyle name="Comma 2 110" xfId="46529" hidden="1" xr:uid="{5C125308-1BCC-49CE-BDF0-D10E8F00475D}"/>
    <cellStyle name="Comma 2 110" xfId="47077" hidden="1" xr:uid="{C8D2CDE4-76A8-4C08-B4CD-32EDF28A7187}"/>
    <cellStyle name="Comma 2 110" xfId="47357" hidden="1" xr:uid="{C685150C-FAE4-4905-A620-DF8734365A4C}"/>
    <cellStyle name="Comma 2 110" xfId="47579" hidden="1" xr:uid="{9AA355CA-FB51-4954-8698-B43ADFEA0D10}"/>
    <cellStyle name="Comma 2 110" xfId="48282" hidden="1" xr:uid="{A2419938-A615-4E26-A03B-07812D047260}"/>
    <cellStyle name="Comma 2 110" xfId="48830" hidden="1" xr:uid="{53EAC5C9-78B7-4681-838F-E72E5AE22051}"/>
    <cellStyle name="Comma 2 110" xfId="49110" hidden="1" xr:uid="{2EEC1FF2-4924-41C4-BA82-618519DCCFF9}"/>
    <cellStyle name="Comma 2 110" xfId="49332" hidden="1" xr:uid="{81A184AB-BADA-41BF-A83F-E6CDF4407D57}"/>
    <cellStyle name="Comma 2 110" xfId="50032" hidden="1" xr:uid="{00997C85-88BE-49DB-883E-79E982AE53DE}"/>
    <cellStyle name="Comma 2 110" xfId="50580" hidden="1" xr:uid="{928A47BA-2B5E-49B4-A779-25034354167A}"/>
    <cellStyle name="Comma 2 110" xfId="50860" hidden="1" xr:uid="{55DC8F31-BC41-4AC4-832B-8B0920DDC719}"/>
    <cellStyle name="Comma 2 110" xfId="51082" hidden="1" xr:uid="{D422DDCC-32B8-4D93-867C-80F7C934C791}"/>
    <cellStyle name="Comma 2 110" xfId="51776" hidden="1" xr:uid="{5D8C03F2-9D13-464C-AB0F-D47E0DBB071F}"/>
    <cellStyle name="Comma 2 110" xfId="52324" hidden="1" xr:uid="{DB0D86ED-109F-4169-AF2C-AAB01D95611D}"/>
    <cellStyle name="Comma 2 110" xfId="52604" hidden="1" xr:uid="{C31ADDAB-C080-4279-AAD1-4AE83F92FA84}"/>
    <cellStyle name="Comma 2 110" xfId="52826" hidden="1" xr:uid="{AF505660-F960-4951-AC88-11DB90B80A5D}"/>
    <cellStyle name="Comma 2 110" xfId="53511" hidden="1" xr:uid="{56091939-B39D-4006-87C2-A0D7CD6476EE}"/>
    <cellStyle name="Comma 2 110" xfId="54058" hidden="1" xr:uid="{6CDF109A-F43D-4FBA-966F-6A25C2623ABF}"/>
    <cellStyle name="Comma 2 110" xfId="54338" hidden="1" xr:uid="{84111B6D-C1EF-4717-88D3-5F0DCEF59401}"/>
    <cellStyle name="Comma 2 110" xfId="54560" hidden="1" xr:uid="{2DAEE48F-6E2D-4214-BB62-21E0423894A5}"/>
    <cellStyle name="Comma 2 110" xfId="55237" hidden="1" xr:uid="{0ECB7E6C-022D-4CC5-A6FD-30F5D91C02EF}"/>
    <cellStyle name="Comma 2 110" xfId="55782" hidden="1" xr:uid="{3C7FFA44-12CE-4E28-95F7-CCD86971E940}"/>
    <cellStyle name="Comma 2 110" xfId="56062" hidden="1" xr:uid="{815B52D3-092D-44A6-9977-AF4DE6AFDDAD}"/>
    <cellStyle name="Comma 2 110" xfId="56284" hidden="1" xr:uid="{3932EC9A-0D42-40A3-BF1F-B4E71491C517}"/>
    <cellStyle name="Comma 2 110" xfId="56947" hidden="1" xr:uid="{443DC4C5-F3E2-4FB6-A2CC-863F829AF7C3}"/>
    <cellStyle name="Comma 2 110" xfId="57489" hidden="1" xr:uid="{7C6DCF14-455D-4E71-811B-F3FC7BF9456F}"/>
    <cellStyle name="Comma 2 110" xfId="57769" hidden="1" xr:uid="{174B7961-5B85-4D2D-810B-9D6D0F7BB958}"/>
    <cellStyle name="Comma 2 110" xfId="57991" hidden="1" xr:uid="{BB621A32-E459-490F-A014-509C1D599040}"/>
    <cellStyle name="Comma 2 110" xfId="58643" hidden="1" xr:uid="{C3BC2AEE-B789-45F8-974E-2B23CB000F8E}"/>
    <cellStyle name="Comma 2 110" xfId="59183" hidden="1" xr:uid="{D26C738E-3EEE-455E-B5C0-3757219EDFAD}"/>
    <cellStyle name="Comma 2 110" xfId="59463" hidden="1" xr:uid="{9C470027-F750-4BEF-9FC7-C35454A95BE8}"/>
    <cellStyle name="Comma 2 110" xfId="59685" hidden="1" xr:uid="{3760B086-2880-443E-9416-94755D13584B}"/>
    <cellStyle name="Comma 2 110" xfId="60311" hidden="1" xr:uid="{2D2C7EBA-8776-48F3-A072-3810832EAB49}"/>
    <cellStyle name="Comma 2 110" xfId="60844" hidden="1" xr:uid="{50824963-524A-4F8F-A156-B1EE50285C6C}"/>
    <cellStyle name="Comma 2 110" xfId="61124" hidden="1" xr:uid="{CCD32A00-9646-41A1-AB8C-049847F41C8C}"/>
    <cellStyle name="Comma 2 110" xfId="61346" hidden="1" xr:uid="{A324A585-A8B6-4EB8-B694-9A283F935B8A}"/>
    <cellStyle name="Comma 2 110" xfId="61948" hidden="1" xr:uid="{5AC29F31-EC09-48D4-BB43-2CBDC292941C}"/>
    <cellStyle name="Comma 2 110" xfId="62479" hidden="1" xr:uid="{31E7385C-CCBB-4F19-8143-97937CC6CEB2}"/>
    <cellStyle name="Comma 2 110" xfId="62759" hidden="1" xr:uid="{710C6C9F-DDB4-4C1A-9D52-7EB48A115035}"/>
    <cellStyle name="Comma 2 110" xfId="62981" hidden="1" xr:uid="{97BAAED5-3F0F-4C4D-B966-BD46660AA00D}"/>
    <cellStyle name="Comma 2 110" xfId="63496" hidden="1" xr:uid="{6ED16724-A0DB-423A-8635-FB2E10E2334F}"/>
    <cellStyle name="Comma 2 110" xfId="63990" hidden="1" xr:uid="{D9392B9A-64A1-4E46-801B-448D98AA2E39}"/>
    <cellStyle name="Comma 2 111" xfId="820" hidden="1" xr:uid="{00000000-0005-0000-0000-000037030000}"/>
    <cellStyle name="Comma 2 111" xfId="1475" hidden="1" xr:uid="{00000000-0005-0000-0000-0000C6050000}"/>
    <cellStyle name="Comma 2 111" xfId="2018" hidden="1" xr:uid="{00000000-0005-0000-0000-0000E5070000}"/>
    <cellStyle name="Comma 2 111" xfId="2297" hidden="1" xr:uid="{00000000-0005-0000-0000-0000FC080000}"/>
    <cellStyle name="Comma 2 111" xfId="2518" hidden="1" xr:uid="{00000000-0005-0000-0000-0000D9090000}"/>
    <cellStyle name="Comma 2 111" xfId="4058" hidden="1" xr:uid="{00000000-0005-0000-0000-0000DD0F0000}"/>
    <cellStyle name="Comma 2 111" xfId="4611" hidden="1" xr:uid="{00000000-0005-0000-0000-000006120000}"/>
    <cellStyle name="Comma 2 111" xfId="5272" hidden="1" xr:uid="{00000000-0005-0000-0000-00009B140000}"/>
    <cellStyle name="Comma 2 111" xfId="5820" hidden="1" xr:uid="{00000000-0005-0000-0000-0000BF160000}"/>
    <cellStyle name="Comma 2 111" xfId="6099" hidden="1" xr:uid="{00000000-0005-0000-0000-0000D6170000}"/>
    <cellStyle name="Comma 2 111" xfId="6320" hidden="1" xr:uid="{00000000-0005-0000-0000-0000B3180000}"/>
    <cellStyle name="Comma 2 111" xfId="6830" hidden="1" xr:uid="{00000000-0005-0000-0000-0000B11A0000}"/>
    <cellStyle name="Comma 2 111" xfId="6982" hidden="1" xr:uid="{00000000-0005-0000-0000-0000491B0000}"/>
    <cellStyle name="Comma 2 111" xfId="7491" hidden="1" xr:uid="{00000000-0005-0000-0000-0000461D0000}"/>
    <cellStyle name="Comma 2 111" xfId="8039" hidden="1" xr:uid="{00000000-0005-0000-0000-00006A1F0000}"/>
    <cellStyle name="Comma 2 111" xfId="8318" hidden="1" xr:uid="{00000000-0005-0000-0000-000081200000}"/>
    <cellStyle name="Comma 2 111" xfId="8539" hidden="1" xr:uid="{00000000-0005-0000-0000-00005E210000}"/>
    <cellStyle name="Comma 2 111" xfId="8738" hidden="1" xr:uid="{00000000-0005-0000-0000-000025220000}"/>
    <cellStyle name="Comma 2 111" xfId="9247" hidden="1" xr:uid="{00000000-0005-0000-0000-000022240000}"/>
    <cellStyle name="Comma 2 111" xfId="9795" hidden="1" xr:uid="{00000000-0005-0000-0000-000046260000}"/>
    <cellStyle name="Comma 2 111" xfId="10074" hidden="1" xr:uid="{00000000-0005-0000-0000-00005D270000}"/>
    <cellStyle name="Comma 2 111" xfId="10295" hidden="1" xr:uid="{00000000-0005-0000-0000-00003A280000}"/>
    <cellStyle name="Comma 2 111" xfId="10494" hidden="1" xr:uid="{00000000-0005-0000-0000-000001290000}"/>
    <cellStyle name="Comma 2 111" xfId="11003" hidden="1" xr:uid="{00000000-0005-0000-0000-0000FE2A0000}"/>
    <cellStyle name="Comma 2 111" xfId="11551" hidden="1" xr:uid="{00000000-0005-0000-0000-0000222D0000}"/>
    <cellStyle name="Comma 2 111" xfId="11830" hidden="1" xr:uid="{00000000-0005-0000-0000-0000392E0000}"/>
    <cellStyle name="Comma 2 111" xfId="12051" hidden="1" xr:uid="{00000000-0005-0000-0000-0000162F0000}"/>
    <cellStyle name="Comma 2 111" xfId="12250" hidden="1" xr:uid="{00000000-0005-0000-0000-0000DD2F0000}"/>
    <cellStyle name="Comma 2 111" xfId="12759" hidden="1" xr:uid="{00000000-0005-0000-0000-0000DA310000}"/>
    <cellStyle name="Comma 2 111" xfId="13307" hidden="1" xr:uid="{00000000-0005-0000-0000-0000FE330000}"/>
    <cellStyle name="Comma 2 111" xfId="13586" hidden="1" xr:uid="{00000000-0005-0000-0000-000015350000}"/>
    <cellStyle name="Comma 2 111" xfId="13807" hidden="1" xr:uid="{00000000-0005-0000-0000-0000F2350000}"/>
    <cellStyle name="Comma 2 111" xfId="14006" hidden="1" xr:uid="{00000000-0005-0000-0000-0000B9360000}"/>
    <cellStyle name="Comma 2 111" xfId="14515" hidden="1" xr:uid="{00000000-0005-0000-0000-0000B6380000}"/>
    <cellStyle name="Comma 2 111" xfId="15063" hidden="1" xr:uid="{00000000-0005-0000-0000-0000DA3A0000}"/>
    <cellStyle name="Comma 2 111" xfId="15342" hidden="1" xr:uid="{00000000-0005-0000-0000-0000F13B0000}"/>
    <cellStyle name="Comma 2 111" xfId="15563" hidden="1" xr:uid="{00000000-0005-0000-0000-0000CE3C0000}"/>
    <cellStyle name="Comma 2 111" xfId="15760" hidden="1" xr:uid="{00000000-0005-0000-0000-0000933D0000}"/>
    <cellStyle name="Comma 2 111" xfId="16268" hidden="1" xr:uid="{00000000-0005-0000-0000-00008F3F0000}"/>
    <cellStyle name="Comma 2 111" xfId="16816" hidden="1" xr:uid="{00000000-0005-0000-0000-0000B3410000}"/>
    <cellStyle name="Comma 2 111" xfId="17095" hidden="1" xr:uid="{00000000-0005-0000-0000-0000CA420000}"/>
    <cellStyle name="Comma 2 111" xfId="17316" hidden="1" xr:uid="{00000000-0005-0000-0000-0000A7430000}"/>
    <cellStyle name="Comma 2 111" xfId="17511" hidden="1" xr:uid="{00000000-0005-0000-0000-00006A440000}"/>
    <cellStyle name="Comma 2 111" xfId="18018" hidden="1" xr:uid="{00000000-0005-0000-0000-000065460000}"/>
    <cellStyle name="Comma 2 111" xfId="18566" hidden="1" xr:uid="{00000000-0005-0000-0000-000089480000}"/>
    <cellStyle name="Comma 2 111" xfId="18845" hidden="1" xr:uid="{00000000-0005-0000-0000-0000A0490000}"/>
    <cellStyle name="Comma 2 111" xfId="19066" hidden="1" xr:uid="{00000000-0005-0000-0000-00007D4A0000}"/>
    <cellStyle name="Comma 2 111" xfId="19257" hidden="1" xr:uid="{00000000-0005-0000-0000-00003C4B0000}"/>
    <cellStyle name="Comma 2 111" xfId="19762" hidden="1" xr:uid="{00000000-0005-0000-0000-0000354D0000}"/>
    <cellStyle name="Comma 2 111" xfId="20310" hidden="1" xr:uid="{00000000-0005-0000-0000-0000594F0000}"/>
    <cellStyle name="Comma 2 111" xfId="20589" hidden="1" xr:uid="{00000000-0005-0000-0000-000070500000}"/>
    <cellStyle name="Comma 2 111" xfId="20810" hidden="1" xr:uid="{00000000-0005-0000-0000-00004D510000}"/>
    <cellStyle name="Comma 2 111" xfId="20998" hidden="1" xr:uid="{00000000-0005-0000-0000-000009520000}"/>
    <cellStyle name="Comma 2 111" xfId="21497" hidden="1" xr:uid="{00000000-0005-0000-0000-0000FC530000}"/>
    <cellStyle name="Comma 2 111" xfId="22044" hidden="1" xr:uid="{00000000-0005-0000-0000-00001F560000}"/>
    <cellStyle name="Comma 2 111" xfId="22323" hidden="1" xr:uid="{00000000-0005-0000-0000-000036570000}"/>
    <cellStyle name="Comma 2 111" xfId="22544" hidden="1" xr:uid="{00000000-0005-0000-0000-000013580000}"/>
    <cellStyle name="Comma 2 111" xfId="22726" hidden="1" xr:uid="{00000000-0005-0000-0000-0000C9580000}"/>
    <cellStyle name="Comma 2 111" xfId="23223" hidden="1" xr:uid="{00000000-0005-0000-0000-0000BA5A0000}"/>
    <cellStyle name="Comma 2 111" xfId="23768" hidden="1" xr:uid="{00000000-0005-0000-0000-0000DB5C0000}"/>
    <cellStyle name="Comma 2 111" xfId="24047" hidden="1" xr:uid="{00000000-0005-0000-0000-0000F25D0000}"/>
    <cellStyle name="Comma 2 111" xfId="24268" hidden="1" xr:uid="{00000000-0005-0000-0000-0000CF5E0000}"/>
    <cellStyle name="Comma 2 111" xfId="24444" hidden="1" xr:uid="{00000000-0005-0000-0000-00007F5F0000}"/>
    <cellStyle name="Comma 2 111" xfId="24932" hidden="1" xr:uid="{00000000-0005-0000-0000-000067610000}"/>
    <cellStyle name="Comma 2 111" xfId="25475" hidden="1" xr:uid="{00000000-0005-0000-0000-000086630000}"/>
    <cellStyle name="Comma 2 111" xfId="25754" hidden="1" xr:uid="{00000000-0005-0000-0000-00009D640000}"/>
    <cellStyle name="Comma 2 111" xfId="25975" hidden="1" xr:uid="{00000000-0005-0000-0000-00007A650000}"/>
    <cellStyle name="Comma 2 111" xfId="26143" hidden="1" xr:uid="{00000000-0005-0000-0000-000022660000}"/>
    <cellStyle name="Comma 2 111" xfId="26628" hidden="1" xr:uid="{00000000-0005-0000-0000-000007680000}"/>
    <cellStyle name="Comma 2 111" xfId="27169" hidden="1" xr:uid="{00000000-0005-0000-0000-0000246A0000}"/>
    <cellStyle name="Comma 2 111" xfId="27448" hidden="1" xr:uid="{00000000-0005-0000-0000-00003B6B0000}"/>
    <cellStyle name="Comma 2 111" xfId="27669" hidden="1" xr:uid="{00000000-0005-0000-0000-0000186C0000}"/>
    <cellStyle name="Comma 2 111" xfId="27824" hidden="1" xr:uid="{00000000-0005-0000-0000-0000B36C0000}"/>
    <cellStyle name="Comma 2 111" xfId="28295" hidden="1" xr:uid="{00000000-0005-0000-0000-00008A6E0000}"/>
    <cellStyle name="Comma 2 111" xfId="28830" hidden="1" xr:uid="{00000000-0005-0000-0000-0000A1700000}"/>
    <cellStyle name="Comma 2 111" xfId="29109" hidden="1" xr:uid="{00000000-0005-0000-0000-0000B8710000}"/>
    <cellStyle name="Comma 2 111" xfId="29330" hidden="1" xr:uid="{00000000-0005-0000-0000-000095720000}"/>
    <cellStyle name="Comma 2 111" xfId="29932" hidden="1" xr:uid="{00000000-0005-0000-0000-0000EF740000}"/>
    <cellStyle name="Comma 2 111" xfId="30465" hidden="1" xr:uid="{00000000-0005-0000-0000-000004770000}"/>
    <cellStyle name="Comma 2 111" xfId="30744" hidden="1" xr:uid="{00000000-0005-0000-0000-00001B780000}"/>
    <cellStyle name="Comma 2 111" xfId="30965" hidden="1" xr:uid="{00000000-0005-0000-0000-0000F8780000}"/>
    <cellStyle name="Comma 2 111" xfId="31480" hidden="1" xr:uid="{00000000-0005-0000-0000-0000FB7A0000}"/>
    <cellStyle name="Comma 2 111" xfId="31976" hidden="1" xr:uid="{00000000-0005-0000-0000-0000EB7C0000}"/>
    <cellStyle name="Comma 2 111" xfId="32873" hidden="1" xr:uid="{5ED5D975-BC90-4498-A88C-F6EE30EF1225}"/>
    <cellStyle name="Comma 2 111" xfId="33508" hidden="1" xr:uid="{7F07E579-377D-4D32-86F1-72B29587118F}"/>
    <cellStyle name="Comma 2 111" xfId="34048" hidden="1" xr:uid="{1180ADF4-6438-4E23-BD1B-9625AB67E1F1}"/>
    <cellStyle name="Comma 2 111" xfId="34327" hidden="1" xr:uid="{36F759D6-6DF5-41EC-87F4-F0D5EA6F3D5F}"/>
    <cellStyle name="Comma 2 111" xfId="34548" hidden="1" xr:uid="{356D6B46-57A9-4734-A893-4733D2C1BF33}"/>
    <cellStyle name="Comma 2 111" xfId="36077" hidden="1" xr:uid="{FAB33C34-99A3-4505-8AE8-53ECB5796691}"/>
    <cellStyle name="Comma 2 111" xfId="36630" hidden="1" xr:uid="{3A1B58BB-14A4-46C1-A5BD-8E9EA13A2469}"/>
    <cellStyle name="Comma 2 111" xfId="37291" hidden="1" xr:uid="{0F7D65E8-FF46-4A12-B04F-8A82B2284576}"/>
    <cellStyle name="Comma 2 111" xfId="37839" hidden="1" xr:uid="{267EE97D-80B3-4827-9DEA-3A76E4C32F8C}"/>
    <cellStyle name="Comma 2 111" xfId="38118" hidden="1" xr:uid="{0B7C2CDC-B89E-43E7-98F7-27170F34B98F}"/>
    <cellStyle name="Comma 2 111" xfId="38339" hidden="1" xr:uid="{08332C60-5244-43D3-90AC-1315E45740A0}"/>
    <cellStyle name="Comma 2 111" xfId="38849" hidden="1" xr:uid="{686ACC87-AA75-4ACB-9FD0-8AD6C1F88DDC}"/>
    <cellStyle name="Comma 2 111" xfId="39001" hidden="1" xr:uid="{9086DE32-B722-4A24-8C54-F93BE768029D}"/>
    <cellStyle name="Comma 2 111" xfId="39510" hidden="1" xr:uid="{CB23AC46-4509-4585-B795-FE15DC921DFC}"/>
    <cellStyle name="Comma 2 111" xfId="40058" hidden="1" xr:uid="{BE66F4B3-98B0-416F-BA00-2D6A4E25EA0E}"/>
    <cellStyle name="Comma 2 111" xfId="40337" hidden="1" xr:uid="{AF388836-FF62-4CF8-9B54-015138BD789B}"/>
    <cellStyle name="Comma 2 111" xfId="40558" hidden="1" xr:uid="{EE817724-F368-42A0-9C27-B8E7B71B6236}"/>
    <cellStyle name="Comma 2 111" xfId="40757" hidden="1" xr:uid="{ED15821D-8F87-4C27-A131-5CA436156FE3}"/>
    <cellStyle name="Comma 2 111" xfId="41266" hidden="1" xr:uid="{0B9109E1-DEEA-4EE0-8608-7913955E323A}"/>
    <cellStyle name="Comma 2 111" xfId="41814" hidden="1" xr:uid="{3262368D-5BE7-4692-9CD6-8349E6B3F5E5}"/>
    <cellStyle name="Comma 2 111" xfId="42093" hidden="1" xr:uid="{7E19854E-5D16-425C-B714-01749984F228}"/>
    <cellStyle name="Comma 2 111" xfId="42314" hidden="1" xr:uid="{0FA55553-6316-4010-8545-1886A31A1241}"/>
    <cellStyle name="Comma 2 111" xfId="42513" hidden="1" xr:uid="{BD3E61AD-CD19-4161-9416-0A40FA0F91D1}"/>
    <cellStyle name="Comma 2 111" xfId="43022" hidden="1" xr:uid="{FE344A54-2677-4D65-B446-E6CFB3D1C2A5}"/>
    <cellStyle name="Comma 2 111" xfId="43570" hidden="1" xr:uid="{2FCB777A-1452-45B4-8AA2-F518932235AD}"/>
    <cellStyle name="Comma 2 111" xfId="43849" hidden="1" xr:uid="{7091B59E-8B86-4F5A-B036-D2B81A8696C6}"/>
    <cellStyle name="Comma 2 111" xfId="44070" hidden="1" xr:uid="{7E93A0D7-2B3D-4624-8CE5-3CDDBFFF8834}"/>
    <cellStyle name="Comma 2 111" xfId="44269" hidden="1" xr:uid="{5B6AC50D-4F92-41AE-A01C-3DDC5AC86CEF}"/>
    <cellStyle name="Comma 2 111" xfId="44778" hidden="1" xr:uid="{E0CD3EB7-8F21-4943-BAA9-3FCD5B6687A7}"/>
    <cellStyle name="Comma 2 111" xfId="45326" hidden="1" xr:uid="{A765E7AE-7DE7-4E83-A26A-7EEF63A5F6AA}"/>
    <cellStyle name="Comma 2 111" xfId="45605" hidden="1" xr:uid="{B0FA9539-931D-4D0F-837E-DB10DCFABBC2}"/>
    <cellStyle name="Comma 2 111" xfId="45826" hidden="1" xr:uid="{DCD313FE-BBCE-4121-847E-B5B261780751}"/>
    <cellStyle name="Comma 2 111" xfId="46025" hidden="1" xr:uid="{FC4A3391-FBA2-4C57-88C0-BA1C297E90A9}"/>
    <cellStyle name="Comma 2 111" xfId="46534" hidden="1" xr:uid="{A27A54A5-B923-4C12-A210-0EA62E787F43}"/>
    <cellStyle name="Comma 2 111" xfId="47082" hidden="1" xr:uid="{63FD0880-1C2D-4E83-AD9B-FA4CAB11F689}"/>
    <cellStyle name="Comma 2 111" xfId="47361" hidden="1" xr:uid="{CF79DA03-9EBD-49CB-ADB8-9CCF9E6CAEB2}"/>
    <cellStyle name="Comma 2 111" xfId="47582" hidden="1" xr:uid="{630F776E-11B9-46E3-A3FE-4A4757966D93}"/>
    <cellStyle name="Comma 2 111" xfId="47779" hidden="1" xr:uid="{BF66950B-6629-4FC2-BD86-2BE97F03C931}"/>
    <cellStyle name="Comma 2 111" xfId="48287" hidden="1" xr:uid="{524ADB16-9848-4B5E-9AAD-E5EF95FBCEA0}"/>
    <cellStyle name="Comma 2 111" xfId="48835" hidden="1" xr:uid="{D76D72DC-8B8E-410A-84BC-52CC0488CE76}"/>
    <cellStyle name="Comma 2 111" xfId="49114" hidden="1" xr:uid="{F43FA3F0-A6A1-4277-8135-A1BA3AAB0D3A}"/>
    <cellStyle name="Comma 2 111" xfId="49335" hidden="1" xr:uid="{7CBF2D4A-7726-430C-9B92-AA279E6A1249}"/>
    <cellStyle name="Comma 2 111" xfId="49530" hidden="1" xr:uid="{B530C1E5-DBE7-4E1D-A2BC-9BDF94C7AFAF}"/>
    <cellStyle name="Comma 2 111" xfId="50037" hidden="1" xr:uid="{5FBAD055-DB14-4120-B723-C9BFAE7DB31A}"/>
    <cellStyle name="Comma 2 111" xfId="50585" hidden="1" xr:uid="{71C89928-C7D8-4E7F-B276-D7F7B2663CB9}"/>
    <cellStyle name="Comma 2 111" xfId="50864" hidden="1" xr:uid="{CA15973D-0A81-4755-9216-9FD1CD3FC9E0}"/>
    <cellStyle name="Comma 2 111" xfId="51085" hidden="1" xr:uid="{667EC9CB-D674-470D-8F86-91CCA80EA260}"/>
    <cellStyle name="Comma 2 111" xfId="51276" hidden="1" xr:uid="{330A1F14-2186-4BC3-A014-D15719EBAE92}"/>
    <cellStyle name="Comma 2 111" xfId="51781" hidden="1" xr:uid="{58B1A46F-2230-4148-8D14-B8E706C76098}"/>
    <cellStyle name="Comma 2 111" xfId="52329" hidden="1" xr:uid="{5EFEFE70-9599-4A29-9D2C-47881935903F}"/>
    <cellStyle name="Comma 2 111" xfId="52608" hidden="1" xr:uid="{4129B6E4-0E5F-49AB-986D-F1E065E752D1}"/>
    <cellStyle name="Comma 2 111" xfId="52829" hidden="1" xr:uid="{8D83A334-B9F5-427D-8772-855AE3191CEC}"/>
    <cellStyle name="Comma 2 111" xfId="53017" hidden="1" xr:uid="{170593FB-4ACD-4D8F-88E5-D3CFD1454DF8}"/>
    <cellStyle name="Comma 2 111" xfId="53516" hidden="1" xr:uid="{00A39A21-5F47-43A6-B9DB-51CA7BDD5B90}"/>
    <cellStyle name="Comma 2 111" xfId="54063" hidden="1" xr:uid="{A53DD17B-AB39-4B9A-8A5D-D26713CD90E0}"/>
    <cellStyle name="Comma 2 111" xfId="54342" hidden="1" xr:uid="{70885445-AED2-44F2-B894-4AB8227FF3A2}"/>
    <cellStyle name="Comma 2 111" xfId="54563" hidden="1" xr:uid="{DBC4970B-4290-44D7-BEC6-004008D02748}"/>
    <cellStyle name="Comma 2 111" xfId="54745" hidden="1" xr:uid="{96589FBB-8427-40F2-A7AE-CA1D7CC66208}"/>
    <cellStyle name="Comma 2 111" xfId="55242" hidden="1" xr:uid="{091325B3-1305-4BB9-9197-30BF6D9ECF60}"/>
    <cellStyle name="Comma 2 111" xfId="55787" hidden="1" xr:uid="{4B93FDFB-4B20-47A8-86FC-6AFA338F284E}"/>
    <cellStyle name="Comma 2 111" xfId="56066" hidden="1" xr:uid="{89CA3748-45DE-49EE-8972-B554A8D037C8}"/>
    <cellStyle name="Comma 2 111" xfId="56287" hidden="1" xr:uid="{5012E424-D526-4629-955C-6D48EBE517A2}"/>
    <cellStyle name="Comma 2 111" xfId="56463" hidden="1" xr:uid="{087F46DF-FC25-4F46-A901-72AF5E322238}"/>
    <cellStyle name="Comma 2 111" xfId="56951" hidden="1" xr:uid="{0C83AAE4-32A2-45F9-945C-9D019ECD9BC6}"/>
    <cellStyle name="Comma 2 111" xfId="57494" hidden="1" xr:uid="{834887BD-8446-452C-ADE3-A73412548A14}"/>
    <cellStyle name="Comma 2 111" xfId="57773" hidden="1" xr:uid="{64651333-70F3-4AD1-BBA4-DB2A1425B06B}"/>
    <cellStyle name="Comma 2 111" xfId="57994" hidden="1" xr:uid="{F1727746-1039-4F5B-8828-3193F8FB4668}"/>
    <cellStyle name="Comma 2 111" xfId="58162" hidden="1" xr:uid="{E4DBCD9A-360A-49FB-864F-1A4CEDE4A932}"/>
    <cellStyle name="Comma 2 111" xfId="58647" hidden="1" xr:uid="{B638FC96-9758-43ED-8650-7CEE8422FDE1}"/>
    <cellStyle name="Comma 2 111" xfId="59188" hidden="1" xr:uid="{BAE27B96-0B2C-4EDF-A05C-48978BB0EEEA}"/>
    <cellStyle name="Comma 2 111" xfId="59467" hidden="1" xr:uid="{EBA42956-9ECD-4F34-8EEF-C4D48E2CD5D8}"/>
    <cellStyle name="Comma 2 111" xfId="59688" hidden="1" xr:uid="{B79A7886-A766-4DB5-8870-3351F371017D}"/>
    <cellStyle name="Comma 2 111" xfId="59843" hidden="1" xr:uid="{06779666-D2A8-4D08-8D70-FD65B5B0184D}"/>
    <cellStyle name="Comma 2 111" xfId="60314" hidden="1" xr:uid="{D46C801C-09C2-4CA4-8BB2-1F51831EFAC5}"/>
    <cellStyle name="Comma 2 111" xfId="60849" hidden="1" xr:uid="{CB8AC06F-B655-418C-96E7-BC18ECFCBBAF}"/>
    <cellStyle name="Comma 2 111" xfId="61128" hidden="1" xr:uid="{DA764C50-3D64-4E54-A5B6-9B24E491BE53}"/>
    <cellStyle name="Comma 2 111" xfId="61349" hidden="1" xr:uid="{10CB2EB2-F857-430D-8085-6D7AC9753A99}"/>
    <cellStyle name="Comma 2 111" xfId="61951" hidden="1" xr:uid="{24AA0415-B80A-4AB2-A367-DCA47BBE5441}"/>
    <cellStyle name="Comma 2 111" xfId="62484" hidden="1" xr:uid="{530AB52D-47D0-4201-8809-6BDE05013860}"/>
    <cellStyle name="Comma 2 111" xfId="62763" hidden="1" xr:uid="{6213B009-4F60-48CC-A99B-FCA84E1C936B}"/>
    <cellStyle name="Comma 2 111" xfId="62984" hidden="1" xr:uid="{C2283DD9-A7BB-4BBA-A225-28B68F386518}"/>
    <cellStyle name="Comma 2 111" xfId="63499" hidden="1" xr:uid="{640AA31B-F623-4DEF-A3EA-E8B4C3CD6937}"/>
    <cellStyle name="Comma 2 111" xfId="63995" hidden="1" xr:uid="{0672352D-E8B7-4C7C-91EE-E76B6511A9B4}"/>
    <cellStyle name="Comma 2 112" xfId="827" hidden="1" xr:uid="{00000000-0005-0000-0000-00003E030000}"/>
    <cellStyle name="Comma 2 112" xfId="1482" hidden="1" xr:uid="{00000000-0005-0000-0000-0000CD050000}"/>
    <cellStyle name="Comma 2 112" xfId="2025" hidden="1" xr:uid="{00000000-0005-0000-0000-0000EC070000}"/>
    <cellStyle name="Comma 2 112" xfId="2303" hidden="1" xr:uid="{00000000-0005-0000-0000-000002090000}"/>
    <cellStyle name="Comma 2 112" xfId="2522" hidden="1" xr:uid="{00000000-0005-0000-0000-0000DD090000}"/>
    <cellStyle name="Comma 2 112" xfId="4025" hidden="1" xr:uid="{00000000-0005-0000-0000-0000BC0F0000}"/>
    <cellStyle name="Comma 2 112" xfId="4089" hidden="1" xr:uid="{00000000-0005-0000-0000-0000FC0F0000}"/>
    <cellStyle name="Comma 2 112" xfId="4618" hidden="1" xr:uid="{00000000-0005-0000-0000-00000D120000}"/>
    <cellStyle name="Comma 2 112" xfId="4742" hidden="1" xr:uid="{00000000-0005-0000-0000-000089120000}"/>
    <cellStyle name="Comma 2 112" xfId="5279" hidden="1" xr:uid="{00000000-0005-0000-0000-0000A2140000}"/>
    <cellStyle name="Comma 2 112" xfId="5827" hidden="1" xr:uid="{00000000-0005-0000-0000-0000C6160000}"/>
    <cellStyle name="Comma 2 112" xfId="6105" hidden="1" xr:uid="{00000000-0005-0000-0000-0000DC170000}"/>
    <cellStyle name="Comma 2 112" xfId="6324" hidden="1" xr:uid="{00000000-0005-0000-0000-0000B7180000}"/>
    <cellStyle name="Comma 2 112" xfId="6837" hidden="1" xr:uid="{00000000-0005-0000-0000-0000B81A0000}"/>
    <cellStyle name="Comma 2 112" xfId="6961" hidden="1" xr:uid="{00000000-0005-0000-0000-0000341B0000}"/>
    <cellStyle name="Comma 2 112" xfId="7498" hidden="1" xr:uid="{00000000-0005-0000-0000-00004D1D0000}"/>
    <cellStyle name="Comma 2 112" xfId="8046" hidden="1" xr:uid="{00000000-0005-0000-0000-0000711F0000}"/>
    <cellStyle name="Comma 2 112" xfId="8324" hidden="1" xr:uid="{00000000-0005-0000-0000-000087200000}"/>
    <cellStyle name="Comma 2 112" xfId="8543" hidden="1" xr:uid="{00000000-0005-0000-0000-000062210000}"/>
    <cellStyle name="Comma 2 112" xfId="8717" hidden="1" xr:uid="{00000000-0005-0000-0000-000010220000}"/>
    <cellStyle name="Comma 2 112" xfId="9254" hidden="1" xr:uid="{00000000-0005-0000-0000-000029240000}"/>
    <cellStyle name="Comma 2 112" xfId="9802" hidden="1" xr:uid="{00000000-0005-0000-0000-00004D260000}"/>
    <cellStyle name="Comma 2 112" xfId="10080" hidden="1" xr:uid="{00000000-0005-0000-0000-000063270000}"/>
    <cellStyle name="Comma 2 112" xfId="10299" hidden="1" xr:uid="{00000000-0005-0000-0000-00003E280000}"/>
    <cellStyle name="Comma 2 112" xfId="10473" hidden="1" xr:uid="{00000000-0005-0000-0000-0000EC280000}"/>
    <cellStyle name="Comma 2 112" xfId="11010" hidden="1" xr:uid="{00000000-0005-0000-0000-0000052B0000}"/>
    <cellStyle name="Comma 2 112" xfId="11558" hidden="1" xr:uid="{00000000-0005-0000-0000-0000292D0000}"/>
    <cellStyle name="Comma 2 112" xfId="11836" hidden="1" xr:uid="{00000000-0005-0000-0000-00003F2E0000}"/>
    <cellStyle name="Comma 2 112" xfId="12055" hidden="1" xr:uid="{00000000-0005-0000-0000-00001A2F0000}"/>
    <cellStyle name="Comma 2 112" xfId="12229" hidden="1" xr:uid="{00000000-0005-0000-0000-0000C82F0000}"/>
    <cellStyle name="Comma 2 112" xfId="12766" hidden="1" xr:uid="{00000000-0005-0000-0000-0000E1310000}"/>
    <cellStyle name="Comma 2 112" xfId="13314" hidden="1" xr:uid="{00000000-0005-0000-0000-000005340000}"/>
    <cellStyle name="Comma 2 112" xfId="13592" hidden="1" xr:uid="{00000000-0005-0000-0000-00001B350000}"/>
    <cellStyle name="Comma 2 112" xfId="13811" hidden="1" xr:uid="{00000000-0005-0000-0000-0000F6350000}"/>
    <cellStyle name="Comma 2 112" xfId="13985" hidden="1" xr:uid="{00000000-0005-0000-0000-0000A4360000}"/>
    <cellStyle name="Comma 2 112" xfId="14522" hidden="1" xr:uid="{00000000-0005-0000-0000-0000BD380000}"/>
    <cellStyle name="Comma 2 112" xfId="15070" hidden="1" xr:uid="{00000000-0005-0000-0000-0000E13A0000}"/>
    <cellStyle name="Comma 2 112" xfId="15348" hidden="1" xr:uid="{00000000-0005-0000-0000-0000F73B0000}"/>
    <cellStyle name="Comma 2 112" xfId="15567" hidden="1" xr:uid="{00000000-0005-0000-0000-0000D23C0000}"/>
    <cellStyle name="Comma 2 112" xfId="15741" hidden="1" xr:uid="{00000000-0005-0000-0000-0000803D0000}"/>
    <cellStyle name="Comma 2 112" xfId="16275" hidden="1" xr:uid="{00000000-0005-0000-0000-0000963F0000}"/>
    <cellStyle name="Comma 2 112" xfId="16823" hidden="1" xr:uid="{00000000-0005-0000-0000-0000BA410000}"/>
    <cellStyle name="Comma 2 112" xfId="17101" hidden="1" xr:uid="{00000000-0005-0000-0000-0000D0420000}"/>
    <cellStyle name="Comma 2 112" xfId="17320" hidden="1" xr:uid="{00000000-0005-0000-0000-0000AB430000}"/>
    <cellStyle name="Comma 2 112" xfId="17493" hidden="1" xr:uid="{00000000-0005-0000-0000-000058440000}"/>
    <cellStyle name="Comma 2 112" xfId="18025" hidden="1" xr:uid="{00000000-0005-0000-0000-00006C460000}"/>
    <cellStyle name="Comma 2 112" xfId="18573" hidden="1" xr:uid="{00000000-0005-0000-0000-000090480000}"/>
    <cellStyle name="Comma 2 112" xfId="18851" hidden="1" xr:uid="{00000000-0005-0000-0000-0000A6490000}"/>
    <cellStyle name="Comma 2 112" xfId="19070" hidden="1" xr:uid="{00000000-0005-0000-0000-0000814A0000}"/>
    <cellStyle name="Comma 2 112" xfId="19241" hidden="1" xr:uid="{00000000-0005-0000-0000-00002C4B0000}"/>
    <cellStyle name="Comma 2 112" xfId="19769" hidden="1" xr:uid="{00000000-0005-0000-0000-00003C4D0000}"/>
    <cellStyle name="Comma 2 112" xfId="20317" hidden="1" xr:uid="{00000000-0005-0000-0000-0000604F0000}"/>
    <cellStyle name="Comma 2 112" xfId="20595" hidden="1" xr:uid="{00000000-0005-0000-0000-000076500000}"/>
    <cellStyle name="Comma 2 112" xfId="20814" hidden="1" xr:uid="{00000000-0005-0000-0000-000051510000}"/>
    <cellStyle name="Comma 2 112" xfId="20983" hidden="1" xr:uid="{00000000-0005-0000-0000-0000FA510000}"/>
    <cellStyle name="Comma 2 112" xfId="21504" hidden="1" xr:uid="{00000000-0005-0000-0000-000003540000}"/>
    <cellStyle name="Comma 2 112" xfId="22051" hidden="1" xr:uid="{00000000-0005-0000-0000-000026560000}"/>
    <cellStyle name="Comma 2 112" xfId="22329" hidden="1" xr:uid="{00000000-0005-0000-0000-00003C570000}"/>
    <cellStyle name="Comma 2 112" xfId="22548" hidden="1" xr:uid="{00000000-0005-0000-0000-000017580000}"/>
    <cellStyle name="Comma 2 112" xfId="22713" hidden="1" xr:uid="{00000000-0005-0000-0000-0000BC580000}"/>
    <cellStyle name="Comma 2 112" xfId="23230" hidden="1" xr:uid="{00000000-0005-0000-0000-0000C15A0000}"/>
    <cellStyle name="Comma 2 112" xfId="23775" hidden="1" xr:uid="{00000000-0005-0000-0000-0000E25C0000}"/>
    <cellStyle name="Comma 2 112" xfId="24053" hidden="1" xr:uid="{00000000-0005-0000-0000-0000F85D0000}"/>
    <cellStyle name="Comma 2 112" xfId="24272" hidden="1" xr:uid="{00000000-0005-0000-0000-0000D35E0000}"/>
    <cellStyle name="Comma 2 112" xfId="24434" hidden="1" xr:uid="{00000000-0005-0000-0000-0000755F0000}"/>
    <cellStyle name="Comma 2 112" xfId="24939" hidden="1" xr:uid="{00000000-0005-0000-0000-00006E610000}"/>
    <cellStyle name="Comma 2 112" xfId="25482" hidden="1" xr:uid="{00000000-0005-0000-0000-00008D630000}"/>
    <cellStyle name="Comma 2 112" xfId="25760" hidden="1" xr:uid="{00000000-0005-0000-0000-0000A3640000}"/>
    <cellStyle name="Comma 2 112" xfId="25979" hidden="1" xr:uid="{00000000-0005-0000-0000-00007E650000}"/>
    <cellStyle name="Comma 2 112" xfId="26635" hidden="1" xr:uid="{00000000-0005-0000-0000-00000E680000}"/>
    <cellStyle name="Comma 2 112" xfId="27176" hidden="1" xr:uid="{00000000-0005-0000-0000-00002B6A0000}"/>
    <cellStyle name="Comma 2 112" xfId="27454" hidden="1" xr:uid="{00000000-0005-0000-0000-0000416B0000}"/>
    <cellStyle name="Comma 2 112" xfId="27673" hidden="1" xr:uid="{00000000-0005-0000-0000-00001C6C0000}"/>
    <cellStyle name="Comma 2 112" xfId="28302" hidden="1" xr:uid="{00000000-0005-0000-0000-0000916E0000}"/>
    <cellStyle name="Comma 2 112" xfId="28837" hidden="1" xr:uid="{00000000-0005-0000-0000-0000A8700000}"/>
    <cellStyle name="Comma 2 112" xfId="29115" hidden="1" xr:uid="{00000000-0005-0000-0000-0000BE710000}"/>
    <cellStyle name="Comma 2 112" xfId="29334" hidden="1" xr:uid="{00000000-0005-0000-0000-000099720000}"/>
    <cellStyle name="Comma 2 112" xfId="29938" hidden="1" xr:uid="{00000000-0005-0000-0000-0000F5740000}"/>
    <cellStyle name="Comma 2 112" xfId="30472" hidden="1" xr:uid="{00000000-0005-0000-0000-00000B770000}"/>
    <cellStyle name="Comma 2 112" xfId="30750" hidden="1" xr:uid="{00000000-0005-0000-0000-000021780000}"/>
    <cellStyle name="Comma 2 112" xfId="30969" hidden="1" xr:uid="{00000000-0005-0000-0000-0000FC780000}"/>
    <cellStyle name="Comma 2 112" xfId="31484" hidden="1" xr:uid="{00000000-0005-0000-0000-0000FF7A0000}"/>
    <cellStyle name="Comma 2 112" xfId="31983" hidden="1" xr:uid="{00000000-0005-0000-0000-0000F27C0000}"/>
    <cellStyle name="Comma 2 112" xfId="32880" hidden="1" xr:uid="{26BD1E2B-78B3-43CB-B1D2-ED56292CA9EC}"/>
    <cellStyle name="Comma 2 112" xfId="33515" hidden="1" xr:uid="{CE4FE0C9-B6EF-46F8-958C-F827C11FA9D9}"/>
    <cellStyle name="Comma 2 112" xfId="34055" hidden="1" xr:uid="{172AC4A1-A970-4755-A1FA-439EDCCE30C1}"/>
    <cellStyle name="Comma 2 112" xfId="34333" hidden="1" xr:uid="{251DFC0E-EF5A-4940-A588-8E9E51A5E475}"/>
    <cellStyle name="Comma 2 112" xfId="34552" hidden="1" xr:uid="{4E88B0A8-5CE3-454A-AAF3-C241B7AC0487}"/>
    <cellStyle name="Comma 2 112" xfId="36044" hidden="1" xr:uid="{EFCE75EC-0463-4C7E-9FE7-B26458CAA346}"/>
    <cellStyle name="Comma 2 112" xfId="36108" hidden="1" xr:uid="{D7371BAB-B4A9-450D-A003-68C86110FBDA}"/>
    <cellStyle name="Comma 2 112" xfId="36637" hidden="1" xr:uid="{319AA2FE-71FD-4F38-ABD9-6A39C3540404}"/>
    <cellStyle name="Comma 2 112" xfId="36761" hidden="1" xr:uid="{C3F1E2D7-A26D-47C9-9DEC-DF18FF698CA6}"/>
    <cellStyle name="Comma 2 112" xfId="37298" hidden="1" xr:uid="{F6D0E0C0-30BD-4949-9003-300440DBC5BC}"/>
    <cellStyle name="Comma 2 112" xfId="37846" hidden="1" xr:uid="{2E3AEF36-6DF7-4B2B-AF26-3754AB8D94F0}"/>
    <cellStyle name="Comma 2 112" xfId="38124" hidden="1" xr:uid="{3D7C7361-9504-4B73-9982-37ECFB768D47}"/>
    <cellStyle name="Comma 2 112" xfId="38343" hidden="1" xr:uid="{579FF90A-7B35-440D-A9C8-BE73E2A3E014}"/>
    <cellStyle name="Comma 2 112" xfId="38856" hidden="1" xr:uid="{D4C32150-9BCE-4820-866E-7030431DF52B}"/>
    <cellStyle name="Comma 2 112" xfId="38980" hidden="1" xr:uid="{4FFFAE08-9759-4B02-9E7B-AE5666B966B6}"/>
    <cellStyle name="Comma 2 112" xfId="39517" hidden="1" xr:uid="{236EFF16-87AF-450C-9162-DAA0407F12DF}"/>
    <cellStyle name="Comma 2 112" xfId="40065" hidden="1" xr:uid="{D634D962-AB4B-4BDC-A438-3CF3765888F4}"/>
    <cellStyle name="Comma 2 112" xfId="40343" hidden="1" xr:uid="{369578FE-D5B6-4167-A6A9-A44453B160D9}"/>
    <cellStyle name="Comma 2 112" xfId="40562" hidden="1" xr:uid="{391CC3D6-AC05-40AE-AED6-359BFD2095F0}"/>
    <cellStyle name="Comma 2 112" xfId="40736" hidden="1" xr:uid="{6BA139F9-34D0-4A4C-8C3A-1FD9E02F7A08}"/>
    <cellStyle name="Comma 2 112" xfId="41273" hidden="1" xr:uid="{5295DA8B-F269-4DAF-A512-D3542A9EB4CD}"/>
    <cellStyle name="Comma 2 112" xfId="41821" hidden="1" xr:uid="{46EB5E34-9CB8-4BD7-BEA9-DB353AE1FAF1}"/>
    <cellStyle name="Comma 2 112" xfId="42099" hidden="1" xr:uid="{8B94E313-1FCD-4E34-8345-DCB19220CB36}"/>
    <cellStyle name="Comma 2 112" xfId="42318" hidden="1" xr:uid="{B283AB95-5F98-444F-AFA8-528DD73D7252}"/>
    <cellStyle name="Comma 2 112" xfId="42492" hidden="1" xr:uid="{9AE5FFBD-029A-4571-BA37-047D27F998FD}"/>
    <cellStyle name="Comma 2 112" xfId="43029" hidden="1" xr:uid="{13F1E89B-E378-447E-AA33-D18F27A0300D}"/>
    <cellStyle name="Comma 2 112" xfId="43577" hidden="1" xr:uid="{6A934372-6599-4657-A8FA-8AB7B5BD0C6A}"/>
    <cellStyle name="Comma 2 112" xfId="43855" hidden="1" xr:uid="{F46028F2-D85A-42D8-9FD3-8C4DC2C9C328}"/>
    <cellStyle name="Comma 2 112" xfId="44074" hidden="1" xr:uid="{F8C45D0E-4AF8-43FD-B799-7F34567D615E}"/>
    <cellStyle name="Comma 2 112" xfId="44248" hidden="1" xr:uid="{46106ADB-1F05-4B81-A4E8-372D353F6D93}"/>
    <cellStyle name="Comma 2 112" xfId="44785" hidden="1" xr:uid="{FF17F880-A6BB-4491-A88F-65F01D602560}"/>
    <cellStyle name="Comma 2 112" xfId="45333" hidden="1" xr:uid="{9A52C341-C06C-43F5-AA7F-B0EE6E5DF2BF}"/>
    <cellStyle name="Comma 2 112" xfId="45611" hidden="1" xr:uid="{0523E1A0-70F5-491C-8D04-B9C809F5620D}"/>
    <cellStyle name="Comma 2 112" xfId="45830" hidden="1" xr:uid="{146D4099-9D64-4F3A-B1F1-82E7E1C4FEDE}"/>
    <cellStyle name="Comma 2 112" xfId="46004" hidden="1" xr:uid="{C00D4209-617B-4C11-A35E-C4507539F581}"/>
    <cellStyle name="Comma 2 112" xfId="46541" hidden="1" xr:uid="{C4FB5B54-4DDD-4392-B4FA-962A118BAEBF}"/>
    <cellStyle name="Comma 2 112" xfId="47089" hidden="1" xr:uid="{5564637C-78E9-4B8B-B339-04E24DFDA430}"/>
    <cellStyle name="Comma 2 112" xfId="47367" hidden="1" xr:uid="{52979167-F20E-4830-B36C-817397BE299E}"/>
    <cellStyle name="Comma 2 112" xfId="47586" hidden="1" xr:uid="{BE790049-1088-4866-BC73-6DE2339F5BE7}"/>
    <cellStyle name="Comma 2 112" xfId="47760" hidden="1" xr:uid="{46317AB7-A00F-4061-B206-339D5443DCD3}"/>
    <cellStyle name="Comma 2 112" xfId="48294" hidden="1" xr:uid="{E8B15557-332E-4C00-88E8-12255353DEAA}"/>
    <cellStyle name="Comma 2 112" xfId="48842" hidden="1" xr:uid="{CD0955FD-09D5-4BC1-BF08-2286C485A466}"/>
    <cellStyle name="Comma 2 112" xfId="49120" hidden="1" xr:uid="{466D7016-9D27-4C19-985C-91C45EF92185}"/>
    <cellStyle name="Comma 2 112" xfId="49339" hidden="1" xr:uid="{1A1C2A19-B143-471F-B420-486F5BEB3A4F}"/>
    <cellStyle name="Comma 2 112" xfId="49512" hidden="1" xr:uid="{7DB28A07-5D02-406A-A3A4-4F1667F5BFEE}"/>
    <cellStyle name="Comma 2 112" xfId="50044" hidden="1" xr:uid="{6462AFBA-FEF8-4355-8A90-A56CEA57C10B}"/>
    <cellStyle name="Comma 2 112" xfId="50592" hidden="1" xr:uid="{9A2252D9-0C63-493E-A4D7-4C86A557AC1A}"/>
    <cellStyle name="Comma 2 112" xfId="50870" hidden="1" xr:uid="{2675F0A5-37E3-45BA-ACC0-2394F43D2877}"/>
    <cellStyle name="Comma 2 112" xfId="51089" hidden="1" xr:uid="{36AACFBB-2271-462C-9EA3-944E3D939A2E}"/>
    <cellStyle name="Comma 2 112" xfId="51260" hidden="1" xr:uid="{49AE7255-0C29-41B9-B6BA-E8726FC370AE}"/>
    <cellStyle name="Comma 2 112" xfId="51788" hidden="1" xr:uid="{F3018097-850A-4FA8-9163-01CB8E350FD1}"/>
    <cellStyle name="Comma 2 112" xfId="52336" hidden="1" xr:uid="{2C4F8A2F-CCF8-4800-B4C4-123A5B2FD63D}"/>
    <cellStyle name="Comma 2 112" xfId="52614" hidden="1" xr:uid="{6748E3BC-0702-44AB-AC54-92A84C963624}"/>
    <cellStyle name="Comma 2 112" xfId="52833" hidden="1" xr:uid="{DC21926E-A0A4-457E-8BEB-E72A50799BC1}"/>
    <cellStyle name="Comma 2 112" xfId="53002" hidden="1" xr:uid="{9603D89A-0BCE-4630-B9E2-E82278622D7C}"/>
    <cellStyle name="Comma 2 112" xfId="53523" hidden="1" xr:uid="{45687DAB-90F7-439E-B90D-E11628166E4C}"/>
    <cellStyle name="Comma 2 112" xfId="54070" hidden="1" xr:uid="{2CE6BE94-712E-427F-BACC-D05AD85EDC78}"/>
    <cellStyle name="Comma 2 112" xfId="54348" hidden="1" xr:uid="{8497F74A-63B0-484D-A45A-01F47AC841A6}"/>
    <cellStyle name="Comma 2 112" xfId="54567" hidden="1" xr:uid="{57F17142-98CD-4CFA-9B42-F0C9D66E1F43}"/>
    <cellStyle name="Comma 2 112" xfId="54732" hidden="1" xr:uid="{41C998D7-356F-4E2F-A518-0AFB03D5F730}"/>
    <cellStyle name="Comma 2 112" xfId="55249" hidden="1" xr:uid="{8F2D26EE-EE55-4ED6-B1C2-0AD934FF8241}"/>
    <cellStyle name="Comma 2 112" xfId="55794" hidden="1" xr:uid="{F72E7FDC-FDD8-4E4E-9944-7F56E25C7F76}"/>
    <cellStyle name="Comma 2 112" xfId="56072" hidden="1" xr:uid="{E0B507E0-AE52-46D3-B452-1F7B5F954616}"/>
    <cellStyle name="Comma 2 112" xfId="56291" hidden="1" xr:uid="{8A517AAA-E530-4F2A-8C33-204752624713}"/>
    <cellStyle name="Comma 2 112" xfId="56453" hidden="1" xr:uid="{DFDA91D1-F838-4C57-A84A-6CA672DB2410}"/>
    <cellStyle name="Comma 2 112" xfId="56958" hidden="1" xr:uid="{341EAD1A-14C3-4809-BC42-C001117DE8EB}"/>
    <cellStyle name="Comma 2 112" xfId="57501" hidden="1" xr:uid="{E3E3AF03-70F5-40F2-84E1-31E47CD65E81}"/>
    <cellStyle name="Comma 2 112" xfId="57779" hidden="1" xr:uid="{C4DBCACD-8D3B-4E47-9134-463E687C9017}"/>
    <cellStyle name="Comma 2 112" xfId="57998" hidden="1" xr:uid="{181ED844-AF91-4690-AE38-84BF8385FA2A}"/>
    <cellStyle name="Comma 2 112" xfId="58654" hidden="1" xr:uid="{107B0F47-4B60-474F-84D6-A51F47F21296}"/>
    <cellStyle name="Comma 2 112" xfId="59195" hidden="1" xr:uid="{8F091FCF-53B7-439E-9303-E0BB71C84960}"/>
    <cellStyle name="Comma 2 112" xfId="59473" hidden="1" xr:uid="{93FE42DF-2038-449A-80DB-5F51907D476B}"/>
    <cellStyle name="Comma 2 112" xfId="59692" hidden="1" xr:uid="{7593E08D-B0BC-47A1-844F-31A53C4FECA3}"/>
    <cellStyle name="Comma 2 112" xfId="60321" hidden="1" xr:uid="{3195FDEE-7259-4840-87CA-39499D8793AD}"/>
    <cellStyle name="Comma 2 112" xfId="60856" hidden="1" xr:uid="{E3134ABB-221A-4C9B-A97C-79C58E847BBF}"/>
    <cellStyle name="Comma 2 112" xfId="61134" hidden="1" xr:uid="{244D0DA3-C20F-4AB6-8587-77B447F46993}"/>
    <cellStyle name="Comma 2 112" xfId="61353" hidden="1" xr:uid="{EB7DB35A-0EAB-4BB8-8F38-69A290633438}"/>
    <cellStyle name="Comma 2 112" xfId="61957" hidden="1" xr:uid="{02416906-AA38-454F-A31A-E541F06B30BE}"/>
    <cellStyle name="Comma 2 112" xfId="62491" hidden="1" xr:uid="{05AB6B4F-EB20-4ED9-A9DB-CA86F2E7A0DD}"/>
    <cellStyle name="Comma 2 112" xfId="62769" hidden="1" xr:uid="{2E262815-B5F3-465B-A6BC-3DFF2BA7F28D}"/>
    <cellStyle name="Comma 2 112" xfId="62988" hidden="1" xr:uid="{E6066A31-2584-42AE-93BF-19789B5EBC33}"/>
    <cellStyle name="Comma 2 112" xfId="63503" hidden="1" xr:uid="{D519E56B-2FCD-4515-B4CA-FF3D4A5BB509}"/>
    <cellStyle name="Comma 2 112" xfId="64002" hidden="1" xr:uid="{59E36D6F-7888-4F22-9A80-4D0A6FCA4691}"/>
    <cellStyle name="Comma 2 113" xfId="831" hidden="1" xr:uid="{00000000-0005-0000-0000-000042030000}"/>
    <cellStyle name="Comma 2 113" xfId="1486" hidden="1" xr:uid="{00000000-0005-0000-0000-0000D1050000}"/>
    <cellStyle name="Comma 2 113" xfId="2029" hidden="1" xr:uid="{00000000-0005-0000-0000-0000F0070000}"/>
    <cellStyle name="Comma 2 113" xfId="2307" hidden="1" xr:uid="{00000000-0005-0000-0000-000006090000}"/>
    <cellStyle name="Comma 2 113" xfId="2525" hidden="1" xr:uid="{00000000-0005-0000-0000-0000E0090000}"/>
    <cellStyle name="Comma 2 113" xfId="4083" hidden="1" xr:uid="{00000000-0005-0000-0000-0000F60F0000}"/>
    <cellStyle name="Comma 2 113" xfId="4622" hidden="1" xr:uid="{00000000-0005-0000-0000-000011120000}"/>
    <cellStyle name="Comma 2 113" xfId="5283" hidden="1" xr:uid="{00000000-0005-0000-0000-0000A6140000}"/>
    <cellStyle name="Comma 2 113" xfId="5831" hidden="1" xr:uid="{00000000-0005-0000-0000-0000CA160000}"/>
    <cellStyle name="Comma 2 113" xfId="6109" hidden="1" xr:uid="{00000000-0005-0000-0000-0000E0170000}"/>
    <cellStyle name="Comma 2 113" xfId="6327" hidden="1" xr:uid="{00000000-0005-0000-0000-0000BA180000}"/>
    <cellStyle name="Comma 2 113" xfId="6404" hidden="1" xr:uid="{00000000-0005-0000-0000-000007190000}"/>
    <cellStyle name="Comma 2 113" xfId="6841" hidden="1" xr:uid="{00000000-0005-0000-0000-0000BC1A0000}"/>
    <cellStyle name="Comma 2 113" xfId="7502" hidden="1" xr:uid="{00000000-0005-0000-0000-0000511D0000}"/>
    <cellStyle name="Comma 2 113" xfId="8050" hidden="1" xr:uid="{00000000-0005-0000-0000-0000751F0000}"/>
    <cellStyle name="Comma 2 113" xfId="8328" hidden="1" xr:uid="{00000000-0005-0000-0000-00008B200000}"/>
    <cellStyle name="Comma 2 113" xfId="8546" hidden="1" xr:uid="{00000000-0005-0000-0000-000065210000}"/>
    <cellStyle name="Comma 2 113" xfId="8623" hidden="1" xr:uid="{00000000-0005-0000-0000-0000B2210000}"/>
    <cellStyle name="Comma 2 113" xfId="9258" hidden="1" xr:uid="{00000000-0005-0000-0000-00002D240000}"/>
    <cellStyle name="Comma 2 113" xfId="9806" hidden="1" xr:uid="{00000000-0005-0000-0000-000051260000}"/>
    <cellStyle name="Comma 2 113" xfId="10084" hidden="1" xr:uid="{00000000-0005-0000-0000-000067270000}"/>
    <cellStyle name="Comma 2 113" xfId="10302" hidden="1" xr:uid="{00000000-0005-0000-0000-000041280000}"/>
    <cellStyle name="Comma 2 113" xfId="10379" hidden="1" xr:uid="{00000000-0005-0000-0000-00008E280000}"/>
    <cellStyle name="Comma 2 113" xfId="11014" hidden="1" xr:uid="{00000000-0005-0000-0000-0000092B0000}"/>
    <cellStyle name="Comma 2 113" xfId="11562" hidden="1" xr:uid="{00000000-0005-0000-0000-00002D2D0000}"/>
    <cellStyle name="Comma 2 113" xfId="11840" hidden="1" xr:uid="{00000000-0005-0000-0000-0000432E0000}"/>
    <cellStyle name="Comma 2 113" xfId="12058" hidden="1" xr:uid="{00000000-0005-0000-0000-00001D2F0000}"/>
    <cellStyle name="Comma 2 113" xfId="12135" hidden="1" xr:uid="{00000000-0005-0000-0000-00006A2F0000}"/>
    <cellStyle name="Comma 2 113" xfId="12770" hidden="1" xr:uid="{00000000-0005-0000-0000-0000E5310000}"/>
    <cellStyle name="Comma 2 113" xfId="13318" hidden="1" xr:uid="{00000000-0005-0000-0000-000009340000}"/>
    <cellStyle name="Comma 2 113" xfId="13596" hidden="1" xr:uid="{00000000-0005-0000-0000-00001F350000}"/>
    <cellStyle name="Comma 2 113" xfId="13814" hidden="1" xr:uid="{00000000-0005-0000-0000-0000F9350000}"/>
    <cellStyle name="Comma 2 113" xfId="13891" hidden="1" xr:uid="{00000000-0005-0000-0000-000046360000}"/>
    <cellStyle name="Comma 2 113" xfId="14526" hidden="1" xr:uid="{00000000-0005-0000-0000-0000C1380000}"/>
    <cellStyle name="Comma 2 113" xfId="15074" hidden="1" xr:uid="{00000000-0005-0000-0000-0000E53A0000}"/>
    <cellStyle name="Comma 2 113" xfId="15352" hidden="1" xr:uid="{00000000-0005-0000-0000-0000FB3B0000}"/>
    <cellStyle name="Comma 2 113" xfId="15570" hidden="1" xr:uid="{00000000-0005-0000-0000-0000D53C0000}"/>
    <cellStyle name="Comma 2 113" xfId="15647" hidden="1" xr:uid="{00000000-0005-0000-0000-0000223D0000}"/>
    <cellStyle name="Comma 2 113" xfId="16279" hidden="1" xr:uid="{00000000-0005-0000-0000-00009A3F0000}"/>
    <cellStyle name="Comma 2 113" xfId="16827" hidden="1" xr:uid="{00000000-0005-0000-0000-0000BE410000}"/>
    <cellStyle name="Comma 2 113" xfId="17105" hidden="1" xr:uid="{00000000-0005-0000-0000-0000D4420000}"/>
    <cellStyle name="Comma 2 113" xfId="17323" hidden="1" xr:uid="{00000000-0005-0000-0000-0000AE430000}"/>
    <cellStyle name="Comma 2 113" xfId="17400" hidden="1" xr:uid="{00000000-0005-0000-0000-0000FB430000}"/>
    <cellStyle name="Comma 2 113" xfId="18029" hidden="1" xr:uid="{00000000-0005-0000-0000-000070460000}"/>
    <cellStyle name="Comma 2 113" xfId="18577" hidden="1" xr:uid="{00000000-0005-0000-0000-000094480000}"/>
    <cellStyle name="Comma 2 113" xfId="18855" hidden="1" xr:uid="{00000000-0005-0000-0000-0000AA490000}"/>
    <cellStyle name="Comma 2 113" xfId="19073" hidden="1" xr:uid="{00000000-0005-0000-0000-0000844A0000}"/>
    <cellStyle name="Comma 2 113" xfId="19149" hidden="1" xr:uid="{00000000-0005-0000-0000-0000D04A0000}"/>
    <cellStyle name="Comma 2 113" xfId="19773" hidden="1" xr:uid="{00000000-0005-0000-0000-0000404D0000}"/>
    <cellStyle name="Comma 2 113" xfId="20321" hidden="1" xr:uid="{00000000-0005-0000-0000-0000644F0000}"/>
    <cellStyle name="Comma 2 113" xfId="20599" hidden="1" xr:uid="{00000000-0005-0000-0000-00007A500000}"/>
    <cellStyle name="Comma 2 113" xfId="20817" hidden="1" xr:uid="{00000000-0005-0000-0000-000054510000}"/>
    <cellStyle name="Comma 2 113" xfId="20892" hidden="1" xr:uid="{00000000-0005-0000-0000-00009F510000}"/>
    <cellStyle name="Comma 2 113" xfId="21508" hidden="1" xr:uid="{00000000-0005-0000-0000-000007540000}"/>
    <cellStyle name="Comma 2 113" xfId="22055" hidden="1" xr:uid="{00000000-0005-0000-0000-00002A560000}"/>
    <cellStyle name="Comma 2 113" xfId="22333" hidden="1" xr:uid="{00000000-0005-0000-0000-000040570000}"/>
    <cellStyle name="Comma 2 113" xfId="22551" hidden="1" xr:uid="{00000000-0005-0000-0000-00001A580000}"/>
    <cellStyle name="Comma 2 113" xfId="22624" hidden="1" xr:uid="{00000000-0005-0000-0000-000063580000}"/>
    <cellStyle name="Comma 2 113" xfId="23234" hidden="1" xr:uid="{00000000-0005-0000-0000-0000C55A0000}"/>
    <cellStyle name="Comma 2 113" xfId="23779" hidden="1" xr:uid="{00000000-0005-0000-0000-0000E65C0000}"/>
    <cellStyle name="Comma 2 113" xfId="24057" hidden="1" xr:uid="{00000000-0005-0000-0000-0000FC5D0000}"/>
    <cellStyle name="Comma 2 113" xfId="24275" hidden="1" xr:uid="{00000000-0005-0000-0000-0000D65E0000}"/>
    <cellStyle name="Comma 2 113" xfId="24348" hidden="1" xr:uid="{00000000-0005-0000-0000-00001F5F0000}"/>
    <cellStyle name="Comma 2 113" xfId="24943" hidden="1" xr:uid="{00000000-0005-0000-0000-000072610000}"/>
    <cellStyle name="Comma 2 113" xfId="25486" hidden="1" xr:uid="{00000000-0005-0000-0000-000091630000}"/>
    <cellStyle name="Comma 2 113" xfId="25764" hidden="1" xr:uid="{00000000-0005-0000-0000-0000A7640000}"/>
    <cellStyle name="Comma 2 113" xfId="25982" hidden="1" xr:uid="{00000000-0005-0000-0000-000081650000}"/>
    <cellStyle name="Comma 2 113" xfId="26055" hidden="1" xr:uid="{00000000-0005-0000-0000-0000CA650000}"/>
    <cellStyle name="Comma 2 113" xfId="26639" hidden="1" xr:uid="{00000000-0005-0000-0000-000012680000}"/>
    <cellStyle name="Comma 2 113" xfId="27180" hidden="1" xr:uid="{00000000-0005-0000-0000-00002F6A0000}"/>
    <cellStyle name="Comma 2 113" xfId="27458" hidden="1" xr:uid="{00000000-0005-0000-0000-0000456B0000}"/>
    <cellStyle name="Comma 2 113" xfId="27676" hidden="1" xr:uid="{00000000-0005-0000-0000-00001F6C0000}"/>
    <cellStyle name="Comma 2 113" xfId="27747" hidden="1" xr:uid="{00000000-0005-0000-0000-0000666C0000}"/>
    <cellStyle name="Comma 2 113" xfId="28306" hidden="1" xr:uid="{00000000-0005-0000-0000-0000956E0000}"/>
    <cellStyle name="Comma 2 113" xfId="28841" hidden="1" xr:uid="{00000000-0005-0000-0000-0000AC700000}"/>
    <cellStyle name="Comma 2 113" xfId="29119" hidden="1" xr:uid="{00000000-0005-0000-0000-0000C2710000}"/>
    <cellStyle name="Comma 2 113" xfId="29337" hidden="1" xr:uid="{00000000-0005-0000-0000-00009C720000}"/>
    <cellStyle name="Comma 2 113" xfId="29942" hidden="1" xr:uid="{00000000-0005-0000-0000-0000F9740000}"/>
    <cellStyle name="Comma 2 113" xfId="30476" hidden="1" xr:uid="{00000000-0005-0000-0000-00000F770000}"/>
    <cellStyle name="Comma 2 113" xfId="30754" hidden="1" xr:uid="{00000000-0005-0000-0000-000025780000}"/>
    <cellStyle name="Comma 2 113" xfId="30972" hidden="1" xr:uid="{00000000-0005-0000-0000-0000FF780000}"/>
    <cellStyle name="Comma 2 113" xfId="31486" hidden="1" xr:uid="{00000000-0005-0000-0000-0000017B0000}"/>
    <cellStyle name="Comma 2 113" xfId="31987" hidden="1" xr:uid="{00000000-0005-0000-0000-0000F67C0000}"/>
    <cellStyle name="Comma 2 113" xfId="32884" hidden="1" xr:uid="{87C20D4F-B05F-4D0F-B97A-1760DFD94E3F}"/>
    <cellStyle name="Comma 2 113" xfId="33519" hidden="1" xr:uid="{4C2F0917-782F-4A18-AAC9-66CCAEB30C3E}"/>
    <cellStyle name="Comma 2 113" xfId="34059" hidden="1" xr:uid="{1EBCFEAE-FC94-4B56-BA36-929A48B98AE8}"/>
    <cellStyle name="Comma 2 113" xfId="34337" hidden="1" xr:uid="{16360EAA-0937-4B13-BF7A-F607725EB664}"/>
    <cellStyle name="Comma 2 113" xfId="34555" hidden="1" xr:uid="{E608FB70-199F-4341-915F-5AA3E8EB22D4}"/>
    <cellStyle name="Comma 2 113" xfId="36102" hidden="1" xr:uid="{F197873D-B11D-438B-BB02-882AEDC2AB18}"/>
    <cellStyle name="Comma 2 113" xfId="36641" hidden="1" xr:uid="{7910647B-0A20-4150-B0FD-6BFBF93609C6}"/>
    <cellStyle name="Comma 2 113" xfId="37302" hidden="1" xr:uid="{8F24F4AC-F0A1-48F7-AA08-8BA86D6B3919}"/>
    <cellStyle name="Comma 2 113" xfId="37850" hidden="1" xr:uid="{6D1D5CC6-F9E3-493B-AD2C-7CC405ED0EFD}"/>
    <cellStyle name="Comma 2 113" xfId="38128" hidden="1" xr:uid="{24E4D43D-7365-4E3F-95D6-7E5077C00909}"/>
    <cellStyle name="Comma 2 113" xfId="38346" hidden="1" xr:uid="{DB975756-D86C-4667-B6D6-4CC4347DB3CA}"/>
    <cellStyle name="Comma 2 113" xfId="38423" hidden="1" xr:uid="{F6ABB6B5-C47D-40E1-9A20-94FD5D039D9E}"/>
    <cellStyle name="Comma 2 113" xfId="38860" hidden="1" xr:uid="{50583D31-6C75-4672-8ABB-2317E3BCF1C7}"/>
    <cellStyle name="Comma 2 113" xfId="39521" hidden="1" xr:uid="{9C66F328-A066-4D7F-8DE8-8C262BFA4786}"/>
    <cellStyle name="Comma 2 113" xfId="40069" hidden="1" xr:uid="{27C564C9-5AB3-4088-A90C-38FF87347BED}"/>
    <cellStyle name="Comma 2 113" xfId="40347" hidden="1" xr:uid="{D2CC021C-7CBB-4E91-9E9C-51EC830E66C6}"/>
    <cellStyle name="Comma 2 113" xfId="40565" hidden="1" xr:uid="{81A1C10E-D1D9-40AA-AD90-CC3BC351D995}"/>
    <cellStyle name="Comma 2 113" xfId="40642" hidden="1" xr:uid="{C60AAF9E-17D2-458F-875B-E4039F23BF2C}"/>
    <cellStyle name="Comma 2 113" xfId="41277" hidden="1" xr:uid="{19A19BE6-8A0E-4714-81E0-98B3CA1A79AD}"/>
    <cellStyle name="Comma 2 113" xfId="41825" hidden="1" xr:uid="{BDF8563B-B666-4FAD-B05E-071D89CCE032}"/>
    <cellStyle name="Comma 2 113" xfId="42103" hidden="1" xr:uid="{9AF45A02-E690-4B61-92E8-9442B63A0BFB}"/>
    <cellStyle name="Comma 2 113" xfId="42321" hidden="1" xr:uid="{106B3EC4-5ED2-4073-B4F6-94FC5CFB2DFA}"/>
    <cellStyle name="Comma 2 113" xfId="42398" hidden="1" xr:uid="{C662E936-C8D1-40E3-B4A1-136CB861D7B5}"/>
    <cellStyle name="Comma 2 113" xfId="43033" hidden="1" xr:uid="{F7B213F1-B50B-405A-B9FF-2DFC13B6B477}"/>
    <cellStyle name="Comma 2 113" xfId="43581" hidden="1" xr:uid="{26ABD619-16B1-434E-97AF-C6360DABEA8C}"/>
    <cellStyle name="Comma 2 113" xfId="43859" hidden="1" xr:uid="{868A69D7-A754-4FAE-AE77-33427C909CDC}"/>
    <cellStyle name="Comma 2 113" xfId="44077" hidden="1" xr:uid="{8B58F170-1066-4895-8D7E-312EFB126399}"/>
    <cellStyle name="Comma 2 113" xfId="44154" hidden="1" xr:uid="{4967ECBC-8AB8-40AE-915B-8776185DBECD}"/>
    <cellStyle name="Comma 2 113" xfId="44789" hidden="1" xr:uid="{D45E9056-4896-4DA6-9BFB-3DE526B46360}"/>
    <cellStyle name="Comma 2 113" xfId="45337" hidden="1" xr:uid="{03FA0AA3-9D45-47CE-922C-840F39C5E4A9}"/>
    <cellStyle name="Comma 2 113" xfId="45615" hidden="1" xr:uid="{4451C74C-2E5E-4B3B-AF6C-1CDBD1C2329E}"/>
    <cellStyle name="Comma 2 113" xfId="45833" hidden="1" xr:uid="{D336B585-6D5C-4BF6-82DE-93DD149AB8EC}"/>
    <cellStyle name="Comma 2 113" xfId="45910" hidden="1" xr:uid="{EFDAAB75-B6E1-4015-932B-B24C60E59354}"/>
    <cellStyle name="Comma 2 113" xfId="46545" hidden="1" xr:uid="{53E2AE76-59CA-44E7-A62D-41FE2117695B}"/>
    <cellStyle name="Comma 2 113" xfId="47093" hidden="1" xr:uid="{74960F55-F51C-46D5-B535-3A8B980A27EE}"/>
    <cellStyle name="Comma 2 113" xfId="47371" hidden="1" xr:uid="{B168D616-3908-49E7-9E12-E9F0C2264C57}"/>
    <cellStyle name="Comma 2 113" xfId="47589" hidden="1" xr:uid="{6BB56364-CD77-4ABB-9D1E-5453B43F2E14}"/>
    <cellStyle name="Comma 2 113" xfId="47666" hidden="1" xr:uid="{25AF362B-D945-4377-A3FE-76BFCA4EFBC9}"/>
    <cellStyle name="Comma 2 113" xfId="48298" hidden="1" xr:uid="{9E3DD146-68B2-466F-A75C-5435F0879745}"/>
    <cellStyle name="Comma 2 113" xfId="48846" hidden="1" xr:uid="{A986C433-111D-4441-80F4-0011D5FC93C8}"/>
    <cellStyle name="Comma 2 113" xfId="49124" hidden="1" xr:uid="{7283EE87-071B-4D7A-B887-116EF554B550}"/>
    <cellStyle name="Comma 2 113" xfId="49342" hidden="1" xr:uid="{95C7E762-79B0-4046-A260-B7662149A10C}"/>
    <cellStyle name="Comma 2 113" xfId="49419" hidden="1" xr:uid="{F9EA58C8-E8D7-4878-A75B-6D1CB1DABAC5}"/>
    <cellStyle name="Comma 2 113" xfId="50048" hidden="1" xr:uid="{C1AD5295-F68D-4DFF-96F6-71D754C48FCC}"/>
    <cellStyle name="Comma 2 113" xfId="50596" hidden="1" xr:uid="{AB1F9455-9EA8-4439-B487-C2C75501B02C}"/>
    <cellStyle name="Comma 2 113" xfId="50874" hidden="1" xr:uid="{DCADF5E8-4CEA-4EA4-AC1D-35C11BD14C0C}"/>
    <cellStyle name="Comma 2 113" xfId="51092" hidden="1" xr:uid="{21C6E236-843E-474C-A441-56D34BDF97BF}"/>
    <cellStyle name="Comma 2 113" xfId="51168" hidden="1" xr:uid="{C47FB00A-C93B-484E-9FA2-976740CEF523}"/>
    <cellStyle name="Comma 2 113" xfId="51792" hidden="1" xr:uid="{9639520C-F197-471C-B9F4-C5D790E75925}"/>
    <cellStyle name="Comma 2 113" xfId="52340" hidden="1" xr:uid="{B7328929-2765-4A7B-8DEA-FA105B3A91D2}"/>
    <cellStyle name="Comma 2 113" xfId="52618" hidden="1" xr:uid="{2838B93E-6FC7-49B0-BE74-0644B203397E}"/>
    <cellStyle name="Comma 2 113" xfId="52836" hidden="1" xr:uid="{FFE90338-8742-4F78-8EC8-8BDAD1B5E89F}"/>
    <cellStyle name="Comma 2 113" xfId="52911" hidden="1" xr:uid="{11D0160B-9EEA-46DD-9F49-B651318A7924}"/>
    <cellStyle name="Comma 2 113" xfId="53527" hidden="1" xr:uid="{881FDD84-B34B-4E5C-A62B-3AA9C17779CF}"/>
    <cellStyle name="Comma 2 113" xfId="54074" hidden="1" xr:uid="{DFA896D1-F0B2-4CFE-AC34-1BDC39774631}"/>
    <cellStyle name="Comma 2 113" xfId="54352" hidden="1" xr:uid="{87ED7865-16CB-4F12-A5D4-294603EF5A64}"/>
    <cellStyle name="Comma 2 113" xfId="54570" hidden="1" xr:uid="{4A2BEE91-5E5D-429A-92F4-DDE6CBC678BA}"/>
    <cellStyle name="Comma 2 113" xfId="54643" hidden="1" xr:uid="{032F0718-B2A1-424C-8159-7372184E9672}"/>
    <cellStyle name="Comma 2 113" xfId="55253" hidden="1" xr:uid="{1B18381B-7A73-4028-A936-7EC8B07890CF}"/>
    <cellStyle name="Comma 2 113" xfId="55798" hidden="1" xr:uid="{51E5625A-6827-45AB-A310-82CFB53E0D62}"/>
    <cellStyle name="Comma 2 113" xfId="56076" hidden="1" xr:uid="{112C1718-22C6-47E0-B183-9F21D318A7A1}"/>
    <cellStyle name="Comma 2 113" xfId="56294" hidden="1" xr:uid="{3B8F021A-56BA-4F52-9664-4BC388AA31AC}"/>
    <cellStyle name="Comma 2 113" xfId="56367" hidden="1" xr:uid="{94938674-7C6B-490F-B128-DCED45C69039}"/>
    <cellStyle name="Comma 2 113" xfId="56962" hidden="1" xr:uid="{720A6E80-A46E-40FB-A8DE-102DBA9327E9}"/>
    <cellStyle name="Comma 2 113" xfId="57505" hidden="1" xr:uid="{0BA0CD1F-1A29-4359-85BD-DB40F2C682D1}"/>
    <cellStyle name="Comma 2 113" xfId="57783" hidden="1" xr:uid="{8E203800-07B1-460F-9CAE-3C174114C0C2}"/>
    <cellStyle name="Comma 2 113" xfId="58001" hidden="1" xr:uid="{21C6AA1B-EB87-4C33-B744-B1B6A7AE88BB}"/>
    <cellStyle name="Comma 2 113" xfId="58074" hidden="1" xr:uid="{830BEF30-29D0-44B1-97C5-A2D61D4B29DC}"/>
    <cellStyle name="Comma 2 113" xfId="58658" hidden="1" xr:uid="{9EEF72BC-C0D8-479A-94A4-439F964F63DE}"/>
    <cellStyle name="Comma 2 113" xfId="59199" hidden="1" xr:uid="{9B613F12-B17E-460F-9CE5-7111B801B8B2}"/>
    <cellStyle name="Comma 2 113" xfId="59477" hidden="1" xr:uid="{9EEFDBB9-3228-43B4-8D17-E0EFA13717E5}"/>
    <cellStyle name="Comma 2 113" xfId="59695" hidden="1" xr:uid="{5F3324BE-A120-41ED-988D-6D5A42148C6E}"/>
    <cellStyle name="Comma 2 113" xfId="59766" hidden="1" xr:uid="{8D4C46F9-49B0-487C-B28B-78E58626D62E}"/>
    <cellStyle name="Comma 2 113" xfId="60325" hidden="1" xr:uid="{BD6740A4-19D5-49FD-AE7C-626781AB9681}"/>
    <cellStyle name="Comma 2 113" xfId="60860" hidden="1" xr:uid="{C6618FD2-809B-4392-8899-F3559B228EEB}"/>
    <cellStyle name="Comma 2 113" xfId="61138" hidden="1" xr:uid="{AA20FE45-88E1-4689-8656-F0BA41114F14}"/>
    <cellStyle name="Comma 2 113" xfId="61356" hidden="1" xr:uid="{557304E9-54E7-46E6-A47A-B6E28279D2C7}"/>
    <cellStyle name="Comma 2 113" xfId="61961" hidden="1" xr:uid="{02FFF0B8-848E-4573-AD50-8B84745C6B7D}"/>
    <cellStyle name="Comma 2 113" xfId="62495" hidden="1" xr:uid="{B8138536-273F-48B0-BB5C-90FC3AF1C024}"/>
    <cellStyle name="Comma 2 113" xfId="62773" hidden="1" xr:uid="{2CCF6A3E-7E58-4E29-9F74-D6C463A7D1FD}"/>
    <cellStyle name="Comma 2 113" xfId="62991" hidden="1" xr:uid="{BA935268-79B6-4A13-ABC7-5BCE322769B3}"/>
    <cellStyle name="Comma 2 113" xfId="63505" hidden="1" xr:uid="{1047069F-0DE2-4E21-A1D4-7D5DC9FB69A8}"/>
    <cellStyle name="Comma 2 113" xfId="64006" hidden="1" xr:uid="{7B7242DE-5C2A-47F1-9EA8-72087DC75E2A}"/>
    <cellStyle name="Comma 2 114" xfId="835" hidden="1" xr:uid="{00000000-0005-0000-0000-000046030000}"/>
    <cellStyle name="Comma 2 114" xfId="1490" hidden="1" xr:uid="{00000000-0005-0000-0000-0000D5050000}"/>
    <cellStyle name="Comma 2 114" xfId="2032" hidden="1" xr:uid="{00000000-0005-0000-0000-0000F3070000}"/>
    <cellStyle name="Comma 2 114" xfId="2309" hidden="1" xr:uid="{00000000-0005-0000-0000-000008090000}"/>
    <cellStyle name="Comma 2 114" xfId="2527" hidden="1" xr:uid="{00000000-0005-0000-0000-0000E2090000}"/>
    <cellStyle name="Comma 2 114" xfId="4041" hidden="1" xr:uid="{00000000-0005-0000-0000-0000CC0F0000}"/>
    <cellStyle name="Comma 2 114" xfId="4116" hidden="1" xr:uid="{00000000-0005-0000-0000-000017100000}"/>
    <cellStyle name="Comma 2 114" xfId="4129" hidden="1" xr:uid="{00000000-0005-0000-0000-000024100000}"/>
    <cellStyle name="Comma 2 114" xfId="4132" hidden="1" xr:uid="{00000000-0005-0000-0000-000027100000}"/>
    <cellStyle name="Comma 2 114" xfId="4147" hidden="1" xr:uid="{00000000-0005-0000-0000-000036100000}"/>
    <cellStyle name="Comma 2 114" xfId="4626" hidden="1" xr:uid="{00000000-0005-0000-0000-000015120000}"/>
    <cellStyle name="Comma 2 114" xfId="5287" hidden="1" xr:uid="{00000000-0005-0000-0000-0000AA140000}"/>
    <cellStyle name="Comma 2 114" xfId="5834" hidden="1" xr:uid="{00000000-0005-0000-0000-0000CD160000}"/>
    <cellStyle name="Comma 2 114" xfId="6111" hidden="1" xr:uid="{00000000-0005-0000-0000-0000E2170000}"/>
    <cellStyle name="Comma 2 114" xfId="6329" hidden="1" xr:uid="{00000000-0005-0000-0000-0000BC180000}"/>
    <cellStyle name="Comma 2 114" xfId="6399" hidden="1" xr:uid="{00000000-0005-0000-0000-000002190000}"/>
    <cellStyle name="Comma 2 114" xfId="6845" hidden="1" xr:uid="{00000000-0005-0000-0000-0000C01A0000}"/>
    <cellStyle name="Comma 2 114" xfId="7017" hidden="1" xr:uid="{00000000-0005-0000-0000-00006C1B0000}"/>
    <cellStyle name="Comma 2 114" xfId="7506" hidden="1" xr:uid="{00000000-0005-0000-0000-0000551D0000}"/>
    <cellStyle name="Comma 2 114" xfId="8053" hidden="1" xr:uid="{00000000-0005-0000-0000-0000781F0000}"/>
    <cellStyle name="Comma 2 114" xfId="8330" hidden="1" xr:uid="{00000000-0005-0000-0000-00008D200000}"/>
    <cellStyle name="Comma 2 114" xfId="8548" hidden="1" xr:uid="{00000000-0005-0000-0000-000067210000}"/>
    <cellStyle name="Comma 2 114" xfId="8773" hidden="1" xr:uid="{00000000-0005-0000-0000-000048220000}"/>
    <cellStyle name="Comma 2 114" xfId="9262" hidden="1" xr:uid="{00000000-0005-0000-0000-000031240000}"/>
    <cellStyle name="Comma 2 114" xfId="9809" hidden="1" xr:uid="{00000000-0005-0000-0000-000054260000}"/>
    <cellStyle name="Comma 2 114" xfId="10086" hidden="1" xr:uid="{00000000-0005-0000-0000-000069270000}"/>
    <cellStyle name="Comma 2 114" xfId="10304" hidden="1" xr:uid="{00000000-0005-0000-0000-000043280000}"/>
    <cellStyle name="Comma 2 114" xfId="10529" hidden="1" xr:uid="{00000000-0005-0000-0000-000024290000}"/>
    <cellStyle name="Comma 2 114" xfId="11018" hidden="1" xr:uid="{00000000-0005-0000-0000-00000D2B0000}"/>
    <cellStyle name="Comma 2 114" xfId="11565" hidden="1" xr:uid="{00000000-0005-0000-0000-0000302D0000}"/>
    <cellStyle name="Comma 2 114" xfId="11842" hidden="1" xr:uid="{00000000-0005-0000-0000-0000452E0000}"/>
    <cellStyle name="Comma 2 114" xfId="12060" hidden="1" xr:uid="{00000000-0005-0000-0000-00001F2F0000}"/>
    <cellStyle name="Comma 2 114" xfId="12285" hidden="1" xr:uid="{00000000-0005-0000-0000-000000300000}"/>
    <cellStyle name="Comma 2 114" xfId="12774" hidden="1" xr:uid="{00000000-0005-0000-0000-0000E9310000}"/>
    <cellStyle name="Comma 2 114" xfId="13321" hidden="1" xr:uid="{00000000-0005-0000-0000-00000C340000}"/>
    <cellStyle name="Comma 2 114" xfId="13598" hidden="1" xr:uid="{00000000-0005-0000-0000-000021350000}"/>
    <cellStyle name="Comma 2 114" xfId="13816" hidden="1" xr:uid="{00000000-0005-0000-0000-0000FB350000}"/>
    <cellStyle name="Comma 2 114" xfId="14041" hidden="1" xr:uid="{00000000-0005-0000-0000-0000DC360000}"/>
    <cellStyle name="Comma 2 114" xfId="14530" hidden="1" xr:uid="{00000000-0005-0000-0000-0000C5380000}"/>
    <cellStyle name="Comma 2 114" xfId="15077" hidden="1" xr:uid="{00000000-0005-0000-0000-0000E83A0000}"/>
    <cellStyle name="Comma 2 114" xfId="15354" hidden="1" xr:uid="{00000000-0005-0000-0000-0000FD3B0000}"/>
    <cellStyle name="Comma 2 114" xfId="15572" hidden="1" xr:uid="{00000000-0005-0000-0000-0000D73C0000}"/>
    <cellStyle name="Comma 2 114" xfId="15795" hidden="1" xr:uid="{00000000-0005-0000-0000-0000B63D0000}"/>
    <cellStyle name="Comma 2 114" xfId="16283" hidden="1" xr:uid="{00000000-0005-0000-0000-00009E3F0000}"/>
    <cellStyle name="Comma 2 114" xfId="16830" hidden="1" xr:uid="{00000000-0005-0000-0000-0000C1410000}"/>
    <cellStyle name="Comma 2 114" xfId="17107" hidden="1" xr:uid="{00000000-0005-0000-0000-0000D6420000}"/>
    <cellStyle name="Comma 2 114" xfId="17325" hidden="1" xr:uid="{00000000-0005-0000-0000-0000B0430000}"/>
    <cellStyle name="Comma 2 114" xfId="17546" hidden="1" xr:uid="{00000000-0005-0000-0000-00008D440000}"/>
    <cellStyle name="Comma 2 114" xfId="18033" hidden="1" xr:uid="{00000000-0005-0000-0000-000074460000}"/>
    <cellStyle name="Comma 2 114" xfId="18580" hidden="1" xr:uid="{00000000-0005-0000-0000-000097480000}"/>
    <cellStyle name="Comma 2 114" xfId="18857" hidden="1" xr:uid="{00000000-0005-0000-0000-0000AC490000}"/>
    <cellStyle name="Comma 2 114" xfId="19075" hidden="1" xr:uid="{00000000-0005-0000-0000-0000864A0000}"/>
    <cellStyle name="Comma 2 114" xfId="19292" hidden="1" xr:uid="{00000000-0005-0000-0000-00005F4B0000}"/>
    <cellStyle name="Comma 2 114" xfId="19777" hidden="1" xr:uid="{00000000-0005-0000-0000-0000444D0000}"/>
    <cellStyle name="Comma 2 114" xfId="20324" hidden="1" xr:uid="{00000000-0005-0000-0000-0000674F0000}"/>
    <cellStyle name="Comma 2 114" xfId="20601" hidden="1" xr:uid="{00000000-0005-0000-0000-00007C500000}"/>
    <cellStyle name="Comma 2 114" xfId="20819" hidden="1" xr:uid="{00000000-0005-0000-0000-000056510000}"/>
    <cellStyle name="Comma 2 114" xfId="21511" hidden="1" xr:uid="{00000000-0005-0000-0000-00000A540000}"/>
    <cellStyle name="Comma 2 114" xfId="22058" hidden="1" xr:uid="{00000000-0005-0000-0000-00002D560000}"/>
    <cellStyle name="Comma 2 114" xfId="22335" hidden="1" xr:uid="{00000000-0005-0000-0000-000042570000}"/>
    <cellStyle name="Comma 2 114" xfId="22553" hidden="1" xr:uid="{00000000-0005-0000-0000-00001C580000}"/>
    <cellStyle name="Comma 2 114" xfId="23237" hidden="1" xr:uid="{00000000-0005-0000-0000-0000C85A0000}"/>
    <cellStyle name="Comma 2 114" xfId="23782" hidden="1" xr:uid="{00000000-0005-0000-0000-0000E95C0000}"/>
    <cellStyle name="Comma 2 114" xfId="24059" hidden="1" xr:uid="{00000000-0005-0000-0000-0000FE5D0000}"/>
    <cellStyle name="Comma 2 114" xfId="24277" hidden="1" xr:uid="{00000000-0005-0000-0000-0000D85E0000}"/>
    <cellStyle name="Comma 2 114" xfId="24946" hidden="1" xr:uid="{00000000-0005-0000-0000-000075610000}"/>
    <cellStyle name="Comma 2 114" xfId="25489" hidden="1" xr:uid="{00000000-0005-0000-0000-000094630000}"/>
    <cellStyle name="Comma 2 114" xfId="25766" hidden="1" xr:uid="{00000000-0005-0000-0000-0000A9640000}"/>
    <cellStyle name="Comma 2 114" xfId="25984" hidden="1" xr:uid="{00000000-0005-0000-0000-000083650000}"/>
    <cellStyle name="Comma 2 114" xfId="26642" hidden="1" xr:uid="{00000000-0005-0000-0000-000015680000}"/>
    <cellStyle name="Comma 2 114" xfId="27183" hidden="1" xr:uid="{00000000-0005-0000-0000-0000326A0000}"/>
    <cellStyle name="Comma 2 114" xfId="27460" hidden="1" xr:uid="{00000000-0005-0000-0000-0000476B0000}"/>
    <cellStyle name="Comma 2 114" xfId="27678" hidden="1" xr:uid="{00000000-0005-0000-0000-0000216C0000}"/>
    <cellStyle name="Comma 2 114" xfId="28309" hidden="1" xr:uid="{00000000-0005-0000-0000-0000986E0000}"/>
    <cellStyle name="Comma 2 114" xfId="28844" hidden="1" xr:uid="{00000000-0005-0000-0000-0000AF700000}"/>
    <cellStyle name="Comma 2 114" xfId="29121" hidden="1" xr:uid="{00000000-0005-0000-0000-0000C4710000}"/>
    <cellStyle name="Comma 2 114" xfId="29339" hidden="1" xr:uid="{00000000-0005-0000-0000-00009E720000}"/>
    <cellStyle name="Comma 2 114" xfId="29945" hidden="1" xr:uid="{00000000-0005-0000-0000-0000FC740000}"/>
    <cellStyle name="Comma 2 114" xfId="30479" hidden="1" xr:uid="{00000000-0005-0000-0000-000012770000}"/>
    <cellStyle name="Comma 2 114" xfId="30756" hidden="1" xr:uid="{00000000-0005-0000-0000-000027780000}"/>
    <cellStyle name="Comma 2 114" xfId="30974" hidden="1" xr:uid="{00000000-0005-0000-0000-000001790000}"/>
    <cellStyle name="Comma 2 114" xfId="31489" hidden="1" xr:uid="{00000000-0005-0000-0000-0000047B0000}"/>
    <cellStyle name="Comma 2 114" xfId="31990" hidden="1" xr:uid="{00000000-0005-0000-0000-0000F97C0000}"/>
    <cellStyle name="Comma 2 114" xfId="32888" hidden="1" xr:uid="{DEB3E710-A1FD-4D4D-9795-D6F2923FAD0C}"/>
    <cellStyle name="Comma 2 114" xfId="33523" hidden="1" xr:uid="{E3813C7D-9822-4F46-AFA8-06BAA3E793AB}"/>
    <cellStyle name="Comma 2 114" xfId="34062" hidden="1" xr:uid="{66D02F7A-44F7-42EE-B289-2DCE9837219A}"/>
    <cellStyle name="Comma 2 114" xfId="34339" hidden="1" xr:uid="{ED85DB05-6978-445A-BB38-86D0A9C36685}"/>
    <cellStyle name="Comma 2 114" xfId="34557" hidden="1" xr:uid="{5366F0D2-0745-464A-BFDD-FA6F1C4DE6A2}"/>
    <cellStyle name="Comma 2 114" xfId="36060" hidden="1" xr:uid="{B8F053A6-20B9-4C08-B5B8-8412A519EB06}"/>
    <cellStyle name="Comma 2 114" xfId="36135" hidden="1" xr:uid="{B962CE50-A3DE-4201-8F20-D75872EB8C45}"/>
    <cellStyle name="Comma 2 114" xfId="36148" hidden="1" xr:uid="{5E5B3D44-BE15-4642-8369-1AB3B36179C7}"/>
    <cellStyle name="Comma 2 114" xfId="36151" hidden="1" xr:uid="{4A2DE9AA-38B8-48E5-87B4-41884259A7BD}"/>
    <cellStyle name="Comma 2 114" xfId="36166" hidden="1" xr:uid="{0812EC58-6A78-42D0-9EC0-2750C32C960F}"/>
    <cellStyle name="Comma 2 114" xfId="36645" hidden="1" xr:uid="{5FCCDF58-0F28-455F-99BB-8366D63E53A9}"/>
    <cellStyle name="Comma 2 114" xfId="37306" hidden="1" xr:uid="{85B35560-D716-4AEE-BC23-CFBF9601F256}"/>
    <cellStyle name="Comma 2 114" xfId="37853" hidden="1" xr:uid="{5513A1B9-5E0F-4842-9068-4FBE6E20810E}"/>
    <cellStyle name="Comma 2 114" xfId="38130" hidden="1" xr:uid="{C252CEA2-40D8-4ECB-961C-D8E3C97F2DDD}"/>
    <cellStyle name="Comma 2 114" xfId="38348" hidden="1" xr:uid="{A8ED3E88-B327-4078-9C31-44BD9237060F}"/>
    <cellStyle name="Comma 2 114" xfId="38418" hidden="1" xr:uid="{8C4CA6AC-5B47-49DA-ABDF-6DEFABBB5BE6}"/>
    <cellStyle name="Comma 2 114" xfId="38864" hidden="1" xr:uid="{062A79F6-B270-4146-A977-DA14392275BF}"/>
    <cellStyle name="Comma 2 114" xfId="39036" hidden="1" xr:uid="{1CE7F3C4-E7AA-4548-96A1-EE1DDEF30128}"/>
    <cellStyle name="Comma 2 114" xfId="39525" hidden="1" xr:uid="{BFCA5F87-63A6-4056-82B7-716018234052}"/>
    <cellStyle name="Comma 2 114" xfId="40072" hidden="1" xr:uid="{299DF1D2-9442-46FB-B9F2-4B386AAEE7C9}"/>
    <cellStyle name="Comma 2 114" xfId="40349" hidden="1" xr:uid="{38E88CAF-353B-459F-B995-94864353BDDA}"/>
    <cellStyle name="Comma 2 114" xfId="40567" hidden="1" xr:uid="{FF4921FD-AABE-4F74-90E7-C3552C66F0A6}"/>
    <cellStyle name="Comma 2 114" xfId="40792" hidden="1" xr:uid="{9A7D852F-3619-48F1-90C3-939FF489B58F}"/>
    <cellStyle name="Comma 2 114" xfId="41281" hidden="1" xr:uid="{A3E3C93C-ED39-45AD-902E-7CA2219F838B}"/>
    <cellStyle name="Comma 2 114" xfId="41828" hidden="1" xr:uid="{8FDA5A93-2CB8-41A1-8E57-0CF42158632B}"/>
    <cellStyle name="Comma 2 114" xfId="42105" hidden="1" xr:uid="{0C0D472E-B5C3-4534-8D0A-6EF2F4B1D4A5}"/>
    <cellStyle name="Comma 2 114" xfId="42323" hidden="1" xr:uid="{E0BF452A-50B6-4FB9-810D-4D6AA2E4AF8E}"/>
    <cellStyle name="Comma 2 114" xfId="42548" hidden="1" xr:uid="{C22AF917-D0B7-4D1B-B9E6-23F5556EA8CA}"/>
    <cellStyle name="Comma 2 114" xfId="43037" hidden="1" xr:uid="{13C9DB33-6FB0-4696-BEB8-336B77DB9F03}"/>
    <cellStyle name="Comma 2 114" xfId="43584" hidden="1" xr:uid="{E7DECC2C-1DE6-493B-8BDA-644A63244075}"/>
    <cellStyle name="Comma 2 114" xfId="43861" hidden="1" xr:uid="{0B66964D-1393-4A6A-A143-FB59730FBFEA}"/>
    <cellStyle name="Comma 2 114" xfId="44079" hidden="1" xr:uid="{5E3EA104-7F8F-4773-9DC5-6D490EF696ED}"/>
    <cellStyle name="Comma 2 114" xfId="44304" hidden="1" xr:uid="{68B210B1-E17B-4290-A872-84C140B9B267}"/>
    <cellStyle name="Comma 2 114" xfId="44793" hidden="1" xr:uid="{CD1D6F52-5733-4A53-8C22-0907EB0F50B5}"/>
    <cellStyle name="Comma 2 114" xfId="45340" hidden="1" xr:uid="{CA4AD977-E792-4A9B-9EC1-EC6EB836C38E}"/>
    <cellStyle name="Comma 2 114" xfId="45617" hidden="1" xr:uid="{51BABA44-73BA-4B6F-8145-53354DD52EB3}"/>
    <cellStyle name="Comma 2 114" xfId="45835" hidden="1" xr:uid="{FD218A2F-7412-4D52-B4FA-8957FB6F331B}"/>
    <cellStyle name="Comma 2 114" xfId="46060" hidden="1" xr:uid="{4920197F-7B2C-4511-BB3F-4AEECAD68C63}"/>
    <cellStyle name="Comma 2 114" xfId="46549" hidden="1" xr:uid="{692750B4-7881-48B7-8DE6-CFC76CA5D8E5}"/>
    <cellStyle name="Comma 2 114" xfId="47096" hidden="1" xr:uid="{C6AE168B-4B68-4C56-8A9A-13C511FFCFA6}"/>
    <cellStyle name="Comma 2 114" xfId="47373" hidden="1" xr:uid="{2AEEBFF1-3A6F-476F-B9F1-8AA0E06AB8DD}"/>
    <cellStyle name="Comma 2 114" xfId="47591" hidden="1" xr:uid="{CC1A34E6-0D18-4467-85E4-D225516F62A9}"/>
    <cellStyle name="Comma 2 114" xfId="47814" hidden="1" xr:uid="{59D47A0B-B30F-4623-9172-908FC1148EB4}"/>
    <cellStyle name="Comma 2 114" xfId="48302" hidden="1" xr:uid="{94E0337A-2511-4519-9752-C0CFED66DC9F}"/>
    <cellStyle name="Comma 2 114" xfId="48849" hidden="1" xr:uid="{2BCDD1FD-37F8-45F6-8F4C-2DB47C119D14}"/>
    <cellStyle name="Comma 2 114" xfId="49126" hidden="1" xr:uid="{CD0D8BA8-281B-4941-9623-BEBBD1AA154E}"/>
    <cellStyle name="Comma 2 114" xfId="49344" hidden="1" xr:uid="{686A83E8-2AA9-4189-A641-B9B0412E9873}"/>
    <cellStyle name="Comma 2 114" xfId="49565" hidden="1" xr:uid="{3AC23592-C76A-4C41-A303-38FE3AEBD1B8}"/>
    <cellStyle name="Comma 2 114" xfId="50052" hidden="1" xr:uid="{183248B7-E33A-4AA7-8D5D-C4798F0C4E1B}"/>
    <cellStyle name="Comma 2 114" xfId="50599" hidden="1" xr:uid="{28961C03-678E-40FC-9A87-75BB80A28133}"/>
    <cellStyle name="Comma 2 114" xfId="50876" hidden="1" xr:uid="{E0E2DB61-B18F-4236-861E-1589A705EAEE}"/>
    <cellStyle name="Comma 2 114" xfId="51094" hidden="1" xr:uid="{755BAAA4-8FCC-4A67-9E47-357C3CC2011F}"/>
    <cellStyle name="Comma 2 114" xfId="51311" hidden="1" xr:uid="{09E0FBF5-4DB6-46EC-BBFA-C79DF2DECCF1}"/>
    <cellStyle name="Comma 2 114" xfId="51796" hidden="1" xr:uid="{F411140F-7D37-4684-BCE1-8CD065889D0F}"/>
    <cellStyle name="Comma 2 114" xfId="52343" hidden="1" xr:uid="{DC89D8C0-AE81-43D6-B012-C1883D59FD37}"/>
    <cellStyle name="Comma 2 114" xfId="52620" hidden="1" xr:uid="{B071C4AD-7D65-4234-BB22-E16BCAEE2256}"/>
    <cellStyle name="Comma 2 114" xfId="52838" hidden="1" xr:uid="{B9DFC000-F6EB-43C5-8A93-6E2CE31D3052}"/>
    <cellStyle name="Comma 2 114" xfId="53530" hidden="1" xr:uid="{B9EA6341-E994-44F1-AFD4-507DDC2D547E}"/>
    <cellStyle name="Comma 2 114" xfId="54077" hidden="1" xr:uid="{491C4E8F-87DD-4115-9C13-02850C5E02E3}"/>
    <cellStyle name="Comma 2 114" xfId="54354" hidden="1" xr:uid="{D1A90810-D19F-4482-9AD9-82BB85C8B3E3}"/>
    <cellStyle name="Comma 2 114" xfId="54572" hidden="1" xr:uid="{D4721EF4-7631-4301-B713-1DAEDE0DD37F}"/>
    <cellStyle name="Comma 2 114" xfId="55256" hidden="1" xr:uid="{B8CDD81A-8F0A-43CD-9340-140212595FEA}"/>
    <cellStyle name="Comma 2 114" xfId="55801" hidden="1" xr:uid="{93FFC2B1-2A68-458A-89F1-AEA77A6EF061}"/>
    <cellStyle name="Comma 2 114" xfId="56078" hidden="1" xr:uid="{0BA1922B-D64C-4213-A7BD-ACECBB12DA56}"/>
    <cellStyle name="Comma 2 114" xfId="56296" hidden="1" xr:uid="{383EDA22-6F5E-44AF-AD5A-F303F76E5FE8}"/>
    <cellStyle name="Comma 2 114" xfId="56965" hidden="1" xr:uid="{C9CAA687-47B6-4616-98B0-1AC26F7F6AA6}"/>
    <cellStyle name="Comma 2 114" xfId="57508" hidden="1" xr:uid="{93826042-86B9-4109-81F7-670CE6D3268B}"/>
    <cellStyle name="Comma 2 114" xfId="57785" hidden="1" xr:uid="{5C585607-70FA-4130-83FA-877934EF5B78}"/>
    <cellStyle name="Comma 2 114" xfId="58003" hidden="1" xr:uid="{37AD52C6-BC86-42A7-A3EF-3A05FE1F826D}"/>
    <cellStyle name="Comma 2 114" xfId="58661" hidden="1" xr:uid="{D52E2000-3AB8-4F35-BD9A-CCD44ACAB8D7}"/>
    <cellStyle name="Comma 2 114" xfId="59202" hidden="1" xr:uid="{111F2FE5-1831-464B-A522-0BF8F8ADF32D}"/>
    <cellStyle name="Comma 2 114" xfId="59479" hidden="1" xr:uid="{AA7E0C2B-6506-4846-801F-01A746158866}"/>
    <cellStyle name="Comma 2 114" xfId="59697" hidden="1" xr:uid="{1B4C9D7C-FE41-484F-A641-E2DB2FE6CE1D}"/>
    <cellStyle name="Comma 2 114" xfId="60328" hidden="1" xr:uid="{665F0850-899F-4465-A0F9-C410FCDF0322}"/>
    <cellStyle name="Comma 2 114" xfId="60863" hidden="1" xr:uid="{0609510F-FB7E-46E2-BAB6-8F47EFC025EA}"/>
    <cellStyle name="Comma 2 114" xfId="61140" hidden="1" xr:uid="{12930EE4-EFA0-48DA-B045-D8D3B612FBA5}"/>
    <cellStyle name="Comma 2 114" xfId="61358" hidden="1" xr:uid="{CC5A1C33-BD09-4CCC-87B5-3FF4F207D416}"/>
    <cellStyle name="Comma 2 114" xfId="61964" hidden="1" xr:uid="{FB85A257-5B2D-4C32-8D6C-375802CD7D2B}"/>
    <cellStyle name="Comma 2 114" xfId="62498" hidden="1" xr:uid="{E80F7582-8241-49C0-98C3-A10BAA90AC98}"/>
    <cellStyle name="Comma 2 114" xfId="62775" hidden="1" xr:uid="{2BD685B2-E647-40BD-9838-0956DACEA76C}"/>
    <cellStyle name="Comma 2 114" xfId="62993" hidden="1" xr:uid="{363AF76F-6E21-4A94-A1C0-EFBB07188F2C}"/>
    <cellStyle name="Comma 2 114" xfId="63508" hidden="1" xr:uid="{57F55E6B-9864-4A00-B1C7-F4F136EC3604}"/>
    <cellStyle name="Comma 2 114" xfId="64009" hidden="1" xr:uid="{52B9F6C8-6652-4033-9C3F-6175F7CA60E9}"/>
    <cellStyle name="Comma 2 115" xfId="840" hidden="1" xr:uid="{00000000-0005-0000-0000-00004B030000}"/>
    <cellStyle name="Comma 2 115" xfId="1495" hidden="1" xr:uid="{00000000-0005-0000-0000-0000DA050000}"/>
    <cellStyle name="Comma 2 115" xfId="2037" hidden="1" xr:uid="{00000000-0005-0000-0000-0000F8070000}"/>
    <cellStyle name="Comma 2 115" xfId="2314" hidden="1" xr:uid="{00000000-0005-0000-0000-00000D090000}"/>
    <cellStyle name="Comma 2 115" xfId="2530" hidden="1" xr:uid="{00000000-0005-0000-0000-0000E5090000}"/>
    <cellStyle name="Comma 2 115" xfId="4080" hidden="1" xr:uid="{00000000-0005-0000-0000-0000F30F0000}"/>
    <cellStyle name="Comma 2 115" xfId="4094" hidden="1" xr:uid="{00000000-0005-0000-0000-000001100000}"/>
    <cellStyle name="Comma 2 115" xfId="4631" hidden="1" xr:uid="{00000000-0005-0000-0000-00001A120000}"/>
    <cellStyle name="Comma 2 115" xfId="4755" hidden="1" xr:uid="{00000000-0005-0000-0000-000096120000}"/>
    <cellStyle name="Comma 2 115" xfId="5292" hidden="1" xr:uid="{00000000-0005-0000-0000-0000AF140000}"/>
    <cellStyle name="Comma 2 115" xfId="5839" hidden="1" xr:uid="{00000000-0005-0000-0000-0000D2160000}"/>
    <cellStyle name="Comma 2 115" xfId="6116" hidden="1" xr:uid="{00000000-0005-0000-0000-0000E7170000}"/>
    <cellStyle name="Comma 2 115" xfId="6332" hidden="1" xr:uid="{00000000-0005-0000-0000-0000BF180000}"/>
    <cellStyle name="Comma 2 115" xfId="6850" hidden="1" xr:uid="{00000000-0005-0000-0000-0000C51A0000}"/>
    <cellStyle name="Comma 2 115" xfId="6974" hidden="1" xr:uid="{00000000-0005-0000-0000-0000411B0000}"/>
    <cellStyle name="Comma 2 115" xfId="7511" hidden="1" xr:uid="{00000000-0005-0000-0000-00005A1D0000}"/>
    <cellStyle name="Comma 2 115" xfId="8058" hidden="1" xr:uid="{00000000-0005-0000-0000-00007D1F0000}"/>
    <cellStyle name="Comma 2 115" xfId="8335" hidden="1" xr:uid="{00000000-0005-0000-0000-000092200000}"/>
    <cellStyle name="Comma 2 115" xfId="8551" hidden="1" xr:uid="{00000000-0005-0000-0000-00006A210000}"/>
    <cellStyle name="Comma 2 115" xfId="8730" hidden="1" xr:uid="{00000000-0005-0000-0000-00001D220000}"/>
    <cellStyle name="Comma 2 115" xfId="9267" hidden="1" xr:uid="{00000000-0005-0000-0000-000036240000}"/>
    <cellStyle name="Comma 2 115" xfId="9814" hidden="1" xr:uid="{00000000-0005-0000-0000-000059260000}"/>
    <cellStyle name="Comma 2 115" xfId="10091" hidden="1" xr:uid="{00000000-0005-0000-0000-00006E270000}"/>
    <cellStyle name="Comma 2 115" xfId="10307" hidden="1" xr:uid="{00000000-0005-0000-0000-000046280000}"/>
    <cellStyle name="Comma 2 115" xfId="10486" hidden="1" xr:uid="{00000000-0005-0000-0000-0000F9280000}"/>
    <cellStyle name="Comma 2 115" xfId="11023" hidden="1" xr:uid="{00000000-0005-0000-0000-0000122B0000}"/>
    <cellStyle name="Comma 2 115" xfId="11570" hidden="1" xr:uid="{00000000-0005-0000-0000-0000352D0000}"/>
    <cellStyle name="Comma 2 115" xfId="11847" hidden="1" xr:uid="{00000000-0005-0000-0000-00004A2E0000}"/>
    <cellStyle name="Comma 2 115" xfId="12063" hidden="1" xr:uid="{00000000-0005-0000-0000-0000222F0000}"/>
    <cellStyle name="Comma 2 115" xfId="12242" hidden="1" xr:uid="{00000000-0005-0000-0000-0000D52F0000}"/>
    <cellStyle name="Comma 2 115" xfId="12779" hidden="1" xr:uid="{00000000-0005-0000-0000-0000EE310000}"/>
    <cellStyle name="Comma 2 115" xfId="13326" hidden="1" xr:uid="{00000000-0005-0000-0000-000011340000}"/>
    <cellStyle name="Comma 2 115" xfId="13603" hidden="1" xr:uid="{00000000-0005-0000-0000-000026350000}"/>
    <cellStyle name="Comma 2 115" xfId="13819" hidden="1" xr:uid="{00000000-0005-0000-0000-0000FE350000}"/>
    <cellStyle name="Comma 2 115" xfId="13998" hidden="1" xr:uid="{00000000-0005-0000-0000-0000B1360000}"/>
    <cellStyle name="Comma 2 115" xfId="14535" hidden="1" xr:uid="{00000000-0005-0000-0000-0000CA380000}"/>
    <cellStyle name="Comma 2 115" xfId="15082" hidden="1" xr:uid="{00000000-0005-0000-0000-0000ED3A0000}"/>
    <cellStyle name="Comma 2 115" xfId="15359" hidden="1" xr:uid="{00000000-0005-0000-0000-0000023C0000}"/>
    <cellStyle name="Comma 2 115" xfId="15575" hidden="1" xr:uid="{00000000-0005-0000-0000-0000DA3C0000}"/>
    <cellStyle name="Comma 2 115" xfId="15753" hidden="1" xr:uid="{00000000-0005-0000-0000-00008C3D0000}"/>
    <cellStyle name="Comma 2 115" xfId="16288" hidden="1" xr:uid="{00000000-0005-0000-0000-0000A33F0000}"/>
    <cellStyle name="Comma 2 115" xfId="16835" hidden="1" xr:uid="{00000000-0005-0000-0000-0000C6410000}"/>
    <cellStyle name="Comma 2 115" xfId="17112" hidden="1" xr:uid="{00000000-0005-0000-0000-0000DB420000}"/>
    <cellStyle name="Comma 2 115" xfId="17328" hidden="1" xr:uid="{00000000-0005-0000-0000-0000B3430000}"/>
    <cellStyle name="Comma 2 115" xfId="17504" hidden="1" xr:uid="{00000000-0005-0000-0000-000063440000}"/>
    <cellStyle name="Comma 2 115" xfId="18038" hidden="1" xr:uid="{00000000-0005-0000-0000-000079460000}"/>
    <cellStyle name="Comma 2 115" xfId="18585" hidden="1" xr:uid="{00000000-0005-0000-0000-00009C480000}"/>
    <cellStyle name="Comma 2 115" xfId="18862" hidden="1" xr:uid="{00000000-0005-0000-0000-0000B1490000}"/>
    <cellStyle name="Comma 2 115" xfId="19078" hidden="1" xr:uid="{00000000-0005-0000-0000-0000894A0000}"/>
    <cellStyle name="Comma 2 115" xfId="19250" hidden="1" xr:uid="{00000000-0005-0000-0000-0000354B0000}"/>
    <cellStyle name="Comma 2 115" xfId="19782" hidden="1" xr:uid="{00000000-0005-0000-0000-0000494D0000}"/>
    <cellStyle name="Comma 2 115" xfId="20329" hidden="1" xr:uid="{00000000-0005-0000-0000-00006C4F0000}"/>
    <cellStyle name="Comma 2 115" xfId="20606" hidden="1" xr:uid="{00000000-0005-0000-0000-000081500000}"/>
    <cellStyle name="Comma 2 115" xfId="20822" hidden="1" xr:uid="{00000000-0005-0000-0000-000059510000}"/>
    <cellStyle name="Comma 2 115" xfId="20991" hidden="1" xr:uid="{00000000-0005-0000-0000-000002520000}"/>
    <cellStyle name="Comma 2 115" xfId="21516" hidden="1" xr:uid="{00000000-0005-0000-0000-00000F540000}"/>
    <cellStyle name="Comma 2 115" xfId="22063" hidden="1" xr:uid="{00000000-0005-0000-0000-000032560000}"/>
    <cellStyle name="Comma 2 115" xfId="22340" hidden="1" xr:uid="{00000000-0005-0000-0000-000047570000}"/>
    <cellStyle name="Comma 2 115" xfId="22556" hidden="1" xr:uid="{00000000-0005-0000-0000-00001F580000}"/>
    <cellStyle name="Comma 2 115" xfId="22719" hidden="1" xr:uid="{00000000-0005-0000-0000-0000C2580000}"/>
    <cellStyle name="Comma 2 115" xfId="23242" hidden="1" xr:uid="{00000000-0005-0000-0000-0000CD5A0000}"/>
    <cellStyle name="Comma 2 115" xfId="23787" hidden="1" xr:uid="{00000000-0005-0000-0000-0000EE5C0000}"/>
    <cellStyle name="Comma 2 115" xfId="24064" hidden="1" xr:uid="{00000000-0005-0000-0000-0000035E0000}"/>
    <cellStyle name="Comma 2 115" xfId="24280" hidden="1" xr:uid="{00000000-0005-0000-0000-0000DB5E0000}"/>
    <cellStyle name="Comma 2 115" xfId="24437" hidden="1" xr:uid="{00000000-0005-0000-0000-0000785F0000}"/>
    <cellStyle name="Comma 2 115" xfId="24951" hidden="1" xr:uid="{00000000-0005-0000-0000-00007A610000}"/>
    <cellStyle name="Comma 2 115" xfId="25494" hidden="1" xr:uid="{00000000-0005-0000-0000-000099630000}"/>
    <cellStyle name="Comma 2 115" xfId="25771" hidden="1" xr:uid="{00000000-0005-0000-0000-0000AE640000}"/>
    <cellStyle name="Comma 2 115" xfId="25987" hidden="1" xr:uid="{00000000-0005-0000-0000-000086650000}"/>
    <cellStyle name="Comma 2 115" xfId="26647" hidden="1" xr:uid="{00000000-0005-0000-0000-00001A680000}"/>
    <cellStyle name="Comma 2 115" xfId="27188" hidden="1" xr:uid="{00000000-0005-0000-0000-0000376A0000}"/>
    <cellStyle name="Comma 2 115" xfId="27465" hidden="1" xr:uid="{00000000-0005-0000-0000-00004C6B0000}"/>
    <cellStyle name="Comma 2 115" xfId="27681" hidden="1" xr:uid="{00000000-0005-0000-0000-0000246C0000}"/>
    <cellStyle name="Comma 2 115" xfId="28314" hidden="1" xr:uid="{00000000-0005-0000-0000-00009D6E0000}"/>
    <cellStyle name="Comma 2 115" xfId="28849" hidden="1" xr:uid="{00000000-0005-0000-0000-0000B4700000}"/>
    <cellStyle name="Comma 2 115" xfId="29126" hidden="1" xr:uid="{00000000-0005-0000-0000-0000C9710000}"/>
    <cellStyle name="Comma 2 115" xfId="29342" hidden="1" xr:uid="{00000000-0005-0000-0000-0000A1720000}"/>
    <cellStyle name="Comma 2 115" xfId="29950" hidden="1" xr:uid="{00000000-0005-0000-0000-000001750000}"/>
    <cellStyle name="Comma 2 115" xfId="30484" hidden="1" xr:uid="{00000000-0005-0000-0000-000017770000}"/>
    <cellStyle name="Comma 2 115" xfId="30761" hidden="1" xr:uid="{00000000-0005-0000-0000-00002C780000}"/>
    <cellStyle name="Comma 2 115" xfId="30977" hidden="1" xr:uid="{00000000-0005-0000-0000-000004790000}"/>
    <cellStyle name="Comma 2 115" xfId="31492" hidden="1" xr:uid="{00000000-0005-0000-0000-0000077B0000}"/>
    <cellStyle name="Comma 2 115" xfId="31995" hidden="1" xr:uid="{00000000-0005-0000-0000-0000FE7C0000}"/>
    <cellStyle name="Comma 2 115" xfId="32893" hidden="1" xr:uid="{D33ED2B2-20CD-4EFF-A9E8-D4091571854D}"/>
    <cellStyle name="Comma 2 115" xfId="33528" hidden="1" xr:uid="{D6025599-4A18-47FE-AE76-994F0DA8D897}"/>
    <cellStyle name="Comma 2 115" xfId="34067" hidden="1" xr:uid="{8882ECDF-535A-4AF0-BEF7-806E23402B80}"/>
    <cellStyle name="Comma 2 115" xfId="34344" hidden="1" xr:uid="{D9164567-A88B-477F-BE9F-B5FC4488964C}"/>
    <cellStyle name="Comma 2 115" xfId="34560" hidden="1" xr:uid="{5FF48A0B-8C4C-4A07-89A3-8D960F61FC34}"/>
    <cellStyle name="Comma 2 115" xfId="36099" hidden="1" xr:uid="{C209C155-6227-4BDE-A3F2-DF9557EC48F5}"/>
    <cellStyle name="Comma 2 115" xfId="36113" hidden="1" xr:uid="{FF32ECD9-7B8A-4EE1-8ACB-11AA64682D41}"/>
    <cellStyle name="Comma 2 115" xfId="36650" hidden="1" xr:uid="{3983B2FB-FBD0-42AF-ACC8-A663BF70EBE1}"/>
    <cellStyle name="Comma 2 115" xfId="36774" hidden="1" xr:uid="{549EF6C6-4BB6-49B0-80B6-F1E005286F08}"/>
    <cellStyle name="Comma 2 115" xfId="37311" hidden="1" xr:uid="{1F0E542A-BE19-4928-9673-FAA7EBEC0FC0}"/>
    <cellStyle name="Comma 2 115" xfId="37858" hidden="1" xr:uid="{36CF9975-0A96-46EC-AE54-C5EEB0EDBDA2}"/>
    <cellStyle name="Comma 2 115" xfId="38135" hidden="1" xr:uid="{8BDF2E3E-0209-493F-A196-FBCD0E0B6393}"/>
    <cellStyle name="Comma 2 115" xfId="38351" hidden="1" xr:uid="{F24A7FA0-7DE2-4A89-BD6C-2D8F190C4D99}"/>
    <cellStyle name="Comma 2 115" xfId="38869" hidden="1" xr:uid="{8547E0EC-A0D6-49FE-993B-82F6A8665FEC}"/>
    <cellStyle name="Comma 2 115" xfId="38993" hidden="1" xr:uid="{83152DC9-6C30-4BFD-8959-350D04FF674D}"/>
    <cellStyle name="Comma 2 115" xfId="39530" hidden="1" xr:uid="{8C5DD95C-0081-4428-8CD3-66F74AD77589}"/>
    <cellStyle name="Comma 2 115" xfId="40077" hidden="1" xr:uid="{1D1DD81C-6C06-4916-A65B-26009E0E3FAB}"/>
    <cellStyle name="Comma 2 115" xfId="40354" hidden="1" xr:uid="{37DC2462-DCB2-44BB-8D8D-B3C92310D361}"/>
    <cellStyle name="Comma 2 115" xfId="40570" hidden="1" xr:uid="{11C34AC6-2C04-4117-96A7-5870DA71EB84}"/>
    <cellStyle name="Comma 2 115" xfId="40749" hidden="1" xr:uid="{7BF9C3F8-961D-424E-8F22-45F195C9D665}"/>
    <cellStyle name="Comma 2 115" xfId="41286" hidden="1" xr:uid="{C33985C9-9DED-405A-84E1-52844C44D1F3}"/>
    <cellStyle name="Comma 2 115" xfId="41833" hidden="1" xr:uid="{CBDCE2DB-634C-4D5E-B4F2-E99A76E26AD5}"/>
    <cellStyle name="Comma 2 115" xfId="42110" hidden="1" xr:uid="{A22BD2A0-2ADB-43CA-96AF-46D87B041F1D}"/>
    <cellStyle name="Comma 2 115" xfId="42326" hidden="1" xr:uid="{1AF7104C-EFD1-439C-A527-54907EDAB708}"/>
    <cellStyle name="Comma 2 115" xfId="42505" hidden="1" xr:uid="{565EBD6F-96E8-4612-A529-F8A0ADC50C6B}"/>
    <cellStyle name="Comma 2 115" xfId="43042" hidden="1" xr:uid="{0B27CFC0-A37E-4843-98D9-DFDB089E1792}"/>
    <cellStyle name="Comma 2 115" xfId="43589" hidden="1" xr:uid="{DBCF4734-C672-45A5-BFB1-C175E80A7629}"/>
    <cellStyle name="Comma 2 115" xfId="43866" hidden="1" xr:uid="{236191E2-EBF7-4A02-BE9D-697D2538964B}"/>
    <cellStyle name="Comma 2 115" xfId="44082" hidden="1" xr:uid="{2FFD7A26-16D4-457B-BE36-DCD2E7036C49}"/>
    <cellStyle name="Comma 2 115" xfId="44261" hidden="1" xr:uid="{993F0D66-1445-46A6-9F48-3C191E4B5562}"/>
    <cellStyle name="Comma 2 115" xfId="44798" hidden="1" xr:uid="{55BA4658-8DAD-463E-8628-C7A41B317082}"/>
    <cellStyle name="Comma 2 115" xfId="45345" hidden="1" xr:uid="{82FFBCD9-8BA9-4156-BB1B-0C0D03152E94}"/>
    <cellStyle name="Comma 2 115" xfId="45622" hidden="1" xr:uid="{73EADC08-4E50-4E6A-8F88-88322C17EFD4}"/>
    <cellStyle name="Comma 2 115" xfId="45838" hidden="1" xr:uid="{41E68A1C-E214-4DC1-B233-C32DF0E2B244}"/>
    <cellStyle name="Comma 2 115" xfId="46017" hidden="1" xr:uid="{ACD05A49-D444-43D7-98A9-4586F49E7F00}"/>
    <cellStyle name="Comma 2 115" xfId="46554" hidden="1" xr:uid="{569BA81A-14F9-4DCB-B70B-426C06E1B564}"/>
    <cellStyle name="Comma 2 115" xfId="47101" hidden="1" xr:uid="{495B0CA3-DC10-4D08-B866-1FB70ACA5CE2}"/>
    <cellStyle name="Comma 2 115" xfId="47378" hidden="1" xr:uid="{954B5A47-C74C-47DB-A722-903F33C19EA3}"/>
    <cellStyle name="Comma 2 115" xfId="47594" hidden="1" xr:uid="{4A8E1AA8-EC16-403F-85D2-F8DD4C8319F6}"/>
    <cellStyle name="Comma 2 115" xfId="47772" hidden="1" xr:uid="{4CCAA7EC-DBA5-45B1-B154-B11A5869688D}"/>
    <cellStyle name="Comma 2 115" xfId="48307" hidden="1" xr:uid="{BDC16219-EB83-470E-B459-6D742766BBEA}"/>
    <cellStyle name="Comma 2 115" xfId="48854" hidden="1" xr:uid="{557CF09D-EE00-4F13-8E59-F312D72D4C22}"/>
    <cellStyle name="Comma 2 115" xfId="49131" hidden="1" xr:uid="{813F229E-DFDC-4DE3-B258-8564536986F4}"/>
    <cellStyle name="Comma 2 115" xfId="49347" hidden="1" xr:uid="{39873C58-E63C-4B50-A939-D463C2319088}"/>
    <cellStyle name="Comma 2 115" xfId="49523" hidden="1" xr:uid="{6283066A-89CD-4A3F-8E59-F4EA1ABB375D}"/>
    <cellStyle name="Comma 2 115" xfId="50057" hidden="1" xr:uid="{05157FF2-0BC1-4C6B-B85E-0168A3960143}"/>
    <cellStyle name="Comma 2 115" xfId="50604" hidden="1" xr:uid="{18876BDA-FCC4-4481-9CC2-A74C379F324E}"/>
    <cellStyle name="Comma 2 115" xfId="50881" hidden="1" xr:uid="{0A0FAE8E-F02D-41FE-A3D7-5BD45E7F2342}"/>
    <cellStyle name="Comma 2 115" xfId="51097" hidden="1" xr:uid="{CF318905-43D2-496E-B031-D6C8ADB2FC66}"/>
    <cellStyle name="Comma 2 115" xfId="51269" hidden="1" xr:uid="{2296CD48-915E-49ED-AD33-BEED4A4C084E}"/>
    <cellStyle name="Comma 2 115" xfId="51801" hidden="1" xr:uid="{826F42A8-C609-4532-A403-465C017D3E66}"/>
    <cellStyle name="Comma 2 115" xfId="52348" hidden="1" xr:uid="{85888F5B-7305-4609-98D3-1439FA1E8F55}"/>
    <cellStyle name="Comma 2 115" xfId="52625" hidden="1" xr:uid="{867AF7ED-DBA0-4194-B5ED-0B07AEC159B3}"/>
    <cellStyle name="Comma 2 115" xfId="52841" hidden="1" xr:uid="{D4CB5FD3-5DD1-4BAD-8740-432D13482FD7}"/>
    <cellStyle name="Comma 2 115" xfId="53010" hidden="1" xr:uid="{03720C06-A7F9-4C73-8587-FEF993FC727C}"/>
    <cellStyle name="Comma 2 115" xfId="53535" hidden="1" xr:uid="{E67A58B8-0AEC-4F74-938C-C9ECEF630299}"/>
    <cellStyle name="Comma 2 115" xfId="54082" hidden="1" xr:uid="{5F777746-9C1D-432A-9FE7-52D54BF9F6B0}"/>
    <cellStyle name="Comma 2 115" xfId="54359" hidden="1" xr:uid="{7EBA7CEB-91E3-43EF-8A49-03F21E1B4250}"/>
    <cellStyle name="Comma 2 115" xfId="54575" hidden="1" xr:uid="{6464A382-2E2B-440B-904F-ADE816E65392}"/>
    <cellStyle name="Comma 2 115" xfId="54738" hidden="1" xr:uid="{D029A2B5-04EE-4FEE-B9E0-5DA5FEC030F5}"/>
    <cellStyle name="Comma 2 115" xfId="55261" hidden="1" xr:uid="{A845AD95-544D-429A-B399-1366E9D13863}"/>
    <cellStyle name="Comma 2 115" xfId="55806" hidden="1" xr:uid="{6D09E67C-DD17-4E3B-99F0-61C4EDB35F77}"/>
    <cellStyle name="Comma 2 115" xfId="56083" hidden="1" xr:uid="{DE261CF7-6F69-4B2D-926A-9230B9701899}"/>
    <cellStyle name="Comma 2 115" xfId="56299" hidden="1" xr:uid="{FBB2CE07-EA43-49E6-B53F-9121092ABFBF}"/>
    <cellStyle name="Comma 2 115" xfId="56456" hidden="1" xr:uid="{7C3F8353-CA89-4C15-B223-E6AAA8377C11}"/>
    <cellStyle name="Comma 2 115" xfId="56970" hidden="1" xr:uid="{640028C2-E4C9-4F8B-8E88-3FEFC3BABA80}"/>
    <cellStyle name="Comma 2 115" xfId="57513" hidden="1" xr:uid="{E38A5B0A-C0E8-4FFC-8F6D-FEDCED8BC46D}"/>
    <cellStyle name="Comma 2 115" xfId="57790" hidden="1" xr:uid="{E3DCAA62-3961-46F0-A39C-0E7D113EADC8}"/>
    <cellStyle name="Comma 2 115" xfId="58006" hidden="1" xr:uid="{54427E36-17F9-4D51-AC0D-2D5AD55A4E55}"/>
    <cellStyle name="Comma 2 115" xfId="58666" hidden="1" xr:uid="{146B0453-045C-476A-9C79-C25BC5F0764B}"/>
    <cellStyle name="Comma 2 115" xfId="59207" hidden="1" xr:uid="{3F9E5717-0CD4-4673-B652-F92D14DA7659}"/>
    <cellStyle name="Comma 2 115" xfId="59484" hidden="1" xr:uid="{955928B2-F046-4513-A1A7-7E43917CC78B}"/>
    <cellStyle name="Comma 2 115" xfId="59700" hidden="1" xr:uid="{2CE9A1A6-8135-4243-9A7C-BC9736E14F99}"/>
    <cellStyle name="Comma 2 115" xfId="60333" hidden="1" xr:uid="{27DF82F8-9799-45F8-A8C1-82B1FD68D930}"/>
    <cellStyle name="Comma 2 115" xfId="60868" hidden="1" xr:uid="{55CD560B-0C22-444D-B6AF-26A41A3E6A4D}"/>
    <cellStyle name="Comma 2 115" xfId="61145" hidden="1" xr:uid="{CB5E9036-C39F-4C0A-BCEA-72801A715FC7}"/>
    <cellStyle name="Comma 2 115" xfId="61361" hidden="1" xr:uid="{287A8E95-2B62-47DA-A3AB-245556661B20}"/>
    <cellStyle name="Comma 2 115" xfId="61969" hidden="1" xr:uid="{820DFC9D-720B-4B87-B4C7-6825F4D983E7}"/>
    <cellStyle name="Comma 2 115" xfId="62503" hidden="1" xr:uid="{6457B0BD-228F-4DD2-8A8C-6B4649C58C77}"/>
    <cellStyle name="Comma 2 115" xfId="62780" hidden="1" xr:uid="{03F07B3D-BAC2-42AF-A13F-703AB5F50954}"/>
    <cellStyle name="Comma 2 115" xfId="62996" hidden="1" xr:uid="{EE76E127-A3F9-48CB-9E37-4E917B956380}"/>
    <cellStyle name="Comma 2 115" xfId="63511" hidden="1" xr:uid="{5F1B6C20-9127-46EF-B72E-5552E56AB505}"/>
    <cellStyle name="Comma 2 115" xfId="64014" hidden="1" xr:uid="{B6464954-8317-4F56-8FA9-6D1BFAE837CC}"/>
    <cellStyle name="Comma 2 116" xfId="842" hidden="1" xr:uid="{00000000-0005-0000-0000-00004D030000}"/>
    <cellStyle name="Comma 2 116" xfId="1497" hidden="1" xr:uid="{00000000-0005-0000-0000-0000DC050000}"/>
    <cellStyle name="Comma 2 116" xfId="2039" hidden="1" xr:uid="{00000000-0005-0000-0000-0000FA070000}"/>
    <cellStyle name="Comma 2 116" xfId="2316" hidden="1" xr:uid="{00000000-0005-0000-0000-00000F090000}"/>
    <cellStyle name="Comma 2 116" xfId="2532" hidden="1" xr:uid="{00000000-0005-0000-0000-0000E7090000}"/>
    <cellStyle name="Comma 2 116" xfId="4123" hidden="1" xr:uid="{00000000-0005-0000-0000-00001E100000}"/>
    <cellStyle name="Comma 2 116" xfId="4633" hidden="1" xr:uid="{00000000-0005-0000-0000-00001C120000}"/>
    <cellStyle name="Comma 2 116" xfId="4738" hidden="1" xr:uid="{00000000-0005-0000-0000-000085120000}"/>
    <cellStyle name="Comma 2 116" xfId="5294" hidden="1" xr:uid="{00000000-0005-0000-0000-0000B1140000}"/>
    <cellStyle name="Comma 2 116" xfId="5841" hidden="1" xr:uid="{00000000-0005-0000-0000-0000D4160000}"/>
    <cellStyle name="Comma 2 116" xfId="6118" hidden="1" xr:uid="{00000000-0005-0000-0000-0000E9170000}"/>
    <cellStyle name="Comma 2 116" xfId="6334" hidden="1" xr:uid="{00000000-0005-0000-0000-0000C1180000}"/>
    <cellStyle name="Comma 2 116" xfId="6852" hidden="1" xr:uid="{00000000-0005-0000-0000-0000C71A0000}"/>
    <cellStyle name="Comma 2 116" xfId="6957" hidden="1" xr:uid="{00000000-0005-0000-0000-0000301B0000}"/>
    <cellStyle name="Comma 2 116" xfId="7513" hidden="1" xr:uid="{00000000-0005-0000-0000-00005C1D0000}"/>
    <cellStyle name="Comma 2 116" xfId="8060" hidden="1" xr:uid="{00000000-0005-0000-0000-00007F1F0000}"/>
    <cellStyle name="Comma 2 116" xfId="8337" hidden="1" xr:uid="{00000000-0005-0000-0000-000094200000}"/>
    <cellStyle name="Comma 2 116" xfId="8553" hidden="1" xr:uid="{00000000-0005-0000-0000-00006C210000}"/>
    <cellStyle name="Comma 2 116" xfId="8713" hidden="1" xr:uid="{00000000-0005-0000-0000-00000C220000}"/>
    <cellStyle name="Comma 2 116" xfId="9269" hidden="1" xr:uid="{00000000-0005-0000-0000-000038240000}"/>
    <cellStyle name="Comma 2 116" xfId="9816" hidden="1" xr:uid="{00000000-0005-0000-0000-00005B260000}"/>
    <cellStyle name="Comma 2 116" xfId="10093" hidden="1" xr:uid="{00000000-0005-0000-0000-000070270000}"/>
    <cellStyle name="Comma 2 116" xfId="10309" hidden="1" xr:uid="{00000000-0005-0000-0000-000048280000}"/>
    <cellStyle name="Comma 2 116" xfId="10469" hidden="1" xr:uid="{00000000-0005-0000-0000-0000E8280000}"/>
    <cellStyle name="Comma 2 116" xfId="11025" hidden="1" xr:uid="{00000000-0005-0000-0000-0000142B0000}"/>
    <cellStyle name="Comma 2 116" xfId="11572" hidden="1" xr:uid="{00000000-0005-0000-0000-0000372D0000}"/>
    <cellStyle name="Comma 2 116" xfId="11849" hidden="1" xr:uid="{00000000-0005-0000-0000-00004C2E0000}"/>
    <cellStyle name="Comma 2 116" xfId="12065" hidden="1" xr:uid="{00000000-0005-0000-0000-0000242F0000}"/>
    <cellStyle name="Comma 2 116" xfId="12225" hidden="1" xr:uid="{00000000-0005-0000-0000-0000C42F0000}"/>
    <cellStyle name="Comma 2 116" xfId="12781" hidden="1" xr:uid="{00000000-0005-0000-0000-0000F0310000}"/>
    <cellStyle name="Comma 2 116" xfId="13328" hidden="1" xr:uid="{00000000-0005-0000-0000-000013340000}"/>
    <cellStyle name="Comma 2 116" xfId="13605" hidden="1" xr:uid="{00000000-0005-0000-0000-000028350000}"/>
    <cellStyle name="Comma 2 116" xfId="13821" hidden="1" xr:uid="{00000000-0005-0000-0000-000000360000}"/>
    <cellStyle name="Comma 2 116" xfId="13981" hidden="1" xr:uid="{00000000-0005-0000-0000-0000A0360000}"/>
    <cellStyle name="Comma 2 116" xfId="14537" hidden="1" xr:uid="{00000000-0005-0000-0000-0000CC380000}"/>
    <cellStyle name="Comma 2 116" xfId="15084" hidden="1" xr:uid="{00000000-0005-0000-0000-0000EF3A0000}"/>
    <cellStyle name="Comma 2 116" xfId="15361" hidden="1" xr:uid="{00000000-0005-0000-0000-0000043C0000}"/>
    <cellStyle name="Comma 2 116" xfId="15577" hidden="1" xr:uid="{00000000-0005-0000-0000-0000DC3C0000}"/>
    <cellStyle name="Comma 2 116" xfId="15737" hidden="1" xr:uid="{00000000-0005-0000-0000-00007C3D0000}"/>
    <cellStyle name="Comma 2 116" xfId="16290" hidden="1" xr:uid="{00000000-0005-0000-0000-0000A53F0000}"/>
    <cellStyle name="Comma 2 116" xfId="16837" hidden="1" xr:uid="{00000000-0005-0000-0000-0000C8410000}"/>
    <cellStyle name="Comma 2 116" xfId="17114" hidden="1" xr:uid="{00000000-0005-0000-0000-0000DD420000}"/>
    <cellStyle name="Comma 2 116" xfId="17330" hidden="1" xr:uid="{00000000-0005-0000-0000-0000B5430000}"/>
    <cellStyle name="Comma 2 116" xfId="17489" hidden="1" xr:uid="{00000000-0005-0000-0000-000054440000}"/>
    <cellStyle name="Comma 2 116" xfId="18040" hidden="1" xr:uid="{00000000-0005-0000-0000-00007B460000}"/>
    <cellStyle name="Comma 2 116" xfId="18587" hidden="1" xr:uid="{00000000-0005-0000-0000-00009E480000}"/>
    <cellStyle name="Comma 2 116" xfId="18864" hidden="1" xr:uid="{00000000-0005-0000-0000-0000B3490000}"/>
    <cellStyle name="Comma 2 116" xfId="19080" hidden="1" xr:uid="{00000000-0005-0000-0000-00008B4A0000}"/>
    <cellStyle name="Comma 2 116" xfId="19238" hidden="1" xr:uid="{00000000-0005-0000-0000-0000294B0000}"/>
    <cellStyle name="Comma 2 116" xfId="19784" hidden="1" xr:uid="{00000000-0005-0000-0000-00004B4D0000}"/>
    <cellStyle name="Comma 2 116" xfId="20331" hidden="1" xr:uid="{00000000-0005-0000-0000-00006E4F0000}"/>
    <cellStyle name="Comma 2 116" xfId="20608" hidden="1" xr:uid="{00000000-0005-0000-0000-000083500000}"/>
    <cellStyle name="Comma 2 116" xfId="20824" hidden="1" xr:uid="{00000000-0005-0000-0000-00005B510000}"/>
    <cellStyle name="Comma 2 116" xfId="20980" hidden="1" xr:uid="{00000000-0005-0000-0000-0000F7510000}"/>
    <cellStyle name="Comma 2 116" xfId="21518" hidden="1" xr:uid="{00000000-0005-0000-0000-000011540000}"/>
    <cellStyle name="Comma 2 116" xfId="22065" hidden="1" xr:uid="{00000000-0005-0000-0000-000034560000}"/>
    <cellStyle name="Comma 2 116" xfId="22342" hidden="1" xr:uid="{00000000-0005-0000-0000-000049570000}"/>
    <cellStyle name="Comma 2 116" xfId="22558" hidden="1" xr:uid="{00000000-0005-0000-0000-000021580000}"/>
    <cellStyle name="Comma 2 116" xfId="22710" hidden="1" xr:uid="{00000000-0005-0000-0000-0000B9580000}"/>
    <cellStyle name="Comma 2 116" xfId="23244" hidden="1" xr:uid="{00000000-0005-0000-0000-0000CF5A0000}"/>
    <cellStyle name="Comma 2 116" xfId="23789" hidden="1" xr:uid="{00000000-0005-0000-0000-0000F05C0000}"/>
    <cellStyle name="Comma 2 116" xfId="24066" hidden="1" xr:uid="{00000000-0005-0000-0000-0000055E0000}"/>
    <cellStyle name="Comma 2 116" xfId="24282" hidden="1" xr:uid="{00000000-0005-0000-0000-0000DD5E0000}"/>
    <cellStyle name="Comma 2 116" xfId="24433" hidden="1" xr:uid="{00000000-0005-0000-0000-0000745F0000}"/>
    <cellStyle name="Comma 2 116" xfId="24953" hidden="1" xr:uid="{00000000-0005-0000-0000-00007C610000}"/>
    <cellStyle name="Comma 2 116" xfId="25496" hidden="1" xr:uid="{00000000-0005-0000-0000-00009B630000}"/>
    <cellStyle name="Comma 2 116" xfId="25773" hidden="1" xr:uid="{00000000-0005-0000-0000-0000B0640000}"/>
    <cellStyle name="Comma 2 116" xfId="25989" hidden="1" xr:uid="{00000000-0005-0000-0000-000088650000}"/>
    <cellStyle name="Comma 2 116" xfId="26135" hidden="1" xr:uid="{00000000-0005-0000-0000-00001A660000}"/>
    <cellStyle name="Comma 2 116" xfId="26649" hidden="1" xr:uid="{00000000-0005-0000-0000-00001C680000}"/>
    <cellStyle name="Comma 2 116" xfId="27190" hidden="1" xr:uid="{00000000-0005-0000-0000-0000396A0000}"/>
    <cellStyle name="Comma 2 116" xfId="27467" hidden="1" xr:uid="{00000000-0005-0000-0000-00004E6B0000}"/>
    <cellStyle name="Comma 2 116" xfId="27683" hidden="1" xr:uid="{00000000-0005-0000-0000-0000266C0000}"/>
    <cellStyle name="Comma 2 116" xfId="28316" hidden="1" xr:uid="{00000000-0005-0000-0000-00009F6E0000}"/>
    <cellStyle name="Comma 2 116" xfId="28851" hidden="1" xr:uid="{00000000-0005-0000-0000-0000B6700000}"/>
    <cellStyle name="Comma 2 116" xfId="29128" hidden="1" xr:uid="{00000000-0005-0000-0000-0000CB710000}"/>
    <cellStyle name="Comma 2 116" xfId="29344" hidden="1" xr:uid="{00000000-0005-0000-0000-0000A3720000}"/>
    <cellStyle name="Comma 2 116" xfId="29952" hidden="1" xr:uid="{00000000-0005-0000-0000-000003750000}"/>
    <cellStyle name="Comma 2 116" xfId="30486" hidden="1" xr:uid="{00000000-0005-0000-0000-000019770000}"/>
    <cellStyle name="Comma 2 116" xfId="30763" hidden="1" xr:uid="{00000000-0005-0000-0000-00002E780000}"/>
    <cellStyle name="Comma 2 116" xfId="30979" hidden="1" xr:uid="{00000000-0005-0000-0000-000006790000}"/>
    <cellStyle name="Comma 2 116" xfId="31493" hidden="1" xr:uid="{00000000-0005-0000-0000-0000087B0000}"/>
    <cellStyle name="Comma 2 116" xfId="31997" hidden="1" xr:uid="{00000000-0005-0000-0000-0000007D0000}"/>
    <cellStyle name="Comma 2 116" xfId="32895" hidden="1" xr:uid="{36330B8C-65F3-4B60-BC26-7CCDC55783C9}"/>
    <cellStyle name="Comma 2 116" xfId="33530" hidden="1" xr:uid="{52C2E168-9DD8-4702-8DB5-960DBF751256}"/>
    <cellStyle name="Comma 2 116" xfId="34069" hidden="1" xr:uid="{290C3EAD-34A6-4353-BA7D-4C8D6D5E94B0}"/>
    <cellStyle name="Comma 2 116" xfId="34346" hidden="1" xr:uid="{1537E054-D6B0-4629-96FC-F874B1B93677}"/>
    <cellStyle name="Comma 2 116" xfId="34562" hidden="1" xr:uid="{7AB7B401-6CC5-4185-8A4C-0F6016D09006}"/>
    <cellStyle name="Comma 2 116" xfId="36142" hidden="1" xr:uid="{4B55FC9C-9ACD-4EE3-9F33-73815DAC140A}"/>
    <cellStyle name="Comma 2 116" xfId="36652" hidden="1" xr:uid="{271E64E0-4614-44E1-AEA1-67ADE42EC7F2}"/>
    <cellStyle name="Comma 2 116" xfId="36757" hidden="1" xr:uid="{4C3AD1D2-8B7F-45E1-B67C-FD1F3C55FFA0}"/>
    <cellStyle name="Comma 2 116" xfId="37313" hidden="1" xr:uid="{B86648FF-441E-4D87-A292-E5557576005F}"/>
    <cellStyle name="Comma 2 116" xfId="37860" hidden="1" xr:uid="{E6FC537F-912A-4419-A5E0-9E7AFBAAEAE3}"/>
    <cellStyle name="Comma 2 116" xfId="38137" hidden="1" xr:uid="{D3A3DDB7-2A2E-4F0B-8DA6-0230B13C3D66}"/>
    <cellStyle name="Comma 2 116" xfId="38353" hidden="1" xr:uid="{1679B4C5-F583-4E08-8045-205515699A8A}"/>
    <cellStyle name="Comma 2 116" xfId="38871" hidden="1" xr:uid="{836BD7DA-5227-41FD-99DE-943FA762EC6D}"/>
    <cellStyle name="Comma 2 116" xfId="38976" hidden="1" xr:uid="{21B8DACD-81D7-41A8-A40D-D52F4E21D09E}"/>
    <cellStyle name="Comma 2 116" xfId="39532" hidden="1" xr:uid="{E9152BAE-BEA6-4DAF-9AF7-9CF10391DAA2}"/>
    <cellStyle name="Comma 2 116" xfId="40079" hidden="1" xr:uid="{0C1B419B-CC14-4BD3-9B1B-5995B933EA77}"/>
    <cellStyle name="Comma 2 116" xfId="40356" hidden="1" xr:uid="{E1710B2A-F172-4798-A08F-1545F2F24C33}"/>
    <cellStyle name="Comma 2 116" xfId="40572" hidden="1" xr:uid="{18BEFBF0-AD13-47E0-B10C-A81460DC32C2}"/>
    <cellStyle name="Comma 2 116" xfId="40732" hidden="1" xr:uid="{28E27D9F-ADB0-4719-B16C-EF1C5BA3066A}"/>
    <cellStyle name="Comma 2 116" xfId="41288" hidden="1" xr:uid="{13936D83-423E-4305-A27E-4DD0A80439FB}"/>
    <cellStyle name="Comma 2 116" xfId="41835" hidden="1" xr:uid="{C6EBBB01-D7FB-4674-986C-CBE391D3D3AA}"/>
    <cellStyle name="Comma 2 116" xfId="42112" hidden="1" xr:uid="{5781C20C-197A-4C92-8557-D16B37F1FD66}"/>
    <cellStyle name="Comma 2 116" xfId="42328" hidden="1" xr:uid="{B813461D-74D9-4DA0-A1B9-B469732ED9AE}"/>
    <cellStyle name="Comma 2 116" xfId="42488" hidden="1" xr:uid="{D0BA265E-3EB5-4888-B86F-5BC20B0CB7B1}"/>
    <cellStyle name="Comma 2 116" xfId="43044" hidden="1" xr:uid="{04E5B5AD-0483-4963-850F-107E5BC761E3}"/>
    <cellStyle name="Comma 2 116" xfId="43591" hidden="1" xr:uid="{E2A75FB6-D3EB-4665-B226-7422CBD037A3}"/>
    <cellStyle name="Comma 2 116" xfId="43868" hidden="1" xr:uid="{75D05C55-3C20-451D-B1B4-533FC6E446E8}"/>
    <cellStyle name="Comma 2 116" xfId="44084" hidden="1" xr:uid="{75F3F69B-BFF3-44AF-B44E-446E5FD59304}"/>
    <cellStyle name="Comma 2 116" xfId="44244" hidden="1" xr:uid="{CADAC536-4122-4CC0-82AB-D59162D810BB}"/>
    <cellStyle name="Comma 2 116" xfId="44800" hidden="1" xr:uid="{92E0F117-4E1B-4724-ADC7-37A1F27F85C2}"/>
    <cellStyle name="Comma 2 116" xfId="45347" hidden="1" xr:uid="{1C7DC7E9-E380-4AA5-B8A6-A8B9C7AC783C}"/>
    <cellStyle name="Comma 2 116" xfId="45624" hidden="1" xr:uid="{E2DB0FA6-CDC4-432C-9518-565B50571DB7}"/>
    <cellStyle name="Comma 2 116" xfId="45840" hidden="1" xr:uid="{7C869D7B-0BB5-4E4C-9B84-3032DFF08D3C}"/>
    <cellStyle name="Comma 2 116" xfId="46000" hidden="1" xr:uid="{D2E52E1E-702C-4FB8-999D-0F31FA497BE6}"/>
    <cellStyle name="Comma 2 116" xfId="46556" hidden="1" xr:uid="{6DD186E9-761B-48BF-BA82-E928B0D71619}"/>
    <cellStyle name="Comma 2 116" xfId="47103" hidden="1" xr:uid="{DAEE5217-A955-489F-864F-F095C0FABC78}"/>
    <cellStyle name="Comma 2 116" xfId="47380" hidden="1" xr:uid="{92BAAEE1-02FE-4FD5-80C4-48C83E494980}"/>
    <cellStyle name="Comma 2 116" xfId="47596" hidden="1" xr:uid="{5E39FD58-DE95-4AFF-A107-0F569ADCCAFA}"/>
    <cellStyle name="Comma 2 116" xfId="47756" hidden="1" xr:uid="{F41C43AA-CDC4-4C21-8AF0-37794C2BB0BA}"/>
    <cellStyle name="Comma 2 116" xfId="48309" hidden="1" xr:uid="{357B9929-4F48-41C9-A032-B51B5EB844E1}"/>
    <cellStyle name="Comma 2 116" xfId="48856" hidden="1" xr:uid="{9B89D516-9D9D-4DA4-AEF2-B43793D7ECB2}"/>
    <cellStyle name="Comma 2 116" xfId="49133" hidden="1" xr:uid="{5F70616E-1CF9-4F84-AE41-87D2B25AA2EC}"/>
    <cellStyle name="Comma 2 116" xfId="49349" hidden="1" xr:uid="{16239109-EF51-465E-9C88-D488A2531F8C}"/>
    <cellStyle name="Comma 2 116" xfId="49508" hidden="1" xr:uid="{C23A7556-DDCE-4931-BA51-8DEA19539DB7}"/>
    <cellStyle name="Comma 2 116" xfId="50059" hidden="1" xr:uid="{42310C1F-2E4B-4B65-8F85-021E93339242}"/>
    <cellStyle name="Comma 2 116" xfId="50606" hidden="1" xr:uid="{1B7558A4-C201-4596-A7E5-73BC37B9A645}"/>
    <cellStyle name="Comma 2 116" xfId="50883" hidden="1" xr:uid="{44FC2D8B-F63A-433D-9427-F517F9F7E5B7}"/>
    <cellStyle name="Comma 2 116" xfId="51099" hidden="1" xr:uid="{12756760-DF79-4376-9264-8D4C8B631123}"/>
    <cellStyle name="Comma 2 116" xfId="51257" hidden="1" xr:uid="{6A4525EE-6711-4B4C-B7AF-38AD7C4061BD}"/>
    <cellStyle name="Comma 2 116" xfId="51803" hidden="1" xr:uid="{1848F36E-0E5D-4395-BEC5-7E1332164B13}"/>
    <cellStyle name="Comma 2 116" xfId="52350" hidden="1" xr:uid="{241E8A41-D4AE-4955-903A-FFCDA5AC6559}"/>
    <cellStyle name="Comma 2 116" xfId="52627" hidden="1" xr:uid="{11F12512-6BC3-4901-AA67-1E0028ADBB9F}"/>
    <cellStyle name="Comma 2 116" xfId="52843" hidden="1" xr:uid="{5F03DC61-F057-4475-8C27-A7CD39278B5F}"/>
    <cellStyle name="Comma 2 116" xfId="52999" hidden="1" xr:uid="{6E708377-8536-47D0-BD92-E1FD36D28BD0}"/>
    <cellStyle name="Comma 2 116" xfId="53537" hidden="1" xr:uid="{3599A9B2-CB6A-4D30-A776-016C30206B90}"/>
    <cellStyle name="Comma 2 116" xfId="54084" hidden="1" xr:uid="{CBA2B178-4EA8-4B13-94E6-EBEE9CAE8896}"/>
    <cellStyle name="Comma 2 116" xfId="54361" hidden="1" xr:uid="{26FD08FE-B44B-4569-8FA5-9B32AB9634B0}"/>
    <cellStyle name="Comma 2 116" xfId="54577" hidden="1" xr:uid="{F347178C-EA44-4EDC-B72C-6BAC79735955}"/>
    <cellStyle name="Comma 2 116" xfId="54729" hidden="1" xr:uid="{38C89902-5235-4156-97C4-BE74D1909F41}"/>
    <cellStyle name="Comma 2 116" xfId="55263" hidden="1" xr:uid="{5BD32596-9E2F-4640-8094-8302CD8269D1}"/>
    <cellStyle name="Comma 2 116" xfId="55808" hidden="1" xr:uid="{4AC4A8D1-E6F2-4BB9-A632-9910AAE08C9B}"/>
    <cellStyle name="Comma 2 116" xfId="56085" hidden="1" xr:uid="{93BD6C54-4533-480B-B652-F47685408C16}"/>
    <cellStyle name="Comma 2 116" xfId="56301" hidden="1" xr:uid="{ABC0C82B-67CC-4AC6-87CA-A090A2B46950}"/>
    <cellStyle name="Comma 2 116" xfId="56452" hidden="1" xr:uid="{5D5BC246-1795-41D4-BB35-0DB345671580}"/>
    <cellStyle name="Comma 2 116" xfId="56972" hidden="1" xr:uid="{4B8480CC-D379-47EC-80D8-8FBE8C56C01B}"/>
    <cellStyle name="Comma 2 116" xfId="57515" hidden="1" xr:uid="{ADDA469C-2643-4899-BA19-F224F42B127E}"/>
    <cellStyle name="Comma 2 116" xfId="57792" hidden="1" xr:uid="{B61CB29F-0F29-435E-9509-0162A61B8FFD}"/>
    <cellStyle name="Comma 2 116" xfId="58008" hidden="1" xr:uid="{0A22BC32-8E53-4487-8C49-2122E09CF57B}"/>
    <cellStyle name="Comma 2 116" xfId="58154" hidden="1" xr:uid="{053816D7-7EAD-4FE9-93FF-49ED97DB84A3}"/>
    <cellStyle name="Comma 2 116" xfId="58668" hidden="1" xr:uid="{196B07B6-BC1D-4E53-A660-2DF301ECEBC4}"/>
    <cellStyle name="Comma 2 116" xfId="59209" hidden="1" xr:uid="{6C6F7EC5-F59E-464C-B822-5812075094A4}"/>
    <cellStyle name="Comma 2 116" xfId="59486" hidden="1" xr:uid="{2A58ACD9-583A-4E01-A776-8AE2CF8D44C4}"/>
    <cellStyle name="Comma 2 116" xfId="59702" hidden="1" xr:uid="{91AE7DE1-E127-48F5-A1F0-E96D08371BF6}"/>
    <cellStyle name="Comma 2 116" xfId="60335" hidden="1" xr:uid="{5FFFDFC5-E53B-48A3-A407-7D3F8A8240BC}"/>
    <cellStyle name="Comma 2 116" xfId="60870" hidden="1" xr:uid="{4AB96573-9840-41FE-8FB2-CE50ED71DBDB}"/>
    <cellStyle name="Comma 2 116" xfId="61147" hidden="1" xr:uid="{A6BCFC33-1EB2-41C6-A334-FB6D808E229B}"/>
    <cellStyle name="Comma 2 116" xfId="61363" hidden="1" xr:uid="{2C3DF03A-23C4-4CDE-9628-1D6F09F748D8}"/>
    <cellStyle name="Comma 2 116" xfId="61971" hidden="1" xr:uid="{E9360F1C-E4B1-4F0D-AB09-D6BE12E1F607}"/>
    <cellStyle name="Comma 2 116" xfId="62505" hidden="1" xr:uid="{F17A8255-5212-41ED-A08E-0AAE21EDADBC}"/>
    <cellStyle name="Comma 2 116" xfId="62782" hidden="1" xr:uid="{3C03996A-FAE8-4BA3-ADDD-C7EC57451AD4}"/>
    <cellStyle name="Comma 2 116" xfId="62998" hidden="1" xr:uid="{F78EE35E-7009-4130-9700-AB476058672C}"/>
    <cellStyle name="Comma 2 116" xfId="63512" hidden="1" xr:uid="{2DBDF55E-F7F9-4E1C-ADDB-16B049D94C47}"/>
    <cellStyle name="Comma 2 116" xfId="64016" hidden="1" xr:uid="{8D92029D-5A2A-4763-9B38-B718901D4ADD}"/>
    <cellStyle name="Comma 2 117" xfId="847" hidden="1" xr:uid="{00000000-0005-0000-0000-000052030000}"/>
    <cellStyle name="Comma 2 117" xfId="1502" hidden="1" xr:uid="{00000000-0005-0000-0000-0000E1050000}"/>
    <cellStyle name="Comma 2 117" xfId="2043" hidden="1" xr:uid="{00000000-0005-0000-0000-0000FE070000}"/>
    <cellStyle name="Comma 2 117" xfId="2319" hidden="1" xr:uid="{00000000-0005-0000-0000-000012090000}"/>
    <cellStyle name="Comma 2 117" xfId="2535" hidden="1" xr:uid="{00000000-0005-0000-0000-0000EA090000}"/>
    <cellStyle name="Comma 2 117" xfId="4638" hidden="1" xr:uid="{00000000-0005-0000-0000-000021120000}"/>
    <cellStyle name="Comma 2 117" xfId="5299" hidden="1" xr:uid="{00000000-0005-0000-0000-0000B6140000}"/>
    <cellStyle name="Comma 2 117" xfId="5845" hidden="1" xr:uid="{00000000-0005-0000-0000-0000D8160000}"/>
    <cellStyle name="Comma 2 117" xfId="6121" hidden="1" xr:uid="{00000000-0005-0000-0000-0000EC170000}"/>
    <cellStyle name="Comma 2 117" xfId="6337" hidden="1" xr:uid="{00000000-0005-0000-0000-0000C4180000}"/>
    <cellStyle name="Comma 2 117" xfId="6405" hidden="1" xr:uid="{00000000-0005-0000-0000-000008190000}"/>
    <cellStyle name="Comma 2 117" xfId="6857" hidden="1" xr:uid="{00000000-0005-0000-0000-0000CC1A0000}"/>
    <cellStyle name="Comma 2 117" xfId="7518" hidden="1" xr:uid="{00000000-0005-0000-0000-0000611D0000}"/>
    <cellStyle name="Comma 2 117" xfId="8064" hidden="1" xr:uid="{00000000-0005-0000-0000-0000831F0000}"/>
    <cellStyle name="Comma 2 117" xfId="8340" hidden="1" xr:uid="{00000000-0005-0000-0000-000097200000}"/>
    <cellStyle name="Comma 2 117" xfId="8556" hidden="1" xr:uid="{00000000-0005-0000-0000-00006F210000}"/>
    <cellStyle name="Comma 2 117" xfId="8624" hidden="1" xr:uid="{00000000-0005-0000-0000-0000B3210000}"/>
    <cellStyle name="Comma 2 117" xfId="9274" hidden="1" xr:uid="{00000000-0005-0000-0000-00003D240000}"/>
    <cellStyle name="Comma 2 117" xfId="9820" hidden="1" xr:uid="{00000000-0005-0000-0000-00005F260000}"/>
    <cellStyle name="Comma 2 117" xfId="10096" hidden="1" xr:uid="{00000000-0005-0000-0000-000073270000}"/>
    <cellStyle name="Comma 2 117" xfId="10312" hidden="1" xr:uid="{00000000-0005-0000-0000-00004B280000}"/>
    <cellStyle name="Comma 2 117" xfId="10380" hidden="1" xr:uid="{00000000-0005-0000-0000-00008F280000}"/>
    <cellStyle name="Comma 2 117" xfId="11030" hidden="1" xr:uid="{00000000-0005-0000-0000-0000192B0000}"/>
    <cellStyle name="Comma 2 117" xfId="11576" hidden="1" xr:uid="{00000000-0005-0000-0000-00003B2D0000}"/>
    <cellStyle name="Comma 2 117" xfId="11852" hidden="1" xr:uid="{00000000-0005-0000-0000-00004F2E0000}"/>
    <cellStyle name="Comma 2 117" xfId="12068" hidden="1" xr:uid="{00000000-0005-0000-0000-0000272F0000}"/>
    <cellStyle name="Comma 2 117" xfId="12136" hidden="1" xr:uid="{00000000-0005-0000-0000-00006B2F0000}"/>
    <cellStyle name="Comma 2 117" xfId="12786" hidden="1" xr:uid="{00000000-0005-0000-0000-0000F5310000}"/>
    <cellStyle name="Comma 2 117" xfId="13332" hidden="1" xr:uid="{00000000-0005-0000-0000-000017340000}"/>
    <cellStyle name="Comma 2 117" xfId="13608" hidden="1" xr:uid="{00000000-0005-0000-0000-00002B350000}"/>
    <cellStyle name="Comma 2 117" xfId="13824" hidden="1" xr:uid="{00000000-0005-0000-0000-000003360000}"/>
    <cellStyle name="Comma 2 117" xfId="13892" hidden="1" xr:uid="{00000000-0005-0000-0000-000047360000}"/>
    <cellStyle name="Comma 2 117" xfId="14542" hidden="1" xr:uid="{00000000-0005-0000-0000-0000D1380000}"/>
    <cellStyle name="Comma 2 117" xfId="15088" hidden="1" xr:uid="{00000000-0005-0000-0000-0000F33A0000}"/>
    <cellStyle name="Comma 2 117" xfId="15364" hidden="1" xr:uid="{00000000-0005-0000-0000-0000073C0000}"/>
    <cellStyle name="Comma 2 117" xfId="15580" hidden="1" xr:uid="{00000000-0005-0000-0000-0000DF3C0000}"/>
    <cellStyle name="Comma 2 117" xfId="15648" hidden="1" xr:uid="{00000000-0005-0000-0000-0000233D0000}"/>
    <cellStyle name="Comma 2 117" xfId="16295" hidden="1" xr:uid="{00000000-0005-0000-0000-0000AA3F0000}"/>
    <cellStyle name="Comma 2 117" xfId="16841" hidden="1" xr:uid="{00000000-0005-0000-0000-0000CC410000}"/>
    <cellStyle name="Comma 2 117" xfId="17117" hidden="1" xr:uid="{00000000-0005-0000-0000-0000E0420000}"/>
    <cellStyle name="Comma 2 117" xfId="17333" hidden="1" xr:uid="{00000000-0005-0000-0000-0000B8430000}"/>
    <cellStyle name="Comma 2 117" xfId="17401" hidden="1" xr:uid="{00000000-0005-0000-0000-0000FC430000}"/>
    <cellStyle name="Comma 2 117" xfId="18045" hidden="1" xr:uid="{00000000-0005-0000-0000-000080460000}"/>
    <cellStyle name="Comma 2 117" xfId="18591" hidden="1" xr:uid="{00000000-0005-0000-0000-0000A2480000}"/>
    <cellStyle name="Comma 2 117" xfId="18867" hidden="1" xr:uid="{00000000-0005-0000-0000-0000B6490000}"/>
    <cellStyle name="Comma 2 117" xfId="19083" hidden="1" xr:uid="{00000000-0005-0000-0000-00008E4A0000}"/>
    <cellStyle name="Comma 2 117" xfId="19150" hidden="1" xr:uid="{00000000-0005-0000-0000-0000D14A0000}"/>
    <cellStyle name="Comma 2 117" xfId="19789" hidden="1" xr:uid="{00000000-0005-0000-0000-0000504D0000}"/>
    <cellStyle name="Comma 2 117" xfId="20335" hidden="1" xr:uid="{00000000-0005-0000-0000-0000724F0000}"/>
    <cellStyle name="Comma 2 117" xfId="20611" hidden="1" xr:uid="{00000000-0005-0000-0000-000086500000}"/>
    <cellStyle name="Comma 2 117" xfId="20827" hidden="1" xr:uid="{00000000-0005-0000-0000-00005E510000}"/>
    <cellStyle name="Comma 2 117" xfId="20893" hidden="1" xr:uid="{00000000-0005-0000-0000-0000A0510000}"/>
    <cellStyle name="Comma 2 117" xfId="21523" hidden="1" xr:uid="{00000000-0005-0000-0000-000016540000}"/>
    <cellStyle name="Comma 2 117" xfId="22069" hidden="1" xr:uid="{00000000-0005-0000-0000-000038560000}"/>
    <cellStyle name="Comma 2 117" xfId="22345" hidden="1" xr:uid="{00000000-0005-0000-0000-00004C570000}"/>
    <cellStyle name="Comma 2 117" xfId="22561" hidden="1" xr:uid="{00000000-0005-0000-0000-000024580000}"/>
    <cellStyle name="Comma 2 117" xfId="22625" hidden="1" xr:uid="{00000000-0005-0000-0000-000064580000}"/>
    <cellStyle name="Comma 2 117" xfId="23249" hidden="1" xr:uid="{00000000-0005-0000-0000-0000D45A0000}"/>
    <cellStyle name="Comma 2 117" xfId="23793" hidden="1" xr:uid="{00000000-0005-0000-0000-0000F45C0000}"/>
    <cellStyle name="Comma 2 117" xfId="24069" hidden="1" xr:uid="{00000000-0005-0000-0000-0000085E0000}"/>
    <cellStyle name="Comma 2 117" xfId="24285" hidden="1" xr:uid="{00000000-0005-0000-0000-0000E05E0000}"/>
    <cellStyle name="Comma 2 117" xfId="24349" hidden="1" xr:uid="{00000000-0005-0000-0000-0000205F0000}"/>
    <cellStyle name="Comma 2 117" xfId="24958" hidden="1" xr:uid="{00000000-0005-0000-0000-000081610000}"/>
    <cellStyle name="Comma 2 117" xfId="25500" hidden="1" xr:uid="{00000000-0005-0000-0000-00009F630000}"/>
    <cellStyle name="Comma 2 117" xfId="25776" hidden="1" xr:uid="{00000000-0005-0000-0000-0000B3640000}"/>
    <cellStyle name="Comma 2 117" xfId="25992" hidden="1" xr:uid="{00000000-0005-0000-0000-00008B650000}"/>
    <cellStyle name="Comma 2 117" xfId="26056" hidden="1" xr:uid="{00000000-0005-0000-0000-0000CB650000}"/>
    <cellStyle name="Comma 2 117" xfId="26653" hidden="1" xr:uid="{00000000-0005-0000-0000-000020680000}"/>
    <cellStyle name="Comma 2 117" xfId="27194" hidden="1" xr:uid="{00000000-0005-0000-0000-00003D6A0000}"/>
    <cellStyle name="Comma 2 117" xfId="27470" hidden="1" xr:uid="{00000000-0005-0000-0000-0000516B0000}"/>
    <cellStyle name="Comma 2 117" xfId="27686" hidden="1" xr:uid="{00000000-0005-0000-0000-0000296C0000}"/>
    <cellStyle name="Comma 2 117" xfId="27748" hidden="1" xr:uid="{00000000-0005-0000-0000-0000676C0000}"/>
    <cellStyle name="Comma 2 117" xfId="28320" hidden="1" xr:uid="{00000000-0005-0000-0000-0000A36E0000}"/>
    <cellStyle name="Comma 2 117" xfId="28855" hidden="1" xr:uid="{00000000-0005-0000-0000-0000BA700000}"/>
    <cellStyle name="Comma 2 117" xfId="29131" hidden="1" xr:uid="{00000000-0005-0000-0000-0000CE710000}"/>
    <cellStyle name="Comma 2 117" xfId="29347" hidden="1" xr:uid="{00000000-0005-0000-0000-0000A6720000}"/>
    <cellStyle name="Comma 2 117" xfId="29408" hidden="1" xr:uid="{00000000-0005-0000-0000-0000E3720000}"/>
    <cellStyle name="Comma 2 117" xfId="29956" hidden="1" xr:uid="{00000000-0005-0000-0000-000007750000}"/>
    <cellStyle name="Comma 2 117" xfId="30490" hidden="1" xr:uid="{00000000-0005-0000-0000-00001D770000}"/>
    <cellStyle name="Comma 2 117" xfId="30766" hidden="1" xr:uid="{00000000-0005-0000-0000-000031780000}"/>
    <cellStyle name="Comma 2 117" xfId="30982" hidden="1" xr:uid="{00000000-0005-0000-0000-000009790000}"/>
    <cellStyle name="Comma 2 117" xfId="31496" hidden="1" xr:uid="{00000000-0005-0000-0000-00000B7B0000}"/>
    <cellStyle name="Comma 2 117" xfId="32001" hidden="1" xr:uid="{00000000-0005-0000-0000-0000047D0000}"/>
    <cellStyle name="Comma 2 117" xfId="32900" hidden="1" xr:uid="{AFF9C458-156D-4BFD-96FF-C7671134C48B}"/>
    <cellStyle name="Comma 2 117" xfId="33535" hidden="1" xr:uid="{5D6F0282-5105-4107-B6D5-3B493CED1E61}"/>
    <cellStyle name="Comma 2 117" xfId="34073" hidden="1" xr:uid="{3FC4F777-FDFF-426B-B0B9-755525A08C1A}"/>
    <cellStyle name="Comma 2 117" xfId="34349" hidden="1" xr:uid="{AAB29037-BDC3-41DA-88EE-940C59567C58}"/>
    <cellStyle name="Comma 2 117" xfId="34565" hidden="1" xr:uid="{1E1394FB-BFE6-4975-9842-328C1AC86E78}"/>
    <cellStyle name="Comma 2 117" xfId="36657" hidden="1" xr:uid="{97E91CD2-01C3-4ED9-8CFC-359243EFFEE2}"/>
    <cellStyle name="Comma 2 117" xfId="37318" hidden="1" xr:uid="{DBDDBC84-ED9D-4749-9D89-D406A92FF104}"/>
    <cellStyle name="Comma 2 117" xfId="37864" hidden="1" xr:uid="{B97359C0-34C7-4A55-823E-DBFC4F289B3A}"/>
    <cellStyle name="Comma 2 117" xfId="38140" hidden="1" xr:uid="{D49DDCE2-DE6F-4A4C-9034-574B52A160C3}"/>
    <cellStyle name="Comma 2 117" xfId="38356" hidden="1" xr:uid="{FD54F885-D28B-40FC-AFD7-3B084DF3D016}"/>
    <cellStyle name="Comma 2 117" xfId="38424" hidden="1" xr:uid="{EA27A808-DD6E-4C99-910F-8840474ECFEA}"/>
    <cellStyle name="Comma 2 117" xfId="38876" hidden="1" xr:uid="{B4DABDFE-F018-415B-B52E-44F88C162E26}"/>
    <cellStyle name="Comma 2 117" xfId="39537" hidden="1" xr:uid="{BF1C0351-FBDF-4D5B-BB5E-367D353C8A96}"/>
    <cellStyle name="Comma 2 117" xfId="40083" hidden="1" xr:uid="{0254B46E-1884-4C30-A2AE-9DF292B894E7}"/>
    <cellStyle name="Comma 2 117" xfId="40359" hidden="1" xr:uid="{67516B7F-7C60-46C4-9F79-E0FC21BC5976}"/>
    <cellStyle name="Comma 2 117" xfId="40575" hidden="1" xr:uid="{1FB7CCDC-73E4-40FF-9C7D-B212F3AD62BD}"/>
    <cellStyle name="Comma 2 117" xfId="40643" hidden="1" xr:uid="{0FC5E631-B9C0-49F2-BA42-F427A6BF536B}"/>
    <cellStyle name="Comma 2 117" xfId="41293" hidden="1" xr:uid="{F8C782A0-B634-46EE-B986-2DF5C14565F7}"/>
    <cellStyle name="Comma 2 117" xfId="41839" hidden="1" xr:uid="{365819B4-D2C8-4CF4-ABF8-0FCE59F16D75}"/>
    <cellStyle name="Comma 2 117" xfId="42115" hidden="1" xr:uid="{69872438-6269-4CDC-8C54-D7A5787D140E}"/>
    <cellStyle name="Comma 2 117" xfId="42331" hidden="1" xr:uid="{D07B88BD-3965-4AFD-BF86-49BC241B1B7D}"/>
    <cellStyle name="Comma 2 117" xfId="42399" hidden="1" xr:uid="{9D8A64D9-0EAC-4A99-8700-97BCBB983D95}"/>
    <cellStyle name="Comma 2 117" xfId="43049" hidden="1" xr:uid="{ADE88D12-A5AC-4D82-8FDE-CB34BCA5A6F6}"/>
    <cellStyle name="Comma 2 117" xfId="43595" hidden="1" xr:uid="{33C407F0-4678-475E-B456-3B9F3C1F9AF2}"/>
    <cellStyle name="Comma 2 117" xfId="43871" hidden="1" xr:uid="{52C3C3F4-7BA5-47CE-8E6A-5F78AB69171D}"/>
    <cellStyle name="Comma 2 117" xfId="44087" hidden="1" xr:uid="{0112DEE5-EFD4-4ACA-B740-77282C455544}"/>
    <cellStyle name="Comma 2 117" xfId="44155" hidden="1" xr:uid="{55DAD38A-2680-4775-8AB9-FBAD6A937638}"/>
    <cellStyle name="Comma 2 117" xfId="44805" hidden="1" xr:uid="{4402E76C-6058-4376-90ED-A7451324FECB}"/>
    <cellStyle name="Comma 2 117" xfId="45351" hidden="1" xr:uid="{2AE79B76-4571-4B0C-9529-9509B65FD531}"/>
    <cellStyle name="Comma 2 117" xfId="45627" hidden="1" xr:uid="{054C74A4-AACC-49AF-907A-FA07C4FD8881}"/>
    <cellStyle name="Comma 2 117" xfId="45843" hidden="1" xr:uid="{7E8EFA8F-0540-45EB-B500-62FA045F4111}"/>
    <cellStyle name="Comma 2 117" xfId="45911" hidden="1" xr:uid="{FE13643C-2B8D-4406-8308-748A37F3ADB0}"/>
    <cellStyle name="Comma 2 117" xfId="46561" hidden="1" xr:uid="{1D180F4D-0D9C-40EA-ACA0-E05848699BA8}"/>
    <cellStyle name="Comma 2 117" xfId="47107" hidden="1" xr:uid="{8CF36CA6-F776-4C5D-8829-D6565362A55F}"/>
    <cellStyle name="Comma 2 117" xfId="47383" hidden="1" xr:uid="{CE72A4ED-9920-42A2-BB33-EEF1D248D08B}"/>
    <cellStyle name="Comma 2 117" xfId="47599" hidden="1" xr:uid="{B561D916-B625-40C9-8C53-9B1A311DFE31}"/>
    <cellStyle name="Comma 2 117" xfId="47667" hidden="1" xr:uid="{7C44F987-0B4E-44E4-BAF2-859036FDCA17}"/>
    <cellStyle name="Comma 2 117" xfId="48314" hidden="1" xr:uid="{A6F52388-ECB2-41F1-AD2C-E10B93ADF313}"/>
    <cellStyle name="Comma 2 117" xfId="48860" hidden="1" xr:uid="{9FE1BDA8-9A89-41C2-B351-11D27FAB367D}"/>
    <cellStyle name="Comma 2 117" xfId="49136" hidden="1" xr:uid="{1E16F09D-E8BB-4070-9EBE-1673C02FBE7E}"/>
    <cellStyle name="Comma 2 117" xfId="49352" hidden="1" xr:uid="{AB11BB4E-7644-4998-B5C0-9A64260A5EC4}"/>
    <cellStyle name="Comma 2 117" xfId="49420" hidden="1" xr:uid="{AC553AAC-C6AE-4BE0-9811-ABA53946340A}"/>
    <cellStyle name="Comma 2 117" xfId="50064" hidden="1" xr:uid="{9EBA6922-1F8C-4856-B5DF-7D829E65B85D}"/>
    <cellStyle name="Comma 2 117" xfId="50610" hidden="1" xr:uid="{2606D267-E6CF-4516-91A0-E49E320F5107}"/>
    <cellStyle name="Comma 2 117" xfId="50886" hidden="1" xr:uid="{B2E05F7F-6FAF-44F6-B94E-84D69A9231ED}"/>
    <cellStyle name="Comma 2 117" xfId="51102" hidden="1" xr:uid="{C3DFBFAF-C081-4470-ADD6-3A768061C506}"/>
    <cellStyle name="Comma 2 117" xfId="51169" hidden="1" xr:uid="{89D75C8F-96C6-4663-B758-2898CD876A61}"/>
    <cellStyle name="Comma 2 117" xfId="51808" hidden="1" xr:uid="{9E6466B7-4E1F-4610-8004-243A3C667CC7}"/>
    <cellStyle name="Comma 2 117" xfId="52354" hidden="1" xr:uid="{165F666D-3EAF-442C-9AC5-48088DC96BAE}"/>
    <cellStyle name="Comma 2 117" xfId="52630" hidden="1" xr:uid="{298637F7-2359-460F-9C85-891AF238FCB3}"/>
    <cellStyle name="Comma 2 117" xfId="52846" hidden="1" xr:uid="{5FB96479-5C36-4A9F-A98A-F6A4E11F232E}"/>
    <cellStyle name="Comma 2 117" xfId="52912" hidden="1" xr:uid="{3A2EF7C3-C558-49F9-A858-E8A5BD71EC61}"/>
    <cellStyle name="Comma 2 117" xfId="53542" hidden="1" xr:uid="{27EA80EE-D677-42F5-8B08-ED42A87609B2}"/>
    <cellStyle name="Comma 2 117" xfId="54088" hidden="1" xr:uid="{0BC538BF-90D5-4561-B031-20EFD48B8C33}"/>
    <cellStyle name="Comma 2 117" xfId="54364" hidden="1" xr:uid="{09F3A469-EFD7-4E2B-BCEF-4FCBDF111CB1}"/>
    <cellStyle name="Comma 2 117" xfId="54580" hidden="1" xr:uid="{13061C6C-D09A-47EE-92BB-F086B37CAD42}"/>
    <cellStyle name="Comma 2 117" xfId="54644" hidden="1" xr:uid="{BE6D053D-E75C-45F0-85F7-260CB3332174}"/>
    <cellStyle name="Comma 2 117" xfId="55268" hidden="1" xr:uid="{FCF8106A-342A-40B4-BC9D-66581A55D879}"/>
    <cellStyle name="Comma 2 117" xfId="55812" hidden="1" xr:uid="{250FE8E4-4EA9-436B-8889-B8B0F77F7E41}"/>
    <cellStyle name="Comma 2 117" xfId="56088" hidden="1" xr:uid="{67327842-9E48-4766-9CB2-7C6A3EDF971D}"/>
    <cellStyle name="Comma 2 117" xfId="56304" hidden="1" xr:uid="{0B835A13-07F3-4D8D-81BC-CF85AB85DB58}"/>
    <cellStyle name="Comma 2 117" xfId="56368" hidden="1" xr:uid="{58065701-5A02-4BC1-A370-D91F72C40853}"/>
    <cellStyle name="Comma 2 117" xfId="56977" hidden="1" xr:uid="{6C2B3CF5-C060-4E9B-8C8A-6F7106E71697}"/>
    <cellStyle name="Comma 2 117" xfId="57519" hidden="1" xr:uid="{37DF0549-F2B4-4728-AFDA-580E35E1C573}"/>
    <cellStyle name="Comma 2 117" xfId="57795" hidden="1" xr:uid="{8BA9B0C0-2CAC-46BC-A500-C8949F9A8CDB}"/>
    <cellStyle name="Comma 2 117" xfId="58011" hidden="1" xr:uid="{E2A04737-3328-4BE3-B9A0-226EA57EDE54}"/>
    <cellStyle name="Comma 2 117" xfId="58075" hidden="1" xr:uid="{7AA331F3-155C-4323-8BF1-F0BD842AFE1A}"/>
    <cellStyle name="Comma 2 117" xfId="58672" hidden="1" xr:uid="{105D9F6A-B850-4D7C-BA6C-5F9DF518550D}"/>
    <cellStyle name="Comma 2 117" xfId="59213" hidden="1" xr:uid="{4AF94DF0-4C3C-4B8C-99EC-69E8D1495A79}"/>
    <cellStyle name="Comma 2 117" xfId="59489" hidden="1" xr:uid="{23D48798-6587-45AD-9627-FE6C699EFFAE}"/>
    <cellStyle name="Comma 2 117" xfId="59705" hidden="1" xr:uid="{C59B2AD5-FBE6-4320-BE1D-BDEC8E8A6A6A}"/>
    <cellStyle name="Comma 2 117" xfId="59767" hidden="1" xr:uid="{E4CD4BCC-E42A-4FAF-A8C9-CA27DC504044}"/>
    <cellStyle name="Comma 2 117" xfId="60339" hidden="1" xr:uid="{32C8BED2-81F0-417D-931A-B1F5470ACAEE}"/>
    <cellStyle name="Comma 2 117" xfId="60874" hidden="1" xr:uid="{3D158C42-84D0-4B1E-AB77-646767383162}"/>
    <cellStyle name="Comma 2 117" xfId="61150" hidden="1" xr:uid="{73B7F7E6-156D-4590-AD1F-405B08617B2B}"/>
    <cellStyle name="Comma 2 117" xfId="61366" hidden="1" xr:uid="{C5979CA4-C9D5-42CD-9861-FC02EA0AFFBB}"/>
    <cellStyle name="Comma 2 117" xfId="61427" hidden="1" xr:uid="{069C1285-2E3A-47D7-A2ED-95C8C0846D4F}"/>
    <cellStyle name="Comma 2 117" xfId="61975" hidden="1" xr:uid="{9BF29890-C28D-431A-9087-2A5377E70C7A}"/>
    <cellStyle name="Comma 2 117" xfId="62509" hidden="1" xr:uid="{CA3603EC-2FE0-4190-B247-97AA336623CF}"/>
    <cellStyle name="Comma 2 117" xfId="62785" hidden="1" xr:uid="{55A98EC3-273A-43A8-91B7-C9B73E9FAD19}"/>
    <cellStyle name="Comma 2 117" xfId="63001" hidden="1" xr:uid="{F7D5D7A2-F6A1-4A58-9C5E-106DA2134AC7}"/>
    <cellStyle name="Comma 2 117" xfId="63515" hidden="1" xr:uid="{135ADB22-F97B-463D-82F6-780B7E9F741B}"/>
    <cellStyle name="Comma 2 117" xfId="64020" hidden="1" xr:uid="{B388D3C6-F5F7-4089-91E2-F87B8BD1876E}"/>
    <cellStyle name="Comma 2 118" xfId="850" hidden="1" xr:uid="{00000000-0005-0000-0000-000055030000}"/>
    <cellStyle name="Comma 2 118" xfId="1505" hidden="1" xr:uid="{00000000-0005-0000-0000-0000E4050000}"/>
    <cellStyle name="Comma 2 118" xfId="2046" hidden="1" xr:uid="{00000000-0005-0000-0000-000001080000}"/>
    <cellStyle name="Comma 2 118" xfId="2321" hidden="1" xr:uid="{00000000-0005-0000-0000-000014090000}"/>
    <cellStyle name="Comma 2 118" xfId="2537" hidden="1" xr:uid="{00000000-0005-0000-0000-0000EC090000}"/>
    <cellStyle name="Comma 2 118" xfId="4053" hidden="1" xr:uid="{00000000-0005-0000-0000-0000D80F0000}"/>
    <cellStyle name="Comma 2 118" xfId="4062" hidden="1" xr:uid="{00000000-0005-0000-0000-0000E10F0000}"/>
    <cellStyle name="Comma 2 118" xfId="4084" hidden="1" xr:uid="{00000000-0005-0000-0000-0000F70F0000}"/>
    <cellStyle name="Comma 2 118" xfId="4103" hidden="1" xr:uid="{00000000-0005-0000-0000-00000A100000}"/>
    <cellStyle name="Comma 2 118" xfId="4165" hidden="1" xr:uid="{00000000-0005-0000-0000-000048100000}"/>
    <cellStyle name="Comma 2 118" xfId="4174" hidden="1" xr:uid="{00000000-0005-0000-0000-000051100000}"/>
    <cellStyle name="Comma 2 118" xfId="4641" hidden="1" xr:uid="{00000000-0005-0000-0000-000024120000}"/>
    <cellStyle name="Comma 2 118" xfId="4750" hidden="1" xr:uid="{00000000-0005-0000-0000-000091120000}"/>
    <cellStyle name="Comma 2 118" xfId="5302" hidden="1" xr:uid="{00000000-0005-0000-0000-0000B9140000}"/>
    <cellStyle name="Comma 2 118" xfId="5848" hidden="1" xr:uid="{00000000-0005-0000-0000-0000DB160000}"/>
    <cellStyle name="Comma 2 118" xfId="6123" hidden="1" xr:uid="{00000000-0005-0000-0000-0000EE170000}"/>
    <cellStyle name="Comma 2 118" xfId="6339" hidden="1" xr:uid="{00000000-0005-0000-0000-0000C6180000}"/>
    <cellStyle name="Comma 2 118" xfId="6860" hidden="1" xr:uid="{00000000-0005-0000-0000-0000CF1A0000}"/>
    <cellStyle name="Comma 2 118" xfId="7521" hidden="1" xr:uid="{00000000-0005-0000-0000-0000641D0000}"/>
    <cellStyle name="Comma 2 118" xfId="8067" hidden="1" xr:uid="{00000000-0005-0000-0000-0000861F0000}"/>
    <cellStyle name="Comma 2 118" xfId="8342" hidden="1" xr:uid="{00000000-0005-0000-0000-000099200000}"/>
    <cellStyle name="Comma 2 118" xfId="8558" hidden="1" xr:uid="{00000000-0005-0000-0000-000071210000}"/>
    <cellStyle name="Comma 2 118" xfId="8617" hidden="1" xr:uid="{00000000-0005-0000-0000-0000AC210000}"/>
    <cellStyle name="Comma 2 118" xfId="9277" hidden="1" xr:uid="{00000000-0005-0000-0000-000040240000}"/>
    <cellStyle name="Comma 2 118" xfId="9823" hidden="1" xr:uid="{00000000-0005-0000-0000-000062260000}"/>
    <cellStyle name="Comma 2 118" xfId="10098" hidden="1" xr:uid="{00000000-0005-0000-0000-000075270000}"/>
    <cellStyle name="Comma 2 118" xfId="10314" hidden="1" xr:uid="{00000000-0005-0000-0000-00004D280000}"/>
    <cellStyle name="Comma 2 118" xfId="10373" hidden="1" xr:uid="{00000000-0005-0000-0000-000088280000}"/>
    <cellStyle name="Comma 2 118" xfId="11033" hidden="1" xr:uid="{00000000-0005-0000-0000-00001C2B0000}"/>
    <cellStyle name="Comma 2 118" xfId="11579" hidden="1" xr:uid="{00000000-0005-0000-0000-00003E2D0000}"/>
    <cellStyle name="Comma 2 118" xfId="11854" hidden="1" xr:uid="{00000000-0005-0000-0000-0000512E0000}"/>
    <cellStyle name="Comma 2 118" xfId="12070" hidden="1" xr:uid="{00000000-0005-0000-0000-0000292F0000}"/>
    <cellStyle name="Comma 2 118" xfId="12129" hidden="1" xr:uid="{00000000-0005-0000-0000-0000642F0000}"/>
    <cellStyle name="Comma 2 118" xfId="12789" hidden="1" xr:uid="{00000000-0005-0000-0000-0000F8310000}"/>
    <cellStyle name="Comma 2 118" xfId="13335" hidden="1" xr:uid="{00000000-0005-0000-0000-00001A340000}"/>
    <cellStyle name="Comma 2 118" xfId="13610" hidden="1" xr:uid="{00000000-0005-0000-0000-00002D350000}"/>
    <cellStyle name="Comma 2 118" xfId="13826" hidden="1" xr:uid="{00000000-0005-0000-0000-000005360000}"/>
    <cellStyle name="Comma 2 118" xfId="13885" hidden="1" xr:uid="{00000000-0005-0000-0000-000040360000}"/>
    <cellStyle name="Comma 2 118" xfId="14545" hidden="1" xr:uid="{00000000-0005-0000-0000-0000D4380000}"/>
    <cellStyle name="Comma 2 118" xfId="15091" hidden="1" xr:uid="{00000000-0005-0000-0000-0000F63A0000}"/>
    <cellStyle name="Comma 2 118" xfId="15366" hidden="1" xr:uid="{00000000-0005-0000-0000-0000093C0000}"/>
    <cellStyle name="Comma 2 118" xfId="15582" hidden="1" xr:uid="{00000000-0005-0000-0000-0000E13C0000}"/>
    <cellStyle name="Comma 2 118" xfId="15641" hidden="1" xr:uid="{00000000-0005-0000-0000-00001C3D0000}"/>
    <cellStyle name="Comma 2 118" xfId="16298" hidden="1" xr:uid="{00000000-0005-0000-0000-0000AD3F0000}"/>
    <cellStyle name="Comma 2 118" xfId="16844" hidden="1" xr:uid="{00000000-0005-0000-0000-0000CF410000}"/>
    <cellStyle name="Comma 2 118" xfId="17119" hidden="1" xr:uid="{00000000-0005-0000-0000-0000E2420000}"/>
    <cellStyle name="Comma 2 118" xfId="17335" hidden="1" xr:uid="{00000000-0005-0000-0000-0000BA430000}"/>
    <cellStyle name="Comma 2 118" xfId="17394" hidden="1" xr:uid="{00000000-0005-0000-0000-0000F5430000}"/>
    <cellStyle name="Comma 2 118" xfId="18048" hidden="1" xr:uid="{00000000-0005-0000-0000-000083460000}"/>
    <cellStyle name="Comma 2 118" xfId="18594" hidden="1" xr:uid="{00000000-0005-0000-0000-0000A5480000}"/>
    <cellStyle name="Comma 2 118" xfId="18869" hidden="1" xr:uid="{00000000-0005-0000-0000-0000B8490000}"/>
    <cellStyle name="Comma 2 118" xfId="19085" hidden="1" xr:uid="{00000000-0005-0000-0000-0000904A0000}"/>
    <cellStyle name="Comma 2 118" xfId="19144" hidden="1" xr:uid="{00000000-0005-0000-0000-0000CB4A0000}"/>
    <cellStyle name="Comma 2 118" xfId="19792" hidden="1" xr:uid="{00000000-0005-0000-0000-0000534D0000}"/>
    <cellStyle name="Comma 2 118" xfId="20338" hidden="1" xr:uid="{00000000-0005-0000-0000-0000754F0000}"/>
    <cellStyle name="Comma 2 118" xfId="20613" hidden="1" xr:uid="{00000000-0005-0000-0000-000088500000}"/>
    <cellStyle name="Comma 2 118" xfId="20829" hidden="1" xr:uid="{00000000-0005-0000-0000-000060510000}"/>
    <cellStyle name="Comma 2 118" xfId="21526" hidden="1" xr:uid="{00000000-0005-0000-0000-000019540000}"/>
    <cellStyle name="Comma 2 118" xfId="22072" hidden="1" xr:uid="{00000000-0005-0000-0000-00003B560000}"/>
    <cellStyle name="Comma 2 118" xfId="22347" hidden="1" xr:uid="{00000000-0005-0000-0000-00004E570000}"/>
    <cellStyle name="Comma 2 118" xfId="22563" hidden="1" xr:uid="{00000000-0005-0000-0000-000026580000}"/>
    <cellStyle name="Comma 2 118" xfId="23252" hidden="1" xr:uid="{00000000-0005-0000-0000-0000D75A0000}"/>
    <cellStyle name="Comma 2 118" xfId="23796" hidden="1" xr:uid="{00000000-0005-0000-0000-0000F75C0000}"/>
    <cellStyle name="Comma 2 118" xfId="24071" hidden="1" xr:uid="{00000000-0005-0000-0000-00000A5E0000}"/>
    <cellStyle name="Comma 2 118" xfId="24287" hidden="1" xr:uid="{00000000-0005-0000-0000-0000E25E0000}"/>
    <cellStyle name="Comma 2 118" xfId="24961" hidden="1" xr:uid="{00000000-0005-0000-0000-000084610000}"/>
    <cellStyle name="Comma 2 118" xfId="25503" hidden="1" xr:uid="{00000000-0005-0000-0000-0000A2630000}"/>
    <cellStyle name="Comma 2 118" xfId="25778" hidden="1" xr:uid="{00000000-0005-0000-0000-0000B5640000}"/>
    <cellStyle name="Comma 2 118" xfId="25994" hidden="1" xr:uid="{00000000-0005-0000-0000-00008D650000}"/>
    <cellStyle name="Comma 2 118" xfId="26656" hidden="1" xr:uid="{00000000-0005-0000-0000-000023680000}"/>
    <cellStyle name="Comma 2 118" xfId="27197" hidden="1" xr:uid="{00000000-0005-0000-0000-0000406A0000}"/>
    <cellStyle name="Comma 2 118" xfId="27472" hidden="1" xr:uid="{00000000-0005-0000-0000-0000536B0000}"/>
    <cellStyle name="Comma 2 118" xfId="27688" hidden="1" xr:uid="{00000000-0005-0000-0000-00002B6C0000}"/>
    <cellStyle name="Comma 2 118" xfId="28323" hidden="1" xr:uid="{00000000-0005-0000-0000-0000A66E0000}"/>
    <cellStyle name="Comma 2 118" xfId="28858" hidden="1" xr:uid="{00000000-0005-0000-0000-0000BD700000}"/>
    <cellStyle name="Comma 2 118" xfId="29133" hidden="1" xr:uid="{00000000-0005-0000-0000-0000D0710000}"/>
    <cellStyle name="Comma 2 118" xfId="29349" hidden="1" xr:uid="{00000000-0005-0000-0000-0000A8720000}"/>
    <cellStyle name="Comma 2 118" xfId="29959" hidden="1" xr:uid="{00000000-0005-0000-0000-00000A750000}"/>
    <cellStyle name="Comma 2 118" xfId="30493" hidden="1" xr:uid="{00000000-0005-0000-0000-000020770000}"/>
    <cellStyle name="Comma 2 118" xfId="30768" hidden="1" xr:uid="{00000000-0005-0000-0000-000033780000}"/>
    <cellStyle name="Comma 2 118" xfId="30984" hidden="1" xr:uid="{00000000-0005-0000-0000-00000B790000}"/>
    <cellStyle name="Comma 2 118" xfId="31498" hidden="1" xr:uid="{00000000-0005-0000-0000-00000D7B0000}"/>
    <cellStyle name="Comma 2 118" xfId="32004" hidden="1" xr:uid="{00000000-0005-0000-0000-0000077D0000}"/>
    <cellStyle name="Comma 2 118" xfId="32903" hidden="1" xr:uid="{3B92588C-D71A-49C9-BA4D-4752C9BCE65D}"/>
    <cellStyle name="Comma 2 118" xfId="33538" hidden="1" xr:uid="{23536A38-CF18-4D81-9B42-8C6C0C35C5E2}"/>
    <cellStyle name="Comma 2 118" xfId="34076" hidden="1" xr:uid="{9B250384-EA65-4A22-A600-DDDD191F6457}"/>
    <cellStyle name="Comma 2 118" xfId="34351" hidden="1" xr:uid="{9F90E8C0-416C-44C6-8CFE-F2CEB3C03EED}"/>
    <cellStyle name="Comma 2 118" xfId="34567" hidden="1" xr:uid="{D01FA4AE-2A90-40D1-9355-E1D8A221C740}"/>
    <cellStyle name="Comma 2 118" xfId="36072" hidden="1" xr:uid="{A9282FC0-FEA7-4B56-BC79-DA30D08E9549}"/>
    <cellStyle name="Comma 2 118" xfId="36081" hidden="1" xr:uid="{45909F0E-8BD4-40AA-8E7D-67C3C3073076}"/>
    <cellStyle name="Comma 2 118" xfId="36103" hidden="1" xr:uid="{C92A4024-A53A-43F1-9400-634492CF0396}"/>
    <cellStyle name="Comma 2 118" xfId="36122" hidden="1" xr:uid="{CDBDB24E-380B-4409-8E65-10DC59B68ECA}"/>
    <cellStyle name="Comma 2 118" xfId="36184" hidden="1" xr:uid="{C3C91D2A-D3A3-4673-B5E5-55948E19EE2B}"/>
    <cellStyle name="Comma 2 118" xfId="36193" hidden="1" xr:uid="{48340740-5198-44C2-BF79-1E3E815F258F}"/>
    <cellStyle name="Comma 2 118" xfId="36660" hidden="1" xr:uid="{DE8A966B-FCD7-4458-AD77-3C76B185B166}"/>
    <cellStyle name="Comma 2 118" xfId="36769" hidden="1" xr:uid="{05BB6585-9209-4E29-A698-407E8DAA1CCA}"/>
    <cellStyle name="Comma 2 118" xfId="37321" hidden="1" xr:uid="{DBD382EF-677E-45CA-8E0B-2D144CE988DE}"/>
    <cellStyle name="Comma 2 118" xfId="37867" hidden="1" xr:uid="{A1631591-5C0D-4567-BF64-21B869ED0590}"/>
    <cellStyle name="Comma 2 118" xfId="38142" hidden="1" xr:uid="{ABB56CE3-62FB-47B4-8EDE-51DA858D7D53}"/>
    <cellStyle name="Comma 2 118" xfId="38358" hidden="1" xr:uid="{583B5D8C-7E74-4A6F-B917-C04D563AF539}"/>
    <cellStyle name="Comma 2 118" xfId="38879" hidden="1" xr:uid="{8CC51981-E483-4419-B9A2-51ED779A2E14}"/>
    <cellStyle name="Comma 2 118" xfId="39540" hidden="1" xr:uid="{44DEC77F-A14B-4B74-9E75-602E9E2B1DBB}"/>
    <cellStyle name="Comma 2 118" xfId="40086" hidden="1" xr:uid="{B0D2996D-D52A-4509-A9B7-5C1F2F226CD5}"/>
    <cellStyle name="Comma 2 118" xfId="40361" hidden="1" xr:uid="{0589BE8E-DBAD-4F73-A4E7-07032BA6C2BA}"/>
    <cellStyle name="Comma 2 118" xfId="40577" hidden="1" xr:uid="{A62B11E5-74A4-42A5-9396-D24847CD5CF6}"/>
    <cellStyle name="Comma 2 118" xfId="40636" hidden="1" xr:uid="{A97EC298-F0F1-4C4E-A461-19C13502416B}"/>
    <cellStyle name="Comma 2 118" xfId="41296" hidden="1" xr:uid="{BBDD1501-5AE3-4764-A57A-F60F15CBE2D8}"/>
    <cellStyle name="Comma 2 118" xfId="41842" hidden="1" xr:uid="{7E1D5C75-B6BB-4E22-8B29-94799ABE3659}"/>
    <cellStyle name="Comma 2 118" xfId="42117" hidden="1" xr:uid="{03E643D7-5CCD-4A4A-AA90-B9714FA9567D}"/>
    <cellStyle name="Comma 2 118" xfId="42333" hidden="1" xr:uid="{A0FB43B0-2705-4041-A9C0-4344B155C14F}"/>
    <cellStyle name="Comma 2 118" xfId="42392" hidden="1" xr:uid="{86347D0D-629C-4320-9CF0-E0A9F013591E}"/>
    <cellStyle name="Comma 2 118" xfId="43052" hidden="1" xr:uid="{2DADC3B4-AF3E-4277-A77B-11C731CC31AA}"/>
    <cellStyle name="Comma 2 118" xfId="43598" hidden="1" xr:uid="{9ED0F426-6C09-4059-BBE2-D39653C9D730}"/>
    <cellStyle name="Comma 2 118" xfId="43873" hidden="1" xr:uid="{1827C013-81DB-4A4D-99B4-6639AA7EF8F1}"/>
    <cellStyle name="Comma 2 118" xfId="44089" hidden="1" xr:uid="{2E49DE8D-47EF-415B-8496-47DC5E5419E1}"/>
    <cellStyle name="Comma 2 118" xfId="44148" hidden="1" xr:uid="{A7D2AAF0-A966-4860-B868-9B2BA1223757}"/>
    <cellStyle name="Comma 2 118" xfId="44808" hidden="1" xr:uid="{D56D1207-0FD8-46E5-B121-B79B20E7DCE8}"/>
    <cellStyle name="Comma 2 118" xfId="45354" hidden="1" xr:uid="{33E00E51-6E0B-432D-B28C-D7FC1786AABD}"/>
    <cellStyle name="Comma 2 118" xfId="45629" hidden="1" xr:uid="{41367F5B-6A70-47B5-A94B-9509433864D8}"/>
    <cellStyle name="Comma 2 118" xfId="45845" hidden="1" xr:uid="{D9E5C517-5A37-4C2C-9D5A-6F49BC46E1B3}"/>
    <cellStyle name="Comma 2 118" xfId="45904" hidden="1" xr:uid="{A98E8A7B-BE66-4E8C-98CA-D54B068AEE27}"/>
    <cellStyle name="Comma 2 118" xfId="46564" hidden="1" xr:uid="{748B762D-FCCC-41B0-9230-E9554CFF36C8}"/>
    <cellStyle name="Comma 2 118" xfId="47110" hidden="1" xr:uid="{2F1ADEA7-978F-4A8C-AE5C-097B7EC18B95}"/>
    <cellStyle name="Comma 2 118" xfId="47385" hidden="1" xr:uid="{7861A2E3-24DF-4812-8EE7-7E22E114C0B3}"/>
    <cellStyle name="Comma 2 118" xfId="47601" hidden="1" xr:uid="{51D3F565-7212-446E-B972-069B166C3D1F}"/>
    <cellStyle name="Comma 2 118" xfId="47660" hidden="1" xr:uid="{18A0EC3F-97D5-42AB-BCB5-9E4366E8BDE3}"/>
    <cellStyle name="Comma 2 118" xfId="48317" hidden="1" xr:uid="{2BE63DC6-24A7-4C94-8241-8171A1934D2B}"/>
    <cellStyle name="Comma 2 118" xfId="48863" hidden="1" xr:uid="{B568612C-6DCA-403D-B33C-E5BAAA594944}"/>
    <cellStyle name="Comma 2 118" xfId="49138" hidden="1" xr:uid="{4E1A038A-2BA1-4001-8F7D-46CDD64F44D8}"/>
    <cellStyle name="Comma 2 118" xfId="49354" hidden="1" xr:uid="{05A71B2B-4018-468D-8A2F-621CF0983ED2}"/>
    <cellStyle name="Comma 2 118" xfId="49413" hidden="1" xr:uid="{3DB1E31C-F4ED-4082-ACFF-EE080CAF383E}"/>
    <cellStyle name="Comma 2 118" xfId="50067" hidden="1" xr:uid="{F9678B0D-D17C-4B6F-B8D5-88946024DA06}"/>
    <cellStyle name="Comma 2 118" xfId="50613" hidden="1" xr:uid="{0806E5C0-CB4C-4B9A-BF07-56E8CE9E1990}"/>
    <cellStyle name="Comma 2 118" xfId="50888" hidden="1" xr:uid="{225823D4-B112-4CC2-8FE7-4397FD2A5B18}"/>
    <cellStyle name="Comma 2 118" xfId="51104" hidden="1" xr:uid="{74DFE3E1-AB01-4968-B22A-3713A436DEBF}"/>
    <cellStyle name="Comma 2 118" xfId="51163" hidden="1" xr:uid="{60637905-0420-4F7B-A2ED-6C384AA50CD2}"/>
    <cellStyle name="Comma 2 118" xfId="51811" hidden="1" xr:uid="{D98E1A29-DAFD-4373-869B-DC9CEFA4760D}"/>
    <cellStyle name="Comma 2 118" xfId="52357" hidden="1" xr:uid="{E74F93F4-BB7E-4A0E-81E9-8FEBFDBB79EB}"/>
    <cellStyle name="Comma 2 118" xfId="52632" hidden="1" xr:uid="{5832DCD5-BF29-4364-A8D2-8CC06CC0B1F3}"/>
    <cellStyle name="Comma 2 118" xfId="52848" hidden="1" xr:uid="{01634320-8E12-4DC0-92CE-B9F42EC73FDD}"/>
    <cellStyle name="Comma 2 118" xfId="53545" hidden="1" xr:uid="{EA3B515F-F636-4186-A9C5-A4E7358C8674}"/>
    <cellStyle name="Comma 2 118" xfId="54091" hidden="1" xr:uid="{824F4FEF-DE9D-47F3-974F-3F879C6E6813}"/>
    <cellStyle name="Comma 2 118" xfId="54366" hidden="1" xr:uid="{47083887-3988-4B27-AF3A-6B53450710AC}"/>
    <cellStyle name="Comma 2 118" xfId="54582" hidden="1" xr:uid="{03C13ACA-B59C-4617-B0F3-82958D5D0A34}"/>
    <cellStyle name="Comma 2 118" xfId="55271" hidden="1" xr:uid="{FA8E1CB8-F581-47AB-A7CC-A35C130EA306}"/>
    <cellStyle name="Comma 2 118" xfId="55815" hidden="1" xr:uid="{224EB715-A6EB-4118-9A8A-F8F9FA9F4958}"/>
    <cellStyle name="Comma 2 118" xfId="56090" hidden="1" xr:uid="{2A98F8E9-C9E5-45FB-ABDE-F543A926C8B5}"/>
    <cellStyle name="Comma 2 118" xfId="56306" hidden="1" xr:uid="{13FE6129-FCCD-4B5D-A2AA-013DF0226FD3}"/>
    <cellStyle name="Comma 2 118" xfId="56980" hidden="1" xr:uid="{9CEAE67B-2A54-4CFF-866F-98CDE548A69C}"/>
    <cellStyle name="Comma 2 118" xfId="57522" hidden="1" xr:uid="{D1C54DA2-CDFF-43D7-8C2C-16E58B1FA0D2}"/>
    <cellStyle name="Comma 2 118" xfId="57797" hidden="1" xr:uid="{430690BE-0415-4EFB-819D-A78830DDBE95}"/>
    <cellStyle name="Comma 2 118" xfId="58013" hidden="1" xr:uid="{36DF87A7-AFC6-4D6B-8A80-C8002B55D2EC}"/>
    <cellStyle name="Comma 2 118" xfId="58675" hidden="1" xr:uid="{0AA16381-D2C0-427B-8E73-04FF337BBB21}"/>
    <cellStyle name="Comma 2 118" xfId="59216" hidden="1" xr:uid="{01E36AF8-3239-4E5A-8E44-991E439AB594}"/>
    <cellStyle name="Comma 2 118" xfId="59491" hidden="1" xr:uid="{7C4EE5A3-4B8C-4F89-876C-A22C614C81A1}"/>
    <cellStyle name="Comma 2 118" xfId="59707" hidden="1" xr:uid="{03A0E267-13F8-4468-A086-F457243828BF}"/>
    <cellStyle name="Comma 2 118" xfId="60342" hidden="1" xr:uid="{28C7C032-83CB-412C-ABB0-9640302E6CD0}"/>
    <cellStyle name="Comma 2 118" xfId="60877" hidden="1" xr:uid="{1A05F9D7-5FEF-4EF8-BD97-1862536071BB}"/>
    <cellStyle name="Comma 2 118" xfId="61152" hidden="1" xr:uid="{67757A2E-F395-440B-81DE-12E700F7284F}"/>
    <cellStyle name="Comma 2 118" xfId="61368" hidden="1" xr:uid="{8479ED3B-8864-4B4C-A9CC-B19A7AB148EA}"/>
    <cellStyle name="Comma 2 118" xfId="61978" hidden="1" xr:uid="{9E44B3B2-3CE1-42CC-8505-17F9A6AF59A9}"/>
    <cellStyle name="Comma 2 118" xfId="62512" hidden="1" xr:uid="{FFD1148C-35D1-4F61-B709-D71E1E74ACDD}"/>
    <cellStyle name="Comma 2 118" xfId="62787" hidden="1" xr:uid="{CA69A314-D9E2-4D16-AB49-3A515D4C0B3D}"/>
    <cellStyle name="Comma 2 118" xfId="63003" hidden="1" xr:uid="{651471F6-D6EA-435E-8000-C17D61802834}"/>
    <cellStyle name="Comma 2 118" xfId="63517" hidden="1" xr:uid="{7906B4B8-5501-4008-935E-C9ECEF5BC35F}"/>
    <cellStyle name="Comma 2 118" xfId="64023" hidden="1" xr:uid="{16DB63D3-9BFB-4207-988F-5F495B851C11}"/>
    <cellStyle name="Comma 2 119" xfId="855" hidden="1" xr:uid="{00000000-0005-0000-0000-00005A030000}"/>
    <cellStyle name="Comma 2 119" xfId="1510" hidden="1" xr:uid="{00000000-0005-0000-0000-0000E9050000}"/>
    <cellStyle name="Comma 2 119" xfId="2051" hidden="1" xr:uid="{00000000-0005-0000-0000-000006080000}"/>
    <cellStyle name="Comma 2 119" xfId="2326" hidden="1" xr:uid="{00000000-0005-0000-0000-000019090000}"/>
    <cellStyle name="Comma 2 119" xfId="2540" hidden="1" xr:uid="{00000000-0005-0000-0000-0000EF090000}"/>
    <cellStyle name="Comma 2 119" xfId="4068" hidden="1" xr:uid="{00000000-0005-0000-0000-0000E70F0000}"/>
    <cellStyle name="Comma 2 119" xfId="4157" hidden="1" xr:uid="{00000000-0005-0000-0000-000040100000}"/>
    <cellStyle name="Comma 2 119" xfId="4646" hidden="1" xr:uid="{00000000-0005-0000-0000-000029120000}"/>
    <cellStyle name="Comma 2 119" xfId="5307" hidden="1" xr:uid="{00000000-0005-0000-0000-0000BE140000}"/>
    <cellStyle name="Comma 2 119" xfId="5853" hidden="1" xr:uid="{00000000-0005-0000-0000-0000E0160000}"/>
    <cellStyle name="Comma 2 119" xfId="6128" hidden="1" xr:uid="{00000000-0005-0000-0000-0000F3170000}"/>
    <cellStyle name="Comma 2 119" xfId="6342" hidden="1" xr:uid="{00000000-0005-0000-0000-0000C9180000}"/>
    <cellStyle name="Comma 2 119" xfId="6865" hidden="1" xr:uid="{00000000-0005-0000-0000-0000D41A0000}"/>
    <cellStyle name="Comma 2 119" xfId="6989" hidden="1" xr:uid="{00000000-0005-0000-0000-0000501B0000}"/>
    <cellStyle name="Comma 2 119" xfId="7526" hidden="1" xr:uid="{00000000-0005-0000-0000-0000691D0000}"/>
    <cellStyle name="Comma 2 119" xfId="8072" hidden="1" xr:uid="{00000000-0005-0000-0000-00008B1F0000}"/>
    <cellStyle name="Comma 2 119" xfId="8347" hidden="1" xr:uid="{00000000-0005-0000-0000-00009E200000}"/>
    <cellStyle name="Comma 2 119" xfId="8561" hidden="1" xr:uid="{00000000-0005-0000-0000-000074210000}"/>
    <cellStyle name="Comma 2 119" xfId="8745" hidden="1" xr:uid="{00000000-0005-0000-0000-00002C220000}"/>
    <cellStyle name="Comma 2 119" xfId="9282" hidden="1" xr:uid="{00000000-0005-0000-0000-000045240000}"/>
    <cellStyle name="Comma 2 119" xfId="9828" hidden="1" xr:uid="{00000000-0005-0000-0000-000067260000}"/>
    <cellStyle name="Comma 2 119" xfId="10103" hidden="1" xr:uid="{00000000-0005-0000-0000-00007A270000}"/>
    <cellStyle name="Comma 2 119" xfId="10317" hidden="1" xr:uid="{00000000-0005-0000-0000-000050280000}"/>
    <cellStyle name="Comma 2 119" xfId="10501" hidden="1" xr:uid="{00000000-0005-0000-0000-000008290000}"/>
    <cellStyle name="Comma 2 119" xfId="11038" hidden="1" xr:uid="{00000000-0005-0000-0000-0000212B0000}"/>
    <cellStyle name="Comma 2 119" xfId="11584" hidden="1" xr:uid="{00000000-0005-0000-0000-0000432D0000}"/>
    <cellStyle name="Comma 2 119" xfId="11859" hidden="1" xr:uid="{00000000-0005-0000-0000-0000562E0000}"/>
    <cellStyle name="Comma 2 119" xfId="12073" hidden="1" xr:uid="{00000000-0005-0000-0000-00002C2F0000}"/>
    <cellStyle name="Comma 2 119" xfId="12257" hidden="1" xr:uid="{00000000-0005-0000-0000-0000E42F0000}"/>
    <cellStyle name="Comma 2 119" xfId="12794" hidden="1" xr:uid="{00000000-0005-0000-0000-0000FD310000}"/>
    <cellStyle name="Comma 2 119" xfId="13340" hidden="1" xr:uid="{00000000-0005-0000-0000-00001F340000}"/>
    <cellStyle name="Comma 2 119" xfId="13615" hidden="1" xr:uid="{00000000-0005-0000-0000-000032350000}"/>
    <cellStyle name="Comma 2 119" xfId="13829" hidden="1" xr:uid="{00000000-0005-0000-0000-000008360000}"/>
    <cellStyle name="Comma 2 119" xfId="14013" hidden="1" xr:uid="{00000000-0005-0000-0000-0000C0360000}"/>
    <cellStyle name="Comma 2 119" xfId="14550" hidden="1" xr:uid="{00000000-0005-0000-0000-0000D9380000}"/>
    <cellStyle name="Comma 2 119" xfId="15096" hidden="1" xr:uid="{00000000-0005-0000-0000-0000FB3A0000}"/>
    <cellStyle name="Comma 2 119" xfId="15371" hidden="1" xr:uid="{00000000-0005-0000-0000-00000E3C0000}"/>
    <cellStyle name="Comma 2 119" xfId="15585" hidden="1" xr:uid="{00000000-0005-0000-0000-0000E43C0000}"/>
    <cellStyle name="Comma 2 119" xfId="15767" hidden="1" xr:uid="{00000000-0005-0000-0000-00009A3D0000}"/>
    <cellStyle name="Comma 2 119" xfId="16303" hidden="1" xr:uid="{00000000-0005-0000-0000-0000B23F0000}"/>
    <cellStyle name="Comma 2 119" xfId="16849" hidden="1" xr:uid="{00000000-0005-0000-0000-0000D4410000}"/>
    <cellStyle name="Comma 2 119" xfId="17124" hidden="1" xr:uid="{00000000-0005-0000-0000-0000E7420000}"/>
    <cellStyle name="Comma 2 119" xfId="17338" hidden="1" xr:uid="{00000000-0005-0000-0000-0000BD430000}"/>
    <cellStyle name="Comma 2 119" xfId="17518" hidden="1" xr:uid="{00000000-0005-0000-0000-000071440000}"/>
    <cellStyle name="Comma 2 119" xfId="18053" hidden="1" xr:uid="{00000000-0005-0000-0000-000088460000}"/>
    <cellStyle name="Comma 2 119" xfId="18599" hidden="1" xr:uid="{00000000-0005-0000-0000-0000AA480000}"/>
    <cellStyle name="Comma 2 119" xfId="18874" hidden="1" xr:uid="{00000000-0005-0000-0000-0000BD490000}"/>
    <cellStyle name="Comma 2 119" xfId="19088" hidden="1" xr:uid="{00000000-0005-0000-0000-0000934A0000}"/>
    <cellStyle name="Comma 2 119" xfId="19264" hidden="1" xr:uid="{00000000-0005-0000-0000-0000434B0000}"/>
    <cellStyle name="Comma 2 119" xfId="19797" hidden="1" xr:uid="{00000000-0005-0000-0000-0000584D0000}"/>
    <cellStyle name="Comma 2 119" xfId="20343" hidden="1" xr:uid="{00000000-0005-0000-0000-00007A4F0000}"/>
    <cellStyle name="Comma 2 119" xfId="20618" hidden="1" xr:uid="{00000000-0005-0000-0000-00008D500000}"/>
    <cellStyle name="Comma 2 119" xfId="20832" hidden="1" xr:uid="{00000000-0005-0000-0000-000063510000}"/>
    <cellStyle name="Comma 2 119" xfId="21003" hidden="1" xr:uid="{00000000-0005-0000-0000-00000E520000}"/>
    <cellStyle name="Comma 2 119" xfId="21531" hidden="1" xr:uid="{00000000-0005-0000-0000-00001E540000}"/>
    <cellStyle name="Comma 2 119" xfId="22077" hidden="1" xr:uid="{00000000-0005-0000-0000-000040560000}"/>
    <cellStyle name="Comma 2 119" xfId="22352" hidden="1" xr:uid="{00000000-0005-0000-0000-000053570000}"/>
    <cellStyle name="Comma 2 119" xfId="22566" hidden="1" xr:uid="{00000000-0005-0000-0000-000029580000}"/>
    <cellStyle name="Comma 2 119" xfId="22731" hidden="1" xr:uid="{00000000-0005-0000-0000-0000CE580000}"/>
    <cellStyle name="Comma 2 119" xfId="23257" hidden="1" xr:uid="{00000000-0005-0000-0000-0000DC5A0000}"/>
    <cellStyle name="Comma 2 119" xfId="23801" hidden="1" xr:uid="{00000000-0005-0000-0000-0000FC5C0000}"/>
    <cellStyle name="Comma 2 119" xfId="24076" hidden="1" xr:uid="{00000000-0005-0000-0000-00000F5E0000}"/>
    <cellStyle name="Comma 2 119" xfId="24290" hidden="1" xr:uid="{00000000-0005-0000-0000-0000E55E0000}"/>
    <cellStyle name="Comma 2 119" xfId="24448" hidden="1" xr:uid="{00000000-0005-0000-0000-0000835F0000}"/>
    <cellStyle name="Comma 2 119" xfId="24966" hidden="1" xr:uid="{00000000-0005-0000-0000-000089610000}"/>
    <cellStyle name="Comma 2 119" xfId="25508" hidden="1" xr:uid="{00000000-0005-0000-0000-0000A7630000}"/>
    <cellStyle name="Comma 2 119" xfId="25783" hidden="1" xr:uid="{00000000-0005-0000-0000-0000BA640000}"/>
    <cellStyle name="Comma 2 119" xfId="25997" hidden="1" xr:uid="{00000000-0005-0000-0000-000090650000}"/>
    <cellStyle name="Comma 2 119" xfId="26146" hidden="1" xr:uid="{00000000-0005-0000-0000-000025660000}"/>
    <cellStyle name="Comma 2 119" xfId="26661" hidden="1" xr:uid="{00000000-0005-0000-0000-000028680000}"/>
    <cellStyle name="Comma 2 119" xfId="27202" hidden="1" xr:uid="{00000000-0005-0000-0000-0000456A0000}"/>
    <cellStyle name="Comma 2 119" xfId="27477" hidden="1" xr:uid="{00000000-0005-0000-0000-0000586B0000}"/>
    <cellStyle name="Comma 2 119" xfId="27691" hidden="1" xr:uid="{00000000-0005-0000-0000-00002E6C0000}"/>
    <cellStyle name="Comma 2 119" xfId="28327" hidden="1" xr:uid="{00000000-0005-0000-0000-0000AA6E0000}"/>
    <cellStyle name="Comma 2 119" xfId="28863" hidden="1" xr:uid="{00000000-0005-0000-0000-0000C2700000}"/>
    <cellStyle name="Comma 2 119" xfId="29138" hidden="1" xr:uid="{00000000-0005-0000-0000-0000D5710000}"/>
    <cellStyle name="Comma 2 119" xfId="29352" hidden="1" xr:uid="{00000000-0005-0000-0000-0000AB720000}"/>
    <cellStyle name="Comma 2 119" xfId="29963" hidden="1" xr:uid="{00000000-0005-0000-0000-00000E750000}"/>
    <cellStyle name="Comma 2 119" xfId="30498" hidden="1" xr:uid="{00000000-0005-0000-0000-000025770000}"/>
    <cellStyle name="Comma 2 119" xfId="30773" hidden="1" xr:uid="{00000000-0005-0000-0000-000038780000}"/>
    <cellStyle name="Comma 2 119" xfId="30987" hidden="1" xr:uid="{00000000-0005-0000-0000-00000E790000}"/>
    <cellStyle name="Comma 2 119" xfId="31501" hidden="1" xr:uid="{00000000-0005-0000-0000-0000107B0000}"/>
    <cellStyle name="Comma 2 119" xfId="32009" hidden="1" xr:uid="{00000000-0005-0000-0000-00000C7D0000}"/>
    <cellStyle name="Comma 2 119" xfId="32908" hidden="1" xr:uid="{51F64543-F787-4023-B72B-0C5C6069DB73}"/>
    <cellStyle name="Comma 2 119" xfId="33543" hidden="1" xr:uid="{1E2D232B-4EB0-488D-9F90-AAB7DEC5C1C2}"/>
    <cellStyle name="Comma 2 119" xfId="34081" hidden="1" xr:uid="{58761E39-F92B-4E18-A31B-FDAD0C6F246C}"/>
    <cellStyle name="Comma 2 119" xfId="34356" hidden="1" xr:uid="{536AE8AB-D2CD-4F53-B1A9-3EA23F3B693F}"/>
    <cellStyle name="Comma 2 119" xfId="34570" hidden="1" xr:uid="{C8ABF983-8F38-4C19-9B46-75316F4A82FA}"/>
    <cellStyle name="Comma 2 119" xfId="36087" hidden="1" xr:uid="{7CCF2B0F-FCE7-47AD-984A-11AD34B68B9F}"/>
    <cellStyle name="Comma 2 119" xfId="36176" hidden="1" xr:uid="{7CCE3F1E-0BB1-4DA3-ABD2-96D1A7066E90}"/>
    <cellStyle name="Comma 2 119" xfId="36665" hidden="1" xr:uid="{D9071821-9CC7-41ED-883D-D6545E8D0E52}"/>
    <cellStyle name="Comma 2 119" xfId="37326" hidden="1" xr:uid="{450689D5-7984-4C54-AD5E-D0741A713615}"/>
    <cellStyle name="Comma 2 119" xfId="37872" hidden="1" xr:uid="{9DA1E90C-4864-49CA-9AEE-F2BB23D25635}"/>
    <cellStyle name="Comma 2 119" xfId="38147" hidden="1" xr:uid="{3AA785D4-824D-4C9F-AA9F-03126F776359}"/>
    <cellStyle name="Comma 2 119" xfId="38361" hidden="1" xr:uid="{A928F8EF-E3EE-48E2-A613-26A6D1A89DE8}"/>
    <cellStyle name="Comma 2 119" xfId="38884" hidden="1" xr:uid="{67307A29-6DFE-422E-8051-5A76114877C3}"/>
    <cellStyle name="Comma 2 119" xfId="39008" hidden="1" xr:uid="{69AB249B-B502-4F83-A792-E549563F36E9}"/>
    <cellStyle name="Comma 2 119" xfId="39545" hidden="1" xr:uid="{F448B99F-B55B-49FC-8AE9-12F359D448C8}"/>
    <cellStyle name="Comma 2 119" xfId="40091" hidden="1" xr:uid="{52EDC500-3C6D-46B3-985C-790C551EC86A}"/>
    <cellStyle name="Comma 2 119" xfId="40366" hidden="1" xr:uid="{49B9CAB4-3672-4F1B-82E7-1AC54511EDA0}"/>
    <cellStyle name="Comma 2 119" xfId="40580" hidden="1" xr:uid="{2E89598F-2641-42A9-924A-4199DB710175}"/>
    <cellStyle name="Comma 2 119" xfId="40764" hidden="1" xr:uid="{DAFBB003-DF41-4D7D-AE6B-94A7FBEB1060}"/>
    <cellStyle name="Comma 2 119" xfId="41301" hidden="1" xr:uid="{83EA162A-204F-4103-A7BD-D8B9BC4DA7BD}"/>
    <cellStyle name="Comma 2 119" xfId="41847" hidden="1" xr:uid="{61284AFC-FB4A-4944-B4D4-355EAD0A24DA}"/>
    <cellStyle name="Comma 2 119" xfId="42122" hidden="1" xr:uid="{0D0481D6-FA12-4433-B078-A29617B0F856}"/>
    <cellStyle name="Comma 2 119" xfId="42336" hidden="1" xr:uid="{4F2F21D3-4D5D-4060-ADB0-637B4F51541B}"/>
    <cellStyle name="Comma 2 119" xfId="42520" hidden="1" xr:uid="{91EA4454-6DA3-4507-98F1-60B8A7CD390B}"/>
    <cellStyle name="Comma 2 119" xfId="43057" hidden="1" xr:uid="{827E22BD-8D2B-4504-A969-7DBEC344C764}"/>
    <cellStyle name="Comma 2 119" xfId="43603" hidden="1" xr:uid="{520BE4F1-300B-40D3-B047-83AEFD7A7514}"/>
    <cellStyle name="Comma 2 119" xfId="43878" hidden="1" xr:uid="{61D9D3A3-12FA-43FD-A6E4-DC9F479AE3A4}"/>
    <cellStyle name="Comma 2 119" xfId="44092" hidden="1" xr:uid="{AA2BC3E6-31F6-49A5-AD6D-B892F6E956EE}"/>
    <cellStyle name="Comma 2 119" xfId="44276" hidden="1" xr:uid="{2BB5A31B-1A8C-437E-AB31-E924392E58AF}"/>
    <cellStyle name="Comma 2 119" xfId="44813" hidden="1" xr:uid="{17C6830A-C8ED-45AA-916E-8499682EFDF0}"/>
    <cellStyle name="Comma 2 119" xfId="45359" hidden="1" xr:uid="{3F7CEAB0-AC25-4557-82B7-74F8609B374C}"/>
    <cellStyle name="Comma 2 119" xfId="45634" hidden="1" xr:uid="{2D4E1294-385E-47EC-A0EA-E505BC33DE52}"/>
    <cellStyle name="Comma 2 119" xfId="45848" hidden="1" xr:uid="{A991E67B-83E4-4FC1-BFBD-8F9A5FE156D5}"/>
    <cellStyle name="Comma 2 119" xfId="46032" hidden="1" xr:uid="{9B3190E0-5671-425F-B682-1FAD5A2AB253}"/>
    <cellStyle name="Comma 2 119" xfId="46569" hidden="1" xr:uid="{3B1DFA77-39AC-4E82-AFBA-17041E963464}"/>
    <cellStyle name="Comma 2 119" xfId="47115" hidden="1" xr:uid="{9CF60299-63A8-4F1E-9AD0-AFA77C8698B5}"/>
    <cellStyle name="Comma 2 119" xfId="47390" hidden="1" xr:uid="{55746947-29B1-4D65-80A1-516EDA58D071}"/>
    <cellStyle name="Comma 2 119" xfId="47604" hidden="1" xr:uid="{260C8E36-41EC-461B-9FEB-80E14CFDA5F9}"/>
    <cellStyle name="Comma 2 119" xfId="47786" hidden="1" xr:uid="{27FA26F1-88DF-44C2-BEC3-5CDED19E6F98}"/>
    <cellStyle name="Comma 2 119" xfId="48322" hidden="1" xr:uid="{474BFB30-79FF-45FE-B3EF-D261D5214F50}"/>
    <cellStyle name="Comma 2 119" xfId="48868" hidden="1" xr:uid="{5CBE8445-57D9-45E9-94EE-780E34FD221C}"/>
    <cellStyle name="Comma 2 119" xfId="49143" hidden="1" xr:uid="{4D122F40-01BB-47EB-8771-9314D58EA527}"/>
    <cellStyle name="Comma 2 119" xfId="49357" hidden="1" xr:uid="{760D0EF2-CB39-4414-B86F-60EA28656525}"/>
    <cellStyle name="Comma 2 119" xfId="49537" hidden="1" xr:uid="{EA2C35F7-3C0E-4818-A425-8EB3909557CA}"/>
    <cellStyle name="Comma 2 119" xfId="50072" hidden="1" xr:uid="{969EE6F7-FFFE-425A-B214-4BD53CD42E93}"/>
    <cellStyle name="Comma 2 119" xfId="50618" hidden="1" xr:uid="{335CF8A2-2B80-4BA0-A50A-771E808461B6}"/>
    <cellStyle name="Comma 2 119" xfId="50893" hidden="1" xr:uid="{00C670A3-2FC5-41C7-BB67-C813C0E0044D}"/>
    <cellStyle name="Comma 2 119" xfId="51107" hidden="1" xr:uid="{93B3E56B-A386-4FF7-B3DB-6CC3C7C6108D}"/>
    <cellStyle name="Comma 2 119" xfId="51283" hidden="1" xr:uid="{2E53D4B7-8B30-4656-B3FF-77128F762D19}"/>
    <cellStyle name="Comma 2 119" xfId="51816" hidden="1" xr:uid="{426A5C6C-98CA-451A-AA1A-1686CF94467C}"/>
    <cellStyle name="Comma 2 119" xfId="52362" hidden="1" xr:uid="{7ACDE584-E6BF-4CCB-9CA2-E446D0812748}"/>
    <cellStyle name="Comma 2 119" xfId="52637" hidden="1" xr:uid="{801001AE-D166-4215-96F8-ABBCA5951F23}"/>
    <cellStyle name="Comma 2 119" xfId="52851" hidden="1" xr:uid="{4E420926-B1A2-4ACD-851D-07D348B1B3BF}"/>
    <cellStyle name="Comma 2 119" xfId="53022" hidden="1" xr:uid="{59A25C49-3652-49D7-B33E-A13C71F29F13}"/>
    <cellStyle name="Comma 2 119" xfId="53550" hidden="1" xr:uid="{961FA72E-A612-40D7-8372-78B0E1F85D51}"/>
    <cellStyle name="Comma 2 119" xfId="54096" hidden="1" xr:uid="{92D8F29F-1D51-446A-9BCB-66DBC67A6632}"/>
    <cellStyle name="Comma 2 119" xfId="54371" hidden="1" xr:uid="{E82406FB-428C-4F2D-99D8-4D8D07861120}"/>
    <cellStyle name="Comma 2 119" xfId="54585" hidden="1" xr:uid="{77DB56C4-EA80-4D66-919B-58EB70496E4C}"/>
    <cellStyle name="Comma 2 119" xfId="54750" hidden="1" xr:uid="{5AAB4133-D33B-4594-8275-9D766AED2A61}"/>
    <cellStyle name="Comma 2 119" xfId="55276" hidden="1" xr:uid="{8A6C602F-C077-4E5B-A4EB-97FBC304C7E9}"/>
    <cellStyle name="Comma 2 119" xfId="55820" hidden="1" xr:uid="{05BEE376-6BBB-4E5B-BEF2-9E66CCEBF595}"/>
    <cellStyle name="Comma 2 119" xfId="56095" hidden="1" xr:uid="{0F162E07-B29A-491E-B188-FC25CA46932B}"/>
    <cellStyle name="Comma 2 119" xfId="56309" hidden="1" xr:uid="{310DFE55-6456-42E2-A027-64041BE0597B}"/>
    <cellStyle name="Comma 2 119" xfId="56467" hidden="1" xr:uid="{023953A6-8370-4724-9741-C27CCE4B568A}"/>
    <cellStyle name="Comma 2 119" xfId="56985" hidden="1" xr:uid="{52EB6FB0-005F-4C78-92D0-950A5ABD9C9B}"/>
    <cellStyle name="Comma 2 119" xfId="57527" hidden="1" xr:uid="{F9DDC276-83D4-40FA-BFE4-F91B6DE5B44B}"/>
    <cellStyle name="Comma 2 119" xfId="57802" hidden="1" xr:uid="{B7EE5648-B745-4FE4-B991-795B32FCC1A1}"/>
    <cellStyle name="Comma 2 119" xfId="58016" hidden="1" xr:uid="{06703C92-7508-49F0-8383-732A34A1D011}"/>
    <cellStyle name="Comma 2 119" xfId="58165" hidden="1" xr:uid="{8376E2EB-D934-40E2-A853-D7E78C52CD93}"/>
    <cellStyle name="Comma 2 119" xfId="58680" hidden="1" xr:uid="{8E8E7A9A-A947-445C-A63E-C09EC7D990E1}"/>
    <cellStyle name="Comma 2 119" xfId="59221" hidden="1" xr:uid="{924238D2-EA53-4E6F-89F7-A136B52010F9}"/>
    <cellStyle name="Comma 2 119" xfId="59496" hidden="1" xr:uid="{2C598F22-4938-4945-AA7C-AD66C878239D}"/>
    <cellStyle name="Comma 2 119" xfId="59710" hidden="1" xr:uid="{4CBB589D-99FF-429E-B2A0-7A9064ECC2A7}"/>
    <cellStyle name="Comma 2 119" xfId="60346" hidden="1" xr:uid="{3432C5EC-8D71-474A-9833-7E1A0F36CC61}"/>
    <cellStyle name="Comma 2 119" xfId="60882" hidden="1" xr:uid="{887DCF60-DA30-4333-A867-BB3B21B22FC8}"/>
    <cellStyle name="Comma 2 119" xfId="61157" hidden="1" xr:uid="{354A55AA-D78E-4070-9879-8DC98E3DC55F}"/>
    <cellStyle name="Comma 2 119" xfId="61371" hidden="1" xr:uid="{2221A74E-278F-4CD7-BF7C-24EFD76EAE6C}"/>
    <cellStyle name="Comma 2 119" xfId="61982" hidden="1" xr:uid="{3C452D5F-3836-4FBC-B86F-84AB2265269E}"/>
    <cellStyle name="Comma 2 119" xfId="62517" hidden="1" xr:uid="{9851C760-151B-4CD1-AD36-832FB18B60AE}"/>
    <cellStyle name="Comma 2 119" xfId="62792" hidden="1" xr:uid="{E621BE9A-D160-4562-84B8-04DC485AA9FF}"/>
    <cellStyle name="Comma 2 119" xfId="63006" hidden="1" xr:uid="{5D444735-7732-4440-891B-CD6CC3A078FE}"/>
    <cellStyle name="Comma 2 119" xfId="63520" hidden="1" xr:uid="{7FDD12A4-5FCD-447D-867E-1FB9D2850EE9}"/>
    <cellStyle name="Comma 2 119" xfId="64028" hidden="1" xr:uid="{146079C5-E22F-48EF-ADFF-45D4CA14A656}"/>
    <cellStyle name="Comma 2 12" xfId="412" hidden="1" xr:uid="{00000000-0005-0000-0000-00009F010000}"/>
    <cellStyle name="Comma 2 12" xfId="1071" hidden="1" xr:uid="{00000000-0005-0000-0000-000032040000}"/>
    <cellStyle name="Comma 2 12" xfId="1637" hidden="1" xr:uid="{00000000-0005-0000-0000-000068060000}"/>
    <cellStyle name="Comma 2 12" xfId="1997" hidden="1" xr:uid="{00000000-0005-0000-0000-0000D0070000}"/>
    <cellStyle name="Comma 2 12" xfId="2278" hidden="1" xr:uid="{00000000-0005-0000-0000-0000E9080000}"/>
    <cellStyle name="Comma 2 12" xfId="4203" hidden="1" xr:uid="{00000000-0005-0000-0000-00006E100000}"/>
    <cellStyle name="Comma 2 12" xfId="4864" hidden="1" xr:uid="{00000000-0005-0000-0000-000003130000}"/>
    <cellStyle name="Comma 2 12" xfId="5434" hidden="1" xr:uid="{00000000-0005-0000-0000-00003D150000}"/>
    <cellStyle name="Comma 2 12" xfId="5799" hidden="1" xr:uid="{00000000-0005-0000-0000-0000AA160000}"/>
    <cellStyle name="Comma 2 12" xfId="6080" hidden="1" xr:uid="{00000000-0005-0000-0000-0000C3170000}"/>
    <cellStyle name="Comma 2 12" xfId="6422" hidden="1" xr:uid="{00000000-0005-0000-0000-000019190000}"/>
    <cellStyle name="Comma 2 12" xfId="7083" hidden="1" xr:uid="{00000000-0005-0000-0000-0000AE1B0000}"/>
    <cellStyle name="Comma 2 12" xfId="7383" hidden="1" xr:uid="{00000000-0005-0000-0000-0000DA1C0000}"/>
    <cellStyle name="Comma 2 12" xfId="7653" hidden="1" xr:uid="{00000000-0005-0000-0000-0000E81D0000}"/>
    <cellStyle name="Comma 2 12" xfId="8018" hidden="1" xr:uid="{00000000-0005-0000-0000-0000551F0000}"/>
    <cellStyle name="Comma 2 12" xfId="8299" hidden="1" xr:uid="{00000000-0005-0000-0000-00006E200000}"/>
    <cellStyle name="Comma 2 12" xfId="8839" hidden="1" xr:uid="{00000000-0005-0000-0000-00008A220000}"/>
    <cellStyle name="Comma 2 12" xfId="9139" hidden="1" xr:uid="{00000000-0005-0000-0000-0000B6230000}"/>
    <cellStyle name="Comma 2 12" xfId="9409" hidden="1" xr:uid="{00000000-0005-0000-0000-0000C4240000}"/>
    <cellStyle name="Comma 2 12" xfId="9774" hidden="1" xr:uid="{00000000-0005-0000-0000-000031260000}"/>
    <cellStyle name="Comma 2 12" xfId="10055" hidden="1" xr:uid="{00000000-0005-0000-0000-00004A270000}"/>
    <cellStyle name="Comma 2 12" xfId="10595" hidden="1" xr:uid="{00000000-0005-0000-0000-000066290000}"/>
    <cellStyle name="Comma 2 12" xfId="10895" hidden="1" xr:uid="{00000000-0005-0000-0000-0000922A0000}"/>
    <cellStyle name="Comma 2 12" xfId="11165" hidden="1" xr:uid="{00000000-0005-0000-0000-0000A02B0000}"/>
    <cellStyle name="Comma 2 12" xfId="11530" hidden="1" xr:uid="{00000000-0005-0000-0000-00000D2D0000}"/>
    <cellStyle name="Comma 2 12" xfId="11811" hidden="1" xr:uid="{00000000-0005-0000-0000-0000262E0000}"/>
    <cellStyle name="Comma 2 12" xfId="12351" hidden="1" xr:uid="{00000000-0005-0000-0000-000042300000}"/>
    <cellStyle name="Comma 2 12" xfId="12651" hidden="1" xr:uid="{00000000-0005-0000-0000-00006E310000}"/>
    <cellStyle name="Comma 2 12" xfId="12921" hidden="1" xr:uid="{00000000-0005-0000-0000-00007C320000}"/>
    <cellStyle name="Comma 2 12" xfId="13286" hidden="1" xr:uid="{00000000-0005-0000-0000-0000E9330000}"/>
    <cellStyle name="Comma 2 12" xfId="13567" hidden="1" xr:uid="{00000000-0005-0000-0000-000002350000}"/>
    <cellStyle name="Comma 2 12" xfId="14107" hidden="1" xr:uid="{00000000-0005-0000-0000-00001E370000}"/>
    <cellStyle name="Comma 2 12" xfId="14407" hidden="1" xr:uid="{00000000-0005-0000-0000-00004A380000}"/>
    <cellStyle name="Comma 2 12" xfId="14677" hidden="1" xr:uid="{00000000-0005-0000-0000-000058390000}"/>
    <cellStyle name="Comma 2 12" xfId="15042" hidden="1" xr:uid="{00000000-0005-0000-0000-0000C53A0000}"/>
    <cellStyle name="Comma 2 12" xfId="15323" hidden="1" xr:uid="{00000000-0005-0000-0000-0000DE3B0000}"/>
    <cellStyle name="Comma 2 12" xfId="15860" hidden="1" xr:uid="{00000000-0005-0000-0000-0000F73D0000}"/>
    <cellStyle name="Comma 2 12" xfId="16160" hidden="1" xr:uid="{00000000-0005-0000-0000-0000233F0000}"/>
    <cellStyle name="Comma 2 12" xfId="16430" hidden="1" xr:uid="{00000000-0005-0000-0000-000031400000}"/>
    <cellStyle name="Comma 2 12" xfId="16795" hidden="1" xr:uid="{00000000-0005-0000-0000-00009E410000}"/>
    <cellStyle name="Comma 2 12" xfId="17076" hidden="1" xr:uid="{00000000-0005-0000-0000-0000B7420000}"/>
    <cellStyle name="Comma 2 12" xfId="17610" hidden="1" xr:uid="{00000000-0005-0000-0000-0000CD440000}"/>
    <cellStyle name="Comma 2 12" xfId="17910" hidden="1" xr:uid="{00000000-0005-0000-0000-0000F9450000}"/>
    <cellStyle name="Comma 2 12" xfId="18180" hidden="1" xr:uid="{00000000-0005-0000-0000-000007470000}"/>
    <cellStyle name="Comma 2 12" xfId="18545" hidden="1" xr:uid="{00000000-0005-0000-0000-000074480000}"/>
    <cellStyle name="Comma 2 12" xfId="18826" hidden="1" xr:uid="{00000000-0005-0000-0000-00008D490000}"/>
    <cellStyle name="Comma 2 12" xfId="19355" hidden="1" xr:uid="{00000000-0005-0000-0000-00009E4B0000}"/>
    <cellStyle name="Comma 2 12" xfId="19654" hidden="1" xr:uid="{00000000-0005-0000-0000-0000C94C0000}"/>
    <cellStyle name="Comma 2 12" xfId="19924" hidden="1" xr:uid="{00000000-0005-0000-0000-0000D74D0000}"/>
    <cellStyle name="Comma 2 12" xfId="20289" hidden="1" xr:uid="{00000000-0005-0000-0000-0000444F0000}"/>
    <cellStyle name="Comma 2 12" xfId="20570" hidden="1" xr:uid="{00000000-0005-0000-0000-00005D500000}"/>
    <cellStyle name="Comma 2 12" xfId="21093" hidden="1" xr:uid="{00000000-0005-0000-0000-000068520000}"/>
    <cellStyle name="Comma 2 12" xfId="21390" hidden="1" xr:uid="{00000000-0005-0000-0000-000091530000}"/>
    <cellStyle name="Comma 2 12" xfId="21658" hidden="1" xr:uid="{00000000-0005-0000-0000-00009D540000}"/>
    <cellStyle name="Comma 2 12" xfId="22023" hidden="1" xr:uid="{00000000-0005-0000-0000-00000A560000}"/>
    <cellStyle name="Comma 2 12" xfId="22304" hidden="1" xr:uid="{00000000-0005-0000-0000-000023570000}"/>
    <cellStyle name="Comma 2 12" xfId="22821" hidden="1" xr:uid="{00000000-0005-0000-0000-000028590000}"/>
    <cellStyle name="Comma 2 12" xfId="23118" hidden="1" xr:uid="{00000000-0005-0000-0000-0000515A0000}"/>
    <cellStyle name="Comma 2 12" xfId="23382" hidden="1" xr:uid="{00000000-0005-0000-0000-0000595B0000}"/>
    <cellStyle name="Comma 2 12" xfId="23747" hidden="1" xr:uid="{00000000-0005-0000-0000-0000C65C0000}"/>
    <cellStyle name="Comma 2 12" xfId="24028" hidden="1" xr:uid="{00000000-0005-0000-0000-0000DF5D0000}"/>
    <cellStyle name="Comma 2 12" xfId="24534" hidden="1" xr:uid="{00000000-0005-0000-0000-0000D95F0000}"/>
    <cellStyle name="Comma 2 12" xfId="24831" hidden="1" xr:uid="{00000000-0005-0000-0000-000002610000}"/>
    <cellStyle name="Comma 2 12" xfId="25089" hidden="1" xr:uid="{00000000-0005-0000-0000-000004620000}"/>
    <cellStyle name="Comma 2 12" xfId="25454" hidden="1" xr:uid="{00000000-0005-0000-0000-000071630000}"/>
    <cellStyle name="Comma 2 12" xfId="25735" hidden="1" xr:uid="{00000000-0005-0000-0000-00008A640000}"/>
    <cellStyle name="Comma 2 12" xfId="26231" hidden="1" xr:uid="{00000000-0005-0000-0000-00007A660000}"/>
    <cellStyle name="Comma 2 12" xfId="26528" hidden="1" xr:uid="{00000000-0005-0000-0000-0000A3670000}"/>
    <cellStyle name="Comma 2 12" xfId="26783" hidden="1" xr:uid="{00000000-0005-0000-0000-0000A2680000}"/>
    <cellStyle name="Comma 2 12" xfId="27148" hidden="1" xr:uid="{00000000-0005-0000-0000-00000F6A0000}"/>
    <cellStyle name="Comma 2 12" xfId="27429" hidden="1" xr:uid="{00000000-0005-0000-0000-0000286B0000}"/>
    <cellStyle name="Comma 2 12" xfId="27908" hidden="1" xr:uid="{00000000-0005-0000-0000-0000076D0000}"/>
    <cellStyle name="Comma 2 12" xfId="28201" hidden="1" xr:uid="{00000000-0005-0000-0000-00002C6E0000}"/>
    <cellStyle name="Comma 2 12" xfId="28444" hidden="1" xr:uid="{00000000-0005-0000-0000-00001F6F0000}"/>
    <cellStyle name="Comma 2 12" xfId="28809" hidden="1" xr:uid="{00000000-0005-0000-0000-00008C700000}"/>
    <cellStyle name="Comma 2 12" xfId="29090" hidden="1" xr:uid="{00000000-0005-0000-0000-0000A5710000}"/>
    <cellStyle name="Comma 2 12" xfId="29555" hidden="1" xr:uid="{00000000-0005-0000-0000-000076730000}"/>
    <cellStyle name="Comma 2 12" xfId="29843" hidden="1" xr:uid="{00000000-0005-0000-0000-000096740000}"/>
    <cellStyle name="Comma 2 12" xfId="30079" hidden="1" xr:uid="{00000000-0005-0000-0000-000082750000}"/>
    <cellStyle name="Comma 2 12" xfId="30444" hidden="1" xr:uid="{00000000-0005-0000-0000-0000EF760000}"/>
    <cellStyle name="Comma 2 12" xfId="30725" hidden="1" xr:uid="{00000000-0005-0000-0000-000008780000}"/>
    <cellStyle name="Comma 2 12" xfId="31140" hidden="1" xr:uid="{00000000-0005-0000-0000-0000A7790000}"/>
    <cellStyle name="Comma 2 12" xfId="31601" hidden="1" xr:uid="{00000000-0005-0000-0000-0000747B0000}"/>
    <cellStyle name="Comma 2 12" xfId="31955" hidden="1" xr:uid="{00000000-0005-0000-0000-0000D67C0000}"/>
    <cellStyle name="Comma 2 12" xfId="32465" hidden="1" xr:uid="{A738D1A0-774A-4192-8695-0C14E6AFF60F}"/>
    <cellStyle name="Comma 2 12" xfId="33107" hidden="1" xr:uid="{575599AD-BBDD-4DC8-842C-0FE075EBAF26}"/>
    <cellStyle name="Comma 2 12" xfId="33670" hidden="1" xr:uid="{0D84A930-AF28-4DA5-81A8-5E8B04380071}"/>
    <cellStyle name="Comma 2 12" xfId="34027" hidden="1" xr:uid="{BF3160E0-181D-46FE-9B0E-403853F6E789}"/>
    <cellStyle name="Comma 2 12" xfId="34308" hidden="1" xr:uid="{5D8F7745-13D3-450E-BC2C-1956EDDCA9C8}"/>
    <cellStyle name="Comma 2 12" xfId="36222" hidden="1" xr:uid="{532E6E62-62CA-4175-A5D8-530FFD6D12C5}"/>
    <cellStyle name="Comma 2 12" xfId="36883" hidden="1" xr:uid="{E23D9254-99F3-4524-9E2C-7DD0539AF28A}"/>
    <cellStyle name="Comma 2 12" xfId="37453" hidden="1" xr:uid="{FB711880-20CD-459E-A25A-3B5BB506F06E}"/>
    <cellStyle name="Comma 2 12" xfId="37818" hidden="1" xr:uid="{28998D42-A591-494A-91B3-CE130D04E649}"/>
    <cellStyle name="Comma 2 12" xfId="38099" hidden="1" xr:uid="{290AE9D5-0D73-41EB-95EF-915BC50D563C}"/>
    <cellStyle name="Comma 2 12" xfId="38441" hidden="1" xr:uid="{EC9CB506-599A-4F4D-A69E-AB63D6AF057A}"/>
    <cellStyle name="Comma 2 12" xfId="39102" hidden="1" xr:uid="{66A09290-3169-4584-9DED-F19213C208EF}"/>
    <cellStyle name="Comma 2 12" xfId="39402" hidden="1" xr:uid="{E86FBEF9-2004-4FE7-AB02-994D6254B992}"/>
    <cellStyle name="Comma 2 12" xfId="39672" hidden="1" xr:uid="{2D6483DB-BCB6-4AF8-A523-7EFD413AB9E7}"/>
    <cellStyle name="Comma 2 12" xfId="40037" hidden="1" xr:uid="{4C2F7725-D334-4ACD-95E5-FA3AD7515DC3}"/>
    <cellStyle name="Comma 2 12" xfId="40318" hidden="1" xr:uid="{C99EAA62-7B26-4CCB-A114-93DB6070AB66}"/>
    <cellStyle name="Comma 2 12" xfId="40858" hidden="1" xr:uid="{8E434AD2-8B67-421E-9CC9-ED71D807651E}"/>
    <cellStyle name="Comma 2 12" xfId="41158" hidden="1" xr:uid="{CC7FD0CF-56B8-45C8-AF9D-65AEFB93FCD6}"/>
    <cellStyle name="Comma 2 12" xfId="41428" hidden="1" xr:uid="{2D17347C-C6E1-448F-A0D0-5AF965181671}"/>
    <cellStyle name="Comma 2 12" xfId="41793" hidden="1" xr:uid="{90AABD70-051F-4DC8-B4DE-A6EA00E8C320}"/>
    <cellStyle name="Comma 2 12" xfId="42074" hidden="1" xr:uid="{62539AF8-41F5-4C2E-B54C-6918B46E25DE}"/>
    <cellStyle name="Comma 2 12" xfId="42614" hidden="1" xr:uid="{50EEEDEA-69FA-4FE4-9415-95C8F3936934}"/>
    <cellStyle name="Comma 2 12" xfId="42914" hidden="1" xr:uid="{AD0C3EF1-298F-44D8-9906-BD7239491603}"/>
    <cellStyle name="Comma 2 12" xfId="43184" hidden="1" xr:uid="{D5415724-59EE-416E-9119-EC4AC6712F27}"/>
    <cellStyle name="Comma 2 12" xfId="43549" hidden="1" xr:uid="{D42D7339-C7DB-4D53-8496-94587E24DD51}"/>
    <cellStyle name="Comma 2 12" xfId="43830" hidden="1" xr:uid="{067AF131-E327-4F5C-8FCC-0D6B8998D1A5}"/>
    <cellStyle name="Comma 2 12" xfId="44370" hidden="1" xr:uid="{1E2478BC-B5D1-4316-A85D-EA86E07BC99D}"/>
    <cellStyle name="Comma 2 12" xfId="44670" hidden="1" xr:uid="{746B0862-4B25-444B-93B1-2902AA8353BE}"/>
    <cellStyle name="Comma 2 12" xfId="44940" hidden="1" xr:uid="{77816353-86CB-4C30-B4F5-16185A385954}"/>
    <cellStyle name="Comma 2 12" xfId="45305" hidden="1" xr:uid="{556CD52E-D3CB-4242-9880-792DA48E43F7}"/>
    <cellStyle name="Comma 2 12" xfId="45586" hidden="1" xr:uid="{6DEA454A-9F95-41C3-A325-A711116F0D14}"/>
    <cellStyle name="Comma 2 12" xfId="46126" hidden="1" xr:uid="{6F98B5EF-C481-435D-AFF7-350078D64289}"/>
    <cellStyle name="Comma 2 12" xfId="46426" hidden="1" xr:uid="{473EC70A-5E86-4D57-9D1F-2379DC3EB9A7}"/>
    <cellStyle name="Comma 2 12" xfId="46696" hidden="1" xr:uid="{6C4191A1-297F-40B9-9875-A419B37E9E87}"/>
    <cellStyle name="Comma 2 12" xfId="47061" hidden="1" xr:uid="{56665A08-E7D9-4151-A44B-B051A9F1934E}"/>
    <cellStyle name="Comma 2 12" xfId="47342" hidden="1" xr:uid="{ABFAD08E-444B-4B78-878F-85A42CCDC5B7}"/>
    <cellStyle name="Comma 2 12" xfId="47879" hidden="1" xr:uid="{A8C4B7A6-C4B3-4374-9D15-E5EF588448A2}"/>
    <cellStyle name="Comma 2 12" xfId="48179" hidden="1" xr:uid="{8C12EB66-ED49-4D35-BD89-6D1F371C5E8C}"/>
    <cellStyle name="Comma 2 12" xfId="48449" hidden="1" xr:uid="{33BBDCF3-552F-47D0-AC93-A63FFFD69A71}"/>
    <cellStyle name="Comma 2 12" xfId="48814" hidden="1" xr:uid="{687D7F65-7C5E-4731-B4AB-EB9987A4128C}"/>
    <cellStyle name="Comma 2 12" xfId="49095" hidden="1" xr:uid="{A5058C9B-2DEB-4DAF-BDE6-EA0A10F7BDE5}"/>
    <cellStyle name="Comma 2 12" xfId="49629" hidden="1" xr:uid="{560BAD79-1222-4890-AAD7-C10FC9BD9E61}"/>
    <cellStyle name="Comma 2 12" xfId="49929" hidden="1" xr:uid="{12F6BF90-DF52-4443-9C7B-DFB4C8A05D0B}"/>
    <cellStyle name="Comma 2 12" xfId="50199" hidden="1" xr:uid="{41C63C5C-8CC3-47C2-9641-778C89F952CB}"/>
    <cellStyle name="Comma 2 12" xfId="50564" hidden="1" xr:uid="{580A7579-862B-417A-89EB-3F758C477F66}"/>
    <cellStyle name="Comma 2 12" xfId="50845" hidden="1" xr:uid="{016069EA-CB0A-49B5-A86C-B87DAB52184F}"/>
    <cellStyle name="Comma 2 12" xfId="51374" hidden="1" xr:uid="{FD998CE8-BB29-4D4A-9651-36982263C11E}"/>
    <cellStyle name="Comma 2 12" xfId="51673" hidden="1" xr:uid="{CED7BB77-436A-4690-8070-66EA0E10DABA}"/>
    <cellStyle name="Comma 2 12" xfId="51943" hidden="1" xr:uid="{65096C56-97A5-4280-B0FD-DAD8D05C8D08}"/>
    <cellStyle name="Comma 2 12" xfId="52308" hidden="1" xr:uid="{4E261FB2-01DC-4C9C-8966-0F3260584FB9}"/>
    <cellStyle name="Comma 2 12" xfId="52589" hidden="1" xr:uid="{52540BF3-FC19-4701-8A8E-C5EC23459CA0}"/>
    <cellStyle name="Comma 2 12" xfId="53112" hidden="1" xr:uid="{9C3AB93F-6E9E-4C37-9163-F3D273A59265}"/>
    <cellStyle name="Comma 2 12" xfId="53409" hidden="1" xr:uid="{7928C3BC-1B65-4CE5-A284-5E49134A28CB}"/>
    <cellStyle name="Comma 2 12" xfId="53677" hidden="1" xr:uid="{DD8C29B5-9D67-433C-864B-6495317B65B5}"/>
    <cellStyle name="Comma 2 12" xfId="54042" hidden="1" xr:uid="{39A67AC3-B94A-4BD4-97D2-93DF055708BF}"/>
    <cellStyle name="Comma 2 12" xfId="54323" hidden="1" xr:uid="{29F11DC0-2349-4A67-A483-2BD7E3838F58}"/>
    <cellStyle name="Comma 2 12" xfId="54840" hidden="1" xr:uid="{E6D823FA-36E5-4DA0-8583-CD430B633ADA}"/>
    <cellStyle name="Comma 2 12" xfId="55137" hidden="1" xr:uid="{1A5BCE8C-57CB-40D9-89D1-302FEF6DBB20}"/>
    <cellStyle name="Comma 2 12" xfId="55401" hidden="1" xr:uid="{295B2E0B-D59A-4CA2-91CB-350B178341C0}"/>
    <cellStyle name="Comma 2 12" xfId="55766" hidden="1" xr:uid="{146E8543-03EB-4E8E-B40D-7AAA0A9281FA}"/>
    <cellStyle name="Comma 2 12" xfId="56047" hidden="1" xr:uid="{84167F16-1E59-4267-BFBC-DEE492D45786}"/>
    <cellStyle name="Comma 2 12" xfId="56553" hidden="1" xr:uid="{1613D8FC-A5AE-4EA3-8A5A-FBC4C568E723}"/>
    <cellStyle name="Comma 2 12" xfId="56850" hidden="1" xr:uid="{D2D85711-482A-4777-BEA6-AD38DE2C547B}"/>
    <cellStyle name="Comma 2 12" xfId="57108" hidden="1" xr:uid="{053205B6-D1FE-4A5F-B4D2-A8997823828D}"/>
    <cellStyle name="Comma 2 12" xfId="57473" hidden="1" xr:uid="{1E2F9BE0-55B4-4D31-A704-F7002F26EE78}"/>
    <cellStyle name="Comma 2 12" xfId="57754" hidden="1" xr:uid="{236DED26-061E-4F4C-8B8B-98DB7B07C083}"/>
    <cellStyle name="Comma 2 12" xfId="58250" hidden="1" xr:uid="{D0A3DD4D-93D1-44AF-85DD-8C5A1CF289CE}"/>
    <cellStyle name="Comma 2 12" xfId="58547" hidden="1" xr:uid="{AE352663-A2DE-45AF-ADC4-E46220595648}"/>
    <cellStyle name="Comma 2 12" xfId="58802" hidden="1" xr:uid="{14464F39-8E53-491D-812D-286509C992FB}"/>
    <cellStyle name="Comma 2 12" xfId="59167" hidden="1" xr:uid="{D2EE6352-DF50-463C-ACE9-50507E17285D}"/>
    <cellStyle name="Comma 2 12" xfId="59448" hidden="1" xr:uid="{2C305F24-87D8-4EF2-BBB2-DA8C028BC100}"/>
    <cellStyle name="Comma 2 12" xfId="59927" hidden="1" xr:uid="{E9C2537D-15B9-4781-A430-33E4D034ECAB}"/>
    <cellStyle name="Comma 2 12" xfId="60220" hidden="1" xr:uid="{CE6FA3DB-DCBF-4C47-8EE0-52079A0DDDD2}"/>
    <cellStyle name="Comma 2 12" xfId="60463" hidden="1" xr:uid="{A378925A-3936-44C2-847B-4F714DCF97CB}"/>
    <cellStyle name="Comma 2 12" xfId="60828" hidden="1" xr:uid="{24EF1EF9-261E-4355-9AA7-1167903143B2}"/>
    <cellStyle name="Comma 2 12" xfId="61109" hidden="1" xr:uid="{7B9C44E4-D55E-4C1B-AE80-6C5DE26D7727}"/>
    <cellStyle name="Comma 2 12" xfId="61574" hidden="1" xr:uid="{1DCE599B-BC81-4C80-B913-C6AD3C2E1365}"/>
    <cellStyle name="Comma 2 12" xfId="61862" hidden="1" xr:uid="{632349FD-9A84-4B1F-9DB0-4A276CCF7BAF}"/>
    <cellStyle name="Comma 2 12" xfId="62098" hidden="1" xr:uid="{74A43C17-F180-49D5-BD86-578821D6F6A0}"/>
    <cellStyle name="Comma 2 12" xfId="62463" hidden="1" xr:uid="{D89D139C-818C-4BE9-B9EB-BDDC979F612C}"/>
    <cellStyle name="Comma 2 12" xfId="62744" hidden="1" xr:uid="{2E6ACDE5-D11E-42EE-A7BC-0C4CD92C6A57}"/>
    <cellStyle name="Comma 2 12" xfId="63159" hidden="1" xr:uid="{516335A2-5E7F-4D33-AC54-328C6AB96FCD}"/>
    <cellStyle name="Comma 2 12" xfId="63620" hidden="1" xr:uid="{E67FBFA9-DC28-45B3-A8B8-99D5FB2BA419}"/>
    <cellStyle name="Comma 2 12" xfId="63974" hidden="1" xr:uid="{465738D1-9E62-4992-9614-639AF8CAC52C}"/>
    <cellStyle name="Comma 2 120" xfId="860" hidden="1" xr:uid="{00000000-0005-0000-0000-00005F030000}"/>
    <cellStyle name="Comma 2 120" xfId="1515" hidden="1" xr:uid="{00000000-0005-0000-0000-0000EE050000}"/>
    <cellStyle name="Comma 2 120" xfId="2056" hidden="1" xr:uid="{00000000-0005-0000-0000-00000B080000}"/>
    <cellStyle name="Comma 2 120" xfId="2331" hidden="1" xr:uid="{00000000-0005-0000-0000-00001E090000}"/>
    <cellStyle name="Comma 2 120" xfId="2543" hidden="1" xr:uid="{00000000-0005-0000-0000-0000F2090000}"/>
    <cellStyle name="Comma 2 120" xfId="4651" hidden="1" xr:uid="{00000000-0005-0000-0000-00002E120000}"/>
    <cellStyle name="Comma 2 120" xfId="5312" hidden="1" xr:uid="{00000000-0005-0000-0000-0000C3140000}"/>
    <cellStyle name="Comma 2 120" xfId="5858" hidden="1" xr:uid="{00000000-0005-0000-0000-0000E5160000}"/>
    <cellStyle name="Comma 2 120" xfId="6133" hidden="1" xr:uid="{00000000-0005-0000-0000-0000F8170000}"/>
    <cellStyle name="Comma 2 120" xfId="6345" hidden="1" xr:uid="{00000000-0005-0000-0000-0000CC180000}"/>
    <cellStyle name="Comma 2 120" xfId="6870" hidden="1" xr:uid="{00000000-0005-0000-0000-0000D91A0000}"/>
    <cellStyle name="Comma 2 120" xfId="6955" hidden="1" xr:uid="{00000000-0005-0000-0000-00002E1B0000}"/>
    <cellStyle name="Comma 2 120" xfId="7531" hidden="1" xr:uid="{00000000-0005-0000-0000-00006E1D0000}"/>
    <cellStyle name="Comma 2 120" xfId="8077" hidden="1" xr:uid="{00000000-0005-0000-0000-0000901F0000}"/>
    <cellStyle name="Comma 2 120" xfId="8352" hidden="1" xr:uid="{00000000-0005-0000-0000-0000A3200000}"/>
    <cellStyle name="Comma 2 120" xfId="8564" hidden="1" xr:uid="{00000000-0005-0000-0000-000077210000}"/>
    <cellStyle name="Comma 2 120" xfId="8711" hidden="1" xr:uid="{00000000-0005-0000-0000-00000A220000}"/>
    <cellStyle name="Comma 2 120" xfId="9287" hidden="1" xr:uid="{00000000-0005-0000-0000-00004A240000}"/>
    <cellStyle name="Comma 2 120" xfId="9833" hidden="1" xr:uid="{00000000-0005-0000-0000-00006C260000}"/>
    <cellStyle name="Comma 2 120" xfId="10108" hidden="1" xr:uid="{00000000-0005-0000-0000-00007F270000}"/>
    <cellStyle name="Comma 2 120" xfId="10320" hidden="1" xr:uid="{00000000-0005-0000-0000-000053280000}"/>
    <cellStyle name="Comma 2 120" xfId="10467" hidden="1" xr:uid="{00000000-0005-0000-0000-0000E6280000}"/>
    <cellStyle name="Comma 2 120" xfId="11043" hidden="1" xr:uid="{00000000-0005-0000-0000-0000262B0000}"/>
    <cellStyle name="Comma 2 120" xfId="11589" hidden="1" xr:uid="{00000000-0005-0000-0000-0000482D0000}"/>
    <cellStyle name="Comma 2 120" xfId="11864" hidden="1" xr:uid="{00000000-0005-0000-0000-00005B2E0000}"/>
    <cellStyle name="Comma 2 120" xfId="12076" hidden="1" xr:uid="{00000000-0005-0000-0000-00002F2F0000}"/>
    <cellStyle name="Comma 2 120" xfId="12223" hidden="1" xr:uid="{00000000-0005-0000-0000-0000C22F0000}"/>
    <cellStyle name="Comma 2 120" xfId="12799" hidden="1" xr:uid="{00000000-0005-0000-0000-000002320000}"/>
    <cellStyle name="Comma 2 120" xfId="13345" hidden="1" xr:uid="{00000000-0005-0000-0000-000024340000}"/>
    <cellStyle name="Comma 2 120" xfId="13620" hidden="1" xr:uid="{00000000-0005-0000-0000-000037350000}"/>
    <cellStyle name="Comma 2 120" xfId="13832" hidden="1" xr:uid="{00000000-0005-0000-0000-00000B360000}"/>
    <cellStyle name="Comma 2 120" xfId="13979" hidden="1" xr:uid="{00000000-0005-0000-0000-00009E360000}"/>
    <cellStyle name="Comma 2 120" xfId="14555" hidden="1" xr:uid="{00000000-0005-0000-0000-0000DE380000}"/>
    <cellStyle name="Comma 2 120" xfId="15101" hidden="1" xr:uid="{00000000-0005-0000-0000-0000003B0000}"/>
    <cellStyle name="Comma 2 120" xfId="15376" hidden="1" xr:uid="{00000000-0005-0000-0000-0000133C0000}"/>
    <cellStyle name="Comma 2 120" xfId="15588" hidden="1" xr:uid="{00000000-0005-0000-0000-0000E73C0000}"/>
    <cellStyle name="Comma 2 120" xfId="15735" hidden="1" xr:uid="{00000000-0005-0000-0000-00007A3D0000}"/>
    <cellStyle name="Comma 2 120" xfId="16308" hidden="1" xr:uid="{00000000-0005-0000-0000-0000B73F0000}"/>
    <cellStyle name="Comma 2 120" xfId="16854" hidden="1" xr:uid="{00000000-0005-0000-0000-0000D9410000}"/>
    <cellStyle name="Comma 2 120" xfId="17129" hidden="1" xr:uid="{00000000-0005-0000-0000-0000EC420000}"/>
    <cellStyle name="Comma 2 120" xfId="17341" hidden="1" xr:uid="{00000000-0005-0000-0000-0000C0430000}"/>
    <cellStyle name="Comma 2 120" xfId="17487" hidden="1" xr:uid="{00000000-0005-0000-0000-000052440000}"/>
    <cellStyle name="Comma 2 120" xfId="18058" hidden="1" xr:uid="{00000000-0005-0000-0000-00008D460000}"/>
    <cellStyle name="Comma 2 120" xfId="18604" hidden="1" xr:uid="{00000000-0005-0000-0000-0000AF480000}"/>
    <cellStyle name="Comma 2 120" xfId="18879" hidden="1" xr:uid="{00000000-0005-0000-0000-0000C2490000}"/>
    <cellStyle name="Comma 2 120" xfId="19091" hidden="1" xr:uid="{00000000-0005-0000-0000-0000964A0000}"/>
    <cellStyle name="Comma 2 120" xfId="19236" hidden="1" xr:uid="{00000000-0005-0000-0000-0000274B0000}"/>
    <cellStyle name="Comma 2 120" xfId="19802" hidden="1" xr:uid="{00000000-0005-0000-0000-00005D4D0000}"/>
    <cellStyle name="Comma 2 120" xfId="20348" hidden="1" xr:uid="{00000000-0005-0000-0000-00007F4F0000}"/>
    <cellStyle name="Comma 2 120" xfId="20623" hidden="1" xr:uid="{00000000-0005-0000-0000-000092500000}"/>
    <cellStyle name="Comma 2 120" xfId="20835" hidden="1" xr:uid="{00000000-0005-0000-0000-000066510000}"/>
    <cellStyle name="Comma 2 120" xfId="20978" hidden="1" xr:uid="{00000000-0005-0000-0000-0000F5510000}"/>
    <cellStyle name="Comma 2 120" xfId="21536" hidden="1" xr:uid="{00000000-0005-0000-0000-000023540000}"/>
    <cellStyle name="Comma 2 120" xfId="22082" hidden="1" xr:uid="{00000000-0005-0000-0000-000045560000}"/>
    <cellStyle name="Comma 2 120" xfId="22357" hidden="1" xr:uid="{00000000-0005-0000-0000-000058570000}"/>
    <cellStyle name="Comma 2 120" xfId="22569" hidden="1" xr:uid="{00000000-0005-0000-0000-00002C580000}"/>
    <cellStyle name="Comma 2 120" xfId="22708" hidden="1" xr:uid="{00000000-0005-0000-0000-0000B7580000}"/>
    <cellStyle name="Comma 2 120" xfId="23262" hidden="1" xr:uid="{00000000-0005-0000-0000-0000E15A0000}"/>
    <cellStyle name="Comma 2 120" xfId="23806" hidden="1" xr:uid="{00000000-0005-0000-0000-0000015D0000}"/>
    <cellStyle name="Comma 2 120" xfId="24081" hidden="1" xr:uid="{00000000-0005-0000-0000-0000145E0000}"/>
    <cellStyle name="Comma 2 120" xfId="24293" hidden="1" xr:uid="{00000000-0005-0000-0000-0000E85E0000}"/>
    <cellStyle name="Comma 2 120" xfId="24431" hidden="1" xr:uid="{00000000-0005-0000-0000-0000725F0000}"/>
    <cellStyle name="Comma 2 120" xfId="24971" hidden="1" xr:uid="{00000000-0005-0000-0000-00008E610000}"/>
    <cellStyle name="Comma 2 120" xfId="25513" hidden="1" xr:uid="{00000000-0005-0000-0000-0000AC630000}"/>
    <cellStyle name="Comma 2 120" xfId="25788" hidden="1" xr:uid="{00000000-0005-0000-0000-0000BF640000}"/>
    <cellStyle name="Comma 2 120" xfId="26000" hidden="1" xr:uid="{00000000-0005-0000-0000-000093650000}"/>
    <cellStyle name="Comma 2 120" xfId="26133" hidden="1" xr:uid="{00000000-0005-0000-0000-000018660000}"/>
    <cellStyle name="Comma 2 120" xfId="26666" hidden="1" xr:uid="{00000000-0005-0000-0000-00002D680000}"/>
    <cellStyle name="Comma 2 120" xfId="27207" hidden="1" xr:uid="{00000000-0005-0000-0000-00004A6A0000}"/>
    <cellStyle name="Comma 2 120" xfId="27482" hidden="1" xr:uid="{00000000-0005-0000-0000-00005D6B0000}"/>
    <cellStyle name="Comma 2 120" xfId="27694" hidden="1" xr:uid="{00000000-0005-0000-0000-0000316C0000}"/>
    <cellStyle name="Comma 2 120" xfId="27816" hidden="1" xr:uid="{00000000-0005-0000-0000-0000AB6C0000}"/>
    <cellStyle name="Comma 2 120" xfId="28331" hidden="1" xr:uid="{00000000-0005-0000-0000-0000AE6E0000}"/>
    <cellStyle name="Comma 2 120" xfId="28868" hidden="1" xr:uid="{00000000-0005-0000-0000-0000C7700000}"/>
    <cellStyle name="Comma 2 120" xfId="29143" hidden="1" xr:uid="{00000000-0005-0000-0000-0000DA710000}"/>
    <cellStyle name="Comma 2 120" xfId="29355" hidden="1" xr:uid="{00000000-0005-0000-0000-0000AE720000}"/>
    <cellStyle name="Comma 2 120" xfId="29470" hidden="1" xr:uid="{00000000-0005-0000-0000-000021730000}"/>
    <cellStyle name="Comma 2 120" xfId="29967" hidden="1" xr:uid="{00000000-0005-0000-0000-000012750000}"/>
    <cellStyle name="Comma 2 120" xfId="30503" hidden="1" xr:uid="{00000000-0005-0000-0000-00002A770000}"/>
    <cellStyle name="Comma 2 120" xfId="30778" hidden="1" xr:uid="{00000000-0005-0000-0000-00003D780000}"/>
    <cellStyle name="Comma 2 120" xfId="30990" hidden="1" xr:uid="{00000000-0005-0000-0000-000011790000}"/>
    <cellStyle name="Comma 2 120" xfId="31504" hidden="1" xr:uid="{00000000-0005-0000-0000-0000137B0000}"/>
    <cellStyle name="Comma 2 120" xfId="32014" hidden="1" xr:uid="{00000000-0005-0000-0000-0000117D0000}"/>
    <cellStyle name="Comma 2 120" xfId="32913" hidden="1" xr:uid="{2C288C50-25C7-4A24-9EC9-9BF95228BAE2}"/>
    <cellStyle name="Comma 2 120" xfId="33548" hidden="1" xr:uid="{287E3FD4-8D7E-4CDA-A4A7-0846122BE3ED}"/>
    <cellStyle name="Comma 2 120" xfId="34086" hidden="1" xr:uid="{1D277750-DB4C-49DF-9C38-81E2D5964188}"/>
    <cellStyle name="Comma 2 120" xfId="34361" hidden="1" xr:uid="{1BEDD0FB-2B00-4F18-80C1-51F1DE412B5A}"/>
    <cellStyle name="Comma 2 120" xfId="34573" hidden="1" xr:uid="{1E12E0F0-4893-4EC5-A0FC-1C4FF2DDB782}"/>
    <cellStyle name="Comma 2 120" xfId="36670" hidden="1" xr:uid="{19A18767-6C43-42BD-B361-148DEACF783C}"/>
    <cellStyle name="Comma 2 120" xfId="37331" hidden="1" xr:uid="{ECDB5FEF-5330-4153-8199-CB8EC44575C3}"/>
    <cellStyle name="Comma 2 120" xfId="37877" hidden="1" xr:uid="{B488A80B-2362-45C9-AFC3-3515B0497C41}"/>
    <cellStyle name="Comma 2 120" xfId="38152" hidden="1" xr:uid="{58934D0A-35E4-427F-AFB4-B04B5A82BDBB}"/>
    <cellStyle name="Comma 2 120" xfId="38364" hidden="1" xr:uid="{E3D1102C-46E6-46CA-A685-8748FB0F0522}"/>
    <cellStyle name="Comma 2 120" xfId="38889" hidden="1" xr:uid="{24A6F4D8-7925-4CAD-9647-4C68962514DF}"/>
    <cellStyle name="Comma 2 120" xfId="38974" hidden="1" xr:uid="{ADB052A7-B83B-4A93-8651-0DF1265C604F}"/>
    <cellStyle name="Comma 2 120" xfId="39550" hidden="1" xr:uid="{417B1996-B703-4980-82C5-03B9E48A8AF4}"/>
    <cellStyle name="Comma 2 120" xfId="40096" hidden="1" xr:uid="{9FC2B82D-8E2F-42EB-9C71-78872BEB04E2}"/>
    <cellStyle name="Comma 2 120" xfId="40371" hidden="1" xr:uid="{0159382F-35D5-474D-B71A-076359EB16CB}"/>
    <cellStyle name="Comma 2 120" xfId="40583" hidden="1" xr:uid="{98D7A7F9-68D9-4C54-A7C5-E23BE9DAC4DB}"/>
    <cellStyle name="Comma 2 120" xfId="40730" hidden="1" xr:uid="{A666638D-BC25-4385-9CCC-36723CFC2624}"/>
    <cellStyle name="Comma 2 120" xfId="41306" hidden="1" xr:uid="{23947BFC-7D49-4933-A952-E825359A53B2}"/>
    <cellStyle name="Comma 2 120" xfId="41852" hidden="1" xr:uid="{1B2F1159-A143-4A9A-8E4B-1E7C10C007AC}"/>
    <cellStyle name="Comma 2 120" xfId="42127" hidden="1" xr:uid="{A011E935-8EBD-4491-AEF1-24B39825849D}"/>
    <cellStyle name="Comma 2 120" xfId="42339" hidden="1" xr:uid="{66210FFD-CC2E-4F75-B11B-E93ED80AA3A8}"/>
    <cellStyle name="Comma 2 120" xfId="42486" hidden="1" xr:uid="{F6154B8F-A5A5-4CB6-9CEA-31C2C6EBBB8B}"/>
    <cellStyle name="Comma 2 120" xfId="43062" hidden="1" xr:uid="{6DCC11AE-C77F-41AE-BD61-113108E5A8B9}"/>
    <cellStyle name="Comma 2 120" xfId="43608" hidden="1" xr:uid="{C9BC1836-49F9-4A33-9532-B47C182EA5DB}"/>
    <cellStyle name="Comma 2 120" xfId="43883" hidden="1" xr:uid="{5CD3EFB7-2C48-480D-878D-08984E536B9E}"/>
    <cellStyle name="Comma 2 120" xfId="44095" hidden="1" xr:uid="{87A99A10-80C5-4E13-9BAE-4765E6E5ACC0}"/>
    <cellStyle name="Comma 2 120" xfId="44242" hidden="1" xr:uid="{D370234E-678F-4156-B5E2-23EF1DF21353}"/>
    <cellStyle name="Comma 2 120" xfId="44818" hidden="1" xr:uid="{E0EB1E0D-788F-4AA2-B527-6A17C9516864}"/>
    <cellStyle name="Comma 2 120" xfId="45364" hidden="1" xr:uid="{05C03639-B57F-43C2-A76C-E6801F1D72C8}"/>
    <cellStyle name="Comma 2 120" xfId="45639" hidden="1" xr:uid="{B50EF8F6-21E1-4A84-9BFD-8C70549D1A59}"/>
    <cellStyle name="Comma 2 120" xfId="45851" hidden="1" xr:uid="{DF453727-66CF-43AA-9858-BBC169C3787F}"/>
    <cellStyle name="Comma 2 120" xfId="45998" hidden="1" xr:uid="{737BD42A-9465-4943-A8E9-8B86248DF8DF}"/>
    <cellStyle name="Comma 2 120" xfId="46574" hidden="1" xr:uid="{94795F98-116C-4331-B379-313507BAEA96}"/>
    <cellStyle name="Comma 2 120" xfId="47120" hidden="1" xr:uid="{71822536-B330-46FC-9C20-C1115FDD90E5}"/>
    <cellStyle name="Comma 2 120" xfId="47395" hidden="1" xr:uid="{5720885B-FBC7-47B1-87A3-411D568A339C}"/>
    <cellStyle name="Comma 2 120" xfId="47607" hidden="1" xr:uid="{4CD3F53B-E22D-4FD1-91C9-AA70898AF3A7}"/>
    <cellStyle name="Comma 2 120" xfId="47754" hidden="1" xr:uid="{1F88AE3B-DCBB-494E-9088-E6961314EA5A}"/>
    <cellStyle name="Comma 2 120" xfId="48327" hidden="1" xr:uid="{6121F9F4-58D7-44F5-BA89-629440303C9E}"/>
    <cellStyle name="Comma 2 120" xfId="48873" hidden="1" xr:uid="{B2497F40-8408-4B9A-962C-260EB1DF1DF1}"/>
    <cellStyle name="Comma 2 120" xfId="49148" hidden="1" xr:uid="{2BFF0DFF-79DF-406C-9B4A-4C45AA4BB137}"/>
    <cellStyle name="Comma 2 120" xfId="49360" hidden="1" xr:uid="{DC6907B1-0409-4625-8D2E-847508DC0FFE}"/>
    <cellStyle name="Comma 2 120" xfId="49506" hidden="1" xr:uid="{0AAB085C-5A4D-4F56-B78A-347265B28445}"/>
    <cellStyle name="Comma 2 120" xfId="50077" hidden="1" xr:uid="{75EB715C-FFBC-4724-93B9-9617FD408768}"/>
    <cellStyle name="Comma 2 120" xfId="50623" hidden="1" xr:uid="{3231702F-0377-477B-83C4-3E76F3E9BB81}"/>
    <cellStyle name="Comma 2 120" xfId="50898" hidden="1" xr:uid="{81E23907-53D5-4096-A2F6-F7DA17DDE38C}"/>
    <cellStyle name="Comma 2 120" xfId="51110" hidden="1" xr:uid="{B91F1663-37EF-4DDD-A740-AE0E6A95A195}"/>
    <cellStyle name="Comma 2 120" xfId="51255" hidden="1" xr:uid="{BFC0D256-7102-4AF5-B432-51B5758A2272}"/>
    <cellStyle name="Comma 2 120" xfId="51821" hidden="1" xr:uid="{AFF9BC67-3F0B-4C1D-926A-9A4EB54C26A9}"/>
    <cellStyle name="Comma 2 120" xfId="52367" hidden="1" xr:uid="{6ACD65C0-069A-489E-B236-00D1C0DFEA09}"/>
    <cellStyle name="Comma 2 120" xfId="52642" hidden="1" xr:uid="{4BDF9E77-463B-461D-B47A-16FB8C7340FE}"/>
    <cellStyle name="Comma 2 120" xfId="52854" hidden="1" xr:uid="{6FE02E99-17D9-4578-884D-2B98F9971A1E}"/>
    <cellStyle name="Comma 2 120" xfId="52997" hidden="1" xr:uid="{65CEDDB1-5EF2-44F4-A79A-E4E9C19919A6}"/>
    <cellStyle name="Comma 2 120" xfId="53555" hidden="1" xr:uid="{DA9AEBD1-EAF7-48D3-8011-F66101D2A74A}"/>
    <cellStyle name="Comma 2 120" xfId="54101" hidden="1" xr:uid="{7E2621E5-CA79-49EF-AE68-8EF0C0F553F7}"/>
    <cellStyle name="Comma 2 120" xfId="54376" hidden="1" xr:uid="{8CF4C662-46E9-445E-9025-BA4AE299C63E}"/>
    <cellStyle name="Comma 2 120" xfId="54588" hidden="1" xr:uid="{E7E8F86B-FA6D-42C1-A2DB-716C04B41B8C}"/>
    <cellStyle name="Comma 2 120" xfId="54727" hidden="1" xr:uid="{BCD9DFCF-16E4-44E5-9CC1-AEC1EBFB67EC}"/>
    <cellStyle name="Comma 2 120" xfId="55281" hidden="1" xr:uid="{6DAFB98E-2A2A-4360-84EF-B6DF73F5C5F0}"/>
    <cellStyle name="Comma 2 120" xfId="55825" hidden="1" xr:uid="{2BD0315A-5ED7-4998-8B3C-F8C2C928BC91}"/>
    <cellStyle name="Comma 2 120" xfId="56100" hidden="1" xr:uid="{EA4DA33D-3CB2-4B90-9142-AC7F65AA1D78}"/>
    <cellStyle name="Comma 2 120" xfId="56312" hidden="1" xr:uid="{9F7902B0-DF5B-4F93-AA9C-42307B372A18}"/>
    <cellStyle name="Comma 2 120" xfId="56450" hidden="1" xr:uid="{757EB9B8-DBEE-4BB5-B79F-C7045E117761}"/>
    <cellStyle name="Comma 2 120" xfId="56990" hidden="1" xr:uid="{CF8E35D1-B842-4A77-BC04-442B3A9262E3}"/>
    <cellStyle name="Comma 2 120" xfId="57532" hidden="1" xr:uid="{518F0D45-FF29-48FD-B86A-21FF6CC756EC}"/>
    <cellStyle name="Comma 2 120" xfId="57807" hidden="1" xr:uid="{3DB0807E-36D5-4A1A-B797-1D417EE2B8A8}"/>
    <cellStyle name="Comma 2 120" xfId="58019" hidden="1" xr:uid="{6961AAEA-23DC-4212-9969-0D532155351C}"/>
    <cellStyle name="Comma 2 120" xfId="58152" hidden="1" xr:uid="{E447FC39-ED38-4CBA-8754-06A4D281BBD4}"/>
    <cellStyle name="Comma 2 120" xfId="58685" hidden="1" xr:uid="{0A126D97-905C-4237-AFB6-F5DE1905193C}"/>
    <cellStyle name="Comma 2 120" xfId="59226" hidden="1" xr:uid="{8B024265-908C-4845-A9F1-5844CB2E972F}"/>
    <cellStyle name="Comma 2 120" xfId="59501" hidden="1" xr:uid="{39281068-005C-4E19-9532-6C7003141BA1}"/>
    <cellStyle name="Comma 2 120" xfId="59713" hidden="1" xr:uid="{B72885AA-65D2-489B-B7F3-AA226D34F844}"/>
    <cellStyle name="Comma 2 120" xfId="59835" hidden="1" xr:uid="{67F28F19-FBB8-4045-B8BC-E234991B6CA0}"/>
    <cellStyle name="Comma 2 120" xfId="60350" hidden="1" xr:uid="{B882CCC0-B5DE-457E-8398-DEC029873749}"/>
    <cellStyle name="Comma 2 120" xfId="60887" hidden="1" xr:uid="{39306E74-8861-4345-87CE-20403935CEDB}"/>
    <cellStyle name="Comma 2 120" xfId="61162" hidden="1" xr:uid="{9ACBD3D9-D92A-43C5-A352-2CC9A9269770}"/>
    <cellStyle name="Comma 2 120" xfId="61374" hidden="1" xr:uid="{4DC32A71-6734-4CD1-A819-1F36C8099F73}"/>
    <cellStyle name="Comma 2 120" xfId="61489" hidden="1" xr:uid="{9CE6C351-8CD8-445D-986A-0F3C66FFE74D}"/>
    <cellStyle name="Comma 2 120" xfId="61986" hidden="1" xr:uid="{99640BF9-B84C-4679-B47E-6210C0F094B8}"/>
    <cellStyle name="Comma 2 120" xfId="62522" hidden="1" xr:uid="{7AD505ED-3BF3-4772-B5F1-0FF921B2D327}"/>
    <cellStyle name="Comma 2 120" xfId="62797" hidden="1" xr:uid="{1825CD58-A7E5-42F1-817C-45C966011529}"/>
    <cellStyle name="Comma 2 120" xfId="63009" hidden="1" xr:uid="{D58A165A-C3BC-4D90-8A1E-879027047ECB}"/>
    <cellStyle name="Comma 2 120" xfId="63523" hidden="1" xr:uid="{66F93AEA-1A80-44E3-B9AF-08D7C6505E99}"/>
    <cellStyle name="Comma 2 120" xfId="64033" hidden="1" xr:uid="{DA87F277-490C-4800-A3B7-415DBE239018}"/>
    <cellStyle name="Comma 2 121" xfId="865" hidden="1" xr:uid="{00000000-0005-0000-0000-000064030000}"/>
    <cellStyle name="Comma 2 121" xfId="1520" hidden="1" xr:uid="{00000000-0005-0000-0000-0000F3050000}"/>
    <cellStyle name="Comma 2 121" xfId="2061" hidden="1" xr:uid="{00000000-0005-0000-0000-000010080000}"/>
    <cellStyle name="Comma 2 121" xfId="2335" hidden="1" xr:uid="{00000000-0005-0000-0000-000022090000}"/>
    <cellStyle name="Comma 2 121" xfId="2546" hidden="1" xr:uid="{00000000-0005-0000-0000-0000F5090000}"/>
    <cellStyle name="Comma 2 121" xfId="4656" hidden="1" xr:uid="{00000000-0005-0000-0000-000033120000}"/>
    <cellStyle name="Comma 2 121" xfId="5317" hidden="1" xr:uid="{00000000-0005-0000-0000-0000C8140000}"/>
    <cellStyle name="Comma 2 121" xfId="5863" hidden="1" xr:uid="{00000000-0005-0000-0000-0000EA160000}"/>
    <cellStyle name="Comma 2 121" xfId="6137" hidden="1" xr:uid="{00000000-0005-0000-0000-0000FC170000}"/>
    <cellStyle name="Comma 2 121" xfId="6348" hidden="1" xr:uid="{00000000-0005-0000-0000-0000CF180000}"/>
    <cellStyle name="Comma 2 121" xfId="6875" hidden="1" xr:uid="{00000000-0005-0000-0000-0000DE1A0000}"/>
    <cellStyle name="Comma 2 121" xfId="7536" hidden="1" xr:uid="{00000000-0005-0000-0000-0000731D0000}"/>
    <cellStyle name="Comma 2 121" xfId="8082" hidden="1" xr:uid="{00000000-0005-0000-0000-0000951F0000}"/>
    <cellStyle name="Comma 2 121" xfId="8356" hidden="1" xr:uid="{00000000-0005-0000-0000-0000A7200000}"/>
    <cellStyle name="Comma 2 121" xfId="8567" hidden="1" xr:uid="{00000000-0005-0000-0000-00007A210000}"/>
    <cellStyle name="Comma 2 121" xfId="8631" hidden="1" xr:uid="{00000000-0005-0000-0000-0000BA210000}"/>
    <cellStyle name="Comma 2 121" xfId="9292" hidden="1" xr:uid="{00000000-0005-0000-0000-00004F240000}"/>
    <cellStyle name="Comma 2 121" xfId="9838" hidden="1" xr:uid="{00000000-0005-0000-0000-000071260000}"/>
    <cellStyle name="Comma 2 121" xfId="10112" hidden="1" xr:uid="{00000000-0005-0000-0000-000083270000}"/>
    <cellStyle name="Comma 2 121" xfId="10323" hidden="1" xr:uid="{00000000-0005-0000-0000-000056280000}"/>
    <cellStyle name="Comma 2 121" xfId="10387" hidden="1" xr:uid="{00000000-0005-0000-0000-000096280000}"/>
    <cellStyle name="Comma 2 121" xfId="11048" hidden="1" xr:uid="{00000000-0005-0000-0000-00002B2B0000}"/>
    <cellStyle name="Comma 2 121" xfId="11594" hidden="1" xr:uid="{00000000-0005-0000-0000-00004D2D0000}"/>
    <cellStyle name="Comma 2 121" xfId="11868" hidden="1" xr:uid="{00000000-0005-0000-0000-00005F2E0000}"/>
    <cellStyle name="Comma 2 121" xfId="12079" hidden="1" xr:uid="{00000000-0005-0000-0000-0000322F0000}"/>
    <cellStyle name="Comma 2 121" xfId="12143" hidden="1" xr:uid="{00000000-0005-0000-0000-0000722F0000}"/>
    <cellStyle name="Comma 2 121" xfId="12804" hidden="1" xr:uid="{00000000-0005-0000-0000-000007320000}"/>
    <cellStyle name="Comma 2 121" xfId="13350" hidden="1" xr:uid="{00000000-0005-0000-0000-000029340000}"/>
    <cellStyle name="Comma 2 121" xfId="13624" hidden="1" xr:uid="{00000000-0005-0000-0000-00003B350000}"/>
    <cellStyle name="Comma 2 121" xfId="13835" hidden="1" xr:uid="{00000000-0005-0000-0000-00000E360000}"/>
    <cellStyle name="Comma 2 121" xfId="13899" hidden="1" xr:uid="{00000000-0005-0000-0000-00004E360000}"/>
    <cellStyle name="Comma 2 121" xfId="14560" hidden="1" xr:uid="{00000000-0005-0000-0000-0000E3380000}"/>
    <cellStyle name="Comma 2 121" xfId="15106" hidden="1" xr:uid="{00000000-0005-0000-0000-0000053B0000}"/>
    <cellStyle name="Comma 2 121" xfId="15380" hidden="1" xr:uid="{00000000-0005-0000-0000-0000173C0000}"/>
    <cellStyle name="Comma 2 121" xfId="15591" hidden="1" xr:uid="{00000000-0005-0000-0000-0000EA3C0000}"/>
    <cellStyle name="Comma 2 121" xfId="15655" hidden="1" xr:uid="{00000000-0005-0000-0000-00002A3D0000}"/>
    <cellStyle name="Comma 2 121" xfId="16313" hidden="1" xr:uid="{00000000-0005-0000-0000-0000BC3F0000}"/>
    <cellStyle name="Comma 2 121" xfId="16859" hidden="1" xr:uid="{00000000-0005-0000-0000-0000DE410000}"/>
    <cellStyle name="Comma 2 121" xfId="17133" hidden="1" xr:uid="{00000000-0005-0000-0000-0000F0420000}"/>
    <cellStyle name="Comma 2 121" xfId="17344" hidden="1" xr:uid="{00000000-0005-0000-0000-0000C3430000}"/>
    <cellStyle name="Comma 2 121" xfId="17407" hidden="1" xr:uid="{00000000-0005-0000-0000-000002440000}"/>
    <cellStyle name="Comma 2 121" xfId="18063" hidden="1" xr:uid="{00000000-0005-0000-0000-000092460000}"/>
    <cellStyle name="Comma 2 121" xfId="18609" hidden="1" xr:uid="{00000000-0005-0000-0000-0000B4480000}"/>
    <cellStyle name="Comma 2 121" xfId="18883" hidden="1" xr:uid="{00000000-0005-0000-0000-0000C6490000}"/>
    <cellStyle name="Comma 2 121" xfId="19094" hidden="1" xr:uid="{00000000-0005-0000-0000-0000994A0000}"/>
    <cellStyle name="Comma 2 121" xfId="19156" hidden="1" xr:uid="{00000000-0005-0000-0000-0000D74A0000}"/>
    <cellStyle name="Comma 2 121" xfId="19807" hidden="1" xr:uid="{00000000-0005-0000-0000-0000624D0000}"/>
    <cellStyle name="Comma 2 121" xfId="20353" hidden="1" xr:uid="{00000000-0005-0000-0000-0000844F0000}"/>
    <cellStyle name="Comma 2 121" xfId="20627" hidden="1" xr:uid="{00000000-0005-0000-0000-000096500000}"/>
    <cellStyle name="Comma 2 121" xfId="20838" hidden="1" xr:uid="{00000000-0005-0000-0000-000069510000}"/>
    <cellStyle name="Comma 2 121" xfId="20899" hidden="1" xr:uid="{00000000-0005-0000-0000-0000A6510000}"/>
    <cellStyle name="Comma 2 121" xfId="21541" hidden="1" xr:uid="{00000000-0005-0000-0000-000028540000}"/>
    <cellStyle name="Comma 2 121" xfId="22087" hidden="1" xr:uid="{00000000-0005-0000-0000-00004A560000}"/>
    <cellStyle name="Comma 2 121" xfId="22361" hidden="1" xr:uid="{00000000-0005-0000-0000-00005C570000}"/>
    <cellStyle name="Comma 2 121" xfId="22572" hidden="1" xr:uid="{00000000-0005-0000-0000-00002F580000}"/>
    <cellStyle name="Comma 2 121" xfId="22631" hidden="1" xr:uid="{00000000-0005-0000-0000-00006A580000}"/>
    <cellStyle name="Comma 2 121" xfId="23267" hidden="1" xr:uid="{00000000-0005-0000-0000-0000E65A0000}"/>
    <cellStyle name="Comma 2 121" xfId="23811" hidden="1" xr:uid="{00000000-0005-0000-0000-0000065D0000}"/>
    <cellStyle name="Comma 2 121" xfId="24085" hidden="1" xr:uid="{00000000-0005-0000-0000-0000185E0000}"/>
    <cellStyle name="Comma 2 121" xfId="24296" hidden="1" xr:uid="{00000000-0005-0000-0000-0000EB5E0000}"/>
    <cellStyle name="Comma 2 121" xfId="24355" hidden="1" xr:uid="{00000000-0005-0000-0000-0000265F0000}"/>
    <cellStyle name="Comma 2 121" xfId="24975" hidden="1" xr:uid="{00000000-0005-0000-0000-000092610000}"/>
    <cellStyle name="Comma 2 121" xfId="25518" hidden="1" xr:uid="{00000000-0005-0000-0000-0000B1630000}"/>
    <cellStyle name="Comma 2 121" xfId="25792" hidden="1" xr:uid="{00000000-0005-0000-0000-0000C3640000}"/>
    <cellStyle name="Comma 2 121" xfId="26003" hidden="1" xr:uid="{00000000-0005-0000-0000-000096650000}"/>
    <cellStyle name="Comma 2 121" xfId="26060" hidden="1" xr:uid="{00000000-0005-0000-0000-0000CF650000}"/>
    <cellStyle name="Comma 2 121" xfId="26670" hidden="1" xr:uid="{00000000-0005-0000-0000-000031680000}"/>
    <cellStyle name="Comma 2 121" xfId="27212" hidden="1" xr:uid="{00000000-0005-0000-0000-00004F6A0000}"/>
    <cellStyle name="Comma 2 121" xfId="27486" hidden="1" xr:uid="{00000000-0005-0000-0000-0000616B0000}"/>
    <cellStyle name="Comma 2 121" xfId="27697" hidden="1" xr:uid="{00000000-0005-0000-0000-0000346C0000}"/>
    <cellStyle name="Comma 2 121" xfId="27752" hidden="1" xr:uid="{00000000-0005-0000-0000-00006B6C0000}"/>
    <cellStyle name="Comma 2 121" xfId="28335" hidden="1" xr:uid="{00000000-0005-0000-0000-0000B26E0000}"/>
    <cellStyle name="Comma 2 121" xfId="28873" hidden="1" xr:uid="{00000000-0005-0000-0000-0000CC700000}"/>
    <cellStyle name="Comma 2 121" xfId="29147" hidden="1" xr:uid="{00000000-0005-0000-0000-0000DE710000}"/>
    <cellStyle name="Comma 2 121" xfId="29358" hidden="1" xr:uid="{00000000-0005-0000-0000-0000B1720000}"/>
    <cellStyle name="Comma 2 121" xfId="29411" hidden="1" xr:uid="{00000000-0005-0000-0000-0000E6720000}"/>
    <cellStyle name="Comma 2 121" xfId="29971" hidden="1" xr:uid="{00000000-0005-0000-0000-000016750000}"/>
    <cellStyle name="Comma 2 121" xfId="30508" hidden="1" xr:uid="{00000000-0005-0000-0000-00002F770000}"/>
    <cellStyle name="Comma 2 121" xfId="30782" hidden="1" xr:uid="{00000000-0005-0000-0000-000041780000}"/>
    <cellStyle name="Comma 2 121" xfId="30993" hidden="1" xr:uid="{00000000-0005-0000-0000-000014790000}"/>
    <cellStyle name="Comma 2 121" xfId="31043" hidden="1" xr:uid="{00000000-0005-0000-0000-000046790000}"/>
    <cellStyle name="Comma 2 121" xfId="31507" hidden="1" xr:uid="{00000000-0005-0000-0000-0000167B0000}"/>
    <cellStyle name="Comma 2 121" xfId="32918" hidden="1" xr:uid="{BE1A0EB6-3205-4EDE-8A69-C637F501B806}"/>
    <cellStyle name="Comma 2 121" xfId="33553" hidden="1" xr:uid="{43AB6946-FE22-4DE8-8C11-289590B2CB0D}"/>
    <cellStyle name="Comma 2 121" xfId="34091" hidden="1" xr:uid="{39AF59DE-7AD3-4AAC-8950-C760125E6044}"/>
    <cellStyle name="Comma 2 121" xfId="34365" hidden="1" xr:uid="{0C425B58-DF75-425E-9EC8-E8218D06D220}"/>
    <cellStyle name="Comma 2 121" xfId="34576" hidden="1" xr:uid="{68319740-3CB6-42C4-94F5-1C9F616F36C2}"/>
    <cellStyle name="Comma 2 121" xfId="36675" hidden="1" xr:uid="{C41E3EC2-2EE9-4520-958D-CD845B27EB8A}"/>
    <cellStyle name="Comma 2 121" xfId="37336" hidden="1" xr:uid="{C35D2380-9759-412C-BB23-39345360AB8D}"/>
    <cellStyle name="Comma 2 121" xfId="37882" hidden="1" xr:uid="{642DD3A5-C036-4274-9BA8-5C8D2786A943}"/>
    <cellStyle name="Comma 2 121" xfId="38156" hidden="1" xr:uid="{8B1AB8D4-AAA1-4C37-B078-F8020BC18C02}"/>
    <cellStyle name="Comma 2 121" xfId="38367" hidden="1" xr:uid="{A6E930CF-7279-4C8E-B153-950CF38CB0F4}"/>
    <cellStyle name="Comma 2 121" xfId="38894" hidden="1" xr:uid="{E81434EE-5C0F-407D-B257-BE9538B2FAE9}"/>
    <cellStyle name="Comma 2 121" xfId="39555" hidden="1" xr:uid="{143F6C8C-865A-4A06-82BF-D1F399751FEA}"/>
    <cellStyle name="Comma 2 121" xfId="40101" hidden="1" xr:uid="{0F31B8E4-1199-43F3-93FE-9FC3547ACDFA}"/>
    <cellStyle name="Comma 2 121" xfId="40375" hidden="1" xr:uid="{8E963D4B-06BE-4FA0-86ED-8B019EA774B5}"/>
    <cellStyle name="Comma 2 121" xfId="40586" hidden="1" xr:uid="{F5FB864D-7587-49AE-A9FC-E36006E327B3}"/>
    <cellStyle name="Comma 2 121" xfId="40650" hidden="1" xr:uid="{039A757A-C8C8-479E-8BC8-E773ED125DD7}"/>
    <cellStyle name="Comma 2 121" xfId="41311" hidden="1" xr:uid="{073B0771-86B9-4AFF-9C56-32010BB59B3A}"/>
    <cellStyle name="Comma 2 121" xfId="41857" hidden="1" xr:uid="{FC5F470B-FB52-4F1D-9817-3F6FF1C7F058}"/>
    <cellStyle name="Comma 2 121" xfId="42131" hidden="1" xr:uid="{449200D9-F1B9-48DE-A5EC-DAF85574A71C}"/>
    <cellStyle name="Comma 2 121" xfId="42342" hidden="1" xr:uid="{70BEEBEE-F630-45B5-A733-5008BB6F2DE5}"/>
    <cellStyle name="Comma 2 121" xfId="42406" hidden="1" xr:uid="{97D9636A-E0DD-46EC-841A-8477FA1FE743}"/>
    <cellStyle name="Comma 2 121" xfId="43067" hidden="1" xr:uid="{7BD3DAF2-955E-4345-B3A6-463560946423}"/>
    <cellStyle name="Comma 2 121" xfId="43613" hidden="1" xr:uid="{2455B2EB-294A-4E77-A8A7-CC1C3DFDDB22}"/>
    <cellStyle name="Comma 2 121" xfId="43887" hidden="1" xr:uid="{130F3A54-1142-40F1-94B3-822ADDBEC1DE}"/>
    <cellStyle name="Comma 2 121" xfId="44098" hidden="1" xr:uid="{242C5151-3230-489D-AEC2-2CFB8D453790}"/>
    <cellStyle name="Comma 2 121" xfId="44162" hidden="1" xr:uid="{6850DF04-5939-4E57-82F3-474E004BB56A}"/>
    <cellStyle name="Comma 2 121" xfId="44823" hidden="1" xr:uid="{23261E7B-8210-4F38-8A4C-75CE3860B6B6}"/>
    <cellStyle name="Comma 2 121" xfId="45369" hidden="1" xr:uid="{6EA4020C-C47A-4591-A6CC-A2903A7A9C6A}"/>
    <cellStyle name="Comma 2 121" xfId="45643" hidden="1" xr:uid="{8F454E47-D9E3-48C4-BC8B-E3D9D27C4280}"/>
    <cellStyle name="Comma 2 121" xfId="45854" hidden="1" xr:uid="{EBD64298-67D4-4586-819D-0B9484A16928}"/>
    <cellStyle name="Comma 2 121" xfId="45918" hidden="1" xr:uid="{BE587595-F792-4A8D-A4A1-EFFC7A1D00D2}"/>
    <cellStyle name="Comma 2 121" xfId="46579" hidden="1" xr:uid="{B37987FA-2048-4C98-8201-893078F5DA53}"/>
    <cellStyle name="Comma 2 121" xfId="47125" hidden="1" xr:uid="{86563C17-6452-4DEF-AE47-AC96D66F8E5B}"/>
    <cellStyle name="Comma 2 121" xfId="47399" hidden="1" xr:uid="{4FEB8D01-4DE9-42E3-95D5-E38817A92673}"/>
    <cellStyle name="Comma 2 121" xfId="47610" hidden="1" xr:uid="{05ADFF60-1043-4347-B1FD-73EE31A0003A}"/>
    <cellStyle name="Comma 2 121" xfId="47674" hidden="1" xr:uid="{7EFD6BD3-7199-4FE0-B844-597AC1D9D4F2}"/>
    <cellStyle name="Comma 2 121" xfId="48332" hidden="1" xr:uid="{5A91F0F1-70C4-4112-B434-19DA9DF29BD2}"/>
    <cellStyle name="Comma 2 121" xfId="48878" hidden="1" xr:uid="{9B800368-FFDC-4A84-9543-67BD7C7667CB}"/>
    <cellStyle name="Comma 2 121" xfId="49152" hidden="1" xr:uid="{99A4C8C4-1271-4961-AAD9-DFDE1E9DCAA5}"/>
    <cellStyle name="Comma 2 121" xfId="49363" hidden="1" xr:uid="{6F8B3EAF-A3AC-4FD1-AF9C-0C576486387F}"/>
    <cellStyle name="Comma 2 121" xfId="49426" hidden="1" xr:uid="{84546F77-1347-4E2E-9A4F-F1DDBE547DD3}"/>
    <cellStyle name="Comma 2 121" xfId="50082" hidden="1" xr:uid="{5BFE2A89-D3D5-4AF9-B506-52659517A087}"/>
    <cellStyle name="Comma 2 121" xfId="50628" hidden="1" xr:uid="{25B693AA-F0E6-4871-932B-9C124A6D3D6F}"/>
    <cellStyle name="Comma 2 121" xfId="50902" hidden="1" xr:uid="{E0A90327-34D5-43CB-819B-70983D4D7169}"/>
    <cellStyle name="Comma 2 121" xfId="51113" hidden="1" xr:uid="{2FC57424-9056-49F7-A810-D01EA2014422}"/>
    <cellStyle name="Comma 2 121" xfId="51175" hidden="1" xr:uid="{E3417D20-EEAD-42B5-8A97-993FA1C2B5BD}"/>
    <cellStyle name="Comma 2 121" xfId="51826" hidden="1" xr:uid="{0EB7A164-9142-4D35-A56E-55B197A6568C}"/>
    <cellStyle name="Comma 2 121" xfId="52372" hidden="1" xr:uid="{8ACFFFB5-D84E-4BED-8DDE-BEE673A1098F}"/>
    <cellStyle name="Comma 2 121" xfId="52646" hidden="1" xr:uid="{5625126C-5399-43AC-B842-BD98FFBF26CF}"/>
    <cellStyle name="Comma 2 121" xfId="52857" hidden="1" xr:uid="{21617CF0-E8E7-4082-AA69-3D52A464DA3B}"/>
    <cellStyle name="Comma 2 121" xfId="52918" hidden="1" xr:uid="{77ED6D2C-B2FE-4651-8834-7CE792FE8974}"/>
    <cellStyle name="Comma 2 121" xfId="53560" hidden="1" xr:uid="{09AEA8C2-A308-4317-B8EE-1B429E506BF3}"/>
    <cellStyle name="Comma 2 121" xfId="54106" hidden="1" xr:uid="{9CF6BDE3-2A72-4D9F-B79E-F4C48DC8401C}"/>
    <cellStyle name="Comma 2 121" xfId="54380" hidden="1" xr:uid="{4E3B8664-3BFF-476C-AFDA-72A814E9758F}"/>
    <cellStyle name="Comma 2 121" xfId="54591" hidden="1" xr:uid="{760C57AC-511A-4CE8-8EF9-065C5C19DA2D}"/>
    <cellStyle name="Comma 2 121" xfId="54650" hidden="1" xr:uid="{A33BA39A-9051-4570-BD3B-0241BFA5B73C}"/>
    <cellStyle name="Comma 2 121" xfId="55286" hidden="1" xr:uid="{271EEB9F-0A5F-4D7E-A4EB-D6744E3A6909}"/>
    <cellStyle name="Comma 2 121" xfId="55830" hidden="1" xr:uid="{9E43F4BB-F4AA-4019-9457-BFA5BC4FE06B}"/>
    <cellStyle name="Comma 2 121" xfId="56104" hidden="1" xr:uid="{F2086928-9830-4EA0-A785-E50DB5D9F729}"/>
    <cellStyle name="Comma 2 121" xfId="56315" hidden="1" xr:uid="{A087A26B-A6A0-463E-BC14-58E1C94522B9}"/>
    <cellStyle name="Comma 2 121" xfId="56374" hidden="1" xr:uid="{5555756D-F79E-4D3D-AA3C-76885F9983AD}"/>
    <cellStyle name="Comma 2 121" xfId="56994" hidden="1" xr:uid="{8D214091-7E84-47B1-9EF7-1E1FF7887439}"/>
    <cellStyle name="Comma 2 121" xfId="57537" hidden="1" xr:uid="{DDAB7850-7866-4D62-A342-F255F0D6CBFC}"/>
    <cellStyle name="Comma 2 121" xfId="57811" hidden="1" xr:uid="{5EEC514D-615E-4607-98CC-0732E08BA037}"/>
    <cellStyle name="Comma 2 121" xfId="58022" hidden="1" xr:uid="{EB8CB71D-F201-425D-8418-7C526ED5E572}"/>
    <cellStyle name="Comma 2 121" xfId="58079" hidden="1" xr:uid="{F03EB32A-557E-4DF6-AED8-F772D9BFC63D}"/>
    <cellStyle name="Comma 2 121" xfId="58689" hidden="1" xr:uid="{F4B38174-A055-4175-B1C8-BE36DB4464B9}"/>
    <cellStyle name="Comma 2 121" xfId="59231" hidden="1" xr:uid="{373B36E4-4641-49A5-BC61-624601E151FF}"/>
    <cellStyle name="Comma 2 121" xfId="59505" hidden="1" xr:uid="{1880D896-F0FD-4A95-A604-193EB07B249D}"/>
    <cellStyle name="Comma 2 121" xfId="59716" hidden="1" xr:uid="{B386B86A-2351-46C8-8742-6161F0B15C31}"/>
    <cellStyle name="Comma 2 121" xfId="59771" hidden="1" xr:uid="{43030475-A846-4F4C-87E4-DB36121311E9}"/>
    <cellStyle name="Comma 2 121" xfId="60354" hidden="1" xr:uid="{D2CED96E-F343-4175-950D-95A6752BA775}"/>
    <cellStyle name="Comma 2 121" xfId="60892" hidden="1" xr:uid="{020B306E-645F-462C-AD95-31846496F875}"/>
    <cellStyle name="Comma 2 121" xfId="61166" hidden="1" xr:uid="{905E6EF7-6329-4BAF-ACB9-0D5391770AB8}"/>
    <cellStyle name="Comma 2 121" xfId="61377" hidden="1" xr:uid="{EA254EB6-10BD-4661-B122-B415FA7619FA}"/>
    <cellStyle name="Comma 2 121" xfId="61430" hidden="1" xr:uid="{DB1886E1-6370-486E-9EB4-753EC26707EF}"/>
    <cellStyle name="Comma 2 121" xfId="61990" hidden="1" xr:uid="{B04F8F66-4F17-498D-A967-487E7C023C39}"/>
    <cellStyle name="Comma 2 121" xfId="62527" hidden="1" xr:uid="{B3AE7D8A-69F6-4818-B1E3-F2C1B9EF0867}"/>
    <cellStyle name="Comma 2 121" xfId="62801" hidden="1" xr:uid="{C3337030-1430-4719-90AC-F2C6CCF8DDF7}"/>
    <cellStyle name="Comma 2 121" xfId="63012" hidden="1" xr:uid="{C76F4178-95B2-4125-B2AA-29A5ADE51482}"/>
    <cellStyle name="Comma 2 121" xfId="63062" hidden="1" xr:uid="{22A0DFE1-191A-43CE-8490-74B1E6ECBAB4}"/>
    <cellStyle name="Comma 2 121" xfId="63526" hidden="1" xr:uid="{3C7C724F-60E2-4485-AC4A-28C1252D4C6F}"/>
    <cellStyle name="Comma 2 122" xfId="868" hidden="1" xr:uid="{00000000-0005-0000-0000-000067030000}"/>
    <cellStyle name="Comma 2 122" xfId="1523" hidden="1" xr:uid="{00000000-0005-0000-0000-0000F6050000}"/>
    <cellStyle name="Comma 2 122" xfId="2063" hidden="1" xr:uid="{00000000-0005-0000-0000-000012080000}"/>
    <cellStyle name="Comma 2 122" xfId="2337" hidden="1" xr:uid="{00000000-0005-0000-0000-000024090000}"/>
    <cellStyle name="Comma 2 122" xfId="2548" hidden="1" xr:uid="{00000000-0005-0000-0000-0000F7090000}"/>
    <cellStyle name="Comma 2 122" xfId="4659" hidden="1" xr:uid="{00000000-0005-0000-0000-000036120000}"/>
    <cellStyle name="Comma 2 122" xfId="5320" hidden="1" xr:uid="{00000000-0005-0000-0000-0000CB140000}"/>
    <cellStyle name="Comma 2 122" xfId="5865" hidden="1" xr:uid="{00000000-0005-0000-0000-0000EC160000}"/>
    <cellStyle name="Comma 2 122" xfId="6139" hidden="1" xr:uid="{00000000-0005-0000-0000-0000FE170000}"/>
    <cellStyle name="Comma 2 122" xfId="6350" hidden="1" xr:uid="{00000000-0005-0000-0000-0000D1180000}"/>
    <cellStyle name="Comma 2 122" xfId="6878" hidden="1" xr:uid="{00000000-0005-0000-0000-0000E11A0000}"/>
    <cellStyle name="Comma 2 122" xfId="7539" hidden="1" xr:uid="{00000000-0005-0000-0000-0000761D0000}"/>
    <cellStyle name="Comma 2 122" xfId="8084" hidden="1" xr:uid="{00000000-0005-0000-0000-0000971F0000}"/>
    <cellStyle name="Comma 2 122" xfId="8358" hidden="1" xr:uid="{00000000-0005-0000-0000-0000A9200000}"/>
    <cellStyle name="Comma 2 122" xfId="8569" hidden="1" xr:uid="{00000000-0005-0000-0000-00007C210000}"/>
    <cellStyle name="Comma 2 122" xfId="8634" hidden="1" xr:uid="{00000000-0005-0000-0000-0000BD210000}"/>
    <cellStyle name="Comma 2 122" xfId="9295" hidden="1" xr:uid="{00000000-0005-0000-0000-000052240000}"/>
    <cellStyle name="Comma 2 122" xfId="9840" hidden="1" xr:uid="{00000000-0005-0000-0000-000073260000}"/>
    <cellStyle name="Comma 2 122" xfId="10114" hidden="1" xr:uid="{00000000-0005-0000-0000-000085270000}"/>
    <cellStyle name="Comma 2 122" xfId="10325" hidden="1" xr:uid="{00000000-0005-0000-0000-000058280000}"/>
    <cellStyle name="Comma 2 122" xfId="10390" hidden="1" xr:uid="{00000000-0005-0000-0000-000099280000}"/>
    <cellStyle name="Comma 2 122" xfId="11051" hidden="1" xr:uid="{00000000-0005-0000-0000-00002E2B0000}"/>
    <cellStyle name="Comma 2 122" xfId="11596" hidden="1" xr:uid="{00000000-0005-0000-0000-00004F2D0000}"/>
    <cellStyle name="Comma 2 122" xfId="11870" hidden="1" xr:uid="{00000000-0005-0000-0000-0000612E0000}"/>
    <cellStyle name="Comma 2 122" xfId="12081" hidden="1" xr:uid="{00000000-0005-0000-0000-0000342F0000}"/>
    <cellStyle name="Comma 2 122" xfId="12146" hidden="1" xr:uid="{00000000-0005-0000-0000-0000752F0000}"/>
    <cellStyle name="Comma 2 122" xfId="12807" hidden="1" xr:uid="{00000000-0005-0000-0000-00000A320000}"/>
    <cellStyle name="Comma 2 122" xfId="13352" hidden="1" xr:uid="{00000000-0005-0000-0000-00002B340000}"/>
    <cellStyle name="Comma 2 122" xfId="13626" hidden="1" xr:uid="{00000000-0005-0000-0000-00003D350000}"/>
    <cellStyle name="Comma 2 122" xfId="13837" hidden="1" xr:uid="{00000000-0005-0000-0000-000010360000}"/>
    <cellStyle name="Comma 2 122" xfId="13902" hidden="1" xr:uid="{00000000-0005-0000-0000-000051360000}"/>
    <cellStyle name="Comma 2 122" xfId="14563" hidden="1" xr:uid="{00000000-0005-0000-0000-0000E6380000}"/>
    <cellStyle name="Comma 2 122" xfId="15108" hidden="1" xr:uid="{00000000-0005-0000-0000-0000073B0000}"/>
    <cellStyle name="Comma 2 122" xfId="15382" hidden="1" xr:uid="{00000000-0005-0000-0000-0000193C0000}"/>
    <cellStyle name="Comma 2 122" xfId="15593" hidden="1" xr:uid="{00000000-0005-0000-0000-0000EC3C0000}"/>
    <cellStyle name="Comma 2 122" xfId="15658" hidden="1" xr:uid="{00000000-0005-0000-0000-00002D3D0000}"/>
    <cellStyle name="Comma 2 122" xfId="16316" hidden="1" xr:uid="{00000000-0005-0000-0000-0000BF3F0000}"/>
    <cellStyle name="Comma 2 122" xfId="16861" hidden="1" xr:uid="{00000000-0005-0000-0000-0000E0410000}"/>
    <cellStyle name="Comma 2 122" xfId="17135" hidden="1" xr:uid="{00000000-0005-0000-0000-0000F2420000}"/>
    <cellStyle name="Comma 2 122" xfId="17346" hidden="1" xr:uid="{00000000-0005-0000-0000-0000C5430000}"/>
    <cellStyle name="Comma 2 122" xfId="17410" hidden="1" xr:uid="{00000000-0005-0000-0000-000005440000}"/>
    <cellStyle name="Comma 2 122" xfId="18066" hidden="1" xr:uid="{00000000-0005-0000-0000-000095460000}"/>
    <cellStyle name="Comma 2 122" xfId="18611" hidden="1" xr:uid="{00000000-0005-0000-0000-0000B6480000}"/>
    <cellStyle name="Comma 2 122" xfId="18885" hidden="1" xr:uid="{00000000-0005-0000-0000-0000C8490000}"/>
    <cellStyle name="Comma 2 122" xfId="19096" hidden="1" xr:uid="{00000000-0005-0000-0000-00009B4A0000}"/>
    <cellStyle name="Comma 2 122" xfId="19159" hidden="1" xr:uid="{00000000-0005-0000-0000-0000DA4A0000}"/>
    <cellStyle name="Comma 2 122" xfId="19810" hidden="1" xr:uid="{00000000-0005-0000-0000-0000654D0000}"/>
    <cellStyle name="Comma 2 122" xfId="20355" hidden="1" xr:uid="{00000000-0005-0000-0000-0000864F0000}"/>
    <cellStyle name="Comma 2 122" xfId="20629" hidden="1" xr:uid="{00000000-0005-0000-0000-000098500000}"/>
    <cellStyle name="Comma 2 122" xfId="20840" hidden="1" xr:uid="{00000000-0005-0000-0000-00006B510000}"/>
    <cellStyle name="Comma 2 122" xfId="20902" hidden="1" xr:uid="{00000000-0005-0000-0000-0000A9510000}"/>
    <cellStyle name="Comma 2 122" xfId="21544" hidden="1" xr:uid="{00000000-0005-0000-0000-00002B540000}"/>
    <cellStyle name="Comma 2 122" xfId="22089" hidden="1" xr:uid="{00000000-0005-0000-0000-00004C560000}"/>
    <cellStyle name="Comma 2 122" xfId="22363" hidden="1" xr:uid="{00000000-0005-0000-0000-00005E570000}"/>
    <cellStyle name="Comma 2 122" xfId="22574" hidden="1" xr:uid="{00000000-0005-0000-0000-000031580000}"/>
    <cellStyle name="Comma 2 122" xfId="22634" hidden="1" xr:uid="{00000000-0005-0000-0000-00006D580000}"/>
    <cellStyle name="Comma 2 122" xfId="23270" hidden="1" xr:uid="{00000000-0005-0000-0000-0000E95A0000}"/>
    <cellStyle name="Comma 2 122" xfId="23813" hidden="1" xr:uid="{00000000-0005-0000-0000-0000085D0000}"/>
    <cellStyle name="Comma 2 122" xfId="24087" hidden="1" xr:uid="{00000000-0005-0000-0000-00001A5E0000}"/>
    <cellStyle name="Comma 2 122" xfId="24298" hidden="1" xr:uid="{00000000-0005-0000-0000-0000ED5E0000}"/>
    <cellStyle name="Comma 2 122" xfId="24358" hidden="1" xr:uid="{00000000-0005-0000-0000-0000295F0000}"/>
    <cellStyle name="Comma 2 122" xfId="24978" hidden="1" xr:uid="{00000000-0005-0000-0000-000095610000}"/>
    <cellStyle name="Comma 2 122" xfId="25520" hidden="1" xr:uid="{00000000-0005-0000-0000-0000B3630000}"/>
    <cellStyle name="Comma 2 122" xfId="25794" hidden="1" xr:uid="{00000000-0005-0000-0000-0000C5640000}"/>
    <cellStyle name="Comma 2 122" xfId="26005" hidden="1" xr:uid="{00000000-0005-0000-0000-000098650000}"/>
    <cellStyle name="Comma 2 122" xfId="26063" hidden="1" xr:uid="{00000000-0005-0000-0000-0000D2650000}"/>
    <cellStyle name="Comma 2 122" xfId="26673" hidden="1" xr:uid="{00000000-0005-0000-0000-000034680000}"/>
    <cellStyle name="Comma 2 122" xfId="27214" hidden="1" xr:uid="{00000000-0005-0000-0000-0000516A0000}"/>
    <cellStyle name="Comma 2 122" xfId="27488" hidden="1" xr:uid="{00000000-0005-0000-0000-0000636B0000}"/>
    <cellStyle name="Comma 2 122" xfId="27699" hidden="1" xr:uid="{00000000-0005-0000-0000-0000366C0000}"/>
    <cellStyle name="Comma 2 122" xfId="27755" hidden="1" xr:uid="{00000000-0005-0000-0000-00006E6C0000}"/>
    <cellStyle name="Comma 2 122" xfId="28338" hidden="1" xr:uid="{00000000-0005-0000-0000-0000B56E0000}"/>
    <cellStyle name="Comma 2 122" xfId="28875" hidden="1" xr:uid="{00000000-0005-0000-0000-0000CE700000}"/>
    <cellStyle name="Comma 2 122" xfId="29149" hidden="1" xr:uid="{00000000-0005-0000-0000-0000E0710000}"/>
    <cellStyle name="Comma 2 122" xfId="29360" hidden="1" xr:uid="{00000000-0005-0000-0000-0000B3720000}"/>
    <cellStyle name="Comma 2 122" xfId="29413" hidden="1" xr:uid="{00000000-0005-0000-0000-0000E8720000}"/>
    <cellStyle name="Comma 2 122" xfId="29974" hidden="1" xr:uid="{00000000-0005-0000-0000-000019750000}"/>
    <cellStyle name="Comma 2 122" xfId="30510" hidden="1" xr:uid="{00000000-0005-0000-0000-000031770000}"/>
    <cellStyle name="Comma 2 122" xfId="30784" hidden="1" xr:uid="{00000000-0005-0000-0000-000043780000}"/>
    <cellStyle name="Comma 2 122" xfId="30995" hidden="1" xr:uid="{00000000-0005-0000-0000-000016790000}"/>
    <cellStyle name="Comma 2 122" xfId="31044" hidden="1" xr:uid="{00000000-0005-0000-0000-000047790000}"/>
    <cellStyle name="Comma 2 122" xfId="31509" hidden="1" xr:uid="{00000000-0005-0000-0000-0000187B0000}"/>
    <cellStyle name="Comma 2 122" xfId="32921" hidden="1" xr:uid="{026231F8-39E8-4F36-8985-1B454AED4B9A}"/>
    <cellStyle name="Comma 2 122" xfId="33556" hidden="1" xr:uid="{746B2A55-AAE2-4C6C-A18C-48D2BB660612}"/>
    <cellStyle name="Comma 2 122" xfId="34093" hidden="1" xr:uid="{6C319190-13FA-4645-AECE-95557AA87EBE}"/>
    <cellStyle name="Comma 2 122" xfId="34367" hidden="1" xr:uid="{FE5BFA0C-CA6B-4D74-8D9B-0CF1DB6229E1}"/>
    <cellStyle name="Comma 2 122" xfId="34578" hidden="1" xr:uid="{B23BB823-547C-436B-9A6F-9EE64D73013C}"/>
    <cellStyle name="Comma 2 122" xfId="36678" hidden="1" xr:uid="{D2303129-BBD4-49DD-B1B6-7B5A3A12B9CD}"/>
    <cellStyle name="Comma 2 122" xfId="37339" hidden="1" xr:uid="{A5B3125F-7976-43F9-A0D1-2C9135BEA5F2}"/>
    <cellStyle name="Comma 2 122" xfId="37884" hidden="1" xr:uid="{1BA72FC6-A1DF-4DCB-8EE7-FD4E9491E24E}"/>
    <cellStyle name="Comma 2 122" xfId="38158" hidden="1" xr:uid="{74B4AEBC-E337-49B6-8B7F-8EAA5C4A5EA1}"/>
    <cellStyle name="Comma 2 122" xfId="38369" hidden="1" xr:uid="{6E4F5D60-A81B-4D82-AA7C-8712D9769B5E}"/>
    <cellStyle name="Comma 2 122" xfId="38897" hidden="1" xr:uid="{0B5DA602-5742-4C9B-874B-D5C9D40AF60C}"/>
    <cellStyle name="Comma 2 122" xfId="39558" hidden="1" xr:uid="{9A6422CB-5E67-4AC5-91DC-47B6CD6B359F}"/>
    <cellStyle name="Comma 2 122" xfId="40103" hidden="1" xr:uid="{F04F7A52-D6A2-421D-A146-4AD99874CD6D}"/>
    <cellStyle name="Comma 2 122" xfId="40377" hidden="1" xr:uid="{8FDCE481-5F98-434C-86CA-6FF4B34435C4}"/>
    <cellStyle name="Comma 2 122" xfId="40588" hidden="1" xr:uid="{57A73E20-0633-45BD-A0B2-A806D5751F13}"/>
    <cellStyle name="Comma 2 122" xfId="40653" hidden="1" xr:uid="{E53BA7BD-3B36-4668-9427-19FEDD4011FE}"/>
    <cellStyle name="Comma 2 122" xfId="41314" hidden="1" xr:uid="{8B140927-DCCD-42C9-A5FC-7C39AADD6F7B}"/>
    <cellStyle name="Comma 2 122" xfId="41859" hidden="1" xr:uid="{3062BED8-DADF-4665-A3E2-FF9ACE6FDA41}"/>
    <cellStyle name="Comma 2 122" xfId="42133" hidden="1" xr:uid="{F9861CB0-7790-4ECC-87E1-6A3222D2882D}"/>
    <cellStyle name="Comma 2 122" xfId="42344" hidden="1" xr:uid="{7694F5A6-33C6-450E-A9DC-618BE8BD7EBD}"/>
    <cellStyle name="Comma 2 122" xfId="42409" hidden="1" xr:uid="{E4CA8CB6-1AB9-4DAD-B89F-2E0922025E3E}"/>
    <cellStyle name="Comma 2 122" xfId="43070" hidden="1" xr:uid="{ADA464A9-4901-4E7B-8CC3-05DF483D7B1B}"/>
    <cellStyle name="Comma 2 122" xfId="43615" hidden="1" xr:uid="{46B6101D-AAB4-4200-B717-3CA523DFDD4D}"/>
    <cellStyle name="Comma 2 122" xfId="43889" hidden="1" xr:uid="{10156B6C-62E4-4DA7-B306-3BF16F19867B}"/>
    <cellStyle name="Comma 2 122" xfId="44100" hidden="1" xr:uid="{BE1628A5-A134-4D8D-80A5-91AF3301D71D}"/>
    <cellStyle name="Comma 2 122" xfId="44165" hidden="1" xr:uid="{C30B97BE-992B-49D3-8E8E-355294FA19BF}"/>
    <cellStyle name="Comma 2 122" xfId="44826" hidden="1" xr:uid="{5650A7CE-0CCE-4746-8C19-09B878AA70FD}"/>
    <cellStyle name="Comma 2 122" xfId="45371" hidden="1" xr:uid="{156577A6-9AA4-4071-A16F-C951D85EF76D}"/>
    <cellStyle name="Comma 2 122" xfId="45645" hidden="1" xr:uid="{34EE5FA3-D23B-44CF-A56C-A8394F40F09B}"/>
    <cellStyle name="Comma 2 122" xfId="45856" hidden="1" xr:uid="{45FAE994-D5E5-4DBF-BB4A-66F83159C11E}"/>
    <cellStyle name="Comma 2 122" xfId="45921" hidden="1" xr:uid="{49A4A054-0CED-4280-BAD4-555BD58FC8BE}"/>
    <cellStyle name="Comma 2 122" xfId="46582" hidden="1" xr:uid="{59C14805-43D8-4BE3-807C-F102F1FC1D77}"/>
    <cellStyle name="Comma 2 122" xfId="47127" hidden="1" xr:uid="{C6CBA07E-5B63-4F17-A8BA-B6F4CBF031DE}"/>
    <cellStyle name="Comma 2 122" xfId="47401" hidden="1" xr:uid="{95D53B57-89BE-4A99-A809-61BD709244F9}"/>
    <cellStyle name="Comma 2 122" xfId="47612" hidden="1" xr:uid="{C0FC0779-62FD-48F0-AB8A-6883D229A23C}"/>
    <cellStyle name="Comma 2 122" xfId="47677" hidden="1" xr:uid="{B527E678-FA7F-4E39-93A0-BC9FB164EE55}"/>
    <cellStyle name="Comma 2 122" xfId="48335" hidden="1" xr:uid="{C7659A89-F8A6-4A4C-B9F8-9A721935B22C}"/>
    <cellStyle name="Comma 2 122" xfId="48880" hidden="1" xr:uid="{F28A21F8-14C0-4413-9975-FCDA7BCDE075}"/>
    <cellStyle name="Comma 2 122" xfId="49154" hidden="1" xr:uid="{54CF79F2-FE47-40F9-A250-87BB601C71FC}"/>
    <cellStyle name="Comma 2 122" xfId="49365" hidden="1" xr:uid="{758B454B-3276-47E9-8508-2E1D6D4074ED}"/>
    <cellStyle name="Comma 2 122" xfId="49429" hidden="1" xr:uid="{605444EE-1960-47A6-A2E1-ED7F22CDDBE5}"/>
    <cellStyle name="Comma 2 122" xfId="50085" hidden="1" xr:uid="{E644177A-1003-456C-AB81-024609483236}"/>
    <cellStyle name="Comma 2 122" xfId="50630" hidden="1" xr:uid="{1B4D55E4-7ACA-4AAA-BF95-E9F248E35A75}"/>
    <cellStyle name="Comma 2 122" xfId="50904" hidden="1" xr:uid="{88BDD57C-374E-4A53-9324-C48146A804C5}"/>
    <cellStyle name="Comma 2 122" xfId="51115" hidden="1" xr:uid="{B33051C2-A6EE-4FB0-B1D8-5B9297585D7F}"/>
    <cellStyle name="Comma 2 122" xfId="51178" hidden="1" xr:uid="{C1F4BEC1-BC21-4659-9622-C85BE3869F37}"/>
    <cellStyle name="Comma 2 122" xfId="51829" hidden="1" xr:uid="{C3D2E3F2-5ABB-42AD-8D3B-FF8A56C75DB8}"/>
    <cellStyle name="Comma 2 122" xfId="52374" hidden="1" xr:uid="{232DB84D-541A-4639-91DA-261D9289271F}"/>
    <cellStyle name="Comma 2 122" xfId="52648" hidden="1" xr:uid="{225190D7-D149-4072-8783-42F3330114D0}"/>
    <cellStyle name="Comma 2 122" xfId="52859" hidden="1" xr:uid="{99BB3451-30A3-4683-AB54-6206D3F37FB4}"/>
    <cellStyle name="Comma 2 122" xfId="52921" hidden="1" xr:uid="{4C8A4BAF-E803-40F8-8C9D-A79F7D563EC6}"/>
    <cellStyle name="Comma 2 122" xfId="53563" hidden="1" xr:uid="{5E9DBCDF-7DD7-4400-8B7D-D84D0FA0919A}"/>
    <cellStyle name="Comma 2 122" xfId="54108" hidden="1" xr:uid="{01C0CEE5-BA32-4813-8F6A-158042398B08}"/>
    <cellStyle name="Comma 2 122" xfId="54382" hidden="1" xr:uid="{F5BACD5E-4729-4638-8F53-A6A3D11D3E07}"/>
    <cellStyle name="Comma 2 122" xfId="54593" hidden="1" xr:uid="{EB8D3713-1D33-4363-9F18-C18AFB721DA2}"/>
    <cellStyle name="Comma 2 122" xfId="54653" hidden="1" xr:uid="{7B316636-5C00-422E-BDC3-EF70A3CBAE47}"/>
    <cellStyle name="Comma 2 122" xfId="55289" hidden="1" xr:uid="{2132AEAF-8CC2-492A-947A-65E10770E01B}"/>
    <cellStyle name="Comma 2 122" xfId="55832" hidden="1" xr:uid="{03FBA015-D495-4BF5-9C2F-2EC1F73580CB}"/>
    <cellStyle name="Comma 2 122" xfId="56106" hidden="1" xr:uid="{F6ADEC64-2DD0-4F3D-907A-B7394E9A4A0A}"/>
    <cellStyle name="Comma 2 122" xfId="56317" hidden="1" xr:uid="{AC8009D2-88D6-472F-84B7-DF904EA10A02}"/>
    <cellStyle name="Comma 2 122" xfId="56377" hidden="1" xr:uid="{D1538B46-4A10-4FB6-A2B3-04DB97EBA462}"/>
    <cellStyle name="Comma 2 122" xfId="56997" hidden="1" xr:uid="{7DCB996F-79C0-4BE3-B4CF-484810AADAF1}"/>
    <cellStyle name="Comma 2 122" xfId="57539" hidden="1" xr:uid="{4583D739-5061-46C6-BD97-E5376578038B}"/>
    <cellStyle name="Comma 2 122" xfId="57813" hidden="1" xr:uid="{F11DDB40-821F-4219-8A9F-41799C64236C}"/>
    <cellStyle name="Comma 2 122" xfId="58024" hidden="1" xr:uid="{9E573BB7-6BE3-495C-81AB-95FBAD1736CD}"/>
    <cellStyle name="Comma 2 122" xfId="58082" hidden="1" xr:uid="{51BE5E12-2326-43B6-BA8A-5AA66ACB5DFF}"/>
    <cellStyle name="Comma 2 122" xfId="58692" hidden="1" xr:uid="{84858882-5257-4F24-A68D-61102EA6E982}"/>
    <cellStyle name="Comma 2 122" xfId="59233" hidden="1" xr:uid="{50B9E8BC-322A-48DE-B1BD-2F55E3B7FD52}"/>
    <cellStyle name="Comma 2 122" xfId="59507" hidden="1" xr:uid="{4851701B-C783-4DB9-80C1-0C9FA9596AA5}"/>
    <cellStyle name="Comma 2 122" xfId="59718" hidden="1" xr:uid="{FACCEDF1-A63E-47B6-B4FF-A5F7D83E7391}"/>
    <cellStyle name="Comma 2 122" xfId="59774" hidden="1" xr:uid="{F2B23B87-99D5-4DF2-93E0-821C08404B0C}"/>
    <cellStyle name="Comma 2 122" xfId="60357" hidden="1" xr:uid="{6DC4F9F5-0B2E-4546-865F-BB33631057A8}"/>
    <cellStyle name="Comma 2 122" xfId="60894" hidden="1" xr:uid="{F0610C1F-64CC-458F-AC33-ED91B02B5E25}"/>
    <cellStyle name="Comma 2 122" xfId="61168" hidden="1" xr:uid="{B52FAEFA-E743-4686-BBD3-B143D2649806}"/>
    <cellStyle name="Comma 2 122" xfId="61379" hidden="1" xr:uid="{52FF39CD-2BB9-47EB-81D2-4886C7B6B97F}"/>
    <cellStyle name="Comma 2 122" xfId="61432" hidden="1" xr:uid="{91C78D8A-E8DB-4230-8DC2-56E810D60C4E}"/>
    <cellStyle name="Comma 2 122" xfId="61993" hidden="1" xr:uid="{A589247C-5620-40FA-A970-E67BADEAA0C2}"/>
    <cellStyle name="Comma 2 122" xfId="62529" hidden="1" xr:uid="{3B5BE6A9-8E05-4474-BA38-9A8F6927A1E3}"/>
    <cellStyle name="Comma 2 122" xfId="62803" hidden="1" xr:uid="{12F2263A-D1FF-45C4-9C40-3E8DD17F1074}"/>
    <cellStyle name="Comma 2 122" xfId="63014" hidden="1" xr:uid="{45558A4E-4040-4FC4-B1CE-5358C5292278}"/>
    <cellStyle name="Comma 2 122" xfId="63063" hidden="1" xr:uid="{A2819799-EF8D-4D95-A61F-34E210DBF69A}"/>
    <cellStyle name="Comma 2 122" xfId="63528" hidden="1" xr:uid="{27292F58-67D7-468C-ADCD-9175BDCE25B5}"/>
    <cellStyle name="Comma 2 123" xfId="873" hidden="1" xr:uid="{00000000-0005-0000-0000-00006C030000}"/>
    <cellStyle name="Comma 2 123" xfId="1528" hidden="1" xr:uid="{00000000-0005-0000-0000-0000FB050000}"/>
    <cellStyle name="Comma 2 123" xfId="2068" hidden="1" xr:uid="{00000000-0005-0000-0000-000017080000}"/>
    <cellStyle name="Comma 2 123" xfId="2341" hidden="1" xr:uid="{00000000-0005-0000-0000-000028090000}"/>
    <cellStyle name="Comma 2 123" xfId="2551" hidden="1" xr:uid="{00000000-0005-0000-0000-0000FA090000}"/>
    <cellStyle name="Comma 2 123" xfId="4664" hidden="1" xr:uid="{00000000-0005-0000-0000-00003B120000}"/>
    <cellStyle name="Comma 2 123" xfId="5325" hidden="1" xr:uid="{00000000-0005-0000-0000-0000D0140000}"/>
    <cellStyle name="Comma 2 123" xfId="5870" hidden="1" xr:uid="{00000000-0005-0000-0000-0000F1160000}"/>
    <cellStyle name="Comma 2 123" xfId="6143" hidden="1" xr:uid="{00000000-0005-0000-0000-000002180000}"/>
    <cellStyle name="Comma 2 123" xfId="6353" hidden="1" xr:uid="{00000000-0005-0000-0000-0000D4180000}"/>
    <cellStyle name="Comma 2 123" xfId="6883" hidden="1" xr:uid="{00000000-0005-0000-0000-0000E61A0000}"/>
    <cellStyle name="Comma 2 123" xfId="7544" hidden="1" xr:uid="{00000000-0005-0000-0000-00007B1D0000}"/>
    <cellStyle name="Comma 2 123" xfId="8089" hidden="1" xr:uid="{00000000-0005-0000-0000-00009C1F0000}"/>
    <cellStyle name="Comma 2 123" xfId="8362" hidden="1" xr:uid="{00000000-0005-0000-0000-0000AD200000}"/>
    <cellStyle name="Comma 2 123" xfId="8572" hidden="1" xr:uid="{00000000-0005-0000-0000-00007F210000}"/>
    <cellStyle name="Comma 2 123" xfId="8639" hidden="1" xr:uid="{00000000-0005-0000-0000-0000C2210000}"/>
    <cellStyle name="Comma 2 123" xfId="9300" hidden="1" xr:uid="{00000000-0005-0000-0000-000057240000}"/>
    <cellStyle name="Comma 2 123" xfId="9845" hidden="1" xr:uid="{00000000-0005-0000-0000-000078260000}"/>
    <cellStyle name="Comma 2 123" xfId="10118" hidden="1" xr:uid="{00000000-0005-0000-0000-000089270000}"/>
    <cellStyle name="Comma 2 123" xfId="10328" hidden="1" xr:uid="{00000000-0005-0000-0000-00005B280000}"/>
    <cellStyle name="Comma 2 123" xfId="10395" hidden="1" xr:uid="{00000000-0005-0000-0000-00009E280000}"/>
    <cellStyle name="Comma 2 123" xfId="11056" hidden="1" xr:uid="{00000000-0005-0000-0000-0000332B0000}"/>
    <cellStyle name="Comma 2 123" xfId="11601" hidden="1" xr:uid="{00000000-0005-0000-0000-0000542D0000}"/>
    <cellStyle name="Comma 2 123" xfId="11874" hidden="1" xr:uid="{00000000-0005-0000-0000-0000652E0000}"/>
    <cellStyle name="Comma 2 123" xfId="12084" hidden="1" xr:uid="{00000000-0005-0000-0000-0000372F0000}"/>
    <cellStyle name="Comma 2 123" xfId="12151" hidden="1" xr:uid="{00000000-0005-0000-0000-00007A2F0000}"/>
    <cellStyle name="Comma 2 123" xfId="12812" hidden="1" xr:uid="{00000000-0005-0000-0000-00000F320000}"/>
    <cellStyle name="Comma 2 123" xfId="13357" hidden="1" xr:uid="{00000000-0005-0000-0000-000030340000}"/>
    <cellStyle name="Comma 2 123" xfId="13630" hidden="1" xr:uid="{00000000-0005-0000-0000-000041350000}"/>
    <cellStyle name="Comma 2 123" xfId="13840" hidden="1" xr:uid="{00000000-0005-0000-0000-000013360000}"/>
    <cellStyle name="Comma 2 123" xfId="13907" hidden="1" xr:uid="{00000000-0005-0000-0000-000056360000}"/>
    <cellStyle name="Comma 2 123" xfId="14568" hidden="1" xr:uid="{00000000-0005-0000-0000-0000EB380000}"/>
    <cellStyle name="Comma 2 123" xfId="15113" hidden="1" xr:uid="{00000000-0005-0000-0000-00000C3B0000}"/>
    <cellStyle name="Comma 2 123" xfId="15386" hidden="1" xr:uid="{00000000-0005-0000-0000-00001D3C0000}"/>
    <cellStyle name="Comma 2 123" xfId="15596" hidden="1" xr:uid="{00000000-0005-0000-0000-0000EF3C0000}"/>
    <cellStyle name="Comma 2 123" xfId="15663" hidden="1" xr:uid="{00000000-0005-0000-0000-0000323D0000}"/>
    <cellStyle name="Comma 2 123" xfId="16321" hidden="1" xr:uid="{00000000-0005-0000-0000-0000C43F0000}"/>
    <cellStyle name="Comma 2 123" xfId="16866" hidden="1" xr:uid="{00000000-0005-0000-0000-0000E5410000}"/>
    <cellStyle name="Comma 2 123" xfId="17139" hidden="1" xr:uid="{00000000-0005-0000-0000-0000F6420000}"/>
    <cellStyle name="Comma 2 123" xfId="17349" hidden="1" xr:uid="{00000000-0005-0000-0000-0000C8430000}"/>
    <cellStyle name="Comma 2 123" xfId="17415" hidden="1" xr:uid="{00000000-0005-0000-0000-00000A440000}"/>
    <cellStyle name="Comma 2 123" xfId="18071" hidden="1" xr:uid="{00000000-0005-0000-0000-00009A460000}"/>
    <cellStyle name="Comma 2 123" xfId="18616" hidden="1" xr:uid="{00000000-0005-0000-0000-0000BB480000}"/>
    <cellStyle name="Comma 2 123" xfId="18889" hidden="1" xr:uid="{00000000-0005-0000-0000-0000CC490000}"/>
    <cellStyle name="Comma 2 123" xfId="19099" hidden="1" xr:uid="{00000000-0005-0000-0000-00009E4A0000}"/>
    <cellStyle name="Comma 2 123" xfId="19164" hidden="1" xr:uid="{00000000-0005-0000-0000-0000DF4A0000}"/>
    <cellStyle name="Comma 2 123" xfId="19815" hidden="1" xr:uid="{00000000-0005-0000-0000-00006A4D0000}"/>
    <cellStyle name="Comma 2 123" xfId="20360" hidden="1" xr:uid="{00000000-0005-0000-0000-00008B4F0000}"/>
    <cellStyle name="Comma 2 123" xfId="20633" hidden="1" xr:uid="{00000000-0005-0000-0000-00009C500000}"/>
    <cellStyle name="Comma 2 123" xfId="20843" hidden="1" xr:uid="{00000000-0005-0000-0000-00006E510000}"/>
    <cellStyle name="Comma 2 123" xfId="20907" hidden="1" xr:uid="{00000000-0005-0000-0000-0000AE510000}"/>
    <cellStyle name="Comma 2 123" xfId="21549" hidden="1" xr:uid="{00000000-0005-0000-0000-000030540000}"/>
    <cellStyle name="Comma 2 123" xfId="22094" hidden="1" xr:uid="{00000000-0005-0000-0000-000051560000}"/>
    <cellStyle name="Comma 2 123" xfId="22367" hidden="1" xr:uid="{00000000-0005-0000-0000-000062570000}"/>
    <cellStyle name="Comma 2 123" xfId="22577" hidden="1" xr:uid="{00000000-0005-0000-0000-000034580000}"/>
    <cellStyle name="Comma 2 123" xfId="22639" hidden="1" xr:uid="{00000000-0005-0000-0000-000072580000}"/>
    <cellStyle name="Comma 2 123" xfId="23275" hidden="1" xr:uid="{00000000-0005-0000-0000-0000EE5A0000}"/>
    <cellStyle name="Comma 2 123" xfId="23818" hidden="1" xr:uid="{00000000-0005-0000-0000-00000D5D0000}"/>
    <cellStyle name="Comma 2 123" xfId="24091" hidden="1" xr:uid="{00000000-0005-0000-0000-00001E5E0000}"/>
    <cellStyle name="Comma 2 123" xfId="24301" hidden="1" xr:uid="{00000000-0005-0000-0000-0000F05E0000}"/>
    <cellStyle name="Comma 2 123" xfId="24363" hidden="1" xr:uid="{00000000-0005-0000-0000-00002E5F0000}"/>
    <cellStyle name="Comma 2 123" xfId="24983" hidden="1" xr:uid="{00000000-0005-0000-0000-00009A610000}"/>
    <cellStyle name="Comma 2 123" xfId="25525" hidden="1" xr:uid="{00000000-0005-0000-0000-0000B8630000}"/>
    <cellStyle name="Comma 2 123" xfId="25798" hidden="1" xr:uid="{00000000-0005-0000-0000-0000C9640000}"/>
    <cellStyle name="Comma 2 123" xfId="26008" hidden="1" xr:uid="{00000000-0005-0000-0000-00009B650000}"/>
    <cellStyle name="Comma 2 123" xfId="26067" hidden="1" xr:uid="{00000000-0005-0000-0000-0000D6650000}"/>
    <cellStyle name="Comma 2 123" xfId="26678" hidden="1" xr:uid="{00000000-0005-0000-0000-000039680000}"/>
    <cellStyle name="Comma 2 123" xfId="27219" hidden="1" xr:uid="{00000000-0005-0000-0000-0000566A0000}"/>
    <cellStyle name="Comma 2 123" xfId="27492" hidden="1" xr:uid="{00000000-0005-0000-0000-0000676B0000}"/>
    <cellStyle name="Comma 2 123" xfId="27702" hidden="1" xr:uid="{00000000-0005-0000-0000-0000396C0000}"/>
    <cellStyle name="Comma 2 123" xfId="27759" hidden="1" xr:uid="{00000000-0005-0000-0000-0000726C0000}"/>
    <cellStyle name="Comma 2 123" xfId="28342" hidden="1" xr:uid="{00000000-0005-0000-0000-0000B96E0000}"/>
    <cellStyle name="Comma 2 123" xfId="28880" hidden="1" xr:uid="{00000000-0005-0000-0000-0000D3700000}"/>
    <cellStyle name="Comma 2 123" xfId="29153" hidden="1" xr:uid="{00000000-0005-0000-0000-0000E4710000}"/>
    <cellStyle name="Comma 2 123" xfId="29363" hidden="1" xr:uid="{00000000-0005-0000-0000-0000B6720000}"/>
    <cellStyle name="Comma 2 123" xfId="29417" hidden="1" xr:uid="{00000000-0005-0000-0000-0000EC720000}"/>
    <cellStyle name="Comma 2 123" xfId="29978" hidden="1" xr:uid="{00000000-0005-0000-0000-00001D750000}"/>
    <cellStyle name="Comma 2 123" xfId="30515" hidden="1" xr:uid="{00000000-0005-0000-0000-000036770000}"/>
    <cellStyle name="Comma 2 123" xfId="30788" hidden="1" xr:uid="{00000000-0005-0000-0000-000047780000}"/>
    <cellStyle name="Comma 2 123" xfId="30998" hidden="1" xr:uid="{00000000-0005-0000-0000-000019790000}"/>
    <cellStyle name="Comma 2 123" xfId="31045" hidden="1" xr:uid="{00000000-0005-0000-0000-000048790000}"/>
    <cellStyle name="Comma 2 123" xfId="31512" hidden="1" xr:uid="{00000000-0005-0000-0000-00001B7B0000}"/>
    <cellStyle name="Comma 2 123" xfId="32926" hidden="1" xr:uid="{2997A170-8A3C-452D-A55A-EE776D8F0218}"/>
    <cellStyle name="Comma 2 123" xfId="33561" hidden="1" xr:uid="{98C356E5-9BE1-46ED-BC5B-BCED62494763}"/>
    <cellStyle name="Comma 2 123" xfId="34098" hidden="1" xr:uid="{3B615E1A-8B44-4033-925F-78373190860A}"/>
    <cellStyle name="Comma 2 123" xfId="34371" hidden="1" xr:uid="{82C99CB0-0FA2-4E14-8DD8-58FC6EC81480}"/>
    <cellStyle name="Comma 2 123" xfId="34581" hidden="1" xr:uid="{F40E67B1-203D-46A8-A781-651C26EB4FAF}"/>
    <cellStyle name="Comma 2 123" xfId="36683" hidden="1" xr:uid="{3DDD9D19-96CE-4CB1-916B-99E8D52A1EAD}"/>
    <cellStyle name="Comma 2 123" xfId="37344" hidden="1" xr:uid="{2128F149-E3C4-429D-8006-B8744255E431}"/>
    <cellStyle name="Comma 2 123" xfId="37889" hidden="1" xr:uid="{AC8A446E-CA16-49C8-8725-58015CB190A8}"/>
    <cellStyle name="Comma 2 123" xfId="38162" hidden="1" xr:uid="{91C3C3B1-A84D-4147-80B4-825B105DB465}"/>
    <cellStyle name="Comma 2 123" xfId="38372" hidden="1" xr:uid="{740596EB-A1F8-414C-B019-139E7F945D1B}"/>
    <cellStyle name="Comma 2 123" xfId="38902" hidden="1" xr:uid="{5B965D3D-7B57-42E1-848B-40E118B25878}"/>
    <cellStyle name="Comma 2 123" xfId="39563" hidden="1" xr:uid="{A93B3936-52B7-47DC-B575-B6ADEC59C819}"/>
    <cellStyle name="Comma 2 123" xfId="40108" hidden="1" xr:uid="{E69C4AAC-ECCE-4D89-BFE2-27896A619BEE}"/>
    <cellStyle name="Comma 2 123" xfId="40381" hidden="1" xr:uid="{28CD3D29-861E-446E-91AE-953C8A9CA31B}"/>
    <cellStyle name="Comma 2 123" xfId="40591" hidden="1" xr:uid="{6C21505A-01A1-4394-BF49-5B542F46B673}"/>
    <cellStyle name="Comma 2 123" xfId="40658" hidden="1" xr:uid="{600A1A67-65B8-4AE8-9C87-E8039912FB2C}"/>
    <cellStyle name="Comma 2 123" xfId="41319" hidden="1" xr:uid="{C9D1E552-FF00-488F-8780-F2795A4D864E}"/>
    <cellStyle name="Comma 2 123" xfId="41864" hidden="1" xr:uid="{0FBDE7BF-3B4E-4017-B785-92B0E52C87E0}"/>
    <cellStyle name="Comma 2 123" xfId="42137" hidden="1" xr:uid="{39CFE867-BB0D-49CD-AB76-BD68F7795033}"/>
    <cellStyle name="Comma 2 123" xfId="42347" hidden="1" xr:uid="{ABE95A78-92D3-4458-AAC8-844C92375F01}"/>
    <cellStyle name="Comma 2 123" xfId="42414" hidden="1" xr:uid="{0FB0368F-3A55-460C-AF76-E7473EF1CEC3}"/>
    <cellStyle name="Comma 2 123" xfId="43075" hidden="1" xr:uid="{FA4A5A92-55FE-4F4E-974C-CB0764553EC3}"/>
    <cellStyle name="Comma 2 123" xfId="43620" hidden="1" xr:uid="{BDEBA171-4DC8-43B5-948E-A396D14D2548}"/>
    <cellStyle name="Comma 2 123" xfId="43893" hidden="1" xr:uid="{276843EA-A927-4EDE-A99A-9FC676E679BA}"/>
    <cellStyle name="Comma 2 123" xfId="44103" hidden="1" xr:uid="{C855855B-FB15-4DFE-8B57-DB8C62AB78CF}"/>
    <cellStyle name="Comma 2 123" xfId="44170" hidden="1" xr:uid="{A8E53704-8CDE-4C9E-951A-03AA3995735A}"/>
    <cellStyle name="Comma 2 123" xfId="44831" hidden="1" xr:uid="{742BB7B5-8949-449D-B0EC-0C44699A9A2D}"/>
    <cellStyle name="Comma 2 123" xfId="45376" hidden="1" xr:uid="{980EA992-D7DE-4F45-9A28-F7C8DA44F8B5}"/>
    <cellStyle name="Comma 2 123" xfId="45649" hidden="1" xr:uid="{A5B1061B-787E-4FC1-AC16-5A30E33F12F8}"/>
    <cellStyle name="Comma 2 123" xfId="45859" hidden="1" xr:uid="{C082DDD7-231D-481C-9BD5-AEAD3933C976}"/>
    <cellStyle name="Comma 2 123" xfId="45926" hidden="1" xr:uid="{2B8DBED9-2049-447A-A276-EB9710282430}"/>
    <cellStyle name="Comma 2 123" xfId="46587" hidden="1" xr:uid="{DEAF8596-F951-4CD0-ADB0-9787669644AD}"/>
    <cellStyle name="Comma 2 123" xfId="47132" hidden="1" xr:uid="{23A2A5A1-5CEF-449F-A5F4-ADEFE7528489}"/>
    <cellStyle name="Comma 2 123" xfId="47405" hidden="1" xr:uid="{BA0A75E8-9786-41BD-8E2E-420119CBD249}"/>
    <cellStyle name="Comma 2 123" xfId="47615" hidden="1" xr:uid="{DDEC052E-E65E-46F3-B493-CAABF4F8CAF9}"/>
    <cellStyle name="Comma 2 123" xfId="47682" hidden="1" xr:uid="{55C3815D-92FA-427B-B317-A6629F460E77}"/>
    <cellStyle name="Comma 2 123" xfId="48340" hidden="1" xr:uid="{30C6C3D1-AD71-4875-82B0-0DDF5747711C}"/>
    <cellStyle name="Comma 2 123" xfId="48885" hidden="1" xr:uid="{EE673172-7198-4489-9E63-ACE7D0857DDD}"/>
    <cellStyle name="Comma 2 123" xfId="49158" hidden="1" xr:uid="{3EE05142-ADFC-43B1-86BC-67801C9AB1F1}"/>
    <cellStyle name="Comma 2 123" xfId="49368" hidden="1" xr:uid="{29338449-CD16-48DA-AAE3-6CCDF64486AF}"/>
    <cellStyle name="Comma 2 123" xfId="49434" hidden="1" xr:uid="{A5E2983F-BC1E-494E-9728-A1B94605E20F}"/>
    <cellStyle name="Comma 2 123" xfId="50090" hidden="1" xr:uid="{8A96C9AA-0B68-4622-AEA7-D856122B310B}"/>
    <cellStyle name="Comma 2 123" xfId="50635" hidden="1" xr:uid="{56A9221E-8B87-408B-BECB-D69A4ACB8746}"/>
    <cellStyle name="Comma 2 123" xfId="50908" hidden="1" xr:uid="{EEC418CA-3A09-4939-A7C4-F74D5B041C7E}"/>
    <cellStyle name="Comma 2 123" xfId="51118" hidden="1" xr:uid="{8C7002FA-75CE-424A-9ED6-514A230BA63A}"/>
    <cellStyle name="Comma 2 123" xfId="51183" hidden="1" xr:uid="{112475C3-9A94-45E8-B9CF-4EA63D9F0E50}"/>
    <cellStyle name="Comma 2 123" xfId="51834" hidden="1" xr:uid="{A42A09B2-1499-4975-8F81-8B3825202905}"/>
    <cellStyle name="Comma 2 123" xfId="52379" hidden="1" xr:uid="{3D03F341-7BDB-4BB3-8F61-BAA563F89B7B}"/>
    <cellStyle name="Comma 2 123" xfId="52652" hidden="1" xr:uid="{F306A91C-C72F-4618-9326-91EBF88732D7}"/>
    <cellStyle name="Comma 2 123" xfId="52862" hidden="1" xr:uid="{92FB2167-2660-4B7E-BF1E-DDE51EADBCF9}"/>
    <cellStyle name="Comma 2 123" xfId="52926" hidden="1" xr:uid="{0543D60B-144C-472E-9779-44CFB6560B5A}"/>
    <cellStyle name="Comma 2 123" xfId="53568" hidden="1" xr:uid="{E00BA4C8-C618-4C2A-8BD0-D318BFF67FD0}"/>
    <cellStyle name="Comma 2 123" xfId="54113" hidden="1" xr:uid="{E17387F8-C6A6-4FEC-81B3-15E888E35284}"/>
    <cellStyle name="Comma 2 123" xfId="54386" hidden="1" xr:uid="{A7559C05-4B98-4DF9-9B03-943EBEE7A5CA}"/>
    <cellStyle name="Comma 2 123" xfId="54596" hidden="1" xr:uid="{FEA7843E-BE10-47CC-8FA2-739A593A6B98}"/>
    <cellStyle name="Comma 2 123" xfId="54658" hidden="1" xr:uid="{68C86EF2-E66F-4C41-96DB-4D1A1B5240F0}"/>
    <cellStyle name="Comma 2 123" xfId="55294" hidden="1" xr:uid="{5D9B5441-81C6-4A71-B169-366F7F88411C}"/>
    <cellStyle name="Comma 2 123" xfId="55837" hidden="1" xr:uid="{C487BF0C-1D5B-4857-8DB7-9CC1D56666BE}"/>
    <cellStyle name="Comma 2 123" xfId="56110" hidden="1" xr:uid="{483C186A-F0F3-488A-A762-865E3404AED3}"/>
    <cellStyle name="Comma 2 123" xfId="56320" hidden="1" xr:uid="{928528FD-7415-440E-83E7-3FB5F6F2F3D8}"/>
    <cellStyle name="Comma 2 123" xfId="56382" hidden="1" xr:uid="{40930507-4091-4EFE-BF2D-608961BF58B7}"/>
    <cellStyle name="Comma 2 123" xfId="57002" hidden="1" xr:uid="{B66207A8-D2F6-4CAC-A86A-68F107D77E49}"/>
    <cellStyle name="Comma 2 123" xfId="57544" hidden="1" xr:uid="{381EE221-F546-4E0D-A95C-4F34A2B478FD}"/>
    <cellStyle name="Comma 2 123" xfId="57817" hidden="1" xr:uid="{9637D1EF-441E-4070-AB9A-1AFDD1DD2119}"/>
    <cellStyle name="Comma 2 123" xfId="58027" hidden="1" xr:uid="{599C8EEA-3EC8-4B8B-A046-659484D8A870}"/>
    <cellStyle name="Comma 2 123" xfId="58086" hidden="1" xr:uid="{EFF7D926-1336-4A2E-B5AA-AAB4BD37D8D2}"/>
    <cellStyle name="Comma 2 123" xfId="58697" hidden="1" xr:uid="{53303BBA-8D6E-405F-A4C8-13FC1C92B411}"/>
    <cellStyle name="Comma 2 123" xfId="59238" hidden="1" xr:uid="{937343A0-1B22-4D35-8EA4-3731A1D08B99}"/>
    <cellStyle name="Comma 2 123" xfId="59511" hidden="1" xr:uid="{E2D6C856-41DF-4786-8423-D9B256B9B542}"/>
    <cellStyle name="Comma 2 123" xfId="59721" hidden="1" xr:uid="{DF8A0CF3-5301-49B1-AFF1-20991AA98DAD}"/>
    <cellStyle name="Comma 2 123" xfId="59778" hidden="1" xr:uid="{400AFD61-BEA8-4B90-829E-7F7720EAF0BB}"/>
    <cellStyle name="Comma 2 123" xfId="60361" hidden="1" xr:uid="{1FE86C47-3A50-4667-B948-58CD9A84647D}"/>
    <cellStyle name="Comma 2 123" xfId="60899" hidden="1" xr:uid="{9162949A-A717-4B7C-A19F-C05C98D3AA3E}"/>
    <cellStyle name="Comma 2 123" xfId="61172" hidden="1" xr:uid="{52EDC7B0-69D9-495C-B114-B68B96EA62FB}"/>
    <cellStyle name="Comma 2 123" xfId="61382" hidden="1" xr:uid="{986738F5-EA7F-4296-A284-B95E685506CA}"/>
    <cellStyle name="Comma 2 123" xfId="61436" hidden="1" xr:uid="{621BB5C0-FA4A-492D-9616-2442826127A9}"/>
    <cellStyle name="Comma 2 123" xfId="61997" hidden="1" xr:uid="{C654456E-18FC-4311-BDCC-F97DBA56A82B}"/>
    <cellStyle name="Comma 2 123" xfId="62534" hidden="1" xr:uid="{FC711E0E-E087-40F3-9617-E948152FC11A}"/>
    <cellStyle name="Comma 2 123" xfId="62807" hidden="1" xr:uid="{3513F49B-784B-4C2A-A64B-BFC758C5CADE}"/>
    <cellStyle name="Comma 2 123" xfId="63017" hidden="1" xr:uid="{8DA3FD43-9999-457D-893A-EBE5AFBFCA99}"/>
    <cellStyle name="Comma 2 123" xfId="63064" hidden="1" xr:uid="{B9C8A1B2-F0F6-46D6-BE54-DB2F840EE193}"/>
    <cellStyle name="Comma 2 123" xfId="63531" hidden="1" xr:uid="{71B97426-BB8F-4BDF-B87B-7FC5D7FE13B4}"/>
    <cellStyle name="Comma 2 124" xfId="878" hidden="1" xr:uid="{00000000-0005-0000-0000-000071030000}"/>
    <cellStyle name="Comma 2 124" xfId="1533" hidden="1" xr:uid="{00000000-0005-0000-0000-000000060000}"/>
    <cellStyle name="Comma 2 124" xfId="2073" hidden="1" xr:uid="{00000000-0005-0000-0000-00001C080000}"/>
    <cellStyle name="Comma 2 124" xfId="2346" hidden="1" xr:uid="{00000000-0005-0000-0000-00002D090000}"/>
    <cellStyle name="Comma 2 124" xfId="2554" hidden="1" xr:uid="{00000000-0005-0000-0000-0000FD090000}"/>
    <cellStyle name="Comma 2 124" xfId="4669" hidden="1" xr:uid="{00000000-0005-0000-0000-000040120000}"/>
    <cellStyle name="Comma 2 124" xfId="5330" hidden="1" xr:uid="{00000000-0005-0000-0000-0000D5140000}"/>
    <cellStyle name="Comma 2 124" xfId="5875" hidden="1" xr:uid="{00000000-0005-0000-0000-0000F6160000}"/>
    <cellStyle name="Comma 2 124" xfId="6148" hidden="1" xr:uid="{00000000-0005-0000-0000-000007180000}"/>
    <cellStyle name="Comma 2 124" xfId="6356" hidden="1" xr:uid="{00000000-0005-0000-0000-0000D7180000}"/>
    <cellStyle name="Comma 2 124" xfId="6888" hidden="1" xr:uid="{00000000-0005-0000-0000-0000EB1A0000}"/>
    <cellStyle name="Comma 2 124" xfId="7549" hidden="1" xr:uid="{00000000-0005-0000-0000-0000801D0000}"/>
    <cellStyle name="Comma 2 124" xfId="8094" hidden="1" xr:uid="{00000000-0005-0000-0000-0000A11F0000}"/>
    <cellStyle name="Comma 2 124" xfId="8367" hidden="1" xr:uid="{00000000-0005-0000-0000-0000B2200000}"/>
    <cellStyle name="Comma 2 124" xfId="8575" hidden="1" xr:uid="{00000000-0005-0000-0000-000082210000}"/>
    <cellStyle name="Comma 2 124" xfId="8644" hidden="1" xr:uid="{00000000-0005-0000-0000-0000C7210000}"/>
    <cellStyle name="Comma 2 124" xfId="9305" hidden="1" xr:uid="{00000000-0005-0000-0000-00005C240000}"/>
    <cellStyle name="Comma 2 124" xfId="9850" hidden="1" xr:uid="{00000000-0005-0000-0000-00007D260000}"/>
    <cellStyle name="Comma 2 124" xfId="10123" hidden="1" xr:uid="{00000000-0005-0000-0000-00008E270000}"/>
    <cellStyle name="Comma 2 124" xfId="10331" hidden="1" xr:uid="{00000000-0005-0000-0000-00005E280000}"/>
    <cellStyle name="Comma 2 124" xfId="10400" hidden="1" xr:uid="{00000000-0005-0000-0000-0000A3280000}"/>
    <cellStyle name="Comma 2 124" xfId="11061" hidden="1" xr:uid="{00000000-0005-0000-0000-0000382B0000}"/>
    <cellStyle name="Comma 2 124" xfId="11606" hidden="1" xr:uid="{00000000-0005-0000-0000-0000592D0000}"/>
    <cellStyle name="Comma 2 124" xfId="11879" hidden="1" xr:uid="{00000000-0005-0000-0000-00006A2E0000}"/>
    <cellStyle name="Comma 2 124" xfId="12087" hidden="1" xr:uid="{00000000-0005-0000-0000-00003A2F0000}"/>
    <cellStyle name="Comma 2 124" xfId="12156" hidden="1" xr:uid="{00000000-0005-0000-0000-00007F2F0000}"/>
    <cellStyle name="Comma 2 124" xfId="12817" hidden="1" xr:uid="{00000000-0005-0000-0000-000014320000}"/>
    <cellStyle name="Comma 2 124" xfId="13362" hidden="1" xr:uid="{00000000-0005-0000-0000-000035340000}"/>
    <cellStyle name="Comma 2 124" xfId="13635" hidden="1" xr:uid="{00000000-0005-0000-0000-000046350000}"/>
    <cellStyle name="Comma 2 124" xfId="13843" hidden="1" xr:uid="{00000000-0005-0000-0000-000016360000}"/>
    <cellStyle name="Comma 2 124" xfId="13912" hidden="1" xr:uid="{00000000-0005-0000-0000-00005B360000}"/>
    <cellStyle name="Comma 2 124" xfId="14573" hidden="1" xr:uid="{00000000-0005-0000-0000-0000F0380000}"/>
    <cellStyle name="Comma 2 124" xfId="15118" hidden="1" xr:uid="{00000000-0005-0000-0000-0000113B0000}"/>
    <cellStyle name="Comma 2 124" xfId="15391" hidden="1" xr:uid="{00000000-0005-0000-0000-0000223C0000}"/>
    <cellStyle name="Comma 2 124" xfId="15599" hidden="1" xr:uid="{00000000-0005-0000-0000-0000F23C0000}"/>
    <cellStyle name="Comma 2 124" xfId="15668" hidden="1" xr:uid="{00000000-0005-0000-0000-0000373D0000}"/>
    <cellStyle name="Comma 2 124" xfId="16326" hidden="1" xr:uid="{00000000-0005-0000-0000-0000C93F0000}"/>
    <cellStyle name="Comma 2 124" xfId="16871" hidden="1" xr:uid="{00000000-0005-0000-0000-0000EA410000}"/>
    <cellStyle name="Comma 2 124" xfId="17144" hidden="1" xr:uid="{00000000-0005-0000-0000-0000FB420000}"/>
    <cellStyle name="Comma 2 124" xfId="17352" hidden="1" xr:uid="{00000000-0005-0000-0000-0000CB430000}"/>
    <cellStyle name="Comma 2 124" xfId="17420" hidden="1" xr:uid="{00000000-0005-0000-0000-00000F440000}"/>
    <cellStyle name="Comma 2 124" xfId="18076" hidden="1" xr:uid="{00000000-0005-0000-0000-00009F460000}"/>
    <cellStyle name="Comma 2 124" xfId="18621" hidden="1" xr:uid="{00000000-0005-0000-0000-0000C0480000}"/>
    <cellStyle name="Comma 2 124" xfId="18894" hidden="1" xr:uid="{00000000-0005-0000-0000-0000D1490000}"/>
    <cellStyle name="Comma 2 124" xfId="19102" hidden="1" xr:uid="{00000000-0005-0000-0000-0000A14A0000}"/>
    <cellStyle name="Comma 2 124" xfId="19169" hidden="1" xr:uid="{00000000-0005-0000-0000-0000E44A0000}"/>
    <cellStyle name="Comma 2 124" xfId="19820" hidden="1" xr:uid="{00000000-0005-0000-0000-00006F4D0000}"/>
    <cellStyle name="Comma 2 124" xfId="20365" hidden="1" xr:uid="{00000000-0005-0000-0000-0000904F0000}"/>
    <cellStyle name="Comma 2 124" xfId="20638" hidden="1" xr:uid="{00000000-0005-0000-0000-0000A1500000}"/>
    <cellStyle name="Comma 2 124" xfId="20846" hidden="1" xr:uid="{00000000-0005-0000-0000-000071510000}"/>
    <cellStyle name="Comma 2 124" xfId="20912" hidden="1" xr:uid="{00000000-0005-0000-0000-0000B3510000}"/>
    <cellStyle name="Comma 2 124" xfId="21554" hidden="1" xr:uid="{00000000-0005-0000-0000-000035540000}"/>
    <cellStyle name="Comma 2 124" xfId="22099" hidden="1" xr:uid="{00000000-0005-0000-0000-000056560000}"/>
    <cellStyle name="Comma 2 124" xfId="22372" hidden="1" xr:uid="{00000000-0005-0000-0000-000067570000}"/>
    <cellStyle name="Comma 2 124" xfId="22580" hidden="1" xr:uid="{00000000-0005-0000-0000-000037580000}"/>
    <cellStyle name="Comma 2 124" xfId="22642" hidden="1" xr:uid="{00000000-0005-0000-0000-000075580000}"/>
    <cellStyle name="Comma 2 124" xfId="23280" hidden="1" xr:uid="{00000000-0005-0000-0000-0000F35A0000}"/>
    <cellStyle name="Comma 2 124" xfId="23823" hidden="1" xr:uid="{00000000-0005-0000-0000-0000125D0000}"/>
    <cellStyle name="Comma 2 124" xfId="24096" hidden="1" xr:uid="{00000000-0005-0000-0000-0000235E0000}"/>
    <cellStyle name="Comma 2 124" xfId="24304" hidden="1" xr:uid="{00000000-0005-0000-0000-0000F35E0000}"/>
    <cellStyle name="Comma 2 124" xfId="24366" hidden="1" xr:uid="{00000000-0005-0000-0000-0000315F0000}"/>
    <cellStyle name="Comma 2 124" xfId="24988" hidden="1" xr:uid="{00000000-0005-0000-0000-00009F610000}"/>
    <cellStyle name="Comma 2 124" xfId="25530" hidden="1" xr:uid="{00000000-0005-0000-0000-0000BD630000}"/>
    <cellStyle name="Comma 2 124" xfId="25803" hidden="1" xr:uid="{00000000-0005-0000-0000-0000CE640000}"/>
    <cellStyle name="Comma 2 124" xfId="26011" hidden="1" xr:uid="{00000000-0005-0000-0000-00009E650000}"/>
    <cellStyle name="Comma 2 124" xfId="26070" hidden="1" xr:uid="{00000000-0005-0000-0000-0000D9650000}"/>
    <cellStyle name="Comma 2 124" xfId="26683" hidden="1" xr:uid="{00000000-0005-0000-0000-00003E680000}"/>
    <cellStyle name="Comma 2 124" xfId="27224" hidden="1" xr:uid="{00000000-0005-0000-0000-00005B6A0000}"/>
    <cellStyle name="Comma 2 124" xfId="27497" hidden="1" xr:uid="{00000000-0005-0000-0000-00006C6B0000}"/>
    <cellStyle name="Comma 2 124" xfId="27705" hidden="1" xr:uid="{00000000-0005-0000-0000-00003C6C0000}"/>
    <cellStyle name="Comma 2 124" xfId="27761" hidden="1" xr:uid="{00000000-0005-0000-0000-0000746C0000}"/>
    <cellStyle name="Comma 2 124" xfId="28347" hidden="1" xr:uid="{00000000-0005-0000-0000-0000BE6E0000}"/>
    <cellStyle name="Comma 2 124" xfId="28885" hidden="1" xr:uid="{00000000-0005-0000-0000-0000D8700000}"/>
    <cellStyle name="Comma 2 124" xfId="29158" hidden="1" xr:uid="{00000000-0005-0000-0000-0000E9710000}"/>
    <cellStyle name="Comma 2 124" xfId="29366" hidden="1" xr:uid="{00000000-0005-0000-0000-0000B9720000}"/>
    <cellStyle name="Comma 2 124" xfId="29419" hidden="1" xr:uid="{00000000-0005-0000-0000-0000EE720000}"/>
    <cellStyle name="Comma 2 124" xfId="29983" hidden="1" xr:uid="{00000000-0005-0000-0000-000022750000}"/>
    <cellStyle name="Comma 2 124" xfId="30520" hidden="1" xr:uid="{00000000-0005-0000-0000-00003B770000}"/>
    <cellStyle name="Comma 2 124" xfId="30793" hidden="1" xr:uid="{00000000-0005-0000-0000-00004C780000}"/>
    <cellStyle name="Comma 2 124" xfId="31001" hidden="1" xr:uid="{00000000-0005-0000-0000-00001C790000}"/>
    <cellStyle name="Comma 2 124" xfId="31046" hidden="1" xr:uid="{00000000-0005-0000-0000-000049790000}"/>
    <cellStyle name="Comma 2 124" xfId="31515" hidden="1" xr:uid="{00000000-0005-0000-0000-00001E7B0000}"/>
    <cellStyle name="Comma 2 124" xfId="32931" hidden="1" xr:uid="{41A56619-D53C-4D87-A327-E4A09718EB52}"/>
    <cellStyle name="Comma 2 124" xfId="33566" hidden="1" xr:uid="{99C7D14D-5FD5-4C70-9BD3-894E7A590427}"/>
    <cellStyle name="Comma 2 124" xfId="34103" hidden="1" xr:uid="{874B18E9-148E-4C2E-BF04-36CE35824BB7}"/>
    <cellStyle name="Comma 2 124" xfId="34376" hidden="1" xr:uid="{FCCE7231-6355-417B-9F26-2BAD151BA1A8}"/>
    <cellStyle name="Comma 2 124" xfId="34584" hidden="1" xr:uid="{09ECD2F9-0C9B-408E-A1F8-FC15DB5E234C}"/>
    <cellStyle name="Comma 2 124" xfId="36688" hidden="1" xr:uid="{2E91DF9F-E6BD-4857-8A7F-8992849BFADD}"/>
    <cellStyle name="Comma 2 124" xfId="37349" hidden="1" xr:uid="{1C7AC685-1D9D-40A4-9709-6D9E71AAF1CD}"/>
    <cellStyle name="Comma 2 124" xfId="37894" hidden="1" xr:uid="{14D5734D-777B-4DA3-88D0-55533DCAEEF8}"/>
    <cellStyle name="Comma 2 124" xfId="38167" hidden="1" xr:uid="{4C6C533B-5FAA-4E9A-A922-4CC988EBD65A}"/>
    <cellStyle name="Comma 2 124" xfId="38375" hidden="1" xr:uid="{01DFC4B7-9F98-412D-8D05-365F81515093}"/>
    <cellStyle name="Comma 2 124" xfId="38907" hidden="1" xr:uid="{D17B5470-8E85-4136-9EC0-D18CC53CD434}"/>
    <cellStyle name="Comma 2 124" xfId="39568" hidden="1" xr:uid="{04149A35-8FDC-426F-9773-5AB95837A2D7}"/>
    <cellStyle name="Comma 2 124" xfId="40113" hidden="1" xr:uid="{47EC8503-5F9D-4298-95CD-E28EF459DE23}"/>
    <cellStyle name="Comma 2 124" xfId="40386" hidden="1" xr:uid="{3B4530B9-E9F9-4415-B79D-11E1E4EC0B36}"/>
    <cellStyle name="Comma 2 124" xfId="40594" hidden="1" xr:uid="{8CA5B3F2-E8F3-441A-B895-81F6A5243E73}"/>
    <cellStyle name="Comma 2 124" xfId="40663" hidden="1" xr:uid="{94C73E6D-2499-472C-A163-93218F69D2DC}"/>
    <cellStyle name="Comma 2 124" xfId="41324" hidden="1" xr:uid="{7A40A2B2-A284-4433-908E-C8ABCFAF7F04}"/>
    <cellStyle name="Comma 2 124" xfId="41869" hidden="1" xr:uid="{7D9CE3D0-AE3B-4C14-A296-F42683F7F51A}"/>
    <cellStyle name="Comma 2 124" xfId="42142" hidden="1" xr:uid="{7F7F5A92-821E-4EFB-AD6E-702333C1592F}"/>
    <cellStyle name="Comma 2 124" xfId="42350" hidden="1" xr:uid="{A38C6189-5676-4F54-AF31-F1FF029DF1D7}"/>
    <cellStyle name="Comma 2 124" xfId="42419" hidden="1" xr:uid="{379A574C-94B7-4A9D-B2D7-EB4D29D556BB}"/>
    <cellStyle name="Comma 2 124" xfId="43080" hidden="1" xr:uid="{0C3B4568-BFCB-499D-A507-24A482D84F91}"/>
    <cellStyle name="Comma 2 124" xfId="43625" hidden="1" xr:uid="{A2AB9D82-5E30-479B-AFE7-D947897EF245}"/>
    <cellStyle name="Comma 2 124" xfId="43898" hidden="1" xr:uid="{C512B274-F4BD-40BE-A8EE-AF360D0065A4}"/>
    <cellStyle name="Comma 2 124" xfId="44106" hidden="1" xr:uid="{FC12564F-7678-479A-AF57-2A34F9BC987A}"/>
    <cellStyle name="Comma 2 124" xfId="44175" hidden="1" xr:uid="{55B261BA-9250-4875-83DE-363EE37DD081}"/>
    <cellStyle name="Comma 2 124" xfId="44836" hidden="1" xr:uid="{D0953C1C-3DC7-4793-88CD-C8A4EEF1CFEF}"/>
    <cellStyle name="Comma 2 124" xfId="45381" hidden="1" xr:uid="{B44C788D-DA3F-4428-BC8B-ABAF79CBE8A0}"/>
    <cellStyle name="Comma 2 124" xfId="45654" hidden="1" xr:uid="{0AA0C66F-4FA0-4DB6-B355-2943C1934CD1}"/>
    <cellStyle name="Comma 2 124" xfId="45862" hidden="1" xr:uid="{C6E31F62-855A-417C-9489-E9A41D91505D}"/>
    <cellStyle name="Comma 2 124" xfId="45931" hidden="1" xr:uid="{20E26E3B-6399-463E-9EE6-10F80325EBAE}"/>
    <cellStyle name="Comma 2 124" xfId="46592" hidden="1" xr:uid="{2E9848CA-B22A-4991-A656-A7CF3A7B17DA}"/>
    <cellStyle name="Comma 2 124" xfId="47137" hidden="1" xr:uid="{EDDC26DF-34AC-4E02-9044-F8818C73D2C7}"/>
    <cellStyle name="Comma 2 124" xfId="47410" hidden="1" xr:uid="{135B44F4-AD45-40E6-92BD-F30860C20342}"/>
    <cellStyle name="Comma 2 124" xfId="47618" hidden="1" xr:uid="{5D7ACE87-317C-4B90-BA32-12EF761DFDC2}"/>
    <cellStyle name="Comma 2 124" xfId="47687" hidden="1" xr:uid="{6E5F4A7B-3C5D-4987-A01F-8A3C4AD9A5AE}"/>
    <cellStyle name="Comma 2 124" xfId="48345" hidden="1" xr:uid="{F53AE6F2-7AF6-4F97-8D6C-2D101C1FB3A0}"/>
    <cellStyle name="Comma 2 124" xfId="48890" hidden="1" xr:uid="{2B54BC2B-960B-42FA-B2E5-64B4D1C06B25}"/>
    <cellStyle name="Comma 2 124" xfId="49163" hidden="1" xr:uid="{BDFE262D-4F8E-4E79-BA0B-92E52748E500}"/>
    <cellStyle name="Comma 2 124" xfId="49371" hidden="1" xr:uid="{98ECD9AA-0B0E-4CD4-8789-4B26EC8BE528}"/>
    <cellStyle name="Comma 2 124" xfId="49439" hidden="1" xr:uid="{D36865DF-7D27-43F9-8B48-E936242E8302}"/>
    <cellStyle name="Comma 2 124" xfId="50095" hidden="1" xr:uid="{C05692EF-F0F5-426F-BF9C-AB492FF983A8}"/>
    <cellStyle name="Comma 2 124" xfId="50640" hidden="1" xr:uid="{2838F6C9-41A1-4460-B181-756F5070970B}"/>
    <cellStyle name="Comma 2 124" xfId="50913" hidden="1" xr:uid="{4DAF755C-B495-43C1-B986-06A3611E8238}"/>
    <cellStyle name="Comma 2 124" xfId="51121" hidden="1" xr:uid="{8EA8CD64-71EF-4CDC-BC15-FC3ABDD54C96}"/>
    <cellStyle name="Comma 2 124" xfId="51188" hidden="1" xr:uid="{B312400B-7BCC-4F77-BD15-A31C6F69C53C}"/>
    <cellStyle name="Comma 2 124" xfId="51839" hidden="1" xr:uid="{A985B210-64B4-4F0B-AE0C-BEECF99AF00D}"/>
    <cellStyle name="Comma 2 124" xfId="52384" hidden="1" xr:uid="{A1ECBF7B-E009-4E44-A169-5D00047DBF1F}"/>
    <cellStyle name="Comma 2 124" xfId="52657" hidden="1" xr:uid="{0B60A2BE-7427-4C20-B86F-B85967E345AF}"/>
    <cellStyle name="Comma 2 124" xfId="52865" hidden="1" xr:uid="{02FDBD52-F4C9-47CC-A596-6EF70554F8AE}"/>
    <cellStyle name="Comma 2 124" xfId="52931" hidden="1" xr:uid="{4EA30DC8-80C8-4120-9721-C4533E205E39}"/>
    <cellStyle name="Comma 2 124" xfId="53573" hidden="1" xr:uid="{FFE47425-5521-4A0D-8C94-EA1DF948B9A5}"/>
    <cellStyle name="Comma 2 124" xfId="54118" hidden="1" xr:uid="{7073562E-6259-4763-83A2-9E669889FE18}"/>
    <cellStyle name="Comma 2 124" xfId="54391" hidden="1" xr:uid="{9B9800BE-7646-4FC4-9897-542FBC06F077}"/>
    <cellStyle name="Comma 2 124" xfId="54599" hidden="1" xr:uid="{D9377B07-7582-4579-87A4-82E01F432A73}"/>
    <cellStyle name="Comma 2 124" xfId="54661" hidden="1" xr:uid="{2D7A28CC-9C02-4A82-9809-942198AE83AB}"/>
    <cellStyle name="Comma 2 124" xfId="55299" hidden="1" xr:uid="{696451DC-C58D-4D41-B0EF-9E51F7C0FD69}"/>
    <cellStyle name="Comma 2 124" xfId="55842" hidden="1" xr:uid="{5690D76B-4AA6-4DA1-ACD3-3EA778F111B7}"/>
    <cellStyle name="Comma 2 124" xfId="56115" hidden="1" xr:uid="{0400CD7B-B6D4-4692-B58A-ADEB8C365F83}"/>
    <cellStyle name="Comma 2 124" xfId="56323" hidden="1" xr:uid="{B68EB127-1F41-49A2-B1C0-47117B20DFDF}"/>
    <cellStyle name="Comma 2 124" xfId="56385" hidden="1" xr:uid="{781A17BE-03E9-4852-B67F-5857D4671D87}"/>
    <cellStyle name="Comma 2 124" xfId="57007" hidden="1" xr:uid="{E31E2410-D495-4683-9103-7D092C463B27}"/>
    <cellStyle name="Comma 2 124" xfId="57549" hidden="1" xr:uid="{0347B630-26E8-4B14-8479-E95FAAD7A17F}"/>
    <cellStyle name="Comma 2 124" xfId="57822" hidden="1" xr:uid="{DCB00E8E-7D1E-497F-A249-9E0A9D813EF3}"/>
    <cellStyle name="Comma 2 124" xfId="58030" hidden="1" xr:uid="{9D238DAB-B13F-40F1-BC45-878445C48727}"/>
    <cellStyle name="Comma 2 124" xfId="58089" hidden="1" xr:uid="{328610B1-676F-44D4-941C-A431DC23FEE0}"/>
    <cellStyle name="Comma 2 124" xfId="58702" hidden="1" xr:uid="{3CC008A0-8DB3-4413-AD4D-04FCD587085D}"/>
    <cellStyle name="Comma 2 124" xfId="59243" hidden="1" xr:uid="{14257B1D-8A38-456F-9D51-9E571B481E3D}"/>
    <cellStyle name="Comma 2 124" xfId="59516" hidden="1" xr:uid="{16D6E058-22B9-42F6-ACBF-90197D082FDC}"/>
    <cellStyle name="Comma 2 124" xfId="59724" hidden="1" xr:uid="{A965A986-4303-4496-A9A5-941C84051F97}"/>
    <cellStyle name="Comma 2 124" xfId="59780" hidden="1" xr:uid="{ACBFAE79-896F-40A3-8FC0-74BF5A8210B6}"/>
    <cellStyle name="Comma 2 124" xfId="60366" hidden="1" xr:uid="{B0CF5D10-E053-4DCE-84A2-53C8072AF1E9}"/>
    <cellStyle name="Comma 2 124" xfId="60904" hidden="1" xr:uid="{1E811CEA-A4B2-4057-AE5C-CC6F89246AB4}"/>
    <cellStyle name="Comma 2 124" xfId="61177" hidden="1" xr:uid="{A0327C00-2F0C-4239-A5FE-3B9FD625CFEE}"/>
    <cellStyle name="Comma 2 124" xfId="61385" hidden="1" xr:uid="{84D165E2-2278-4783-9E9A-20035978F033}"/>
    <cellStyle name="Comma 2 124" xfId="61438" hidden="1" xr:uid="{679C1139-C4AA-495E-9A61-1326D8C025D5}"/>
    <cellStyle name="Comma 2 124" xfId="62002" hidden="1" xr:uid="{8B1CA864-92B1-4AF4-A624-B26799B8892F}"/>
    <cellStyle name="Comma 2 124" xfId="62539" hidden="1" xr:uid="{4A994279-4AF1-4688-9305-18C5398A8953}"/>
    <cellStyle name="Comma 2 124" xfId="62812" hidden="1" xr:uid="{04C0B875-095C-4100-B4BF-0C693F557A1C}"/>
    <cellStyle name="Comma 2 124" xfId="63020" hidden="1" xr:uid="{15D11602-8BC3-4EA3-8939-91CCBAE34A05}"/>
    <cellStyle name="Comma 2 124" xfId="63065" hidden="1" xr:uid="{0F8D2384-A4CD-47E4-8FBE-E3D817C0895B}"/>
    <cellStyle name="Comma 2 124" xfId="63534" hidden="1" xr:uid="{9DF44E59-90AB-49D4-B5BA-552E7B711235}"/>
    <cellStyle name="Comma 2 125" xfId="879" hidden="1" xr:uid="{00000000-0005-0000-0000-000072030000}"/>
    <cellStyle name="Comma 2 125" xfId="1534" hidden="1" xr:uid="{00000000-0005-0000-0000-000001060000}"/>
    <cellStyle name="Comma 2 125" xfId="2074" hidden="1" xr:uid="{00000000-0005-0000-0000-00001D080000}"/>
    <cellStyle name="Comma 2 125" xfId="2347" hidden="1" xr:uid="{00000000-0005-0000-0000-00002E090000}"/>
    <cellStyle name="Comma 2 125" xfId="2555" hidden="1" xr:uid="{00000000-0005-0000-0000-0000FE090000}"/>
    <cellStyle name="Comma 2 125" xfId="4670" hidden="1" xr:uid="{00000000-0005-0000-0000-000041120000}"/>
    <cellStyle name="Comma 2 125" xfId="5331" hidden="1" xr:uid="{00000000-0005-0000-0000-0000D6140000}"/>
    <cellStyle name="Comma 2 125" xfId="5876" hidden="1" xr:uid="{00000000-0005-0000-0000-0000F7160000}"/>
    <cellStyle name="Comma 2 125" xfId="6149" hidden="1" xr:uid="{00000000-0005-0000-0000-000008180000}"/>
    <cellStyle name="Comma 2 125" xfId="6357" hidden="1" xr:uid="{00000000-0005-0000-0000-0000D8180000}"/>
    <cellStyle name="Comma 2 125" xfId="6889" hidden="1" xr:uid="{00000000-0005-0000-0000-0000EC1A0000}"/>
    <cellStyle name="Comma 2 125" xfId="7550" hidden="1" xr:uid="{00000000-0005-0000-0000-0000811D0000}"/>
    <cellStyle name="Comma 2 125" xfId="8095" hidden="1" xr:uid="{00000000-0005-0000-0000-0000A21F0000}"/>
    <cellStyle name="Comma 2 125" xfId="8368" hidden="1" xr:uid="{00000000-0005-0000-0000-0000B3200000}"/>
    <cellStyle name="Comma 2 125" xfId="8576" hidden="1" xr:uid="{00000000-0005-0000-0000-000083210000}"/>
    <cellStyle name="Comma 2 125" xfId="8645" hidden="1" xr:uid="{00000000-0005-0000-0000-0000C8210000}"/>
    <cellStyle name="Comma 2 125" xfId="9306" hidden="1" xr:uid="{00000000-0005-0000-0000-00005D240000}"/>
    <cellStyle name="Comma 2 125" xfId="9851" hidden="1" xr:uid="{00000000-0005-0000-0000-00007E260000}"/>
    <cellStyle name="Comma 2 125" xfId="10124" hidden="1" xr:uid="{00000000-0005-0000-0000-00008F270000}"/>
    <cellStyle name="Comma 2 125" xfId="10332" hidden="1" xr:uid="{00000000-0005-0000-0000-00005F280000}"/>
    <cellStyle name="Comma 2 125" xfId="10401" hidden="1" xr:uid="{00000000-0005-0000-0000-0000A4280000}"/>
    <cellStyle name="Comma 2 125" xfId="11062" hidden="1" xr:uid="{00000000-0005-0000-0000-0000392B0000}"/>
    <cellStyle name="Comma 2 125" xfId="11607" hidden="1" xr:uid="{00000000-0005-0000-0000-00005A2D0000}"/>
    <cellStyle name="Comma 2 125" xfId="11880" hidden="1" xr:uid="{00000000-0005-0000-0000-00006B2E0000}"/>
    <cellStyle name="Comma 2 125" xfId="12088" hidden="1" xr:uid="{00000000-0005-0000-0000-00003B2F0000}"/>
    <cellStyle name="Comma 2 125" xfId="12157" hidden="1" xr:uid="{00000000-0005-0000-0000-0000802F0000}"/>
    <cellStyle name="Comma 2 125" xfId="12818" hidden="1" xr:uid="{00000000-0005-0000-0000-000015320000}"/>
    <cellStyle name="Comma 2 125" xfId="13363" hidden="1" xr:uid="{00000000-0005-0000-0000-000036340000}"/>
    <cellStyle name="Comma 2 125" xfId="13636" hidden="1" xr:uid="{00000000-0005-0000-0000-000047350000}"/>
    <cellStyle name="Comma 2 125" xfId="13844" hidden="1" xr:uid="{00000000-0005-0000-0000-000017360000}"/>
    <cellStyle name="Comma 2 125" xfId="13913" hidden="1" xr:uid="{00000000-0005-0000-0000-00005C360000}"/>
    <cellStyle name="Comma 2 125" xfId="14574" hidden="1" xr:uid="{00000000-0005-0000-0000-0000F1380000}"/>
    <cellStyle name="Comma 2 125" xfId="15119" hidden="1" xr:uid="{00000000-0005-0000-0000-0000123B0000}"/>
    <cellStyle name="Comma 2 125" xfId="15392" hidden="1" xr:uid="{00000000-0005-0000-0000-0000233C0000}"/>
    <cellStyle name="Comma 2 125" xfId="15600" hidden="1" xr:uid="{00000000-0005-0000-0000-0000F33C0000}"/>
    <cellStyle name="Comma 2 125" xfId="15669" hidden="1" xr:uid="{00000000-0005-0000-0000-0000383D0000}"/>
    <cellStyle name="Comma 2 125" xfId="16327" hidden="1" xr:uid="{00000000-0005-0000-0000-0000CA3F0000}"/>
    <cellStyle name="Comma 2 125" xfId="16872" hidden="1" xr:uid="{00000000-0005-0000-0000-0000EB410000}"/>
    <cellStyle name="Comma 2 125" xfId="17145" hidden="1" xr:uid="{00000000-0005-0000-0000-0000FC420000}"/>
    <cellStyle name="Comma 2 125" xfId="17353" hidden="1" xr:uid="{00000000-0005-0000-0000-0000CC430000}"/>
    <cellStyle name="Comma 2 125" xfId="17421" hidden="1" xr:uid="{00000000-0005-0000-0000-000010440000}"/>
    <cellStyle name="Comma 2 125" xfId="18077" hidden="1" xr:uid="{00000000-0005-0000-0000-0000A0460000}"/>
    <cellStyle name="Comma 2 125" xfId="18622" hidden="1" xr:uid="{00000000-0005-0000-0000-0000C1480000}"/>
    <cellStyle name="Comma 2 125" xfId="18895" hidden="1" xr:uid="{00000000-0005-0000-0000-0000D2490000}"/>
    <cellStyle name="Comma 2 125" xfId="19103" hidden="1" xr:uid="{00000000-0005-0000-0000-0000A24A0000}"/>
    <cellStyle name="Comma 2 125" xfId="19170" hidden="1" xr:uid="{00000000-0005-0000-0000-0000E54A0000}"/>
    <cellStyle name="Comma 2 125" xfId="19821" hidden="1" xr:uid="{00000000-0005-0000-0000-0000704D0000}"/>
    <cellStyle name="Comma 2 125" xfId="20366" hidden="1" xr:uid="{00000000-0005-0000-0000-0000914F0000}"/>
    <cellStyle name="Comma 2 125" xfId="20639" hidden="1" xr:uid="{00000000-0005-0000-0000-0000A2500000}"/>
    <cellStyle name="Comma 2 125" xfId="20847" hidden="1" xr:uid="{00000000-0005-0000-0000-000072510000}"/>
    <cellStyle name="Comma 2 125" xfId="20913" hidden="1" xr:uid="{00000000-0005-0000-0000-0000B4510000}"/>
    <cellStyle name="Comma 2 125" xfId="21555" hidden="1" xr:uid="{00000000-0005-0000-0000-000036540000}"/>
    <cellStyle name="Comma 2 125" xfId="22100" hidden="1" xr:uid="{00000000-0005-0000-0000-000057560000}"/>
    <cellStyle name="Comma 2 125" xfId="22373" hidden="1" xr:uid="{00000000-0005-0000-0000-000068570000}"/>
    <cellStyle name="Comma 2 125" xfId="22581" hidden="1" xr:uid="{00000000-0005-0000-0000-000038580000}"/>
    <cellStyle name="Comma 2 125" xfId="22643" hidden="1" xr:uid="{00000000-0005-0000-0000-000076580000}"/>
    <cellStyle name="Comma 2 125" xfId="23281" hidden="1" xr:uid="{00000000-0005-0000-0000-0000F45A0000}"/>
    <cellStyle name="Comma 2 125" xfId="23824" hidden="1" xr:uid="{00000000-0005-0000-0000-0000135D0000}"/>
    <cellStyle name="Comma 2 125" xfId="24097" hidden="1" xr:uid="{00000000-0005-0000-0000-0000245E0000}"/>
    <cellStyle name="Comma 2 125" xfId="24305" hidden="1" xr:uid="{00000000-0005-0000-0000-0000F45E0000}"/>
    <cellStyle name="Comma 2 125" xfId="24367" hidden="1" xr:uid="{00000000-0005-0000-0000-0000325F0000}"/>
    <cellStyle name="Comma 2 125" xfId="24989" hidden="1" xr:uid="{00000000-0005-0000-0000-0000A0610000}"/>
    <cellStyle name="Comma 2 125" xfId="25531" hidden="1" xr:uid="{00000000-0005-0000-0000-0000BE630000}"/>
    <cellStyle name="Comma 2 125" xfId="25804" hidden="1" xr:uid="{00000000-0005-0000-0000-0000CF640000}"/>
    <cellStyle name="Comma 2 125" xfId="26012" hidden="1" xr:uid="{00000000-0005-0000-0000-00009F650000}"/>
    <cellStyle name="Comma 2 125" xfId="26071" hidden="1" xr:uid="{00000000-0005-0000-0000-0000DA650000}"/>
    <cellStyle name="Comma 2 125" xfId="26684" hidden="1" xr:uid="{00000000-0005-0000-0000-00003F680000}"/>
    <cellStyle name="Comma 2 125" xfId="27225" hidden="1" xr:uid="{00000000-0005-0000-0000-00005C6A0000}"/>
    <cellStyle name="Comma 2 125" xfId="27498" hidden="1" xr:uid="{00000000-0005-0000-0000-00006D6B0000}"/>
    <cellStyle name="Comma 2 125" xfId="27706" hidden="1" xr:uid="{00000000-0005-0000-0000-00003D6C0000}"/>
    <cellStyle name="Comma 2 125" xfId="27762" hidden="1" xr:uid="{00000000-0005-0000-0000-0000756C0000}"/>
    <cellStyle name="Comma 2 125" xfId="28348" hidden="1" xr:uid="{00000000-0005-0000-0000-0000BF6E0000}"/>
    <cellStyle name="Comma 2 125" xfId="28886" hidden="1" xr:uid="{00000000-0005-0000-0000-0000D9700000}"/>
    <cellStyle name="Comma 2 125" xfId="29159" hidden="1" xr:uid="{00000000-0005-0000-0000-0000EA710000}"/>
    <cellStyle name="Comma 2 125" xfId="29367" hidden="1" xr:uid="{00000000-0005-0000-0000-0000BA720000}"/>
    <cellStyle name="Comma 2 125" xfId="29420" hidden="1" xr:uid="{00000000-0005-0000-0000-0000EF720000}"/>
    <cellStyle name="Comma 2 125" xfId="29984" hidden="1" xr:uid="{00000000-0005-0000-0000-000023750000}"/>
    <cellStyle name="Comma 2 125" xfId="30521" hidden="1" xr:uid="{00000000-0005-0000-0000-00003C770000}"/>
    <cellStyle name="Comma 2 125" xfId="30794" hidden="1" xr:uid="{00000000-0005-0000-0000-00004D780000}"/>
    <cellStyle name="Comma 2 125" xfId="31002" hidden="1" xr:uid="{00000000-0005-0000-0000-00001D790000}"/>
    <cellStyle name="Comma 2 125" xfId="31047" hidden="1" xr:uid="{00000000-0005-0000-0000-00004A790000}"/>
    <cellStyle name="Comma 2 125" xfId="31516" hidden="1" xr:uid="{00000000-0005-0000-0000-00001F7B0000}"/>
    <cellStyle name="Comma 2 125" xfId="32932" hidden="1" xr:uid="{F12A12F2-4EE7-4378-8A0B-2BC1E34FF874}"/>
    <cellStyle name="Comma 2 125" xfId="33567" hidden="1" xr:uid="{801D0016-2767-49A5-9ECC-7E06E6842832}"/>
    <cellStyle name="Comma 2 125" xfId="34104" hidden="1" xr:uid="{4366FAAE-55D8-492F-AFCD-0240EBC075ED}"/>
    <cellStyle name="Comma 2 125" xfId="34377" hidden="1" xr:uid="{DB43F7F7-0285-4F08-BBD0-5021F9685AD8}"/>
    <cellStyle name="Comma 2 125" xfId="34585" hidden="1" xr:uid="{11765354-5A89-4885-A884-972592577420}"/>
    <cellStyle name="Comma 2 125" xfId="36689" hidden="1" xr:uid="{7EBAF75D-8383-4619-BC02-E6C416FAA951}"/>
    <cellStyle name="Comma 2 125" xfId="37350" hidden="1" xr:uid="{CC08826D-7737-4A91-940C-6D53C1F26A82}"/>
    <cellStyle name="Comma 2 125" xfId="37895" hidden="1" xr:uid="{CF97D726-31B2-4D60-81A0-0570994C49B8}"/>
    <cellStyle name="Comma 2 125" xfId="38168" hidden="1" xr:uid="{708A26EF-3721-4874-BF02-E01D0037A13C}"/>
    <cellStyle name="Comma 2 125" xfId="38376" hidden="1" xr:uid="{F460655C-DF0A-4B62-9AB1-827851FF06B8}"/>
    <cellStyle name="Comma 2 125" xfId="38908" hidden="1" xr:uid="{F3B8D8C7-709A-456B-9627-C20D7B763900}"/>
    <cellStyle name="Comma 2 125" xfId="39569" hidden="1" xr:uid="{B47392DF-6D1B-4F58-8127-13927E23077A}"/>
    <cellStyle name="Comma 2 125" xfId="40114" hidden="1" xr:uid="{3A8B0DA7-8D5C-4FEE-929A-0B8E00500C71}"/>
    <cellStyle name="Comma 2 125" xfId="40387" hidden="1" xr:uid="{AF6177A7-F599-4A11-AD36-FD6698C1D0BE}"/>
    <cellStyle name="Comma 2 125" xfId="40595" hidden="1" xr:uid="{AB90C823-B745-4E4E-AAD9-7F44646757DE}"/>
    <cellStyle name="Comma 2 125" xfId="40664" hidden="1" xr:uid="{74D7A164-C091-4F41-A704-E9FB9F18A098}"/>
    <cellStyle name="Comma 2 125" xfId="41325" hidden="1" xr:uid="{6B543AF6-A416-4C18-8807-3B9A417324AD}"/>
    <cellStyle name="Comma 2 125" xfId="41870" hidden="1" xr:uid="{55CDD147-88C3-4BDA-9867-7B4F207BE8F6}"/>
    <cellStyle name="Comma 2 125" xfId="42143" hidden="1" xr:uid="{6C18A9B3-02EB-4208-949B-79215F91D419}"/>
    <cellStyle name="Comma 2 125" xfId="42351" hidden="1" xr:uid="{A7CFCE93-24B8-4F85-8C81-021312F86501}"/>
    <cellStyle name="Comma 2 125" xfId="42420" hidden="1" xr:uid="{B63727E5-E06E-420C-AAA8-5CFA0D008070}"/>
    <cellStyle name="Comma 2 125" xfId="43081" hidden="1" xr:uid="{B41E5441-3D1B-491B-8B3E-C87F558DBBDD}"/>
    <cellStyle name="Comma 2 125" xfId="43626" hidden="1" xr:uid="{1E2384A9-7DD0-4820-91B6-2D769863EA1C}"/>
    <cellStyle name="Comma 2 125" xfId="43899" hidden="1" xr:uid="{A8DCEC27-377B-46BF-9EC9-A3FFE81E07C0}"/>
    <cellStyle name="Comma 2 125" xfId="44107" hidden="1" xr:uid="{BC89AA78-637C-4D2B-8ECE-96ABBB61C34F}"/>
    <cellStyle name="Comma 2 125" xfId="44176" hidden="1" xr:uid="{B25D7414-1BB6-45EB-B733-313407A362E6}"/>
    <cellStyle name="Comma 2 125" xfId="44837" hidden="1" xr:uid="{A5EB821F-C304-4318-8D72-21BB8E813859}"/>
    <cellStyle name="Comma 2 125" xfId="45382" hidden="1" xr:uid="{92FDB28B-63FC-4D6F-89F1-9F76BC30404C}"/>
    <cellStyle name="Comma 2 125" xfId="45655" hidden="1" xr:uid="{D903BFBA-6066-4BED-B4D5-70E81A6AC0E6}"/>
    <cellStyle name="Comma 2 125" xfId="45863" hidden="1" xr:uid="{E2B90832-8F82-4FBE-A478-17BD8FF386F3}"/>
    <cellStyle name="Comma 2 125" xfId="45932" hidden="1" xr:uid="{FD0AD790-B425-46F0-A65C-8B97350F9BE7}"/>
    <cellStyle name="Comma 2 125" xfId="46593" hidden="1" xr:uid="{B9E88168-16E1-401C-8367-CA2253BE6753}"/>
    <cellStyle name="Comma 2 125" xfId="47138" hidden="1" xr:uid="{2F130ADD-EBF5-48F4-BD6E-408592EB7A6D}"/>
    <cellStyle name="Comma 2 125" xfId="47411" hidden="1" xr:uid="{25993202-BC90-4636-85DF-365F6DE98E39}"/>
    <cellStyle name="Comma 2 125" xfId="47619" hidden="1" xr:uid="{7B423D8F-7DB6-4441-AA57-1C5560E23735}"/>
    <cellStyle name="Comma 2 125" xfId="47688" hidden="1" xr:uid="{801C33CC-5277-4EFB-B7E3-3CE4D9B6B11A}"/>
    <cellStyle name="Comma 2 125" xfId="48346" hidden="1" xr:uid="{F5F54D3F-2D43-4F9C-890B-B7EB9770DFD5}"/>
    <cellStyle name="Comma 2 125" xfId="48891" hidden="1" xr:uid="{2B3CCDBE-7D38-4D72-8E70-5969C2CD88FB}"/>
    <cellStyle name="Comma 2 125" xfId="49164" hidden="1" xr:uid="{170B53B5-5894-4787-A494-06FC2C8BD335}"/>
    <cellStyle name="Comma 2 125" xfId="49372" hidden="1" xr:uid="{FC473B99-7983-4B64-AB88-95E0C833F2C8}"/>
    <cellStyle name="Comma 2 125" xfId="49440" hidden="1" xr:uid="{02254B27-2CF0-4C7C-B97D-293D57141E9E}"/>
    <cellStyle name="Comma 2 125" xfId="50096" hidden="1" xr:uid="{1505F8C9-B80E-4533-A698-71638FFEE858}"/>
    <cellStyle name="Comma 2 125" xfId="50641" hidden="1" xr:uid="{8D90CC14-AB1F-4D44-A88C-63B08F4031FE}"/>
    <cellStyle name="Comma 2 125" xfId="50914" hidden="1" xr:uid="{64EC7748-EBEB-434A-A52C-4D32A8EAB740}"/>
    <cellStyle name="Comma 2 125" xfId="51122" hidden="1" xr:uid="{361C0CCF-BE42-4466-955A-D3A676A4E31F}"/>
    <cellStyle name="Comma 2 125" xfId="51189" hidden="1" xr:uid="{94A1FC0A-DFB9-442F-8838-350906FCDB8D}"/>
    <cellStyle name="Comma 2 125" xfId="51840" hidden="1" xr:uid="{AF6D5E8A-C589-4078-9350-8F99EB9D2793}"/>
    <cellStyle name="Comma 2 125" xfId="52385" hidden="1" xr:uid="{8E678AAC-5667-42AC-864C-B772E84DC1B4}"/>
    <cellStyle name="Comma 2 125" xfId="52658" hidden="1" xr:uid="{A30C68B7-6C9A-454B-8E27-F10CBBAFA13F}"/>
    <cellStyle name="Comma 2 125" xfId="52866" hidden="1" xr:uid="{44AAAA3A-61FA-4779-9C50-22F6A6BB97D1}"/>
    <cellStyle name="Comma 2 125" xfId="52932" hidden="1" xr:uid="{F1A147AB-01E7-48AA-9F5C-9C6E57EAFB1E}"/>
    <cellStyle name="Comma 2 125" xfId="53574" hidden="1" xr:uid="{135E2649-BDF8-4096-9332-149B795A3DEA}"/>
    <cellStyle name="Comma 2 125" xfId="54119" hidden="1" xr:uid="{F07B037F-2C42-459F-9F6C-06145A251435}"/>
    <cellStyle name="Comma 2 125" xfId="54392" hidden="1" xr:uid="{6315BD66-B9C6-4CE6-8561-97C14249E1DF}"/>
    <cellStyle name="Comma 2 125" xfId="54600" hidden="1" xr:uid="{8DE5E876-DD84-408E-803D-4640E4D61B73}"/>
    <cellStyle name="Comma 2 125" xfId="54662" hidden="1" xr:uid="{677827B9-84A5-4A9A-8882-EE0FA2B2435B}"/>
    <cellStyle name="Comma 2 125" xfId="55300" hidden="1" xr:uid="{9DF694FC-33AF-4171-BC21-7769F8244070}"/>
    <cellStyle name="Comma 2 125" xfId="55843" hidden="1" xr:uid="{7F037344-ECB6-4828-B978-DCF1A03A874F}"/>
    <cellStyle name="Comma 2 125" xfId="56116" hidden="1" xr:uid="{283BFB43-9A5B-4CB5-89C3-6070E23EC0A2}"/>
    <cellStyle name="Comma 2 125" xfId="56324" hidden="1" xr:uid="{8662BF30-B135-497A-9188-3859C2317CEA}"/>
    <cellStyle name="Comma 2 125" xfId="56386" hidden="1" xr:uid="{928EAFE6-57B4-4D38-95B3-B85D9B120FC2}"/>
    <cellStyle name="Comma 2 125" xfId="57008" hidden="1" xr:uid="{1ACD9A31-0483-47C6-A676-6B161EB74D01}"/>
    <cellStyle name="Comma 2 125" xfId="57550" hidden="1" xr:uid="{D1B621A7-5C45-4464-9D1A-58F51B89B6B3}"/>
    <cellStyle name="Comma 2 125" xfId="57823" hidden="1" xr:uid="{28F19658-FB72-4D35-9497-118BBC15EF6A}"/>
    <cellStyle name="Comma 2 125" xfId="58031" hidden="1" xr:uid="{CD9247F8-2624-4C92-9A52-BB0C04E1A345}"/>
    <cellStyle name="Comma 2 125" xfId="58090" hidden="1" xr:uid="{1765B176-0394-4AEC-B0B9-DA455C4AECE5}"/>
    <cellStyle name="Comma 2 125" xfId="58703" hidden="1" xr:uid="{97F3CFBB-1C4F-4988-8B59-017C0F0FE19A}"/>
    <cellStyle name="Comma 2 125" xfId="59244" hidden="1" xr:uid="{4C049C2F-FAF3-4A68-BFA7-F263370C273B}"/>
    <cellStyle name="Comma 2 125" xfId="59517" hidden="1" xr:uid="{FDCC53F6-395C-4D59-AE40-2AED89FD4062}"/>
    <cellStyle name="Comma 2 125" xfId="59725" hidden="1" xr:uid="{6313BEC9-28C7-451E-AA34-322FB75A6CAA}"/>
    <cellStyle name="Comma 2 125" xfId="59781" hidden="1" xr:uid="{3B075154-6CB6-4B3B-9620-39AA15CDCF75}"/>
    <cellStyle name="Comma 2 125" xfId="60367" hidden="1" xr:uid="{35F31B87-176C-4BEB-849D-9F60AC91F404}"/>
    <cellStyle name="Comma 2 125" xfId="60905" hidden="1" xr:uid="{7754411A-4D16-45D2-8D6E-90A3704736F6}"/>
    <cellStyle name="Comma 2 125" xfId="61178" hidden="1" xr:uid="{75FC9FC7-8EE6-41E1-B8DC-1282D729C6CC}"/>
    <cellStyle name="Comma 2 125" xfId="61386" hidden="1" xr:uid="{FFCE9715-F813-4E19-B6FD-A0A96E18C757}"/>
    <cellStyle name="Comma 2 125" xfId="61439" hidden="1" xr:uid="{4B1C6E2D-9B14-4815-BD2F-914758BAEC16}"/>
    <cellStyle name="Comma 2 125" xfId="62003" hidden="1" xr:uid="{5B345F43-5E49-4F2C-996D-D90E684643DE}"/>
    <cellStyle name="Comma 2 125" xfId="62540" hidden="1" xr:uid="{084DC6D3-DB56-4549-BBB8-6B39AF0EBC5A}"/>
    <cellStyle name="Comma 2 125" xfId="62813" hidden="1" xr:uid="{DFCFBC9A-A173-493E-A383-C5853F2540AB}"/>
    <cellStyle name="Comma 2 125" xfId="63021" hidden="1" xr:uid="{38E57BFB-73E1-425B-BF4B-8F0FC084464A}"/>
    <cellStyle name="Comma 2 125" xfId="63066" hidden="1" xr:uid="{B765A7BC-3D6B-4E38-A49B-180F2C8F1046}"/>
    <cellStyle name="Comma 2 125" xfId="63535" hidden="1" xr:uid="{8553CE02-8118-44CB-962E-45605BFB694A}"/>
    <cellStyle name="Comma 2 126" xfId="884" hidden="1" xr:uid="{00000000-0005-0000-0000-000077030000}"/>
    <cellStyle name="Comma 2 126" xfId="1539" hidden="1" xr:uid="{00000000-0005-0000-0000-000006060000}"/>
    <cellStyle name="Comma 2 126" xfId="2078" hidden="1" xr:uid="{00000000-0005-0000-0000-000021080000}"/>
    <cellStyle name="Comma 2 126" xfId="2351" hidden="1" xr:uid="{00000000-0005-0000-0000-000032090000}"/>
    <cellStyle name="Comma 2 126" xfId="2558" hidden="1" xr:uid="{00000000-0005-0000-0000-0000010A0000}"/>
    <cellStyle name="Comma 2 126" xfId="4675" hidden="1" xr:uid="{00000000-0005-0000-0000-000046120000}"/>
    <cellStyle name="Comma 2 126" xfId="5336" hidden="1" xr:uid="{00000000-0005-0000-0000-0000DB140000}"/>
    <cellStyle name="Comma 2 126" xfId="5880" hidden="1" xr:uid="{00000000-0005-0000-0000-0000FB160000}"/>
    <cellStyle name="Comma 2 126" xfId="6153" hidden="1" xr:uid="{00000000-0005-0000-0000-00000C180000}"/>
    <cellStyle name="Comma 2 126" xfId="6360" hidden="1" xr:uid="{00000000-0005-0000-0000-0000DB180000}"/>
    <cellStyle name="Comma 2 126" xfId="6894" hidden="1" xr:uid="{00000000-0005-0000-0000-0000F11A0000}"/>
    <cellStyle name="Comma 2 126" xfId="7555" hidden="1" xr:uid="{00000000-0005-0000-0000-0000861D0000}"/>
    <cellStyle name="Comma 2 126" xfId="8099" hidden="1" xr:uid="{00000000-0005-0000-0000-0000A61F0000}"/>
    <cellStyle name="Comma 2 126" xfId="8372" hidden="1" xr:uid="{00000000-0005-0000-0000-0000B7200000}"/>
    <cellStyle name="Comma 2 126" xfId="8579" hidden="1" xr:uid="{00000000-0005-0000-0000-000086210000}"/>
    <cellStyle name="Comma 2 126" xfId="8650" hidden="1" xr:uid="{00000000-0005-0000-0000-0000CD210000}"/>
    <cellStyle name="Comma 2 126" xfId="9311" hidden="1" xr:uid="{00000000-0005-0000-0000-000062240000}"/>
    <cellStyle name="Comma 2 126" xfId="9855" hidden="1" xr:uid="{00000000-0005-0000-0000-000082260000}"/>
    <cellStyle name="Comma 2 126" xfId="10128" hidden="1" xr:uid="{00000000-0005-0000-0000-000093270000}"/>
    <cellStyle name="Comma 2 126" xfId="10335" hidden="1" xr:uid="{00000000-0005-0000-0000-000062280000}"/>
    <cellStyle name="Comma 2 126" xfId="10406" hidden="1" xr:uid="{00000000-0005-0000-0000-0000A9280000}"/>
    <cellStyle name="Comma 2 126" xfId="11067" hidden="1" xr:uid="{00000000-0005-0000-0000-00003E2B0000}"/>
    <cellStyle name="Comma 2 126" xfId="11611" hidden="1" xr:uid="{00000000-0005-0000-0000-00005E2D0000}"/>
    <cellStyle name="Comma 2 126" xfId="11884" hidden="1" xr:uid="{00000000-0005-0000-0000-00006F2E0000}"/>
    <cellStyle name="Comma 2 126" xfId="12091" hidden="1" xr:uid="{00000000-0005-0000-0000-00003E2F0000}"/>
    <cellStyle name="Comma 2 126" xfId="12162" hidden="1" xr:uid="{00000000-0005-0000-0000-0000852F0000}"/>
    <cellStyle name="Comma 2 126" xfId="12823" hidden="1" xr:uid="{00000000-0005-0000-0000-00001A320000}"/>
    <cellStyle name="Comma 2 126" xfId="13367" hidden="1" xr:uid="{00000000-0005-0000-0000-00003A340000}"/>
    <cellStyle name="Comma 2 126" xfId="13640" hidden="1" xr:uid="{00000000-0005-0000-0000-00004B350000}"/>
    <cellStyle name="Comma 2 126" xfId="13847" hidden="1" xr:uid="{00000000-0005-0000-0000-00001A360000}"/>
    <cellStyle name="Comma 2 126" xfId="13918" hidden="1" xr:uid="{00000000-0005-0000-0000-000061360000}"/>
    <cellStyle name="Comma 2 126" xfId="14579" hidden="1" xr:uid="{00000000-0005-0000-0000-0000F6380000}"/>
    <cellStyle name="Comma 2 126" xfId="15123" hidden="1" xr:uid="{00000000-0005-0000-0000-0000163B0000}"/>
    <cellStyle name="Comma 2 126" xfId="15396" hidden="1" xr:uid="{00000000-0005-0000-0000-0000273C0000}"/>
    <cellStyle name="Comma 2 126" xfId="15603" hidden="1" xr:uid="{00000000-0005-0000-0000-0000F63C0000}"/>
    <cellStyle name="Comma 2 126" xfId="15674" hidden="1" xr:uid="{00000000-0005-0000-0000-00003D3D0000}"/>
    <cellStyle name="Comma 2 126" xfId="16332" hidden="1" xr:uid="{00000000-0005-0000-0000-0000CF3F0000}"/>
    <cellStyle name="Comma 2 126" xfId="16876" hidden="1" xr:uid="{00000000-0005-0000-0000-0000EF410000}"/>
    <cellStyle name="Comma 2 126" xfId="17149" hidden="1" xr:uid="{00000000-0005-0000-0000-000000430000}"/>
    <cellStyle name="Comma 2 126" xfId="17356" hidden="1" xr:uid="{00000000-0005-0000-0000-0000CF430000}"/>
    <cellStyle name="Comma 2 126" xfId="17426" hidden="1" xr:uid="{00000000-0005-0000-0000-000015440000}"/>
    <cellStyle name="Comma 2 126" xfId="18082" hidden="1" xr:uid="{00000000-0005-0000-0000-0000A5460000}"/>
    <cellStyle name="Comma 2 126" xfId="18626" hidden="1" xr:uid="{00000000-0005-0000-0000-0000C5480000}"/>
    <cellStyle name="Comma 2 126" xfId="18899" hidden="1" xr:uid="{00000000-0005-0000-0000-0000D6490000}"/>
    <cellStyle name="Comma 2 126" xfId="19106" hidden="1" xr:uid="{00000000-0005-0000-0000-0000A54A0000}"/>
    <cellStyle name="Comma 2 126" xfId="19175" hidden="1" xr:uid="{00000000-0005-0000-0000-0000EA4A0000}"/>
    <cellStyle name="Comma 2 126" xfId="19826" hidden="1" xr:uid="{00000000-0005-0000-0000-0000754D0000}"/>
    <cellStyle name="Comma 2 126" xfId="20370" hidden="1" xr:uid="{00000000-0005-0000-0000-0000954F0000}"/>
    <cellStyle name="Comma 2 126" xfId="20643" hidden="1" xr:uid="{00000000-0005-0000-0000-0000A6500000}"/>
    <cellStyle name="Comma 2 126" xfId="20850" hidden="1" xr:uid="{00000000-0005-0000-0000-000075510000}"/>
    <cellStyle name="Comma 2 126" xfId="20918" hidden="1" xr:uid="{00000000-0005-0000-0000-0000B9510000}"/>
    <cellStyle name="Comma 2 126" xfId="21560" hidden="1" xr:uid="{00000000-0005-0000-0000-00003B540000}"/>
    <cellStyle name="Comma 2 126" xfId="22104" hidden="1" xr:uid="{00000000-0005-0000-0000-00005B560000}"/>
    <cellStyle name="Comma 2 126" xfId="22377" hidden="1" xr:uid="{00000000-0005-0000-0000-00006C570000}"/>
    <cellStyle name="Comma 2 126" xfId="22584" hidden="1" xr:uid="{00000000-0005-0000-0000-00003B580000}"/>
    <cellStyle name="Comma 2 126" xfId="22648" hidden="1" xr:uid="{00000000-0005-0000-0000-00007B580000}"/>
    <cellStyle name="Comma 2 126" xfId="23286" hidden="1" xr:uid="{00000000-0005-0000-0000-0000F95A0000}"/>
    <cellStyle name="Comma 2 126" xfId="23828" hidden="1" xr:uid="{00000000-0005-0000-0000-0000175D0000}"/>
    <cellStyle name="Comma 2 126" xfId="24101" hidden="1" xr:uid="{00000000-0005-0000-0000-0000285E0000}"/>
    <cellStyle name="Comma 2 126" xfId="24308" hidden="1" xr:uid="{00000000-0005-0000-0000-0000F75E0000}"/>
    <cellStyle name="Comma 2 126" xfId="24371" hidden="1" xr:uid="{00000000-0005-0000-0000-0000365F0000}"/>
    <cellStyle name="Comma 2 126" xfId="24994" hidden="1" xr:uid="{00000000-0005-0000-0000-0000A5610000}"/>
    <cellStyle name="Comma 2 126" xfId="25535" hidden="1" xr:uid="{00000000-0005-0000-0000-0000C2630000}"/>
    <cellStyle name="Comma 2 126" xfId="25808" hidden="1" xr:uid="{00000000-0005-0000-0000-0000D3640000}"/>
    <cellStyle name="Comma 2 126" xfId="26015" hidden="1" xr:uid="{00000000-0005-0000-0000-0000A2650000}"/>
    <cellStyle name="Comma 2 126" xfId="26075" hidden="1" xr:uid="{00000000-0005-0000-0000-0000DE650000}"/>
    <cellStyle name="Comma 2 126" xfId="26689" hidden="1" xr:uid="{00000000-0005-0000-0000-000044680000}"/>
    <cellStyle name="Comma 2 126" xfId="27229" hidden="1" xr:uid="{00000000-0005-0000-0000-0000606A0000}"/>
    <cellStyle name="Comma 2 126" xfId="27502" hidden="1" xr:uid="{00000000-0005-0000-0000-0000716B0000}"/>
    <cellStyle name="Comma 2 126" xfId="27709" hidden="1" xr:uid="{00000000-0005-0000-0000-0000406C0000}"/>
    <cellStyle name="Comma 2 126" xfId="27765" hidden="1" xr:uid="{00000000-0005-0000-0000-0000786C0000}"/>
    <cellStyle name="Comma 2 126" xfId="28353" hidden="1" xr:uid="{00000000-0005-0000-0000-0000C46E0000}"/>
    <cellStyle name="Comma 2 126" xfId="28890" hidden="1" xr:uid="{00000000-0005-0000-0000-0000DD700000}"/>
    <cellStyle name="Comma 2 126" xfId="29163" hidden="1" xr:uid="{00000000-0005-0000-0000-0000EE710000}"/>
    <cellStyle name="Comma 2 126" xfId="29370" hidden="1" xr:uid="{00000000-0005-0000-0000-0000BD720000}"/>
    <cellStyle name="Comma 2 126" xfId="29423" hidden="1" xr:uid="{00000000-0005-0000-0000-0000F2720000}"/>
    <cellStyle name="Comma 2 126" xfId="29989" hidden="1" xr:uid="{00000000-0005-0000-0000-000028750000}"/>
    <cellStyle name="Comma 2 126" xfId="30525" hidden="1" xr:uid="{00000000-0005-0000-0000-000040770000}"/>
    <cellStyle name="Comma 2 126" xfId="30798" hidden="1" xr:uid="{00000000-0005-0000-0000-000051780000}"/>
    <cellStyle name="Comma 2 126" xfId="31005" hidden="1" xr:uid="{00000000-0005-0000-0000-000020790000}"/>
    <cellStyle name="Comma 2 126" xfId="31048" hidden="1" xr:uid="{00000000-0005-0000-0000-00004B790000}"/>
    <cellStyle name="Comma 2 126" xfId="31519" hidden="1" xr:uid="{00000000-0005-0000-0000-0000227B0000}"/>
    <cellStyle name="Comma 2 126" xfId="32937" hidden="1" xr:uid="{23BA2950-CBEE-4D4F-8A93-2603BC702041}"/>
    <cellStyle name="Comma 2 126" xfId="33572" hidden="1" xr:uid="{697B9996-E7FB-4625-AF1D-83DD9D1681EE}"/>
    <cellStyle name="Comma 2 126" xfId="34108" hidden="1" xr:uid="{9DD80B6B-8628-496A-BA61-2FEAC8F9B5E9}"/>
    <cellStyle name="Comma 2 126" xfId="34381" hidden="1" xr:uid="{9F010EAF-C719-4E9E-B01A-2E9C4BCF747A}"/>
    <cellStyle name="Comma 2 126" xfId="34588" hidden="1" xr:uid="{C79168F4-011C-4CAA-9CE8-13983FC01115}"/>
    <cellStyle name="Comma 2 126" xfId="36694" hidden="1" xr:uid="{22F5EE61-737C-463D-9601-E3F66E8518F3}"/>
    <cellStyle name="Comma 2 126" xfId="37355" hidden="1" xr:uid="{45DE3C01-03EC-42B8-9617-6C9FDD2EFE58}"/>
    <cellStyle name="Comma 2 126" xfId="37899" hidden="1" xr:uid="{B53055F4-E333-4D3A-A73F-24D97D4CBB67}"/>
    <cellStyle name="Comma 2 126" xfId="38172" hidden="1" xr:uid="{F0B85754-3AED-4451-B750-16FFCB35F82C}"/>
    <cellStyle name="Comma 2 126" xfId="38379" hidden="1" xr:uid="{6F8D7FF2-EC01-4951-9182-444C8C5CE9E0}"/>
    <cellStyle name="Comma 2 126" xfId="38913" hidden="1" xr:uid="{7D3BCA68-D058-4230-8C83-BD4CFA17884F}"/>
    <cellStyle name="Comma 2 126" xfId="39574" hidden="1" xr:uid="{CCAADCB0-C0A8-492E-9CC1-201AABF0DCB1}"/>
    <cellStyle name="Comma 2 126" xfId="40118" hidden="1" xr:uid="{6B1EA412-CC2F-477A-B61F-B9C48BE36A3F}"/>
    <cellStyle name="Comma 2 126" xfId="40391" hidden="1" xr:uid="{8212F1E7-552A-4AEA-B8E5-BED045E247C9}"/>
    <cellStyle name="Comma 2 126" xfId="40598" hidden="1" xr:uid="{39CDF8FB-22BE-4766-9E99-C3B649DDDD32}"/>
    <cellStyle name="Comma 2 126" xfId="40669" hidden="1" xr:uid="{5C780099-DEFF-411F-8EB0-0AAC61F4BDCA}"/>
    <cellStyle name="Comma 2 126" xfId="41330" hidden="1" xr:uid="{317A87F9-BF41-4886-BA7D-C3AD6ED12B7B}"/>
    <cellStyle name="Comma 2 126" xfId="41874" hidden="1" xr:uid="{3129217D-9E79-4DE8-A0A2-9B73D75A1590}"/>
    <cellStyle name="Comma 2 126" xfId="42147" hidden="1" xr:uid="{EBD577B4-DAE2-4B5A-9353-CDA3014D88F9}"/>
    <cellStyle name="Comma 2 126" xfId="42354" hidden="1" xr:uid="{D2620604-E6D7-42B6-8D10-D1BBB9D426DF}"/>
    <cellStyle name="Comma 2 126" xfId="42425" hidden="1" xr:uid="{9D9CB556-666A-4E59-BA1C-C18018A7DF6B}"/>
    <cellStyle name="Comma 2 126" xfId="43086" hidden="1" xr:uid="{935B3D04-65E4-4DBE-8630-E0599DAA3EF6}"/>
    <cellStyle name="Comma 2 126" xfId="43630" hidden="1" xr:uid="{16663078-709D-4359-9251-135FCACBF898}"/>
    <cellStyle name="Comma 2 126" xfId="43903" hidden="1" xr:uid="{BCD108FA-EC16-4F2E-9121-3F574C0ECCE6}"/>
    <cellStyle name="Comma 2 126" xfId="44110" hidden="1" xr:uid="{1969B41A-CD1D-4B07-ADAF-D390CBF47630}"/>
    <cellStyle name="Comma 2 126" xfId="44181" hidden="1" xr:uid="{4E92266A-1AAF-4AC9-85ED-7C85558C1E56}"/>
    <cellStyle name="Comma 2 126" xfId="44842" hidden="1" xr:uid="{9679010F-21BD-4B67-BF21-F2DBE8A558F8}"/>
    <cellStyle name="Comma 2 126" xfId="45386" hidden="1" xr:uid="{8AFB278C-0469-41B8-BF4A-5D62763E9DDD}"/>
    <cellStyle name="Comma 2 126" xfId="45659" hidden="1" xr:uid="{C5884BE7-B2B8-403C-B734-1E51E16AFF17}"/>
    <cellStyle name="Comma 2 126" xfId="45866" hidden="1" xr:uid="{C1875536-6C65-43FC-B8AF-DA2577205213}"/>
    <cellStyle name="Comma 2 126" xfId="45937" hidden="1" xr:uid="{DE14877B-9A4C-4836-AA8D-4CDD58EDA263}"/>
    <cellStyle name="Comma 2 126" xfId="46598" hidden="1" xr:uid="{C52605A0-6492-43C7-A49C-5281C58E0754}"/>
    <cellStyle name="Comma 2 126" xfId="47142" hidden="1" xr:uid="{88F5638E-B6EE-41FE-9C84-67A8C47AEF22}"/>
    <cellStyle name="Comma 2 126" xfId="47415" hidden="1" xr:uid="{04FF31DF-B10B-47D9-8757-6E3406FAFA37}"/>
    <cellStyle name="Comma 2 126" xfId="47622" hidden="1" xr:uid="{8887B758-D56C-4CEC-979E-23B041D9EA9D}"/>
    <cellStyle name="Comma 2 126" xfId="47693" hidden="1" xr:uid="{3F333279-3E78-4199-8F84-9F84D899D7CC}"/>
    <cellStyle name="Comma 2 126" xfId="48351" hidden="1" xr:uid="{9ADA3775-9D72-433C-BA81-708990913274}"/>
    <cellStyle name="Comma 2 126" xfId="48895" hidden="1" xr:uid="{5F8704FB-CD05-4ADF-9542-15BFA47842E5}"/>
    <cellStyle name="Comma 2 126" xfId="49168" hidden="1" xr:uid="{4E432BA6-4E08-42A1-8619-FAF032C533F1}"/>
    <cellStyle name="Comma 2 126" xfId="49375" hidden="1" xr:uid="{9E8DB3EB-3535-4B6F-A6D9-49F2114BC558}"/>
    <cellStyle name="Comma 2 126" xfId="49445" hidden="1" xr:uid="{F8176357-D0A1-4D50-ABD6-BD31029DF111}"/>
    <cellStyle name="Comma 2 126" xfId="50101" hidden="1" xr:uid="{9DD208C5-3939-4BC9-8296-31BBFD5136BD}"/>
    <cellStyle name="Comma 2 126" xfId="50645" hidden="1" xr:uid="{CF4144EC-2388-4C76-BD29-0A01BE9721F1}"/>
    <cellStyle name="Comma 2 126" xfId="50918" hidden="1" xr:uid="{0435A74D-3B62-4231-8EB7-42FCB7A2FF06}"/>
    <cellStyle name="Comma 2 126" xfId="51125" hidden="1" xr:uid="{4ABB345B-F03E-4758-BC7A-19548EAF894A}"/>
    <cellStyle name="Comma 2 126" xfId="51194" hidden="1" xr:uid="{99CDB0D9-8179-4F9B-A822-7376624AFB57}"/>
    <cellStyle name="Comma 2 126" xfId="51845" hidden="1" xr:uid="{DC7BC9E8-E7AD-4B89-A690-D628FF17E35D}"/>
    <cellStyle name="Comma 2 126" xfId="52389" hidden="1" xr:uid="{4587A75B-8BF9-49E3-A67E-2FAD18BB0365}"/>
    <cellStyle name="Comma 2 126" xfId="52662" hidden="1" xr:uid="{156829BF-646C-4B0E-80A9-BAD974DEB2DA}"/>
    <cellStyle name="Comma 2 126" xfId="52869" hidden="1" xr:uid="{66A1C008-7BC2-4A33-A49C-E52453B6A80E}"/>
    <cellStyle name="Comma 2 126" xfId="52937" hidden="1" xr:uid="{2D76539C-A53D-4DBA-82EF-BFAD63027E53}"/>
    <cellStyle name="Comma 2 126" xfId="53579" hidden="1" xr:uid="{E3E2D8AF-0407-46EB-ACC4-90C5CBA70389}"/>
    <cellStyle name="Comma 2 126" xfId="54123" hidden="1" xr:uid="{1BD8390E-1CE0-4F72-BF97-B664953C82B4}"/>
    <cellStyle name="Comma 2 126" xfId="54396" hidden="1" xr:uid="{85EE5117-6755-4E93-A3A0-8D7F033577C5}"/>
    <cellStyle name="Comma 2 126" xfId="54603" hidden="1" xr:uid="{1D69183E-B6A7-4DCC-9DDB-17DE1D926534}"/>
    <cellStyle name="Comma 2 126" xfId="54667" hidden="1" xr:uid="{3C63909F-4281-4E7B-80AF-D26003500B33}"/>
    <cellStyle name="Comma 2 126" xfId="55305" hidden="1" xr:uid="{9B51F49C-6CB5-4870-AF5B-CFFB2A12FA48}"/>
    <cellStyle name="Comma 2 126" xfId="55847" hidden="1" xr:uid="{4D2C5BD8-49D6-4215-B91D-CF7687704B1A}"/>
    <cellStyle name="Comma 2 126" xfId="56120" hidden="1" xr:uid="{8F3561C5-C036-40EA-B1C9-FDBF2085F744}"/>
    <cellStyle name="Comma 2 126" xfId="56327" hidden="1" xr:uid="{8D07BBCA-EDBB-4C46-BD59-6EE43687D7E3}"/>
    <cellStyle name="Comma 2 126" xfId="56390" hidden="1" xr:uid="{AF1CFE98-41A8-476A-ACA3-9A1115FAF8CB}"/>
    <cellStyle name="Comma 2 126" xfId="57013" hidden="1" xr:uid="{486A779D-1C6B-4741-89E1-9FEE629E27D3}"/>
    <cellStyle name="Comma 2 126" xfId="57554" hidden="1" xr:uid="{06219878-11C0-4D76-B481-236E3E071B0C}"/>
    <cellStyle name="Comma 2 126" xfId="57827" hidden="1" xr:uid="{EF4C561C-C84C-4C68-9702-F8D4484D36FE}"/>
    <cellStyle name="Comma 2 126" xfId="58034" hidden="1" xr:uid="{B352ACDE-DA35-4E56-BDC9-9490CF5215FD}"/>
    <cellStyle name="Comma 2 126" xfId="58094" hidden="1" xr:uid="{6063A6BB-A40D-4237-B351-F0709E3BEA55}"/>
    <cellStyle name="Comma 2 126" xfId="58708" hidden="1" xr:uid="{1349A7F3-9585-4D7D-ABA1-35E9D57CEC61}"/>
    <cellStyle name="Comma 2 126" xfId="59248" hidden="1" xr:uid="{64777529-26F2-48A2-9D44-99740441B32D}"/>
    <cellStyle name="Comma 2 126" xfId="59521" hidden="1" xr:uid="{9C1FE43D-B7B2-4FF0-8F4D-71AF57392F8E}"/>
    <cellStyle name="Comma 2 126" xfId="59728" hidden="1" xr:uid="{DFBB4099-E921-4256-86F1-5778744152B6}"/>
    <cellStyle name="Comma 2 126" xfId="59784" hidden="1" xr:uid="{8A0231E4-419C-4511-8133-E13E1C5857C7}"/>
    <cellStyle name="Comma 2 126" xfId="60372" hidden="1" xr:uid="{01BD7DBF-CD68-4ED4-A653-562A967625DC}"/>
    <cellStyle name="Comma 2 126" xfId="60909" hidden="1" xr:uid="{B55EEBC1-E6E1-4623-B0B8-FCC4A45C7E3F}"/>
    <cellStyle name="Comma 2 126" xfId="61182" hidden="1" xr:uid="{F05904B6-6930-4E50-BA9E-D1501DDB5940}"/>
    <cellStyle name="Comma 2 126" xfId="61389" hidden="1" xr:uid="{F5C54457-8D41-4143-8363-2F9D0151CEBD}"/>
    <cellStyle name="Comma 2 126" xfId="61442" hidden="1" xr:uid="{9C69C85E-1B2D-4E43-A176-7F455362FD15}"/>
    <cellStyle name="Comma 2 126" xfId="62008" hidden="1" xr:uid="{AFF3D1BB-D512-4BA7-8D61-062F603296DF}"/>
    <cellStyle name="Comma 2 126" xfId="62544" hidden="1" xr:uid="{6394A6AA-E924-4BD0-BD27-5E4C3FDBBA03}"/>
    <cellStyle name="Comma 2 126" xfId="62817" hidden="1" xr:uid="{9B832992-DADE-4320-82DA-3E690E54F5D7}"/>
    <cellStyle name="Comma 2 126" xfId="63024" hidden="1" xr:uid="{6DD9BF63-F51A-4E53-A0FE-554F065F591B}"/>
    <cellStyle name="Comma 2 126" xfId="63067" hidden="1" xr:uid="{42A895D6-F5D2-41F9-A379-640228153B92}"/>
    <cellStyle name="Comma 2 126" xfId="63538" hidden="1" xr:uid="{AFB176E2-B7B3-46A1-9F0F-BAD31D5F7FF0}"/>
    <cellStyle name="Comma 2 127" xfId="887" hidden="1" xr:uid="{00000000-0005-0000-0000-00007A030000}"/>
    <cellStyle name="Comma 2 127" xfId="1542" hidden="1" xr:uid="{00000000-0005-0000-0000-000009060000}"/>
    <cellStyle name="Comma 2 127" xfId="2080" hidden="1" xr:uid="{00000000-0005-0000-0000-000023080000}"/>
    <cellStyle name="Comma 2 127" xfId="2353" hidden="1" xr:uid="{00000000-0005-0000-0000-000034090000}"/>
    <cellStyle name="Comma 2 127" xfId="2560" hidden="1" xr:uid="{00000000-0005-0000-0000-0000030A0000}"/>
    <cellStyle name="Comma 2 127" xfId="4678" hidden="1" xr:uid="{00000000-0005-0000-0000-000049120000}"/>
    <cellStyle name="Comma 2 127" xfId="5339" hidden="1" xr:uid="{00000000-0005-0000-0000-0000DE140000}"/>
    <cellStyle name="Comma 2 127" xfId="5882" hidden="1" xr:uid="{00000000-0005-0000-0000-0000FD160000}"/>
    <cellStyle name="Comma 2 127" xfId="6155" hidden="1" xr:uid="{00000000-0005-0000-0000-00000E180000}"/>
    <cellStyle name="Comma 2 127" xfId="6362" hidden="1" xr:uid="{00000000-0005-0000-0000-0000DD180000}"/>
    <cellStyle name="Comma 2 127" xfId="6897" hidden="1" xr:uid="{00000000-0005-0000-0000-0000F41A0000}"/>
    <cellStyle name="Comma 2 127" xfId="7558" hidden="1" xr:uid="{00000000-0005-0000-0000-0000891D0000}"/>
    <cellStyle name="Comma 2 127" xfId="8101" hidden="1" xr:uid="{00000000-0005-0000-0000-0000A81F0000}"/>
    <cellStyle name="Comma 2 127" xfId="8374" hidden="1" xr:uid="{00000000-0005-0000-0000-0000B9200000}"/>
    <cellStyle name="Comma 2 127" xfId="8581" hidden="1" xr:uid="{00000000-0005-0000-0000-000088210000}"/>
    <cellStyle name="Comma 2 127" xfId="8653" hidden="1" xr:uid="{00000000-0005-0000-0000-0000D0210000}"/>
    <cellStyle name="Comma 2 127" xfId="9314" hidden="1" xr:uid="{00000000-0005-0000-0000-000065240000}"/>
    <cellStyle name="Comma 2 127" xfId="9857" hidden="1" xr:uid="{00000000-0005-0000-0000-000084260000}"/>
    <cellStyle name="Comma 2 127" xfId="10130" hidden="1" xr:uid="{00000000-0005-0000-0000-000095270000}"/>
    <cellStyle name="Comma 2 127" xfId="10337" hidden="1" xr:uid="{00000000-0005-0000-0000-000064280000}"/>
    <cellStyle name="Comma 2 127" xfId="10409" hidden="1" xr:uid="{00000000-0005-0000-0000-0000AC280000}"/>
    <cellStyle name="Comma 2 127" xfId="11070" hidden="1" xr:uid="{00000000-0005-0000-0000-0000412B0000}"/>
    <cellStyle name="Comma 2 127" xfId="11613" hidden="1" xr:uid="{00000000-0005-0000-0000-0000602D0000}"/>
    <cellStyle name="Comma 2 127" xfId="11886" hidden="1" xr:uid="{00000000-0005-0000-0000-0000712E0000}"/>
    <cellStyle name="Comma 2 127" xfId="12093" hidden="1" xr:uid="{00000000-0005-0000-0000-0000402F0000}"/>
    <cellStyle name="Comma 2 127" xfId="12165" hidden="1" xr:uid="{00000000-0005-0000-0000-0000882F0000}"/>
    <cellStyle name="Comma 2 127" xfId="12826" hidden="1" xr:uid="{00000000-0005-0000-0000-00001D320000}"/>
    <cellStyle name="Comma 2 127" xfId="13369" hidden="1" xr:uid="{00000000-0005-0000-0000-00003C340000}"/>
    <cellStyle name="Comma 2 127" xfId="13642" hidden="1" xr:uid="{00000000-0005-0000-0000-00004D350000}"/>
    <cellStyle name="Comma 2 127" xfId="13849" hidden="1" xr:uid="{00000000-0005-0000-0000-00001C360000}"/>
    <cellStyle name="Comma 2 127" xfId="13921" hidden="1" xr:uid="{00000000-0005-0000-0000-000064360000}"/>
    <cellStyle name="Comma 2 127" xfId="14582" hidden="1" xr:uid="{00000000-0005-0000-0000-0000F9380000}"/>
    <cellStyle name="Comma 2 127" xfId="15125" hidden="1" xr:uid="{00000000-0005-0000-0000-0000183B0000}"/>
    <cellStyle name="Comma 2 127" xfId="15398" hidden="1" xr:uid="{00000000-0005-0000-0000-0000293C0000}"/>
    <cellStyle name="Comma 2 127" xfId="15605" hidden="1" xr:uid="{00000000-0005-0000-0000-0000F83C0000}"/>
    <cellStyle name="Comma 2 127" xfId="15677" hidden="1" xr:uid="{00000000-0005-0000-0000-0000403D0000}"/>
    <cellStyle name="Comma 2 127" xfId="16335" hidden="1" xr:uid="{00000000-0005-0000-0000-0000D23F0000}"/>
    <cellStyle name="Comma 2 127" xfId="16878" hidden="1" xr:uid="{00000000-0005-0000-0000-0000F1410000}"/>
    <cellStyle name="Comma 2 127" xfId="17151" hidden="1" xr:uid="{00000000-0005-0000-0000-000002430000}"/>
    <cellStyle name="Comma 2 127" xfId="17358" hidden="1" xr:uid="{00000000-0005-0000-0000-0000D1430000}"/>
    <cellStyle name="Comma 2 127" xfId="17429" hidden="1" xr:uid="{00000000-0005-0000-0000-000018440000}"/>
    <cellStyle name="Comma 2 127" xfId="18085" hidden="1" xr:uid="{00000000-0005-0000-0000-0000A8460000}"/>
    <cellStyle name="Comma 2 127" xfId="18628" hidden="1" xr:uid="{00000000-0005-0000-0000-0000C7480000}"/>
    <cellStyle name="Comma 2 127" xfId="18901" hidden="1" xr:uid="{00000000-0005-0000-0000-0000D8490000}"/>
    <cellStyle name="Comma 2 127" xfId="19108" hidden="1" xr:uid="{00000000-0005-0000-0000-0000A74A0000}"/>
    <cellStyle name="Comma 2 127" xfId="19178" hidden="1" xr:uid="{00000000-0005-0000-0000-0000ED4A0000}"/>
    <cellStyle name="Comma 2 127" xfId="19829" hidden="1" xr:uid="{00000000-0005-0000-0000-0000784D0000}"/>
    <cellStyle name="Comma 2 127" xfId="20372" hidden="1" xr:uid="{00000000-0005-0000-0000-0000974F0000}"/>
    <cellStyle name="Comma 2 127" xfId="20645" hidden="1" xr:uid="{00000000-0005-0000-0000-0000A8500000}"/>
    <cellStyle name="Comma 2 127" xfId="20852" hidden="1" xr:uid="{00000000-0005-0000-0000-000077510000}"/>
    <cellStyle name="Comma 2 127" xfId="20921" hidden="1" xr:uid="{00000000-0005-0000-0000-0000BC510000}"/>
    <cellStyle name="Comma 2 127" xfId="21563" hidden="1" xr:uid="{00000000-0005-0000-0000-00003E540000}"/>
    <cellStyle name="Comma 2 127" xfId="22106" hidden="1" xr:uid="{00000000-0005-0000-0000-00005D560000}"/>
    <cellStyle name="Comma 2 127" xfId="22379" hidden="1" xr:uid="{00000000-0005-0000-0000-00006E570000}"/>
    <cellStyle name="Comma 2 127" xfId="22586" hidden="1" xr:uid="{00000000-0005-0000-0000-00003D580000}"/>
    <cellStyle name="Comma 2 127" xfId="22651" hidden="1" xr:uid="{00000000-0005-0000-0000-00007E580000}"/>
    <cellStyle name="Comma 2 127" xfId="23289" hidden="1" xr:uid="{00000000-0005-0000-0000-0000FC5A0000}"/>
    <cellStyle name="Comma 2 127" xfId="23830" hidden="1" xr:uid="{00000000-0005-0000-0000-0000195D0000}"/>
    <cellStyle name="Comma 2 127" xfId="24103" hidden="1" xr:uid="{00000000-0005-0000-0000-00002A5E0000}"/>
    <cellStyle name="Comma 2 127" xfId="24310" hidden="1" xr:uid="{00000000-0005-0000-0000-0000F95E0000}"/>
    <cellStyle name="Comma 2 127" xfId="24374" hidden="1" xr:uid="{00000000-0005-0000-0000-0000395F0000}"/>
    <cellStyle name="Comma 2 127" xfId="24997" hidden="1" xr:uid="{00000000-0005-0000-0000-0000A8610000}"/>
    <cellStyle name="Comma 2 127" xfId="25537" hidden="1" xr:uid="{00000000-0005-0000-0000-0000C4630000}"/>
    <cellStyle name="Comma 2 127" xfId="25810" hidden="1" xr:uid="{00000000-0005-0000-0000-0000D5640000}"/>
    <cellStyle name="Comma 2 127" xfId="26017" hidden="1" xr:uid="{00000000-0005-0000-0000-0000A4650000}"/>
    <cellStyle name="Comma 2 127" xfId="26078" hidden="1" xr:uid="{00000000-0005-0000-0000-0000E1650000}"/>
    <cellStyle name="Comma 2 127" xfId="26692" hidden="1" xr:uid="{00000000-0005-0000-0000-000047680000}"/>
    <cellStyle name="Comma 2 127" xfId="27231" hidden="1" xr:uid="{00000000-0005-0000-0000-0000626A0000}"/>
    <cellStyle name="Comma 2 127" xfId="27504" hidden="1" xr:uid="{00000000-0005-0000-0000-0000736B0000}"/>
    <cellStyle name="Comma 2 127" xfId="27711" hidden="1" xr:uid="{00000000-0005-0000-0000-0000426C0000}"/>
    <cellStyle name="Comma 2 127" xfId="27768" hidden="1" xr:uid="{00000000-0005-0000-0000-00007B6C0000}"/>
    <cellStyle name="Comma 2 127" xfId="28356" hidden="1" xr:uid="{00000000-0005-0000-0000-0000C76E0000}"/>
    <cellStyle name="Comma 2 127" xfId="28892" hidden="1" xr:uid="{00000000-0005-0000-0000-0000DF700000}"/>
    <cellStyle name="Comma 2 127" xfId="29165" hidden="1" xr:uid="{00000000-0005-0000-0000-0000F0710000}"/>
    <cellStyle name="Comma 2 127" xfId="29372" hidden="1" xr:uid="{00000000-0005-0000-0000-0000BF720000}"/>
    <cellStyle name="Comma 2 127" xfId="29425" hidden="1" xr:uid="{00000000-0005-0000-0000-0000F4720000}"/>
    <cellStyle name="Comma 2 127" xfId="29992" hidden="1" xr:uid="{00000000-0005-0000-0000-00002B750000}"/>
    <cellStyle name="Comma 2 127" xfId="30527" hidden="1" xr:uid="{00000000-0005-0000-0000-000042770000}"/>
    <cellStyle name="Comma 2 127" xfId="30800" hidden="1" xr:uid="{00000000-0005-0000-0000-000053780000}"/>
    <cellStyle name="Comma 2 127" xfId="31007" hidden="1" xr:uid="{00000000-0005-0000-0000-000022790000}"/>
    <cellStyle name="Comma 2 127" xfId="31049" hidden="1" xr:uid="{00000000-0005-0000-0000-00004C790000}"/>
    <cellStyle name="Comma 2 127" xfId="31521" hidden="1" xr:uid="{00000000-0005-0000-0000-0000247B0000}"/>
    <cellStyle name="Comma 2 127" xfId="32940" hidden="1" xr:uid="{A7E848F2-FCF8-4559-AAE9-6E86A937715F}"/>
    <cellStyle name="Comma 2 127" xfId="33575" hidden="1" xr:uid="{BA68A81B-8484-424A-A069-C5242048201A}"/>
    <cellStyle name="Comma 2 127" xfId="34110" hidden="1" xr:uid="{2232570A-2774-4BC5-8A2C-A318D864C361}"/>
    <cellStyle name="Comma 2 127" xfId="34383" hidden="1" xr:uid="{270962F2-F27B-47C1-BA39-81202EE82C96}"/>
    <cellStyle name="Comma 2 127" xfId="34590" hidden="1" xr:uid="{8CC62D1C-7079-435B-BEF4-D9CE47132A56}"/>
    <cellStyle name="Comma 2 127" xfId="36697" hidden="1" xr:uid="{0171322C-FA79-478A-BD16-DB978E9B836C}"/>
    <cellStyle name="Comma 2 127" xfId="37358" hidden="1" xr:uid="{26A180C3-4775-45FB-8BB8-C62A2C158798}"/>
    <cellStyle name="Comma 2 127" xfId="37901" hidden="1" xr:uid="{6109A1A3-D2EA-4150-A8BE-497912EDE3BB}"/>
    <cellStyle name="Comma 2 127" xfId="38174" hidden="1" xr:uid="{DD28416C-596C-45BE-A976-19CBE7B3DBBB}"/>
    <cellStyle name="Comma 2 127" xfId="38381" hidden="1" xr:uid="{9279F780-5622-4C50-8E4D-DA134E401D11}"/>
    <cellStyle name="Comma 2 127" xfId="38916" hidden="1" xr:uid="{3A5E3793-3B02-415A-9166-0DA2630469F0}"/>
    <cellStyle name="Comma 2 127" xfId="39577" hidden="1" xr:uid="{5E1E9801-1844-4436-BE2D-B53FA89D9CBC}"/>
    <cellStyle name="Comma 2 127" xfId="40120" hidden="1" xr:uid="{CEFB7EE6-B782-445D-9924-A793046D278D}"/>
    <cellStyle name="Comma 2 127" xfId="40393" hidden="1" xr:uid="{9BD3F84B-A78E-4DBC-8F89-0C2920EC0D9F}"/>
    <cellStyle name="Comma 2 127" xfId="40600" hidden="1" xr:uid="{AD924701-E43C-4B21-9BF9-99DF1CDD5912}"/>
    <cellStyle name="Comma 2 127" xfId="40672" hidden="1" xr:uid="{6E77ADCE-D65B-4B10-B06E-C193F20B2A62}"/>
    <cellStyle name="Comma 2 127" xfId="41333" hidden="1" xr:uid="{6B64A608-9864-41DF-B31E-691AB62DB71A}"/>
    <cellStyle name="Comma 2 127" xfId="41876" hidden="1" xr:uid="{481DB0BD-6B85-4BF2-9FD4-B711B195DDF1}"/>
    <cellStyle name="Comma 2 127" xfId="42149" hidden="1" xr:uid="{92E521E5-341A-45A9-8EA5-4F72F26D5E5F}"/>
    <cellStyle name="Comma 2 127" xfId="42356" hidden="1" xr:uid="{1C883583-8D55-4408-BF79-FCAC9BCC04E4}"/>
    <cellStyle name="Comma 2 127" xfId="42428" hidden="1" xr:uid="{50BDEEA6-7768-4C04-879A-2583036B74D2}"/>
    <cellStyle name="Comma 2 127" xfId="43089" hidden="1" xr:uid="{D8538A61-7B15-4D89-84E0-0ED00B5CFF76}"/>
    <cellStyle name="Comma 2 127" xfId="43632" hidden="1" xr:uid="{DE9B9495-9505-4965-9038-54BF22112CED}"/>
    <cellStyle name="Comma 2 127" xfId="43905" hidden="1" xr:uid="{475B9D2F-87C9-4A67-A153-8B1FD89DF702}"/>
    <cellStyle name="Comma 2 127" xfId="44112" hidden="1" xr:uid="{9AB232EE-5B58-4927-8DFD-831B2BFA5E92}"/>
    <cellStyle name="Comma 2 127" xfId="44184" hidden="1" xr:uid="{E668A4FA-0C2C-415C-A82E-2D05CAF83E22}"/>
    <cellStyle name="Comma 2 127" xfId="44845" hidden="1" xr:uid="{F6C439DE-E014-4CBF-92EB-E226BBD6337F}"/>
    <cellStyle name="Comma 2 127" xfId="45388" hidden="1" xr:uid="{2E8FED28-6C47-4A07-A27D-1EB42ED4730A}"/>
    <cellStyle name="Comma 2 127" xfId="45661" hidden="1" xr:uid="{072BA602-B7B8-44E3-9D7F-06535C534E1F}"/>
    <cellStyle name="Comma 2 127" xfId="45868" hidden="1" xr:uid="{706DD9BD-F79D-47DE-9C73-4D366365AC41}"/>
    <cellStyle name="Comma 2 127" xfId="45940" hidden="1" xr:uid="{88D4EA2C-67D2-4383-9307-0FC42884669A}"/>
    <cellStyle name="Comma 2 127" xfId="46601" hidden="1" xr:uid="{BE2EABBC-34CF-4A31-88C7-E688252E5B34}"/>
    <cellStyle name="Comma 2 127" xfId="47144" hidden="1" xr:uid="{525A39A1-F6D0-4DC9-9A43-0E3495F64DFA}"/>
    <cellStyle name="Comma 2 127" xfId="47417" hidden="1" xr:uid="{C412EDAE-D889-4D75-926E-888D6777E1A4}"/>
    <cellStyle name="Comma 2 127" xfId="47624" hidden="1" xr:uid="{9363BAD8-0C6A-4905-A400-E06C3435D73F}"/>
    <cellStyle name="Comma 2 127" xfId="47696" hidden="1" xr:uid="{DAC1E1A8-9D1D-4B89-AEF4-3D85076153D1}"/>
    <cellStyle name="Comma 2 127" xfId="48354" hidden="1" xr:uid="{408EF02A-962A-4AF1-894A-BE014B005472}"/>
    <cellStyle name="Comma 2 127" xfId="48897" hidden="1" xr:uid="{A9015E17-6CDC-49FD-9F78-E38200EC119A}"/>
    <cellStyle name="Comma 2 127" xfId="49170" hidden="1" xr:uid="{B4764802-F370-4763-A425-4B7766744075}"/>
    <cellStyle name="Comma 2 127" xfId="49377" hidden="1" xr:uid="{BCEDAE02-7F9C-44EB-8BB4-66689AFC279A}"/>
    <cellStyle name="Comma 2 127" xfId="49448" hidden="1" xr:uid="{F42B46B4-AF4E-477E-AF1F-353B9BE168D0}"/>
    <cellStyle name="Comma 2 127" xfId="50104" hidden="1" xr:uid="{AC695636-8D89-41E0-86D9-11B7A7911774}"/>
    <cellStyle name="Comma 2 127" xfId="50647" hidden="1" xr:uid="{EC0B5ED2-5C5C-428E-B3AF-DFAA949FCB72}"/>
    <cellStyle name="Comma 2 127" xfId="50920" hidden="1" xr:uid="{A6A03684-DD97-465F-B9A2-D3A8224A6A97}"/>
    <cellStyle name="Comma 2 127" xfId="51127" hidden="1" xr:uid="{E0114836-8652-4711-AEA7-C2C0421D731D}"/>
    <cellStyle name="Comma 2 127" xfId="51197" hidden="1" xr:uid="{5302E633-9E6A-4E34-A0D8-524DEB945855}"/>
    <cellStyle name="Comma 2 127" xfId="51848" hidden="1" xr:uid="{DF4C3CE8-BE97-47D2-AEE7-76BAA5E177F0}"/>
    <cellStyle name="Comma 2 127" xfId="52391" hidden="1" xr:uid="{A7CA1E59-54D6-4BCB-BF4C-F7C48DAB98CF}"/>
    <cellStyle name="Comma 2 127" xfId="52664" hidden="1" xr:uid="{1EF9FDF4-899C-4AC1-A27B-B14AE2DB45FB}"/>
    <cellStyle name="Comma 2 127" xfId="52871" hidden="1" xr:uid="{078F5A1E-9888-4A47-9E38-676BA28F357B}"/>
    <cellStyle name="Comma 2 127" xfId="52940" hidden="1" xr:uid="{8FB0C540-7E4E-45F3-8347-A21CD6BF833B}"/>
    <cellStyle name="Comma 2 127" xfId="53582" hidden="1" xr:uid="{184C4AF2-D4B8-4CB9-A538-E6DA38E4FA1A}"/>
    <cellStyle name="Comma 2 127" xfId="54125" hidden="1" xr:uid="{59546DEE-6A99-4E3D-A89E-DD5B2658006B}"/>
    <cellStyle name="Comma 2 127" xfId="54398" hidden="1" xr:uid="{1F0E0915-FDE7-4D08-9EF7-22F46CEA0F91}"/>
    <cellStyle name="Comma 2 127" xfId="54605" hidden="1" xr:uid="{0583F394-3C1A-4303-919A-AC36076A639B}"/>
    <cellStyle name="Comma 2 127" xfId="54670" hidden="1" xr:uid="{470F2ACD-F886-48D4-94A1-5E28563EF08F}"/>
    <cellStyle name="Comma 2 127" xfId="55308" hidden="1" xr:uid="{EB65B0BC-0346-4F75-8C43-A87A93BB14CB}"/>
    <cellStyle name="Comma 2 127" xfId="55849" hidden="1" xr:uid="{9A965BAF-4701-44A9-8D51-95B2BC4E4ABB}"/>
    <cellStyle name="Comma 2 127" xfId="56122" hidden="1" xr:uid="{784F028B-6B1D-49A0-83ED-33B128A0A9EF}"/>
    <cellStyle name="Comma 2 127" xfId="56329" hidden="1" xr:uid="{E9414112-CE9D-4822-BEE3-5FF75C414EB2}"/>
    <cellStyle name="Comma 2 127" xfId="56393" hidden="1" xr:uid="{D0C962C8-FB60-4C77-8E9F-3B74B30570CF}"/>
    <cellStyle name="Comma 2 127" xfId="57016" hidden="1" xr:uid="{0B822766-6004-4FA5-88B8-C63ABA348C87}"/>
    <cellStyle name="Comma 2 127" xfId="57556" hidden="1" xr:uid="{DFB47E34-4EE6-4666-A8F3-A812B24F03E6}"/>
    <cellStyle name="Comma 2 127" xfId="57829" hidden="1" xr:uid="{EC8CEE43-C360-45DD-AD8E-6A16547AED9D}"/>
    <cellStyle name="Comma 2 127" xfId="58036" hidden="1" xr:uid="{95978F78-EBD7-4037-8015-3DDA38FF9D75}"/>
    <cellStyle name="Comma 2 127" xfId="58097" hidden="1" xr:uid="{0D62D17B-50A6-4742-A379-0F8444CDCEF0}"/>
    <cellStyle name="Comma 2 127" xfId="58711" hidden="1" xr:uid="{FE5F6EB8-0020-44D2-9B64-BBFC017B4C11}"/>
    <cellStyle name="Comma 2 127" xfId="59250" hidden="1" xr:uid="{5A9CCF3B-1A37-4E33-B75E-E1FE7B78941E}"/>
    <cellStyle name="Comma 2 127" xfId="59523" hidden="1" xr:uid="{8A9864C3-54BA-4E24-8A8D-28C4F1DB5170}"/>
    <cellStyle name="Comma 2 127" xfId="59730" hidden="1" xr:uid="{DFC209B3-3EAC-4DCE-90C7-97EFA3250428}"/>
    <cellStyle name="Comma 2 127" xfId="59787" hidden="1" xr:uid="{111C9D29-CEC6-4367-A7DE-9FF0ECC2C1B8}"/>
    <cellStyle name="Comma 2 127" xfId="60375" hidden="1" xr:uid="{0AD529CB-0015-4685-AE9B-42B6340F39A3}"/>
    <cellStyle name="Comma 2 127" xfId="60911" hidden="1" xr:uid="{E36C1766-4A7D-4DE0-B3E1-1D9E55138C05}"/>
    <cellStyle name="Comma 2 127" xfId="61184" hidden="1" xr:uid="{A3FF7F46-F096-4F8F-B6A1-C6742F72ED51}"/>
    <cellStyle name="Comma 2 127" xfId="61391" hidden="1" xr:uid="{5D62AC23-4E9D-4FF3-A711-0673A959B213}"/>
    <cellStyle name="Comma 2 127" xfId="61444" hidden="1" xr:uid="{B1A10281-8731-4F0B-8370-40C7E86C761B}"/>
    <cellStyle name="Comma 2 127" xfId="62011" hidden="1" xr:uid="{BFD0D695-F198-4ABB-8A8C-3CB85BF362C0}"/>
    <cellStyle name="Comma 2 127" xfId="62546" hidden="1" xr:uid="{455B3CEF-7EBA-448C-9FE4-20F497B5EF6C}"/>
    <cellStyle name="Comma 2 127" xfId="62819" hidden="1" xr:uid="{2D66144B-AE4A-4036-BABC-8A6DF94048DA}"/>
    <cellStyle name="Comma 2 127" xfId="63026" hidden="1" xr:uid="{3C0D553E-73FA-4D06-99A9-51F83B2CDBD9}"/>
    <cellStyle name="Comma 2 127" xfId="63068" hidden="1" xr:uid="{F00531C1-D524-4F87-B4B0-5AA0868B00E7}"/>
    <cellStyle name="Comma 2 127" xfId="63540" hidden="1" xr:uid="{CDEADE66-D53F-4D62-9CAA-F854A4DCD6A5}"/>
    <cellStyle name="Comma 2 128" xfId="891" hidden="1" xr:uid="{00000000-0005-0000-0000-00007E030000}"/>
    <cellStyle name="Comma 2 128" xfId="1546" hidden="1" xr:uid="{00000000-0005-0000-0000-00000D060000}"/>
    <cellStyle name="Comma 2 128" xfId="2083" hidden="1" xr:uid="{00000000-0005-0000-0000-000026080000}"/>
    <cellStyle name="Comma 2 128" xfId="2356" hidden="1" xr:uid="{00000000-0005-0000-0000-000037090000}"/>
    <cellStyle name="Comma 2 128" xfId="2562" hidden="1" xr:uid="{00000000-0005-0000-0000-0000050A0000}"/>
    <cellStyle name="Comma 2 128" xfId="4682" hidden="1" xr:uid="{00000000-0005-0000-0000-00004D120000}"/>
    <cellStyle name="Comma 2 128" xfId="5343" hidden="1" xr:uid="{00000000-0005-0000-0000-0000E2140000}"/>
    <cellStyle name="Comma 2 128" xfId="5885" hidden="1" xr:uid="{00000000-0005-0000-0000-000000170000}"/>
    <cellStyle name="Comma 2 128" xfId="6158" hidden="1" xr:uid="{00000000-0005-0000-0000-000011180000}"/>
    <cellStyle name="Comma 2 128" xfId="6364" hidden="1" xr:uid="{00000000-0005-0000-0000-0000DF180000}"/>
    <cellStyle name="Comma 2 128" xfId="6901" hidden="1" xr:uid="{00000000-0005-0000-0000-0000F81A0000}"/>
    <cellStyle name="Comma 2 128" xfId="7562" hidden="1" xr:uid="{00000000-0005-0000-0000-00008D1D0000}"/>
    <cellStyle name="Comma 2 128" xfId="8104" hidden="1" xr:uid="{00000000-0005-0000-0000-0000AB1F0000}"/>
    <cellStyle name="Comma 2 128" xfId="8377" hidden="1" xr:uid="{00000000-0005-0000-0000-0000BC200000}"/>
    <cellStyle name="Comma 2 128" xfId="8583" hidden="1" xr:uid="{00000000-0005-0000-0000-00008A210000}"/>
    <cellStyle name="Comma 2 128" xfId="8657" hidden="1" xr:uid="{00000000-0005-0000-0000-0000D4210000}"/>
    <cellStyle name="Comma 2 128" xfId="9318" hidden="1" xr:uid="{00000000-0005-0000-0000-000069240000}"/>
    <cellStyle name="Comma 2 128" xfId="9860" hidden="1" xr:uid="{00000000-0005-0000-0000-000087260000}"/>
    <cellStyle name="Comma 2 128" xfId="10133" hidden="1" xr:uid="{00000000-0005-0000-0000-000098270000}"/>
    <cellStyle name="Comma 2 128" xfId="10339" hidden="1" xr:uid="{00000000-0005-0000-0000-000066280000}"/>
    <cellStyle name="Comma 2 128" xfId="10413" hidden="1" xr:uid="{00000000-0005-0000-0000-0000B0280000}"/>
    <cellStyle name="Comma 2 128" xfId="11074" hidden="1" xr:uid="{00000000-0005-0000-0000-0000452B0000}"/>
    <cellStyle name="Comma 2 128" xfId="11616" hidden="1" xr:uid="{00000000-0005-0000-0000-0000632D0000}"/>
    <cellStyle name="Comma 2 128" xfId="11889" hidden="1" xr:uid="{00000000-0005-0000-0000-0000742E0000}"/>
    <cellStyle name="Comma 2 128" xfId="12095" hidden="1" xr:uid="{00000000-0005-0000-0000-0000422F0000}"/>
    <cellStyle name="Comma 2 128" xfId="12169" hidden="1" xr:uid="{00000000-0005-0000-0000-00008C2F0000}"/>
    <cellStyle name="Comma 2 128" xfId="12830" hidden="1" xr:uid="{00000000-0005-0000-0000-000021320000}"/>
    <cellStyle name="Comma 2 128" xfId="13372" hidden="1" xr:uid="{00000000-0005-0000-0000-00003F340000}"/>
    <cellStyle name="Comma 2 128" xfId="13645" hidden="1" xr:uid="{00000000-0005-0000-0000-000050350000}"/>
    <cellStyle name="Comma 2 128" xfId="13851" hidden="1" xr:uid="{00000000-0005-0000-0000-00001E360000}"/>
    <cellStyle name="Comma 2 128" xfId="13925" hidden="1" xr:uid="{00000000-0005-0000-0000-000068360000}"/>
    <cellStyle name="Comma 2 128" xfId="14586" hidden="1" xr:uid="{00000000-0005-0000-0000-0000FD380000}"/>
    <cellStyle name="Comma 2 128" xfId="15128" hidden="1" xr:uid="{00000000-0005-0000-0000-00001B3B0000}"/>
    <cellStyle name="Comma 2 128" xfId="15401" hidden="1" xr:uid="{00000000-0005-0000-0000-00002C3C0000}"/>
    <cellStyle name="Comma 2 128" xfId="15607" hidden="1" xr:uid="{00000000-0005-0000-0000-0000FA3C0000}"/>
    <cellStyle name="Comma 2 128" xfId="15681" hidden="1" xr:uid="{00000000-0005-0000-0000-0000443D0000}"/>
    <cellStyle name="Comma 2 128" xfId="16339" hidden="1" xr:uid="{00000000-0005-0000-0000-0000D63F0000}"/>
    <cellStyle name="Comma 2 128" xfId="16881" hidden="1" xr:uid="{00000000-0005-0000-0000-0000F4410000}"/>
    <cellStyle name="Comma 2 128" xfId="17154" hidden="1" xr:uid="{00000000-0005-0000-0000-000005430000}"/>
    <cellStyle name="Comma 2 128" xfId="17360" hidden="1" xr:uid="{00000000-0005-0000-0000-0000D3430000}"/>
    <cellStyle name="Comma 2 128" xfId="17433" hidden="1" xr:uid="{00000000-0005-0000-0000-00001C440000}"/>
    <cellStyle name="Comma 2 128" xfId="18089" hidden="1" xr:uid="{00000000-0005-0000-0000-0000AC460000}"/>
    <cellStyle name="Comma 2 128" xfId="18631" hidden="1" xr:uid="{00000000-0005-0000-0000-0000CA480000}"/>
    <cellStyle name="Comma 2 128" xfId="18904" hidden="1" xr:uid="{00000000-0005-0000-0000-0000DB490000}"/>
    <cellStyle name="Comma 2 128" xfId="19110" hidden="1" xr:uid="{00000000-0005-0000-0000-0000A94A0000}"/>
    <cellStyle name="Comma 2 128" xfId="19182" hidden="1" xr:uid="{00000000-0005-0000-0000-0000F14A0000}"/>
    <cellStyle name="Comma 2 128" xfId="19833" hidden="1" xr:uid="{00000000-0005-0000-0000-00007C4D0000}"/>
    <cellStyle name="Comma 2 128" xfId="20375" hidden="1" xr:uid="{00000000-0005-0000-0000-00009A4F0000}"/>
    <cellStyle name="Comma 2 128" xfId="20648" hidden="1" xr:uid="{00000000-0005-0000-0000-0000AB500000}"/>
    <cellStyle name="Comma 2 128" xfId="20854" hidden="1" xr:uid="{00000000-0005-0000-0000-000079510000}"/>
    <cellStyle name="Comma 2 128" xfId="20925" hidden="1" xr:uid="{00000000-0005-0000-0000-0000C0510000}"/>
    <cellStyle name="Comma 2 128" xfId="21567" hidden="1" xr:uid="{00000000-0005-0000-0000-000042540000}"/>
    <cellStyle name="Comma 2 128" xfId="22109" hidden="1" xr:uid="{00000000-0005-0000-0000-000060560000}"/>
    <cellStyle name="Comma 2 128" xfId="22382" hidden="1" xr:uid="{00000000-0005-0000-0000-000071570000}"/>
    <cellStyle name="Comma 2 128" xfId="22588" hidden="1" xr:uid="{00000000-0005-0000-0000-00003F580000}"/>
    <cellStyle name="Comma 2 128" xfId="22655" hidden="1" xr:uid="{00000000-0005-0000-0000-000082580000}"/>
    <cellStyle name="Comma 2 128" xfId="23293" hidden="1" xr:uid="{00000000-0005-0000-0000-0000005B0000}"/>
    <cellStyle name="Comma 2 128" xfId="23833" hidden="1" xr:uid="{00000000-0005-0000-0000-00001C5D0000}"/>
    <cellStyle name="Comma 2 128" xfId="24106" hidden="1" xr:uid="{00000000-0005-0000-0000-00002D5E0000}"/>
    <cellStyle name="Comma 2 128" xfId="24312" hidden="1" xr:uid="{00000000-0005-0000-0000-0000FB5E0000}"/>
    <cellStyle name="Comma 2 128" xfId="24378" hidden="1" xr:uid="{00000000-0005-0000-0000-00003D5F0000}"/>
    <cellStyle name="Comma 2 128" xfId="25001" hidden="1" xr:uid="{00000000-0005-0000-0000-0000AC610000}"/>
    <cellStyle name="Comma 2 128" xfId="25540" hidden="1" xr:uid="{00000000-0005-0000-0000-0000C7630000}"/>
    <cellStyle name="Comma 2 128" xfId="25813" hidden="1" xr:uid="{00000000-0005-0000-0000-0000D8640000}"/>
    <cellStyle name="Comma 2 128" xfId="26019" hidden="1" xr:uid="{00000000-0005-0000-0000-0000A6650000}"/>
    <cellStyle name="Comma 2 128" xfId="26082" hidden="1" xr:uid="{00000000-0005-0000-0000-0000E5650000}"/>
    <cellStyle name="Comma 2 128" xfId="26696" hidden="1" xr:uid="{00000000-0005-0000-0000-00004B680000}"/>
    <cellStyle name="Comma 2 128" xfId="27234" hidden="1" xr:uid="{00000000-0005-0000-0000-0000656A0000}"/>
    <cellStyle name="Comma 2 128" xfId="27507" hidden="1" xr:uid="{00000000-0005-0000-0000-0000766B0000}"/>
    <cellStyle name="Comma 2 128" xfId="27713" hidden="1" xr:uid="{00000000-0005-0000-0000-0000446C0000}"/>
    <cellStyle name="Comma 2 128" xfId="27771" hidden="1" xr:uid="{00000000-0005-0000-0000-00007E6C0000}"/>
    <cellStyle name="Comma 2 128" xfId="28360" hidden="1" xr:uid="{00000000-0005-0000-0000-0000CB6E0000}"/>
    <cellStyle name="Comma 2 128" xfId="28895" hidden="1" xr:uid="{00000000-0005-0000-0000-0000E2700000}"/>
    <cellStyle name="Comma 2 128" xfId="29168" hidden="1" xr:uid="{00000000-0005-0000-0000-0000F3710000}"/>
    <cellStyle name="Comma 2 128" xfId="29374" hidden="1" xr:uid="{00000000-0005-0000-0000-0000C1720000}"/>
    <cellStyle name="Comma 2 128" xfId="29428" hidden="1" xr:uid="{00000000-0005-0000-0000-0000F7720000}"/>
    <cellStyle name="Comma 2 128" xfId="29995" hidden="1" xr:uid="{00000000-0005-0000-0000-00002E750000}"/>
    <cellStyle name="Comma 2 128" xfId="30530" hidden="1" xr:uid="{00000000-0005-0000-0000-000045770000}"/>
    <cellStyle name="Comma 2 128" xfId="30803" hidden="1" xr:uid="{00000000-0005-0000-0000-000056780000}"/>
    <cellStyle name="Comma 2 128" xfId="31009" hidden="1" xr:uid="{00000000-0005-0000-0000-000024790000}"/>
    <cellStyle name="Comma 2 128" xfId="31050" hidden="1" xr:uid="{00000000-0005-0000-0000-00004D790000}"/>
    <cellStyle name="Comma 2 128" xfId="31524" hidden="1" xr:uid="{00000000-0005-0000-0000-0000277B0000}"/>
    <cellStyle name="Comma 2 128" xfId="32944" hidden="1" xr:uid="{77537EBB-DE66-4D7F-9FF9-596F2B02569C}"/>
    <cellStyle name="Comma 2 128" xfId="33579" hidden="1" xr:uid="{D43C662C-940A-4435-AD4B-1DAAF865E19A}"/>
    <cellStyle name="Comma 2 128" xfId="34113" hidden="1" xr:uid="{E7C76085-B85F-4A13-816D-3CE848974E1B}"/>
    <cellStyle name="Comma 2 128" xfId="34386" hidden="1" xr:uid="{C26A79EE-76A1-4DDF-A6BC-9E3CA97D495D}"/>
    <cellStyle name="Comma 2 128" xfId="34592" hidden="1" xr:uid="{46F04DA6-74F6-472F-A724-671A688AF7DE}"/>
    <cellStyle name="Comma 2 128" xfId="36701" hidden="1" xr:uid="{97AB4B8F-6157-43C9-A07B-3B5B7D3705EA}"/>
    <cellStyle name="Comma 2 128" xfId="37362" hidden="1" xr:uid="{4CDC3930-2BD6-4EBF-8DCF-122117222B42}"/>
    <cellStyle name="Comma 2 128" xfId="37904" hidden="1" xr:uid="{E7B94831-4C50-4FDF-A20C-CB4816384ACB}"/>
    <cellStyle name="Comma 2 128" xfId="38177" hidden="1" xr:uid="{23BDADD9-0ADE-4343-B51B-64A3817B98AC}"/>
    <cellStyle name="Comma 2 128" xfId="38383" hidden="1" xr:uid="{04C645F8-4475-4AFA-B820-41371D7E7F38}"/>
    <cellStyle name="Comma 2 128" xfId="38920" hidden="1" xr:uid="{F78DD32D-D913-413E-9010-D7FD33439EC7}"/>
    <cellStyle name="Comma 2 128" xfId="39581" hidden="1" xr:uid="{79655536-3592-4697-8050-8E4715F2B9B4}"/>
    <cellStyle name="Comma 2 128" xfId="40123" hidden="1" xr:uid="{50F499C8-A3EF-4EEE-8221-5A67C2C73C1C}"/>
    <cellStyle name="Comma 2 128" xfId="40396" hidden="1" xr:uid="{11DFE10D-CEAD-41F5-A823-38EF4258EB4F}"/>
    <cellStyle name="Comma 2 128" xfId="40602" hidden="1" xr:uid="{A489A56B-DB76-418C-9009-F66D1AD32077}"/>
    <cellStyle name="Comma 2 128" xfId="40676" hidden="1" xr:uid="{39710119-CC7C-4840-9231-BE09DDE9EDD9}"/>
    <cellStyle name="Comma 2 128" xfId="41337" hidden="1" xr:uid="{D5C314E2-1D96-4584-A034-BB0829AA700C}"/>
    <cellStyle name="Comma 2 128" xfId="41879" hidden="1" xr:uid="{AD0AA8F2-82FB-4CE2-8EC9-DF8A27A3F4DE}"/>
    <cellStyle name="Comma 2 128" xfId="42152" hidden="1" xr:uid="{3CCF1520-817C-451B-8C85-83267ED3934D}"/>
    <cellStyle name="Comma 2 128" xfId="42358" hidden="1" xr:uid="{53018328-1A2C-4A92-BF44-81C1F8403BF1}"/>
    <cellStyle name="Comma 2 128" xfId="42432" hidden="1" xr:uid="{A30C14C3-8387-4BAE-B3ED-660C14422D34}"/>
    <cellStyle name="Comma 2 128" xfId="43093" hidden="1" xr:uid="{C4DD2FC4-4DDD-4FA8-A0C0-5C13D8F65524}"/>
    <cellStyle name="Comma 2 128" xfId="43635" hidden="1" xr:uid="{761201BF-D2C6-4A87-8634-A4329373B647}"/>
    <cellStyle name="Comma 2 128" xfId="43908" hidden="1" xr:uid="{65029FE0-DFE1-443A-864F-4F24F5235DE4}"/>
    <cellStyle name="Comma 2 128" xfId="44114" hidden="1" xr:uid="{B1970F62-8D86-42B4-B46B-C9C7610A8076}"/>
    <cellStyle name="Comma 2 128" xfId="44188" hidden="1" xr:uid="{ED1DA2DF-ED42-42BB-AB57-B37EA16B5C0D}"/>
    <cellStyle name="Comma 2 128" xfId="44849" hidden="1" xr:uid="{599F8BA3-AFE8-48CB-88CA-2CA89304B088}"/>
    <cellStyle name="Comma 2 128" xfId="45391" hidden="1" xr:uid="{4824BDC5-C85C-4628-B482-5EAE4669E0C2}"/>
    <cellStyle name="Comma 2 128" xfId="45664" hidden="1" xr:uid="{B6DA8DE1-FFE7-4454-9F7F-C460AE2F1FB1}"/>
    <cellStyle name="Comma 2 128" xfId="45870" hidden="1" xr:uid="{E0519401-C21E-4552-8942-1499FF7B8F80}"/>
    <cellStyle name="Comma 2 128" xfId="45944" hidden="1" xr:uid="{C994DC7F-7823-492D-9174-EA3FC363EED9}"/>
    <cellStyle name="Comma 2 128" xfId="46605" hidden="1" xr:uid="{58A2EDE5-B4CB-49A1-B798-6B5037152A3F}"/>
    <cellStyle name="Comma 2 128" xfId="47147" hidden="1" xr:uid="{8BBD6959-2813-4E98-8FDA-1E8FA9CCFC0A}"/>
    <cellStyle name="Comma 2 128" xfId="47420" hidden="1" xr:uid="{24A79D30-B661-4E7A-B27A-56ED497CF5E9}"/>
    <cellStyle name="Comma 2 128" xfId="47626" hidden="1" xr:uid="{EC377568-8210-4556-8AAF-D95CCA609FF7}"/>
    <cellStyle name="Comma 2 128" xfId="47700" hidden="1" xr:uid="{2BF9B453-ACEC-49B2-B610-4CF1C278E96C}"/>
    <cellStyle name="Comma 2 128" xfId="48358" hidden="1" xr:uid="{D115DF05-05AF-44D4-B7EA-2D9666D46955}"/>
    <cellStyle name="Comma 2 128" xfId="48900" hidden="1" xr:uid="{F9FCBFAF-8A52-49AC-875E-1E107934D202}"/>
    <cellStyle name="Comma 2 128" xfId="49173" hidden="1" xr:uid="{A45F39B1-0502-45A2-BEC1-335521D8C6B8}"/>
    <cellStyle name="Comma 2 128" xfId="49379" hidden="1" xr:uid="{AAC10F8E-0738-4C9C-8D64-69F53D75E916}"/>
    <cellStyle name="Comma 2 128" xfId="49452" hidden="1" xr:uid="{78409099-8908-41F5-AE89-B01E79DADC67}"/>
    <cellStyle name="Comma 2 128" xfId="50108" hidden="1" xr:uid="{2ADF76C0-1BD2-4CCC-A669-F6F10A6F19F9}"/>
    <cellStyle name="Comma 2 128" xfId="50650" hidden="1" xr:uid="{712BA3D6-FE91-45D7-9923-A65AB3139D11}"/>
    <cellStyle name="Comma 2 128" xfId="50923" hidden="1" xr:uid="{605074AA-C4F4-42B3-B26B-7FC3615F7034}"/>
    <cellStyle name="Comma 2 128" xfId="51129" hidden="1" xr:uid="{6D44473F-8403-44D3-A23B-8BB7575A0EEB}"/>
    <cellStyle name="Comma 2 128" xfId="51201" hidden="1" xr:uid="{98D892A5-4017-451B-AA06-F336E2E31E41}"/>
    <cellStyle name="Comma 2 128" xfId="51852" hidden="1" xr:uid="{059B1671-502A-4AE8-9C51-7D4BA4F3A595}"/>
    <cellStyle name="Comma 2 128" xfId="52394" hidden="1" xr:uid="{67AC68E1-38FE-4482-BD92-809B46047ACE}"/>
    <cellStyle name="Comma 2 128" xfId="52667" hidden="1" xr:uid="{DF6BFDFA-DA43-4651-8351-BA2F823E802B}"/>
    <cellStyle name="Comma 2 128" xfId="52873" hidden="1" xr:uid="{39A01930-FA5B-4244-851D-00D42FCA7A1F}"/>
    <cellStyle name="Comma 2 128" xfId="52944" hidden="1" xr:uid="{08CCF508-CCD3-4F5E-B685-DD7AB379F493}"/>
    <cellStyle name="Comma 2 128" xfId="53586" hidden="1" xr:uid="{71C2989C-6D72-4923-AF09-6A9C22CA39AD}"/>
    <cellStyle name="Comma 2 128" xfId="54128" hidden="1" xr:uid="{67C168B5-B4DE-4FA0-ABCD-702945B3DE26}"/>
    <cellStyle name="Comma 2 128" xfId="54401" hidden="1" xr:uid="{D0232321-8A01-4A43-9C58-4BBEA201C4C7}"/>
    <cellStyle name="Comma 2 128" xfId="54607" hidden="1" xr:uid="{E1E77E5D-FB81-43F2-990C-D99ACE0DE8CA}"/>
    <cellStyle name="Comma 2 128" xfId="54674" hidden="1" xr:uid="{2ECD053F-ADC2-423C-8BB2-86148D958B9C}"/>
    <cellStyle name="Comma 2 128" xfId="55312" hidden="1" xr:uid="{B877B72A-2510-428C-94D7-6D5B5E0165D2}"/>
    <cellStyle name="Comma 2 128" xfId="55852" hidden="1" xr:uid="{677DAEDF-434F-4495-8D55-AAFC76E40167}"/>
    <cellStyle name="Comma 2 128" xfId="56125" hidden="1" xr:uid="{B1633C13-DCD5-45A5-8860-D8B27F8655E9}"/>
    <cellStyle name="Comma 2 128" xfId="56331" hidden="1" xr:uid="{137616D2-5E56-4D36-A1DB-8F2D225D03CC}"/>
    <cellStyle name="Comma 2 128" xfId="56397" hidden="1" xr:uid="{498AAAB0-45AE-4137-B6D1-2117274D1BC1}"/>
    <cellStyle name="Comma 2 128" xfId="57020" hidden="1" xr:uid="{695E2468-A598-4FC0-B19E-3B9BD4AA55AE}"/>
    <cellStyle name="Comma 2 128" xfId="57559" hidden="1" xr:uid="{F87A0DEB-1326-42E7-A3F2-492F3520801E}"/>
    <cellStyle name="Comma 2 128" xfId="57832" hidden="1" xr:uid="{3AAB2F42-5CAA-4BEF-B7D2-9BF2383D69CE}"/>
    <cellStyle name="Comma 2 128" xfId="58038" hidden="1" xr:uid="{A8589BD0-1001-47AB-9050-A71675ADFBFE}"/>
    <cellStyle name="Comma 2 128" xfId="58101" hidden="1" xr:uid="{8C6F94F8-7F4B-4FD8-86C5-3E2CF3494A8C}"/>
    <cellStyle name="Comma 2 128" xfId="58715" hidden="1" xr:uid="{249F3D71-0D87-4EFE-9B9F-4C10FEA767BD}"/>
    <cellStyle name="Comma 2 128" xfId="59253" hidden="1" xr:uid="{07A74DF2-B179-435B-A680-A47F09001241}"/>
    <cellStyle name="Comma 2 128" xfId="59526" hidden="1" xr:uid="{6EB534C0-6B12-4E80-B7C8-2435DF671C12}"/>
    <cellStyle name="Comma 2 128" xfId="59732" hidden="1" xr:uid="{D09E15A8-1110-408B-BBD1-B082BCF7DE79}"/>
    <cellStyle name="Comma 2 128" xfId="59790" hidden="1" xr:uid="{C556ED94-18B9-407F-B7F9-E1B78CF99BED}"/>
    <cellStyle name="Comma 2 128" xfId="60379" hidden="1" xr:uid="{A3EF4567-C9C2-40C4-ACA0-BD9CD59D7DEB}"/>
    <cellStyle name="Comma 2 128" xfId="60914" hidden="1" xr:uid="{B90A2F7D-0092-49AC-860A-D9FFBCB879FA}"/>
    <cellStyle name="Comma 2 128" xfId="61187" hidden="1" xr:uid="{3C335DEB-F1C0-499E-A1DE-7B756F727C96}"/>
    <cellStyle name="Comma 2 128" xfId="61393" hidden="1" xr:uid="{31FCC14D-A357-4918-8570-1BD8D756A54F}"/>
    <cellStyle name="Comma 2 128" xfId="61447" hidden="1" xr:uid="{5E44289E-6F82-455E-8A1B-15FACF2606D5}"/>
    <cellStyle name="Comma 2 128" xfId="62014" hidden="1" xr:uid="{469623C7-B2F4-4D67-BE8F-48C8876042F7}"/>
    <cellStyle name="Comma 2 128" xfId="62549" hidden="1" xr:uid="{99407CF2-CE38-4B2E-8F68-D9CBD6AF731D}"/>
    <cellStyle name="Comma 2 128" xfId="62822" hidden="1" xr:uid="{57DF3504-9B80-4A44-AD45-B555BA41E217}"/>
    <cellStyle name="Comma 2 128" xfId="63028" hidden="1" xr:uid="{69A29C81-D7FA-4B9C-B2E2-C9585A8B0ABE}"/>
    <cellStyle name="Comma 2 128" xfId="63069" hidden="1" xr:uid="{F1FAAB49-2664-4CBD-944D-C260EAE52F5B}"/>
    <cellStyle name="Comma 2 128" xfId="63543" hidden="1" xr:uid="{89BF167F-390C-4C6B-BC2A-96BF51D50B91}"/>
    <cellStyle name="Comma 2 129" xfId="895" hidden="1" xr:uid="{00000000-0005-0000-0000-000082030000}"/>
    <cellStyle name="Comma 2 129" xfId="1550" hidden="1" xr:uid="{00000000-0005-0000-0000-000011060000}"/>
    <cellStyle name="Comma 2 129" xfId="2086" hidden="1" xr:uid="{00000000-0005-0000-0000-000029080000}"/>
    <cellStyle name="Comma 2 129" xfId="2359" hidden="1" xr:uid="{00000000-0005-0000-0000-00003A090000}"/>
    <cellStyle name="Comma 2 129" xfId="2565" hidden="1" xr:uid="{00000000-0005-0000-0000-0000080A0000}"/>
    <cellStyle name="Comma 2 129" xfId="4686" hidden="1" xr:uid="{00000000-0005-0000-0000-000051120000}"/>
    <cellStyle name="Comma 2 129" xfId="5347" hidden="1" xr:uid="{00000000-0005-0000-0000-0000E6140000}"/>
    <cellStyle name="Comma 2 129" xfId="5888" hidden="1" xr:uid="{00000000-0005-0000-0000-000003170000}"/>
    <cellStyle name="Comma 2 129" xfId="6161" hidden="1" xr:uid="{00000000-0005-0000-0000-000014180000}"/>
    <cellStyle name="Comma 2 129" xfId="6367" hidden="1" xr:uid="{00000000-0005-0000-0000-0000E2180000}"/>
    <cellStyle name="Comma 2 129" xfId="6905" hidden="1" xr:uid="{00000000-0005-0000-0000-0000FC1A0000}"/>
    <cellStyle name="Comma 2 129" xfId="7566" hidden="1" xr:uid="{00000000-0005-0000-0000-0000911D0000}"/>
    <cellStyle name="Comma 2 129" xfId="8107" hidden="1" xr:uid="{00000000-0005-0000-0000-0000AE1F0000}"/>
    <cellStyle name="Comma 2 129" xfId="8380" hidden="1" xr:uid="{00000000-0005-0000-0000-0000BF200000}"/>
    <cellStyle name="Comma 2 129" xfId="8586" hidden="1" xr:uid="{00000000-0005-0000-0000-00008D210000}"/>
    <cellStyle name="Comma 2 129" xfId="8661" hidden="1" xr:uid="{00000000-0005-0000-0000-0000D8210000}"/>
    <cellStyle name="Comma 2 129" xfId="9322" hidden="1" xr:uid="{00000000-0005-0000-0000-00006D240000}"/>
    <cellStyle name="Comma 2 129" xfId="9863" hidden="1" xr:uid="{00000000-0005-0000-0000-00008A260000}"/>
    <cellStyle name="Comma 2 129" xfId="10136" hidden="1" xr:uid="{00000000-0005-0000-0000-00009B270000}"/>
    <cellStyle name="Comma 2 129" xfId="10342" hidden="1" xr:uid="{00000000-0005-0000-0000-000069280000}"/>
    <cellStyle name="Comma 2 129" xfId="10417" hidden="1" xr:uid="{00000000-0005-0000-0000-0000B4280000}"/>
    <cellStyle name="Comma 2 129" xfId="11078" hidden="1" xr:uid="{00000000-0005-0000-0000-0000492B0000}"/>
    <cellStyle name="Comma 2 129" xfId="11619" hidden="1" xr:uid="{00000000-0005-0000-0000-0000662D0000}"/>
    <cellStyle name="Comma 2 129" xfId="11892" hidden="1" xr:uid="{00000000-0005-0000-0000-0000772E0000}"/>
    <cellStyle name="Comma 2 129" xfId="12098" hidden="1" xr:uid="{00000000-0005-0000-0000-0000452F0000}"/>
    <cellStyle name="Comma 2 129" xfId="12173" hidden="1" xr:uid="{00000000-0005-0000-0000-0000902F0000}"/>
    <cellStyle name="Comma 2 129" xfId="12834" hidden="1" xr:uid="{00000000-0005-0000-0000-000025320000}"/>
    <cellStyle name="Comma 2 129" xfId="13375" hidden="1" xr:uid="{00000000-0005-0000-0000-000042340000}"/>
    <cellStyle name="Comma 2 129" xfId="13648" hidden="1" xr:uid="{00000000-0005-0000-0000-000053350000}"/>
    <cellStyle name="Comma 2 129" xfId="13854" hidden="1" xr:uid="{00000000-0005-0000-0000-000021360000}"/>
    <cellStyle name="Comma 2 129" xfId="13929" hidden="1" xr:uid="{00000000-0005-0000-0000-00006C360000}"/>
    <cellStyle name="Comma 2 129" xfId="14590" hidden="1" xr:uid="{00000000-0005-0000-0000-000001390000}"/>
    <cellStyle name="Comma 2 129" xfId="15131" hidden="1" xr:uid="{00000000-0005-0000-0000-00001E3B0000}"/>
    <cellStyle name="Comma 2 129" xfId="15404" hidden="1" xr:uid="{00000000-0005-0000-0000-00002F3C0000}"/>
    <cellStyle name="Comma 2 129" xfId="15610" hidden="1" xr:uid="{00000000-0005-0000-0000-0000FD3C0000}"/>
    <cellStyle name="Comma 2 129" xfId="15685" hidden="1" xr:uid="{00000000-0005-0000-0000-0000483D0000}"/>
    <cellStyle name="Comma 2 129" xfId="16343" hidden="1" xr:uid="{00000000-0005-0000-0000-0000DA3F0000}"/>
    <cellStyle name="Comma 2 129" xfId="16884" hidden="1" xr:uid="{00000000-0005-0000-0000-0000F7410000}"/>
    <cellStyle name="Comma 2 129" xfId="17157" hidden="1" xr:uid="{00000000-0005-0000-0000-000008430000}"/>
    <cellStyle name="Comma 2 129" xfId="17363" hidden="1" xr:uid="{00000000-0005-0000-0000-0000D6430000}"/>
    <cellStyle name="Comma 2 129" xfId="17437" hidden="1" xr:uid="{00000000-0005-0000-0000-000020440000}"/>
    <cellStyle name="Comma 2 129" xfId="18093" hidden="1" xr:uid="{00000000-0005-0000-0000-0000B0460000}"/>
    <cellStyle name="Comma 2 129" xfId="18634" hidden="1" xr:uid="{00000000-0005-0000-0000-0000CD480000}"/>
    <cellStyle name="Comma 2 129" xfId="18907" hidden="1" xr:uid="{00000000-0005-0000-0000-0000DE490000}"/>
    <cellStyle name="Comma 2 129" xfId="19113" hidden="1" xr:uid="{00000000-0005-0000-0000-0000AC4A0000}"/>
    <cellStyle name="Comma 2 129" xfId="19186" hidden="1" xr:uid="{00000000-0005-0000-0000-0000F54A0000}"/>
    <cellStyle name="Comma 2 129" xfId="19837" hidden="1" xr:uid="{00000000-0005-0000-0000-0000804D0000}"/>
    <cellStyle name="Comma 2 129" xfId="20378" hidden="1" xr:uid="{00000000-0005-0000-0000-00009D4F0000}"/>
    <cellStyle name="Comma 2 129" xfId="20651" hidden="1" xr:uid="{00000000-0005-0000-0000-0000AE500000}"/>
    <cellStyle name="Comma 2 129" xfId="20857" hidden="1" xr:uid="{00000000-0005-0000-0000-00007C510000}"/>
    <cellStyle name="Comma 2 129" xfId="20929" hidden="1" xr:uid="{00000000-0005-0000-0000-0000C4510000}"/>
    <cellStyle name="Comma 2 129" xfId="21571" hidden="1" xr:uid="{00000000-0005-0000-0000-000046540000}"/>
    <cellStyle name="Comma 2 129" xfId="22112" hidden="1" xr:uid="{00000000-0005-0000-0000-000063560000}"/>
    <cellStyle name="Comma 2 129" xfId="22385" hidden="1" xr:uid="{00000000-0005-0000-0000-000074570000}"/>
    <cellStyle name="Comma 2 129" xfId="22591" hidden="1" xr:uid="{00000000-0005-0000-0000-000042580000}"/>
    <cellStyle name="Comma 2 129" xfId="22659" hidden="1" xr:uid="{00000000-0005-0000-0000-000086580000}"/>
    <cellStyle name="Comma 2 129" xfId="23297" hidden="1" xr:uid="{00000000-0005-0000-0000-0000045B0000}"/>
    <cellStyle name="Comma 2 129" xfId="23836" hidden="1" xr:uid="{00000000-0005-0000-0000-00001F5D0000}"/>
    <cellStyle name="Comma 2 129" xfId="24109" hidden="1" xr:uid="{00000000-0005-0000-0000-0000305E0000}"/>
    <cellStyle name="Comma 2 129" xfId="24315" hidden="1" xr:uid="{00000000-0005-0000-0000-0000FE5E0000}"/>
    <cellStyle name="Comma 2 129" xfId="24382" hidden="1" xr:uid="{00000000-0005-0000-0000-0000415F0000}"/>
    <cellStyle name="Comma 2 129" xfId="25005" hidden="1" xr:uid="{00000000-0005-0000-0000-0000B0610000}"/>
    <cellStyle name="Comma 2 129" xfId="25543" hidden="1" xr:uid="{00000000-0005-0000-0000-0000CA630000}"/>
    <cellStyle name="Comma 2 129" xfId="25816" hidden="1" xr:uid="{00000000-0005-0000-0000-0000DB640000}"/>
    <cellStyle name="Comma 2 129" xfId="26022" hidden="1" xr:uid="{00000000-0005-0000-0000-0000A9650000}"/>
    <cellStyle name="Comma 2 129" xfId="26086" hidden="1" xr:uid="{00000000-0005-0000-0000-0000E9650000}"/>
    <cellStyle name="Comma 2 129" xfId="26700" hidden="1" xr:uid="{00000000-0005-0000-0000-00004F680000}"/>
    <cellStyle name="Comma 2 129" xfId="27237" hidden="1" xr:uid="{00000000-0005-0000-0000-0000686A0000}"/>
    <cellStyle name="Comma 2 129" xfId="27510" hidden="1" xr:uid="{00000000-0005-0000-0000-0000796B0000}"/>
    <cellStyle name="Comma 2 129" xfId="27716" hidden="1" xr:uid="{00000000-0005-0000-0000-0000476C0000}"/>
    <cellStyle name="Comma 2 129" xfId="27775" hidden="1" xr:uid="{00000000-0005-0000-0000-0000826C0000}"/>
    <cellStyle name="Comma 2 129" xfId="28364" hidden="1" xr:uid="{00000000-0005-0000-0000-0000CF6E0000}"/>
    <cellStyle name="Comma 2 129" xfId="28898" hidden="1" xr:uid="{00000000-0005-0000-0000-0000E5700000}"/>
    <cellStyle name="Comma 2 129" xfId="29171" hidden="1" xr:uid="{00000000-0005-0000-0000-0000F6710000}"/>
    <cellStyle name="Comma 2 129" xfId="29377" hidden="1" xr:uid="{00000000-0005-0000-0000-0000C4720000}"/>
    <cellStyle name="Comma 2 129" xfId="29431" hidden="1" xr:uid="{00000000-0005-0000-0000-0000FA720000}"/>
    <cellStyle name="Comma 2 129" xfId="29999" hidden="1" xr:uid="{00000000-0005-0000-0000-000032750000}"/>
    <cellStyle name="Comma 2 129" xfId="30533" hidden="1" xr:uid="{00000000-0005-0000-0000-000048770000}"/>
    <cellStyle name="Comma 2 129" xfId="30806" hidden="1" xr:uid="{00000000-0005-0000-0000-000059780000}"/>
    <cellStyle name="Comma 2 129" xfId="31012" hidden="1" xr:uid="{00000000-0005-0000-0000-000027790000}"/>
    <cellStyle name="Comma 2 129" xfId="31051" hidden="1" xr:uid="{00000000-0005-0000-0000-00004E790000}"/>
    <cellStyle name="Comma 2 129" xfId="31526" hidden="1" xr:uid="{00000000-0005-0000-0000-0000297B0000}"/>
    <cellStyle name="Comma 2 129" xfId="32948" hidden="1" xr:uid="{7E02DB1F-3547-48E3-B89F-A179A31F00CC}"/>
    <cellStyle name="Comma 2 129" xfId="33583" hidden="1" xr:uid="{80B564C6-F4B7-4063-A59B-19BD08672D6F}"/>
    <cellStyle name="Comma 2 129" xfId="34116" hidden="1" xr:uid="{B73C5C1C-5169-449D-BB8F-25EADA6C5406}"/>
    <cellStyle name="Comma 2 129" xfId="34389" hidden="1" xr:uid="{9B7E39BC-938F-4E77-A085-0A11AB7310B4}"/>
    <cellStyle name="Comma 2 129" xfId="34595" hidden="1" xr:uid="{4757A1D2-B88C-4BCC-AEE1-B98BF952A481}"/>
    <cellStyle name="Comma 2 129" xfId="36705" hidden="1" xr:uid="{D6B1C288-22FF-488F-8960-BB36BB358502}"/>
    <cellStyle name="Comma 2 129" xfId="37366" hidden="1" xr:uid="{D74D00A8-5720-48D4-99A5-35D4BDE7F070}"/>
    <cellStyle name="Comma 2 129" xfId="37907" hidden="1" xr:uid="{A6B6B627-DF93-461D-A584-4611A83C49D5}"/>
    <cellStyle name="Comma 2 129" xfId="38180" hidden="1" xr:uid="{6C14D17F-5FD4-4B8E-ADBE-D2583E542430}"/>
    <cellStyle name="Comma 2 129" xfId="38386" hidden="1" xr:uid="{45E4E38B-0C42-4F88-BF24-35DEC1721E78}"/>
    <cellStyle name="Comma 2 129" xfId="38924" hidden="1" xr:uid="{0C893493-756C-41F0-89D5-588A10EECB98}"/>
    <cellStyle name="Comma 2 129" xfId="39585" hidden="1" xr:uid="{462D5C20-E700-4459-92B4-7D6363C548AA}"/>
    <cellStyle name="Comma 2 129" xfId="40126" hidden="1" xr:uid="{C02BAA1F-6AA4-429A-B313-727E286EF216}"/>
    <cellStyle name="Comma 2 129" xfId="40399" hidden="1" xr:uid="{26566B74-C8AA-4B44-AD01-9F72654CB0C5}"/>
    <cellStyle name="Comma 2 129" xfId="40605" hidden="1" xr:uid="{2498AB34-93D4-48E5-A31C-B31A9A0C9696}"/>
    <cellStyle name="Comma 2 129" xfId="40680" hidden="1" xr:uid="{430FAFF3-7F82-451C-AAFC-FFCE03790317}"/>
    <cellStyle name="Comma 2 129" xfId="41341" hidden="1" xr:uid="{DF7CA6B7-11AD-4A8D-B0A8-3BCCC9708F9A}"/>
    <cellStyle name="Comma 2 129" xfId="41882" hidden="1" xr:uid="{FD800E31-F19A-41A5-8FE8-2662B490F516}"/>
    <cellStyle name="Comma 2 129" xfId="42155" hidden="1" xr:uid="{B5246892-248F-4FD7-B990-F6BCA7AB2D24}"/>
    <cellStyle name="Comma 2 129" xfId="42361" hidden="1" xr:uid="{B76EE4BB-6879-4EB3-94F5-3692ADA0E033}"/>
    <cellStyle name="Comma 2 129" xfId="42436" hidden="1" xr:uid="{E4C774EB-6A30-4B5D-A538-D850D3B3666D}"/>
    <cellStyle name="Comma 2 129" xfId="43097" hidden="1" xr:uid="{8061D139-F84C-4297-8881-2EF2A8FE483D}"/>
    <cellStyle name="Comma 2 129" xfId="43638" hidden="1" xr:uid="{A997E6C4-12B2-41FB-82CF-6676170FCCB1}"/>
    <cellStyle name="Comma 2 129" xfId="43911" hidden="1" xr:uid="{430F301F-62BD-4B76-B9A8-D09BF445547A}"/>
    <cellStyle name="Comma 2 129" xfId="44117" hidden="1" xr:uid="{91C1C7E3-B0E3-47E9-832D-57916C303216}"/>
    <cellStyle name="Comma 2 129" xfId="44192" hidden="1" xr:uid="{A676ABFF-847B-486B-9F19-FB13477558FF}"/>
    <cellStyle name="Comma 2 129" xfId="44853" hidden="1" xr:uid="{FE6674F5-3D65-4A7D-951B-287FCD2AF77F}"/>
    <cellStyle name="Comma 2 129" xfId="45394" hidden="1" xr:uid="{298FB578-1E6A-41B4-9C5D-48A512F17697}"/>
    <cellStyle name="Comma 2 129" xfId="45667" hidden="1" xr:uid="{E6087320-A6F5-4C32-A9CE-1F2C05B77C87}"/>
    <cellStyle name="Comma 2 129" xfId="45873" hidden="1" xr:uid="{540D832A-12B6-4619-ADF2-FFB82A9CBBAC}"/>
    <cellStyle name="Comma 2 129" xfId="45948" hidden="1" xr:uid="{262E29EB-5046-4EB9-ADD3-9C7FC7FBBA67}"/>
    <cellStyle name="Comma 2 129" xfId="46609" hidden="1" xr:uid="{5D19DBF0-2014-4363-8E17-C1DD4DD0F423}"/>
    <cellStyle name="Comma 2 129" xfId="47150" hidden="1" xr:uid="{65D26BED-F8AB-41C6-8FE6-CC6413FC5CD1}"/>
    <cellStyle name="Comma 2 129" xfId="47423" hidden="1" xr:uid="{E5F0F0A7-2811-4652-BCF5-11FC5F76339F}"/>
    <cellStyle name="Comma 2 129" xfId="47629" hidden="1" xr:uid="{CB451617-A124-42A8-8C67-CDE4209BA4E7}"/>
    <cellStyle name="Comma 2 129" xfId="47704" hidden="1" xr:uid="{FAF71011-A877-4303-95DC-6DFD2CD084E9}"/>
    <cellStyle name="Comma 2 129" xfId="48362" hidden="1" xr:uid="{21F6E86D-C171-4BFC-9815-8526B7776311}"/>
    <cellStyle name="Comma 2 129" xfId="48903" hidden="1" xr:uid="{F216488A-48BF-4AA4-A46E-68659A927FC9}"/>
    <cellStyle name="Comma 2 129" xfId="49176" hidden="1" xr:uid="{2288D6B4-C2BE-42AB-94AB-C922F55E6450}"/>
    <cellStyle name="Comma 2 129" xfId="49382" hidden="1" xr:uid="{30F8F62B-CE55-4462-82BC-B5B926E82C91}"/>
    <cellStyle name="Comma 2 129" xfId="49456" hidden="1" xr:uid="{CCB05DAD-305B-4E01-8EBC-17F1F17CDD8D}"/>
    <cellStyle name="Comma 2 129" xfId="50112" hidden="1" xr:uid="{FAF0E8BF-1E37-4BF5-A55F-23CF543B7E80}"/>
    <cellStyle name="Comma 2 129" xfId="50653" hidden="1" xr:uid="{E4A86FAF-A06D-4C13-82C3-39C8D47259B4}"/>
    <cellStyle name="Comma 2 129" xfId="50926" hidden="1" xr:uid="{7E3C1BBD-A16C-47D7-B7CB-5EF185350C94}"/>
    <cellStyle name="Comma 2 129" xfId="51132" hidden="1" xr:uid="{2A7073AD-56CC-422D-B4A4-E32EA9B950DF}"/>
    <cellStyle name="Comma 2 129" xfId="51205" hidden="1" xr:uid="{42BB5097-B9BD-4265-AC39-3B8C8AD7615C}"/>
    <cellStyle name="Comma 2 129" xfId="51856" hidden="1" xr:uid="{19EE7D94-1798-4DC3-8997-476086750116}"/>
    <cellStyle name="Comma 2 129" xfId="52397" hidden="1" xr:uid="{AC41AFF6-0698-45AA-B7CE-FE098E222157}"/>
    <cellStyle name="Comma 2 129" xfId="52670" hidden="1" xr:uid="{F895D671-5488-4797-BA18-00FCDD1768D9}"/>
    <cellStyle name="Comma 2 129" xfId="52876" hidden="1" xr:uid="{E690D264-0341-4D46-99D0-063A4437714C}"/>
    <cellStyle name="Comma 2 129" xfId="52948" hidden="1" xr:uid="{DAD1BEA9-3F20-4D08-AE0B-D577A5346241}"/>
    <cellStyle name="Comma 2 129" xfId="53590" hidden="1" xr:uid="{4560A50B-1321-4F8F-8A92-2627DFFA66E1}"/>
    <cellStyle name="Comma 2 129" xfId="54131" hidden="1" xr:uid="{0F88C41E-1002-4D79-8055-0B933C79E581}"/>
    <cellStyle name="Comma 2 129" xfId="54404" hidden="1" xr:uid="{32F0B826-ADFC-4D01-BB7B-69B385B64838}"/>
    <cellStyle name="Comma 2 129" xfId="54610" hidden="1" xr:uid="{137E7B5B-3DD5-4EEA-AA89-E0579BADAD99}"/>
    <cellStyle name="Comma 2 129" xfId="54678" hidden="1" xr:uid="{E30D17F1-DDB8-46A5-907D-CE7CC4EDBC16}"/>
    <cellStyle name="Comma 2 129" xfId="55316" hidden="1" xr:uid="{538CCAE1-6989-4129-ADC3-645569DA04EC}"/>
    <cellStyle name="Comma 2 129" xfId="55855" hidden="1" xr:uid="{32D8AFEB-B3D4-4A88-8480-A7BCB34C0CB4}"/>
    <cellStyle name="Comma 2 129" xfId="56128" hidden="1" xr:uid="{F0759230-F3E5-483D-8C17-99935E3795BC}"/>
    <cellStyle name="Comma 2 129" xfId="56334" hidden="1" xr:uid="{B1DE54D0-557E-4F9C-9E6A-6CBC5C1E2E6E}"/>
    <cellStyle name="Comma 2 129" xfId="56401" hidden="1" xr:uid="{D6D8B5FE-14B1-4804-852E-23CAD05FDEEE}"/>
    <cellStyle name="Comma 2 129" xfId="57024" hidden="1" xr:uid="{D9554CF5-288D-4216-BE5F-6F609B6EC063}"/>
    <cellStyle name="Comma 2 129" xfId="57562" hidden="1" xr:uid="{810C9636-71E1-4653-98E0-5ADC1914CDA8}"/>
    <cellStyle name="Comma 2 129" xfId="57835" hidden="1" xr:uid="{6F39700E-F487-49DA-A1F0-E685C94B4995}"/>
    <cellStyle name="Comma 2 129" xfId="58041" hidden="1" xr:uid="{79167AD6-9D2E-417A-B68E-B10E2C10A5CA}"/>
    <cellStyle name="Comma 2 129" xfId="58105" hidden="1" xr:uid="{7824904B-844B-44C2-8055-F1AC524E26B7}"/>
    <cellStyle name="Comma 2 129" xfId="58719" hidden="1" xr:uid="{BEB6FF58-32A9-4389-A22A-5CF480D15FA7}"/>
    <cellStyle name="Comma 2 129" xfId="59256" hidden="1" xr:uid="{3CD69251-1CA9-4E32-81ED-99639E0ABBFA}"/>
    <cellStyle name="Comma 2 129" xfId="59529" hidden="1" xr:uid="{0BA13651-1FC3-4887-920C-FAEFF0EFEC9A}"/>
    <cellStyle name="Comma 2 129" xfId="59735" hidden="1" xr:uid="{155BC08E-BF3E-413F-879A-00602079DABA}"/>
    <cellStyle name="Comma 2 129" xfId="59794" hidden="1" xr:uid="{056FB744-CE82-4DA9-9E7B-5D83B8B421D7}"/>
    <cellStyle name="Comma 2 129" xfId="60383" hidden="1" xr:uid="{F89E7EA5-25DE-4036-8B11-2C249D80176A}"/>
    <cellStyle name="Comma 2 129" xfId="60917" hidden="1" xr:uid="{E31CCBD7-D61F-41AF-9BA8-8A42C4F1BDE6}"/>
    <cellStyle name="Comma 2 129" xfId="61190" hidden="1" xr:uid="{3FC801D5-483E-494F-9F35-34BBACE65909}"/>
    <cellStyle name="Comma 2 129" xfId="61396" hidden="1" xr:uid="{0BBA54BC-297F-416D-8645-24C29D14EB7E}"/>
    <cellStyle name="Comma 2 129" xfId="61450" hidden="1" xr:uid="{6AFF3B90-0237-4AC1-A6DB-B6EBCFE039EB}"/>
    <cellStyle name="Comma 2 129" xfId="62018" hidden="1" xr:uid="{B31C4466-85D3-433D-970C-0CDE24725822}"/>
    <cellStyle name="Comma 2 129" xfId="62552" hidden="1" xr:uid="{2F7C35FD-9E12-4668-A752-AD4F909E810F}"/>
    <cellStyle name="Comma 2 129" xfId="62825" hidden="1" xr:uid="{985BB7DA-1464-4C6F-AD29-334A93650CD0}"/>
    <cellStyle name="Comma 2 129" xfId="63031" hidden="1" xr:uid="{F85EEB72-3A30-4FEA-9A7D-144C27DD8437}"/>
    <cellStyle name="Comma 2 129" xfId="63070" hidden="1" xr:uid="{F40FFFE0-EA15-4F72-AC9D-DBC5AD805B93}"/>
    <cellStyle name="Comma 2 129" xfId="63545" hidden="1" xr:uid="{6FA14F3A-4774-45D6-A5E1-5F11340907D3}"/>
    <cellStyle name="Comma 2 13" xfId="416" hidden="1" xr:uid="{00000000-0005-0000-0000-0000A3010000}"/>
    <cellStyle name="Comma 2 13" xfId="1075" hidden="1" xr:uid="{00000000-0005-0000-0000-000036040000}"/>
    <cellStyle name="Comma 2 13" xfId="1641" hidden="1" xr:uid="{00000000-0005-0000-0000-00006C060000}"/>
    <cellStyle name="Comma 2 13" xfId="1989" hidden="1" xr:uid="{00000000-0005-0000-0000-0000C8070000}"/>
    <cellStyle name="Comma 2 13" xfId="2271" hidden="1" xr:uid="{00000000-0005-0000-0000-0000E2080000}"/>
    <cellStyle name="Comma 2 13" xfId="4207" hidden="1" xr:uid="{00000000-0005-0000-0000-000072100000}"/>
    <cellStyle name="Comma 2 13" xfId="4868" hidden="1" xr:uid="{00000000-0005-0000-0000-000007130000}"/>
    <cellStyle name="Comma 2 13" xfId="5438" hidden="1" xr:uid="{00000000-0005-0000-0000-000041150000}"/>
    <cellStyle name="Comma 2 13" xfId="5791" hidden="1" xr:uid="{00000000-0005-0000-0000-0000A2160000}"/>
    <cellStyle name="Comma 2 13" xfId="6073" hidden="1" xr:uid="{00000000-0005-0000-0000-0000BC170000}"/>
    <cellStyle name="Comma 2 13" xfId="6426" hidden="1" xr:uid="{00000000-0005-0000-0000-00001D190000}"/>
    <cellStyle name="Comma 2 13" xfId="7087" hidden="1" xr:uid="{00000000-0005-0000-0000-0000B21B0000}"/>
    <cellStyle name="Comma 2 13" xfId="7386" hidden="1" xr:uid="{00000000-0005-0000-0000-0000DD1C0000}"/>
    <cellStyle name="Comma 2 13" xfId="7657" hidden="1" xr:uid="{00000000-0005-0000-0000-0000EC1D0000}"/>
    <cellStyle name="Comma 2 13" xfId="8010" hidden="1" xr:uid="{00000000-0005-0000-0000-00004D1F0000}"/>
    <cellStyle name="Comma 2 13" xfId="8292" hidden="1" xr:uid="{00000000-0005-0000-0000-000067200000}"/>
    <cellStyle name="Comma 2 13" xfId="8843" hidden="1" xr:uid="{00000000-0005-0000-0000-00008E220000}"/>
    <cellStyle name="Comma 2 13" xfId="9142" hidden="1" xr:uid="{00000000-0005-0000-0000-0000B9230000}"/>
    <cellStyle name="Comma 2 13" xfId="9413" hidden="1" xr:uid="{00000000-0005-0000-0000-0000C8240000}"/>
    <cellStyle name="Comma 2 13" xfId="9766" hidden="1" xr:uid="{00000000-0005-0000-0000-000029260000}"/>
    <cellStyle name="Comma 2 13" xfId="10048" hidden="1" xr:uid="{00000000-0005-0000-0000-000043270000}"/>
    <cellStyle name="Comma 2 13" xfId="10599" hidden="1" xr:uid="{00000000-0005-0000-0000-00006A290000}"/>
    <cellStyle name="Comma 2 13" xfId="10898" hidden="1" xr:uid="{00000000-0005-0000-0000-0000952A0000}"/>
    <cellStyle name="Comma 2 13" xfId="11169" hidden="1" xr:uid="{00000000-0005-0000-0000-0000A42B0000}"/>
    <cellStyle name="Comma 2 13" xfId="11522" hidden="1" xr:uid="{00000000-0005-0000-0000-0000052D0000}"/>
    <cellStyle name="Comma 2 13" xfId="11804" hidden="1" xr:uid="{00000000-0005-0000-0000-00001F2E0000}"/>
    <cellStyle name="Comma 2 13" xfId="12355" hidden="1" xr:uid="{00000000-0005-0000-0000-000046300000}"/>
    <cellStyle name="Comma 2 13" xfId="12654" hidden="1" xr:uid="{00000000-0005-0000-0000-000071310000}"/>
    <cellStyle name="Comma 2 13" xfId="12925" hidden="1" xr:uid="{00000000-0005-0000-0000-000080320000}"/>
    <cellStyle name="Comma 2 13" xfId="13278" hidden="1" xr:uid="{00000000-0005-0000-0000-0000E1330000}"/>
    <cellStyle name="Comma 2 13" xfId="13560" hidden="1" xr:uid="{00000000-0005-0000-0000-0000FB340000}"/>
    <cellStyle name="Comma 2 13" xfId="14111" hidden="1" xr:uid="{00000000-0005-0000-0000-000022370000}"/>
    <cellStyle name="Comma 2 13" xfId="14410" hidden="1" xr:uid="{00000000-0005-0000-0000-00004D380000}"/>
    <cellStyle name="Comma 2 13" xfId="14681" hidden="1" xr:uid="{00000000-0005-0000-0000-00005C390000}"/>
    <cellStyle name="Comma 2 13" xfId="15034" hidden="1" xr:uid="{00000000-0005-0000-0000-0000BD3A0000}"/>
    <cellStyle name="Comma 2 13" xfId="15316" hidden="1" xr:uid="{00000000-0005-0000-0000-0000D73B0000}"/>
    <cellStyle name="Comma 2 13" xfId="15864" hidden="1" xr:uid="{00000000-0005-0000-0000-0000FB3D0000}"/>
    <cellStyle name="Comma 2 13" xfId="16163" hidden="1" xr:uid="{00000000-0005-0000-0000-0000263F0000}"/>
    <cellStyle name="Comma 2 13" xfId="16434" hidden="1" xr:uid="{00000000-0005-0000-0000-000035400000}"/>
    <cellStyle name="Comma 2 13" xfId="16787" hidden="1" xr:uid="{00000000-0005-0000-0000-000096410000}"/>
    <cellStyle name="Comma 2 13" xfId="17069" hidden="1" xr:uid="{00000000-0005-0000-0000-0000B0420000}"/>
    <cellStyle name="Comma 2 13" xfId="17614" hidden="1" xr:uid="{00000000-0005-0000-0000-0000D1440000}"/>
    <cellStyle name="Comma 2 13" xfId="17913" hidden="1" xr:uid="{00000000-0005-0000-0000-0000FC450000}"/>
    <cellStyle name="Comma 2 13" xfId="18184" hidden="1" xr:uid="{00000000-0005-0000-0000-00000B470000}"/>
    <cellStyle name="Comma 2 13" xfId="18537" hidden="1" xr:uid="{00000000-0005-0000-0000-00006C480000}"/>
    <cellStyle name="Comma 2 13" xfId="18819" hidden="1" xr:uid="{00000000-0005-0000-0000-000086490000}"/>
    <cellStyle name="Comma 2 13" xfId="19359" hidden="1" xr:uid="{00000000-0005-0000-0000-0000A24B0000}"/>
    <cellStyle name="Comma 2 13" xfId="19657" hidden="1" xr:uid="{00000000-0005-0000-0000-0000CC4C0000}"/>
    <cellStyle name="Comma 2 13" xfId="19928" hidden="1" xr:uid="{00000000-0005-0000-0000-0000DB4D0000}"/>
    <cellStyle name="Comma 2 13" xfId="20281" hidden="1" xr:uid="{00000000-0005-0000-0000-00003C4F0000}"/>
    <cellStyle name="Comma 2 13" xfId="20563" hidden="1" xr:uid="{00000000-0005-0000-0000-000056500000}"/>
    <cellStyle name="Comma 2 13" xfId="21097" hidden="1" xr:uid="{00000000-0005-0000-0000-00006C520000}"/>
    <cellStyle name="Comma 2 13" xfId="21393" hidden="1" xr:uid="{00000000-0005-0000-0000-000094530000}"/>
    <cellStyle name="Comma 2 13" xfId="21662" hidden="1" xr:uid="{00000000-0005-0000-0000-0000A1540000}"/>
    <cellStyle name="Comma 2 13" xfId="22015" hidden="1" xr:uid="{00000000-0005-0000-0000-000002560000}"/>
    <cellStyle name="Comma 2 13" xfId="22297" hidden="1" xr:uid="{00000000-0005-0000-0000-00001C570000}"/>
    <cellStyle name="Comma 2 13" xfId="22825" hidden="1" xr:uid="{00000000-0005-0000-0000-00002C590000}"/>
    <cellStyle name="Comma 2 13" xfId="23121" hidden="1" xr:uid="{00000000-0005-0000-0000-0000545A0000}"/>
    <cellStyle name="Comma 2 13" xfId="23386" hidden="1" xr:uid="{00000000-0005-0000-0000-00005D5B0000}"/>
    <cellStyle name="Comma 2 13" xfId="23739" hidden="1" xr:uid="{00000000-0005-0000-0000-0000BE5C0000}"/>
    <cellStyle name="Comma 2 13" xfId="24021" hidden="1" xr:uid="{00000000-0005-0000-0000-0000D85D0000}"/>
    <cellStyle name="Comma 2 13" xfId="24538" hidden="1" xr:uid="{00000000-0005-0000-0000-0000DD5F0000}"/>
    <cellStyle name="Comma 2 13" xfId="24834" hidden="1" xr:uid="{00000000-0005-0000-0000-000005610000}"/>
    <cellStyle name="Comma 2 13" xfId="25093" hidden="1" xr:uid="{00000000-0005-0000-0000-000008620000}"/>
    <cellStyle name="Comma 2 13" xfId="25446" hidden="1" xr:uid="{00000000-0005-0000-0000-000069630000}"/>
    <cellStyle name="Comma 2 13" xfId="25728" hidden="1" xr:uid="{00000000-0005-0000-0000-000083640000}"/>
    <cellStyle name="Comma 2 13" xfId="26235" hidden="1" xr:uid="{00000000-0005-0000-0000-00007E660000}"/>
    <cellStyle name="Comma 2 13" xfId="26531" hidden="1" xr:uid="{00000000-0005-0000-0000-0000A6670000}"/>
    <cellStyle name="Comma 2 13" xfId="26787" hidden="1" xr:uid="{00000000-0005-0000-0000-0000A6680000}"/>
    <cellStyle name="Comma 2 13" xfId="27140" hidden="1" xr:uid="{00000000-0005-0000-0000-0000076A0000}"/>
    <cellStyle name="Comma 2 13" xfId="27422" hidden="1" xr:uid="{00000000-0005-0000-0000-0000216B0000}"/>
    <cellStyle name="Comma 2 13" xfId="27912" hidden="1" xr:uid="{00000000-0005-0000-0000-00000B6D0000}"/>
    <cellStyle name="Comma 2 13" xfId="28204" hidden="1" xr:uid="{00000000-0005-0000-0000-00002F6E0000}"/>
    <cellStyle name="Comma 2 13" xfId="28448" hidden="1" xr:uid="{00000000-0005-0000-0000-0000236F0000}"/>
    <cellStyle name="Comma 2 13" xfId="28801" hidden="1" xr:uid="{00000000-0005-0000-0000-000084700000}"/>
    <cellStyle name="Comma 2 13" xfId="29083" hidden="1" xr:uid="{00000000-0005-0000-0000-00009E710000}"/>
    <cellStyle name="Comma 2 13" xfId="29559" hidden="1" xr:uid="{00000000-0005-0000-0000-00007A730000}"/>
    <cellStyle name="Comma 2 13" xfId="29846" hidden="1" xr:uid="{00000000-0005-0000-0000-000099740000}"/>
    <cellStyle name="Comma 2 13" xfId="30083" hidden="1" xr:uid="{00000000-0005-0000-0000-000086750000}"/>
    <cellStyle name="Comma 2 13" xfId="30436" hidden="1" xr:uid="{00000000-0005-0000-0000-0000E7760000}"/>
    <cellStyle name="Comma 2 13" xfId="30718" hidden="1" xr:uid="{00000000-0005-0000-0000-000001780000}"/>
    <cellStyle name="Comma 2 13" xfId="31143" hidden="1" xr:uid="{00000000-0005-0000-0000-0000AA790000}"/>
    <cellStyle name="Comma 2 13" xfId="31605" hidden="1" xr:uid="{00000000-0005-0000-0000-0000787B0000}"/>
    <cellStyle name="Comma 2 13" xfId="31947" hidden="1" xr:uid="{00000000-0005-0000-0000-0000CE7C0000}"/>
    <cellStyle name="Comma 2 13" xfId="32157" xr:uid="{00000000-0005-0000-0000-0000A07D0000}"/>
    <cellStyle name="Comma 2 13 2" xfId="32018" xr:uid="{00000000-0005-0000-0000-0000157D0000}"/>
    <cellStyle name="Comma 2 13 2 2" xfId="64036" xr:uid="{B9DD6A6C-7104-44B3-8054-A3D54F42B3CE}"/>
    <cellStyle name="Comma 2 13 3" xfId="32469" hidden="1" xr:uid="{81435B6D-96BC-4F3C-9394-E092B9502C0E}"/>
    <cellStyle name="Comma 2 13 3" xfId="33111" hidden="1" xr:uid="{9D5F8821-3B65-44E8-9504-BB138D793FC2}"/>
    <cellStyle name="Comma 2 13 3" xfId="33674" hidden="1" xr:uid="{10ADD7DE-152E-4ABA-8847-A3CA9E91DFB9}"/>
    <cellStyle name="Comma 2 13 3" xfId="34019" hidden="1" xr:uid="{F9D6AA9A-F2B6-491F-ACCE-74A9D67793D7}"/>
    <cellStyle name="Comma 2 13 3" xfId="34301" hidden="1" xr:uid="{2494B020-67E3-4E99-B0F8-08C0E3228326}"/>
    <cellStyle name="Comma 2 13 3" xfId="36226" hidden="1" xr:uid="{5A91BF94-0AE0-41B5-80A6-19E21B7DD0BB}"/>
    <cellStyle name="Comma 2 13 3" xfId="36887" hidden="1" xr:uid="{4276ED0E-11A6-4CC2-AE09-22C39FE1EA1F}"/>
    <cellStyle name="Comma 2 13 3" xfId="37457" hidden="1" xr:uid="{F9000277-B38E-482E-AA5D-6319BD422B86}"/>
    <cellStyle name="Comma 2 13 3" xfId="37810" hidden="1" xr:uid="{57D92BF1-3F13-4E8D-B6D1-6F9E989795EB}"/>
    <cellStyle name="Comma 2 13 3" xfId="38092" hidden="1" xr:uid="{FB97CCD8-AEFC-484A-9162-0F693C6A3D3D}"/>
    <cellStyle name="Comma 2 13 3" xfId="38445" hidden="1" xr:uid="{FA202534-D008-4AEC-ABBC-97DE31B1EA27}"/>
    <cellStyle name="Comma 2 13 3" xfId="39106" hidden="1" xr:uid="{F6A86403-1F05-4271-9455-3A83866053A9}"/>
    <cellStyle name="Comma 2 13 3" xfId="39405" hidden="1" xr:uid="{C53FAF31-3F33-49EB-9A49-9B7CB90DBA7C}"/>
    <cellStyle name="Comma 2 13 3" xfId="39676" hidden="1" xr:uid="{F023C661-9326-46C4-99A7-25911505F63D}"/>
    <cellStyle name="Comma 2 13 3" xfId="40029" hidden="1" xr:uid="{2A388ABF-400E-4ACB-8993-2A2325EAD3E2}"/>
    <cellStyle name="Comma 2 13 3" xfId="40311" hidden="1" xr:uid="{5565361C-066C-46C6-BB12-119C0BC6A1B7}"/>
    <cellStyle name="Comma 2 13 3" xfId="40862" hidden="1" xr:uid="{93AEBE9A-E444-4B61-954B-3C2E2EBB112C}"/>
    <cellStyle name="Comma 2 13 3" xfId="41161" hidden="1" xr:uid="{1E7DA520-F797-4959-AB61-07FE7561058D}"/>
    <cellStyle name="Comma 2 13 3" xfId="41432" hidden="1" xr:uid="{DE0E98BA-BD48-4BDB-959B-08444724AB81}"/>
    <cellStyle name="Comma 2 13 3" xfId="41785" hidden="1" xr:uid="{2218EA4D-95B2-429F-8A74-BF7531A06483}"/>
    <cellStyle name="Comma 2 13 3" xfId="42067" hidden="1" xr:uid="{38B6C015-1B15-49C4-B044-09B1A4D5167D}"/>
    <cellStyle name="Comma 2 13 3" xfId="42618" hidden="1" xr:uid="{4100E631-4406-42E8-9341-84C160D6E594}"/>
    <cellStyle name="Comma 2 13 3" xfId="42917" hidden="1" xr:uid="{EE6063F3-2F43-488A-B09D-D49620990065}"/>
    <cellStyle name="Comma 2 13 3" xfId="43188" hidden="1" xr:uid="{47B33B26-5E44-46DF-A3B5-6D98A71A5BF6}"/>
    <cellStyle name="Comma 2 13 3" xfId="43541" hidden="1" xr:uid="{1ECF0E73-0D7E-4136-98AC-E6068118FF73}"/>
    <cellStyle name="Comma 2 13 3" xfId="43823" hidden="1" xr:uid="{97A70AC4-18E5-4E37-8D54-D77D67826A6C}"/>
    <cellStyle name="Comma 2 13 3" xfId="44374" hidden="1" xr:uid="{0D1AC85A-115B-412B-80CC-16C70B8DE562}"/>
    <cellStyle name="Comma 2 13 3" xfId="44673" hidden="1" xr:uid="{283F26F4-C690-4CDE-8783-4D39B93F6AE1}"/>
    <cellStyle name="Comma 2 13 3" xfId="44944" hidden="1" xr:uid="{5A1E0FCF-1626-4889-9B96-69685A5250A9}"/>
    <cellStyle name="Comma 2 13 3" xfId="45297" hidden="1" xr:uid="{D5220CC1-253E-4FE4-88CE-D4303B58442F}"/>
    <cellStyle name="Comma 2 13 3" xfId="45579" hidden="1" xr:uid="{58151240-A71E-4E15-A970-5AB5199C3F90}"/>
    <cellStyle name="Comma 2 13 3" xfId="46130" hidden="1" xr:uid="{0A401789-72C3-4C8F-92F6-643B8C0B598C}"/>
    <cellStyle name="Comma 2 13 3" xfId="46429" hidden="1" xr:uid="{422D5F0D-74BB-4916-9541-E26B7D88FEC2}"/>
    <cellStyle name="Comma 2 13 3" xfId="46700" hidden="1" xr:uid="{A261F85D-E8A6-4860-A1BA-64502AB9F46D}"/>
    <cellStyle name="Comma 2 13 3" xfId="47053" hidden="1" xr:uid="{EB20A1CB-D821-45E6-BCBC-7C467BE3842B}"/>
    <cellStyle name="Comma 2 13 3" xfId="47335" hidden="1" xr:uid="{66D16609-3F4F-4AEA-A9ED-905DCE04B0BD}"/>
    <cellStyle name="Comma 2 13 3" xfId="47883" hidden="1" xr:uid="{3039DFD8-ECFB-423B-96EE-DCEE2C1935B9}"/>
    <cellStyle name="Comma 2 13 3" xfId="48182" hidden="1" xr:uid="{FE5E3338-AECA-4CF4-96B9-B7859A2CE83D}"/>
    <cellStyle name="Comma 2 13 3" xfId="48453" hidden="1" xr:uid="{8F4D6D0A-D04C-41CB-B030-93B8AA37F283}"/>
    <cellStyle name="Comma 2 13 3" xfId="48806" hidden="1" xr:uid="{CB9360C8-38B8-438C-86D2-EAB46FE01620}"/>
    <cellStyle name="Comma 2 13 3" xfId="49088" hidden="1" xr:uid="{B7E67688-2C8C-4A7D-B978-51262993E195}"/>
    <cellStyle name="Comma 2 13 3" xfId="49633" hidden="1" xr:uid="{0E9C8FEE-CC7D-47C3-9BF1-0E90994355F5}"/>
    <cellStyle name="Comma 2 13 3" xfId="49932" hidden="1" xr:uid="{56819611-9871-4AC0-82F6-431A2777C11B}"/>
    <cellStyle name="Comma 2 13 3" xfId="50203" hidden="1" xr:uid="{C79B4B96-49CD-45F3-9B08-2E8FADE6F829}"/>
    <cellStyle name="Comma 2 13 3" xfId="50556" hidden="1" xr:uid="{D8D21A2C-9BD0-4377-846F-D6C86678B449}"/>
    <cellStyle name="Comma 2 13 3" xfId="50838" hidden="1" xr:uid="{C5752594-27A2-4FA0-AE08-8FD930613739}"/>
    <cellStyle name="Comma 2 13 3" xfId="51378" hidden="1" xr:uid="{62B2C6B8-DC70-4545-94E8-C408FDB8A41B}"/>
    <cellStyle name="Comma 2 13 3" xfId="51676" hidden="1" xr:uid="{2C266627-6AB3-411F-A10B-AB8271059D68}"/>
    <cellStyle name="Comma 2 13 3" xfId="51947" hidden="1" xr:uid="{4973A5A2-18B8-41CB-A1E3-73CAB0F058C1}"/>
    <cellStyle name="Comma 2 13 3" xfId="52300" hidden="1" xr:uid="{9946263D-5457-4321-954A-077B6D72D183}"/>
    <cellStyle name="Comma 2 13 3" xfId="52582" hidden="1" xr:uid="{284581E2-B607-4868-9AFB-BEF8661FA580}"/>
    <cellStyle name="Comma 2 13 3" xfId="53116" hidden="1" xr:uid="{3B8489A2-393D-41C0-A375-3C5AA3CB469B}"/>
    <cellStyle name="Comma 2 13 3" xfId="53412" hidden="1" xr:uid="{B499F504-E324-483F-BE0E-2666C57C2ACC}"/>
    <cellStyle name="Comma 2 13 3" xfId="53681" hidden="1" xr:uid="{18DEA1F6-837F-4EDD-9328-1038CEA148E9}"/>
    <cellStyle name="Comma 2 13 3" xfId="54034" hidden="1" xr:uid="{CF2DE58E-9CED-42B9-A47C-FACE1178EC63}"/>
    <cellStyle name="Comma 2 13 3" xfId="54316" hidden="1" xr:uid="{D5D5E96D-5AF2-4109-A798-7E30697CBC45}"/>
    <cellStyle name="Comma 2 13 3" xfId="54844" hidden="1" xr:uid="{D6F97DCA-0A6F-453A-98E2-F418FBB0D3B2}"/>
    <cellStyle name="Comma 2 13 3" xfId="55140" hidden="1" xr:uid="{11F7EC31-5A87-4486-BF17-4F844275F214}"/>
    <cellStyle name="Comma 2 13 3" xfId="55405" hidden="1" xr:uid="{1D705F3D-2120-489C-A4A5-F77F35A4B38E}"/>
    <cellStyle name="Comma 2 13 3" xfId="55758" hidden="1" xr:uid="{F1F9DB2B-E972-4058-8115-9288A7C38F18}"/>
    <cellStyle name="Comma 2 13 3" xfId="56040" hidden="1" xr:uid="{6FFFBC68-472B-4A2B-B95D-2ABB9776793D}"/>
    <cellStyle name="Comma 2 13 3" xfId="56557" hidden="1" xr:uid="{B00B4E81-E74A-4DA7-A8B2-D5DECC570A57}"/>
    <cellStyle name="Comma 2 13 3" xfId="56853" hidden="1" xr:uid="{995AD727-E954-4028-9633-52A28AC20EC6}"/>
    <cellStyle name="Comma 2 13 3" xfId="57112" hidden="1" xr:uid="{0609BE68-66CF-4F64-9A95-12A5FA7533FF}"/>
    <cellStyle name="Comma 2 13 3" xfId="57465" hidden="1" xr:uid="{41F81AF1-7530-45D5-8207-84E8FB28B27D}"/>
    <cellStyle name="Comma 2 13 3" xfId="57747" hidden="1" xr:uid="{BE234D29-E7B2-4320-A96E-4B8DD2423626}"/>
    <cellStyle name="Comma 2 13 3" xfId="58254" hidden="1" xr:uid="{1642CF97-9A78-475D-B462-CFBA08CC0513}"/>
    <cellStyle name="Comma 2 13 3" xfId="58550" hidden="1" xr:uid="{D2A3FABF-C070-42E0-B226-A2A4F59C1108}"/>
    <cellStyle name="Comma 2 13 3" xfId="58806" hidden="1" xr:uid="{F006498D-53EA-4072-B92A-9D22B37D8380}"/>
    <cellStyle name="Comma 2 13 3" xfId="59159" hidden="1" xr:uid="{5ED34FE7-9CDB-4F0A-B0BE-22B2D03934FE}"/>
    <cellStyle name="Comma 2 13 3" xfId="59441" hidden="1" xr:uid="{14429057-A59F-4630-9BEF-84E67D248C65}"/>
    <cellStyle name="Comma 2 13 3" xfId="59931" hidden="1" xr:uid="{7B36E3F4-4959-4602-9693-AEDD8D2A7B31}"/>
    <cellStyle name="Comma 2 13 3" xfId="60223" hidden="1" xr:uid="{B75DDC26-AAA5-4794-9618-C2608BF482C0}"/>
    <cellStyle name="Comma 2 13 3" xfId="60467" hidden="1" xr:uid="{339244A0-79A1-4955-800B-B84459D42B83}"/>
    <cellStyle name="Comma 2 13 3" xfId="60820" hidden="1" xr:uid="{24EF13BF-B3C1-4C4D-986F-EBC5BBE5ACD4}"/>
    <cellStyle name="Comma 2 13 3" xfId="61102" hidden="1" xr:uid="{CAD0419E-8C23-4BB9-BE09-587A9788B113}"/>
    <cellStyle name="Comma 2 13 3" xfId="61578" hidden="1" xr:uid="{93F46292-D10D-4EF9-87AA-60477FA29324}"/>
    <cellStyle name="Comma 2 13 3" xfId="61865" hidden="1" xr:uid="{E1714A25-B48A-4D94-9D37-94C925EA2E01}"/>
    <cellStyle name="Comma 2 13 3" xfId="62102" hidden="1" xr:uid="{C359439F-FB1A-428A-A19C-1441F19E7D52}"/>
    <cellStyle name="Comma 2 13 3" xfId="62455" hidden="1" xr:uid="{E266835B-76DE-4409-8E7E-07362E068425}"/>
    <cellStyle name="Comma 2 13 3" xfId="62737" hidden="1" xr:uid="{AE304144-362F-477F-AAB7-A69390F9DD79}"/>
    <cellStyle name="Comma 2 13 3" xfId="63162" hidden="1" xr:uid="{BB70C81E-C4CB-4823-B2EF-242A88D55654}"/>
    <cellStyle name="Comma 2 13 3" xfId="63624" hidden="1" xr:uid="{60214DDA-722C-4668-BA9A-EF28B29C8C57}"/>
    <cellStyle name="Comma 2 13 3" xfId="63966" hidden="1" xr:uid="{969547B8-7E7C-4C22-960F-CFBFA3A07326}"/>
    <cellStyle name="Comma 2 13 3" xfId="64174" xr:uid="{4A852066-5EE0-4554-9592-3A17FDF226B2}"/>
    <cellStyle name="Comma 2 130" xfId="899" hidden="1" xr:uid="{00000000-0005-0000-0000-000086030000}"/>
    <cellStyle name="Comma 2 130" xfId="1554" hidden="1" xr:uid="{00000000-0005-0000-0000-000015060000}"/>
    <cellStyle name="Comma 2 130" xfId="2089" hidden="1" xr:uid="{00000000-0005-0000-0000-00002C080000}"/>
    <cellStyle name="Comma 2 130" xfId="2362" hidden="1" xr:uid="{00000000-0005-0000-0000-00003D090000}"/>
    <cellStyle name="Comma 2 130" xfId="2567" hidden="1" xr:uid="{00000000-0005-0000-0000-00000A0A0000}"/>
    <cellStyle name="Comma 2 130" xfId="4690" hidden="1" xr:uid="{00000000-0005-0000-0000-000055120000}"/>
    <cellStyle name="Comma 2 130" xfId="5351" hidden="1" xr:uid="{00000000-0005-0000-0000-0000EA140000}"/>
    <cellStyle name="Comma 2 130" xfId="5891" hidden="1" xr:uid="{00000000-0005-0000-0000-000006170000}"/>
    <cellStyle name="Comma 2 130" xfId="6164" hidden="1" xr:uid="{00000000-0005-0000-0000-000017180000}"/>
    <cellStyle name="Comma 2 130" xfId="6369" hidden="1" xr:uid="{00000000-0005-0000-0000-0000E4180000}"/>
    <cellStyle name="Comma 2 130" xfId="6909" hidden="1" xr:uid="{00000000-0005-0000-0000-0000001B0000}"/>
    <cellStyle name="Comma 2 130" xfId="7570" hidden="1" xr:uid="{00000000-0005-0000-0000-0000951D0000}"/>
    <cellStyle name="Comma 2 130" xfId="8110" hidden="1" xr:uid="{00000000-0005-0000-0000-0000B11F0000}"/>
    <cellStyle name="Comma 2 130" xfId="8383" hidden="1" xr:uid="{00000000-0005-0000-0000-0000C2200000}"/>
    <cellStyle name="Comma 2 130" xfId="8588" hidden="1" xr:uid="{00000000-0005-0000-0000-00008F210000}"/>
    <cellStyle name="Comma 2 130" xfId="8665" hidden="1" xr:uid="{00000000-0005-0000-0000-0000DC210000}"/>
    <cellStyle name="Comma 2 130" xfId="9326" hidden="1" xr:uid="{00000000-0005-0000-0000-000071240000}"/>
    <cellStyle name="Comma 2 130" xfId="9866" hidden="1" xr:uid="{00000000-0005-0000-0000-00008D260000}"/>
    <cellStyle name="Comma 2 130" xfId="10139" hidden="1" xr:uid="{00000000-0005-0000-0000-00009E270000}"/>
    <cellStyle name="Comma 2 130" xfId="10344" hidden="1" xr:uid="{00000000-0005-0000-0000-00006B280000}"/>
    <cellStyle name="Comma 2 130" xfId="10421" hidden="1" xr:uid="{00000000-0005-0000-0000-0000B8280000}"/>
    <cellStyle name="Comma 2 130" xfId="11082" hidden="1" xr:uid="{00000000-0005-0000-0000-00004D2B0000}"/>
    <cellStyle name="Comma 2 130" xfId="11622" hidden="1" xr:uid="{00000000-0005-0000-0000-0000692D0000}"/>
    <cellStyle name="Comma 2 130" xfId="11895" hidden="1" xr:uid="{00000000-0005-0000-0000-00007A2E0000}"/>
    <cellStyle name="Comma 2 130" xfId="12100" hidden="1" xr:uid="{00000000-0005-0000-0000-0000472F0000}"/>
    <cellStyle name="Comma 2 130" xfId="12177" hidden="1" xr:uid="{00000000-0005-0000-0000-0000942F0000}"/>
    <cellStyle name="Comma 2 130" xfId="12838" hidden="1" xr:uid="{00000000-0005-0000-0000-000029320000}"/>
    <cellStyle name="Comma 2 130" xfId="13378" hidden="1" xr:uid="{00000000-0005-0000-0000-000045340000}"/>
    <cellStyle name="Comma 2 130" xfId="13651" hidden="1" xr:uid="{00000000-0005-0000-0000-000056350000}"/>
    <cellStyle name="Comma 2 130" xfId="13856" hidden="1" xr:uid="{00000000-0005-0000-0000-000023360000}"/>
    <cellStyle name="Comma 2 130" xfId="13933" hidden="1" xr:uid="{00000000-0005-0000-0000-000070360000}"/>
    <cellStyle name="Comma 2 130" xfId="14594" hidden="1" xr:uid="{00000000-0005-0000-0000-000005390000}"/>
    <cellStyle name="Comma 2 130" xfId="15134" hidden="1" xr:uid="{00000000-0005-0000-0000-0000213B0000}"/>
    <cellStyle name="Comma 2 130" xfId="15407" hidden="1" xr:uid="{00000000-0005-0000-0000-0000323C0000}"/>
    <cellStyle name="Comma 2 130" xfId="15612" hidden="1" xr:uid="{00000000-0005-0000-0000-0000FF3C0000}"/>
    <cellStyle name="Comma 2 130" xfId="15689" hidden="1" xr:uid="{00000000-0005-0000-0000-00004C3D0000}"/>
    <cellStyle name="Comma 2 130" xfId="16347" hidden="1" xr:uid="{00000000-0005-0000-0000-0000DE3F0000}"/>
    <cellStyle name="Comma 2 130" xfId="16887" hidden="1" xr:uid="{00000000-0005-0000-0000-0000FA410000}"/>
    <cellStyle name="Comma 2 130" xfId="17160" hidden="1" xr:uid="{00000000-0005-0000-0000-00000B430000}"/>
    <cellStyle name="Comma 2 130" xfId="17365" hidden="1" xr:uid="{00000000-0005-0000-0000-0000D8430000}"/>
    <cellStyle name="Comma 2 130" xfId="17441" hidden="1" xr:uid="{00000000-0005-0000-0000-000024440000}"/>
    <cellStyle name="Comma 2 130" xfId="18097" hidden="1" xr:uid="{00000000-0005-0000-0000-0000B4460000}"/>
    <cellStyle name="Comma 2 130" xfId="18637" hidden="1" xr:uid="{00000000-0005-0000-0000-0000D0480000}"/>
    <cellStyle name="Comma 2 130" xfId="18910" hidden="1" xr:uid="{00000000-0005-0000-0000-0000E1490000}"/>
    <cellStyle name="Comma 2 130" xfId="19115" hidden="1" xr:uid="{00000000-0005-0000-0000-0000AE4A0000}"/>
    <cellStyle name="Comma 2 130" xfId="19190" hidden="1" xr:uid="{00000000-0005-0000-0000-0000F94A0000}"/>
    <cellStyle name="Comma 2 130" xfId="19841" hidden="1" xr:uid="{00000000-0005-0000-0000-0000844D0000}"/>
    <cellStyle name="Comma 2 130" xfId="20381" hidden="1" xr:uid="{00000000-0005-0000-0000-0000A04F0000}"/>
    <cellStyle name="Comma 2 130" xfId="20654" hidden="1" xr:uid="{00000000-0005-0000-0000-0000B1500000}"/>
    <cellStyle name="Comma 2 130" xfId="20859" hidden="1" xr:uid="{00000000-0005-0000-0000-00007E510000}"/>
    <cellStyle name="Comma 2 130" xfId="20933" hidden="1" xr:uid="{00000000-0005-0000-0000-0000C8510000}"/>
    <cellStyle name="Comma 2 130" xfId="21575" hidden="1" xr:uid="{00000000-0005-0000-0000-00004A540000}"/>
    <cellStyle name="Comma 2 130" xfId="22115" hidden="1" xr:uid="{00000000-0005-0000-0000-000066560000}"/>
    <cellStyle name="Comma 2 130" xfId="22388" hidden="1" xr:uid="{00000000-0005-0000-0000-000077570000}"/>
    <cellStyle name="Comma 2 130" xfId="22593" hidden="1" xr:uid="{00000000-0005-0000-0000-000044580000}"/>
    <cellStyle name="Comma 2 130" xfId="22663" hidden="1" xr:uid="{00000000-0005-0000-0000-00008A580000}"/>
    <cellStyle name="Comma 2 130" xfId="23301" hidden="1" xr:uid="{00000000-0005-0000-0000-0000085B0000}"/>
    <cellStyle name="Comma 2 130" xfId="23839" hidden="1" xr:uid="{00000000-0005-0000-0000-0000225D0000}"/>
    <cellStyle name="Comma 2 130" xfId="24112" hidden="1" xr:uid="{00000000-0005-0000-0000-0000335E0000}"/>
    <cellStyle name="Comma 2 130" xfId="24317" hidden="1" xr:uid="{00000000-0005-0000-0000-0000005F0000}"/>
    <cellStyle name="Comma 2 130" xfId="24386" hidden="1" xr:uid="{00000000-0005-0000-0000-0000455F0000}"/>
    <cellStyle name="Comma 2 130" xfId="25009" hidden="1" xr:uid="{00000000-0005-0000-0000-0000B4610000}"/>
    <cellStyle name="Comma 2 130" xfId="25546" hidden="1" xr:uid="{00000000-0005-0000-0000-0000CD630000}"/>
    <cellStyle name="Comma 2 130" xfId="25819" hidden="1" xr:uid="{00000000-0005-0000-0000-0000DE640000}"/>
    <cellStyle name="Comma 2 130" xfId="26024" hidden="1" xr:uid="{00000000-0005-0000-0000-0000AB650000}"/>
    <cellStyle name="Comma 2 130" xfId="26090" hidden="1" xr:uid="{00000000-0005-0000-0000-0000ED650000}"/>
    <cellStyle name="Comma 2 130" xfId="26704" hidden="1" xr:uid="{00000000-0005-0000-0000-000053680000}"/>
    <cellStyle name="Comma 2 130" xfId="27240" hidden="1" xr:uid="{00000000-0005-0000-0000-00006B6A0000}"/>
    <cellStyle name="Comma 2 130" xfId="27513" hidden="1" xr:uid="{00000000-0005-0000-0000-00007C6B0000}"/>
    <cellStyle name="Comma 2 130" xfId="27718" hidden="1" xr:uid="{00000000-0005-0000-0000-0000496C0000}"/>
    <cellStyle name="Comma 2 130" xfId="27779" hidden="1" xr:uid="{00000000-0005-0000-0000-0000866C0000}"/>
    <cellStyle name="Comma 2 130" xfId="28368" hidden="1" xr:uid="{00000000-0005-0000-0000-0000D36E0000}"/>
    <cellStyle name="Comma 2 130" xfId="28901" hidden="1" xr:uid="{00000000-0005-0000-0000-0000E8700000}"/>
    <cellStyle name="Comma 2 130" xfId="29174" hidden="1" xr:uid="{00000000-0005-0000-0000-0000F9710000}"/>
    <cellStyle name="Comma 2 130" xfId="29379" hidden="1" xr:uid="{00000000-0005-0000-0000-0000C6720000}"/>
    <cellStyle name="Comma 2 130" xfId="29434" hidden="1" xr:uid="{00000000-0005-0000-0000-0000FD720000}"/>
    <cellStyle name="Comma 2 130" xfId="30003" hidden="1" xr:uid="{00000000-0005-0000-0000-000036750000}"/>
    <cellStyle name="Comma 2 130" xfId="30536" hidden="1" xr:uid="{00000000-0005-0000-0000-00004B770000}"/>
    <cellStyle name="Comma 2 130" xfId="30809" hidden="1" xr:uid="{00000000-0005-0000-0000-00005C780000}"/>
    <cellStyle name="Comma 2 130" xfId="31014" hidden="1" xr:uid="{00000000-0005-0000-0000-000029790000}"/>
    <cellStyle name="Comma 2 130" xfId="31053" hidden="1" xr:uid="{00000000-0005-0000-0000-000050790000}"/>
    <cellStyle name="Comma 2 130" xfId="31530" hidden="1" xr:uid="{00000000-0005-0000-0000-00002D7B0000}"/>
    <cellStyle name="Comma 2 130" xfId="32952" hidden="1" xr:uid="{4FEBD0B1-3883-477F-B9E4-D80D95219923}"/>
    <cellStyle name="Comma 2 130" xfId="33587" hidden="1" xr:uid="{52FFF309-28E2-4AC5-88B6-53C4C0BCAE0F}"/>
    <cellStyle name="Comma 2 130" xfId="34119" hidden="1" xr:uid="{B2CE25F2-EF19-401B-BEF3-5E078A32CED9}"/>
    <cellStyle name="Comma 2 130" xfId="34392" hidden="1" xr:uid="{DE73299B-B9E2-412B-8297-0F3EE5F77C8D}"/>
    <cellStyle name="Comma 2 130" xfId="34597" hidden="1" xr:uid="{30D03B39-7030-49B4-BB5F-CFB771C837F5}"/>
    <cellStyle name="Comma 2 130" xfId="36709" hidden="1" xr:uid="{8112D29B-05F1-4AE5-A529-D4099A63B719}"/>
    <cellStyle name="Comma 2 130" xfId="37370" hidden="1" xr:uid="{801A0AB5-E6CE-411B-8322-24754866CEF6}"/>
    <cellStyle name="Comma 2 130" xfId="37910" hidden="1" xr:uid="{D85B30A8-E0E3-4F38-B038-11B695611B2F}"/>
    <cellStyle name="Comma 2 130" xfId="38183" hidden="1" xr:uid="{779380DB-FCAE-4F80-B07E-68E9A5422B4C}"/>
    <cellStyle name="Comma 2 130" xfId="38388" hidden="1" xr:uid="{DBDD0BB1-4BAD-486B-ABFE-50F5EEE98971}"/>
    <cellStyle name="Comma 2 130" xfId="38928" hidden="1" xr:uid="{3E755F46-4396-41A4-9517-D174FD003301}"/>
    <cellStyle name="Comma 2 130" xfId="39589" hidden="1" xr:uid="{A2C0C830-81CC-4F97-A9D6-52FC5369D2E5}"/>
    <cellStyle name="Comma 2 130" xfId="40129" hidden="1" xr:uid="{E3B2B72E-ABCF-41F4-967B-799198D0436F}"/>
    <cellStyle name="Comma 2 130" xfId="40402" hidden="1" xr:uid="{2C5BA608-7C79-4278-B77C-5A6347207207}"/>
    <cellStyle name="Comma 2 130" xfId="40607" hidden="1" xr:uid="{A667FE94-50B6-4883-B3C5-D4929628FE58}"/>
    <cellStyle name="Comma 2 130" xfId="40684" hidden="1" xr:uid="{DCB080BD-FE66-43AF-94EA-140E02A4A80E}"/>
    <cellStyle name="Comma 2 130" xfId="41345" hidden="1" xr:uid="{B68F5433-2422-4A76-B191-F77F057EB82E}"/>
    <cellStyle name="Comma 2 130" xfId="41885" hidden="1" xr:uid="{D85B31ED-B4BF-41E2-95CA-FF9C104407E7}"/>
    <cellStyle name="Comma 2 130" xfId="42158" hidden="1" xr:uid="{78D34BC4-CEC7-432A-94FB-BC399F5EB6BB}"/>
    <cellStyle name="Comma 2 130" xfId="42363" hidden="1" xr:uid="{AFD5843F-BA64-4646-A8DB-F690CE0E5F17}"/>
    <cellStyle name="Comma 2 130" xfId="42440" hidden="1" xr:uid="{4393DE97-5E0C-4522-94EA-BC62D96DF3C7}"/>
    <cellStyle name="Comma 2 130" xfId="43101" hidden="1" xr:uid="{DE4D2994-D900-4C55-9CEA-C858856D93DC}"/>
    <cellStyle name="Comma 2 130" xfId="43641" hidden="1" xr:uid="{586ECE68-E57D-4B50-B91B-55C58687EB5A}"/>
    <cellStyle name="Comma 2 130" xfId="43914" hidden="1" xr:uid="{2719D003-DF64-4216-B3E1-97F3454BFF4F}"/>
    <cellStyle name="Comma 2 130" xfId="44119" hidden="1" xr:uid="{2966CCB4-F1E4-4700-9A14-8015C482BD43}"/>
    <cellStyle name="Comma 2 130" xfId="44196" hidden="1" xr:uid="{32FB76BB-0A6C-4A66-83B5-F7E55E660E03}"/>
    <cellStyle name="Comma 2 130" xfId="44857" hidden="1" xr:uid="{D5E4F483-E49F-403F-88AC-81CC11AFECD9}"/>
    <cellStyle name="Comma 2 130" xfId="45397" hidden="1" xr:uid="{B6EA21C2-F038-4D1C-B7D3-2E2FB52E5331}"/>
    <cellStyle name="Comma 2 130" xfId="45670" hidden="1" xr:uid="{C54E254F-5182-4375-8545-7EE0809877EE}"/>
    <cellStyle name="Comma 2 130" xfId="45875" hidden="1" xr:uid="{FCFFAE71-2E0B-45DC-B206-DEC19DFE84F8}"/>
    <cellStyle name="Comma 2 130" xfId="45952" hidden="1" xr:uid="{84318740-FFAF-4BDF-91C0-ACE19C51AB01}"/>
    <cellStyle name="Comma 2 130" xfId="46613" hidden="1" xr:uid="{C856E6DB-3FE1-45CD-8966-59B5627D6AEC}"/>
    <cellStyle name="Comma 2 130" xfId="47153" hidden="1" xr:uid="{D1906BBE-DF8D-4874-816C-D83B67C481D0}"/>
    <cellStyle name="Comma 2 130" xfId="47426" hidden="1" xr:uid="{171A0333-DF7B-4773-8AAE-9C0029DF5DA9}"/>
    <cellStyle name="Comma 2 130" xfId="47631" hidden="1" xr:uid="{77E0243C-C536-4D01-BECE-4BEFEC56D3A5}"/>
    <cellStyle name="Comma 2 130" xfId="47708" hidden="1" xr:uid="{75B79F68-356D-4F72-8A33-5173A7D3371E}"/>
    <cellStyle name="Comma 2 130" xfId="48366" hidden="1" xr:uid="{8FF137F8-22CC-44FC-A70E-BF8F9BD8F9E1}"/>
    <cellStyle name="Comma 2 130" xfId="48906" hidden="1" xr:uid="{3EBBFE2E-E18F-43E6-85D2-8FDC8345FCE8}"/>
    <cellStyle name="Comma 2 130" xfId="49179" hidden="1" xr:uid="{C5B55258-303D-4E06-978B-7206B9B88258}"/>
    <cellStyle name="Comma 2 130" xfId="49384" hidden="1" xr:uid="{F01BD8EE-D7E0-41FC-849A-8F72F11DFB8F}"/>
    <cellStyle name="Comma 2 130" xfId="49460" hidden="1" xr:uid="{282F211A-4E00-4D93-97B0-C89439B09056}"/>
    <cellStyle name="Comma 2 130" xfId="50116" hidden="1" xr:uid="{D3BF8BFB-02FF-4955-920D-15B39ED5157D}"/>
    <cellStyle name="Comma 2 130" xfId="50656" hidden="1" xr:uid="{F4E8A665-AE18-4C2E-A384-8B3664864502}"/>
    <cellStyle name="Comma 2 130" xfId="50929" hidden="1" xr:uid="{09704C59-F3C5-4E3E-9A3D-5751A80A8839}"/>
    <cellStyle name="Comma 2 130" xfId="51134" hidden="1" xr:uid="{ED4410B1-0DA0-4F5A-B8CD-D8C0B0BE8038}"/>
    <cellStyle name="Comma 2 130" xfId="51209" hidden="1" xr:uid="{99E625EC-4632-499C-AEEB-49A8CF2767E5}"/>
    <cellStyle name="Comma 2 130" xfId="51860" hidden="1" xr:uid="{D2853C55-B551-4817-9D8E-1E0E8EBDB122}"/>
    <cellStyle name="Comma 2 130" xfId="52400" hidden="1" xr:uid="{16CF9A2E-E7AD-410F-9D67-052E5D0457C3}"/>
    <cellStyle name="Comma 2 130" xfId="52673" hidden="1" xr:uid="{57385356-4236-4939-8F8E-8F01E385AE02}"/>
    <cellStyle name="Comma 2 130" xfId="52878" hidden="1" xr:uid="{C072ECE6-C40B-4794-9458-3E34E8ED3DA9}"/>
    <cellStyle name="Comma 2 130" xfId="52952" hidden="1" xr:uid="{96C4504E-0796-4A6C-A8F9-E95BAB746255}"/>
    <cellStyle name="Comma 2 130" xfId="53594" hidden="1" xr:uid="{AFECD536-A28E-454B-B918-17F98768AA6F}"/>
    <cellStyle name="Comma 2 130" xfId="54134" hidden="1" xr:uid="{CF31D09F-796B-4B5F-9C6F-B15ABD98D326}"/>
    <cellStyle name="Comma 2 130" xfId="54407" hidden="1" xr:uid="{0A9376B5-954F-467A-AA37-D385E7DF19D6}"/>
    <cellStyle name="Comma 2 130" xfId="54612" hidden="1" xr:uid="{4CA5A8E4-DF3D-4A29-95AA-87C2A3EA64BB}"/>
    <cellStyle name="Comma 2 130" xfId="54682" hidden="1" xr:uid="{343AF034-3904-42F1-9676-8B95A7DFEF25}"/>
    <cellStyle name="Comma 2 130" xfId="55320" hidden="1" xr:uid="{FF0F7DF5-7419-4619-BB33-84FEDA8DFBD9}"/>
    <cellStyle name="Comma 2 130" xfId="55858" hidden="1" xr:uid="{A3E1D892-0DA8-4DDA-BCF8-002F3AF82E17}"/>
    <cellStyle name="Comma 2 130" xfId="56131" hidden="1" xr:uid="{D7FA1A24-114D-4A24-93F2-CC3215B721DB}"/>
    <cellStyle name="Comma 2 130" xfId="56336" hidden="1" xr:uid="{1DB41657-F44A-4D1C-B582-7DAAD30C8FEA}"/>
    <cellStyle name="Comma 2 130" xfId="56405" hidden="1" xr:uid="{4D4C4480-4CB1-4039-BEEA-B362ACF603AB}"/>
    <cellStyle name="Comma 2 130" xfId="57028" hidden="1" xr:uid="{C9D23C89-AEC1-4FAD-BEE7-185DCBAA6AF2}"/>
    <cellStyle name="Comma 2 130" xfId="57565" hidden="1" xr:uid="{C6AC8692-C1EC-4362-9ABD-018F14D6E711}"/>
    <cellStyle name="Comma 2 130" xfId="57838" hidden="1" xr:uid="{EB92E385-85B6-4A36-9931-FADDBA46F27B}"/>
    <cellStyle name="Comma 2 130" xfId="58043" hidden="1" xr:uid="{D6156A8A-88DD-46E2-8F82-756B4F03D1BA}"/>
    <cellStyle name="Comma 2 130" xfId="58109" hidden="1" xr:uid="{1006F43A-60D1-4115-AB68-5D1297C582BC}"/>
    <cellStyle name="Comma 2 130" xfId="58723" hidden="1" xr:uid="{577A53B3-B0EC-4B64-A97B-6A5301080764}"/>
    <cellStyle name="Comma 2 130" xfId="59259" hidden="1" xr:uid="{995E47E6-31DA-4AD7-B251-88AB44D531B5}"/>
    <cellStyle name="Comma 2 130" xfId="59532" hidden="1" xr:uid="{3CD8EB78-CCDC-4FDA-97AF-8B1D69D189F9}"/>
    <cellStyle name="Comma 2 130" xfId="59737" hidden="1" xr:uid="{BD9CF4F7-4B48-4B8C-BADD-D52206E54F9A}"/>
    <cellStyle name="Comma 2 130" xfId="59798" hidden="1" xr:uid="{75BEAB4C-39B3-4E03-94FB-09AA50A01052}"/>
    <cellStyle name="Comma 2 130" xfId="60387" hidden="1" xr:uid="{091E6261-B629-48BA-BEAA-F3CD4D93E0BE}"/>
    <cellStyle name="Comma 2 130" xfId="60920" hidden="1" xr:uid="{A6F12C5E-5BB0-4765-9AE4-92FA7D89753C}"/>
    <cellStyle name="Comma 2 130" xfId="61193" hidden="1" xr:uid="{EC4D9FE2-6E86-4599-B1E7-300BCAED6E5F}"/>
    <cellStyle name="Comma 2 130" xfId="61398" hidden="1" xr:uid="{C7A91919-054D-40B5-8DE8-C9833F1EAF65}"/>
    <cellStyle name="Comma 2 130" xfId="61453" hidden="1" xr:uid="{9BB5956A-C1BC-4EDB-96F4-57ED4FC4EF3E}"/>
    <cellStyle name="Comma 2 130" xfId="62022" hidden="1" xr:uid="{D7B52760-9BAC-4AB3-BBC6-15B4F143CE54}"/>
    <cellStyle name="Comma 2 130" xfId="62555" hidden="1" xr:uid="{AE628B21-E316-4072-A213-4FB24B164B98}"/>
    <cellStyle name="Comma 2 130" xfId="62828" hidden="1" xr:uid="{22DD289D-B49E-4568-894E-2F5927E1FDF6}"/>
    <cellStyle name="Comma 2 130" xfId="63033" hidden="1" xr:uid="{8B02F48D-244D-447D-8B4D-FCA890159584}"/>
    <cellStyle name="Comma 2 130" xfId="63072" hidden="1" xr:uid="{6B4C9A2A-943A-457D-BE64-5D9CA6B78BBE}"/>
    <cellStyle name="Comma 2 130" xfId="63549" hidden="1" xr:uid="{9D9EF59F-D5C5-4E53-B63E-66711E9DB6B0}"/>
    <cellStyle name="Comma 2 131" xfId="904" hidden="1" xr:uid="{00000000-0005-0000-0000-00008B030000}"/>
    <cellStyle name="Comma 2 131" xfId="1559" hidden="1" xr:uid="{00000000-0005-0000-0000-00001A060000}"/>
    <cellStyle name="Comma 2 131" xfId="2093" hidden="1" xr:uid="{00000000-0005-0000-0000-000030080000}"/>
    <cellStyle name="Comma 2 131" xfId="2365" hidden="1" xr:uid="{00000000-0005-0000-0000-000040090000}"/>
    <cellStyle name="Comma 2 131" xfId="2570" hidden="1" xr:uid="{00000000-0005-0000-0000-00000D0A0000}"/>
    <cellStyle name="Comma 2 131" xfId="4695" hidden="1" xr:uid="{00000000-0005-0000-0000-00005A120000}"/>
    <cellStyle name="Comma 2 131" xfId="5356" hidden="1" xr:uid="{00000000-0005-0000-0000-0000EF140000}"/>
    <cellStyle name="Comma 2 131" xfId="5895" hidden="1" xr:uid="{00000000-0005-0000-0000-00000A170000}"/>
    <cellStyle name="Comma 2 131" xfId="6167" hidden="1" xr:uid="{00000000-0005-0000-0000-00001A180000}"/>
    <cellStyle name="Comma 2 131" xfId="6372" hidden="1" xr:uid="{00000000-0005-0000-0000-0000E7180000}"/>
    <cellStyle name="Comma 2 131" xfId="6914" hidden="1" xr:uid="{00000000-0005-0000-0000-0000051B0000}"/>
    <cellStyle name="Comma 2 131" xfId="7575" hidden="1" xr:uid="{00000000-0005-0000-0000-00009A1D0000}"/>
    <cellStyle name="Comma 2 131" xfId="8114" hidden="1" xr:uid="{00000000-0005-0000-0000-0000B51F0000}"/>
    <cellStyle name="Comma 2 131" xfId="8386" hidden="1" xr:uid="{00000000-0005-0000-0000-0000C5200000}"/>
    <cellStyle name="Comma 2 131" xfId="8591" hidden="1" xr:uid="{00000000-0005-0000-0000-000092210000}"/>
    <cellStyle name="Comma 2 131" xfId="8670" hidden="1" xr:uid="{00000000-0005-0000-0000-0000E1210000}"/>
    <cellStyle name="Comma 2 131" xfId="9331" hidden="1" xr:uid="{00000000-0005-0000-0000-000076240000}"/>
    <cellStyle name="Comma 2 131" xfId="9870" hidden="1" xr:uid="{00000000-0005-0000-0000-000091260000}"/>
    <cellStyle name="Comma 2 131" xfId="10142" hidden="1" xr:uid="{00000000-0005-0000-0000-0000A1270000}"/>
    <cellStyle name="Comma 2 131" xfId="10347" hidden="1" xr:uid="{00000000-0005-0000-0000-00006E280000}"/>
    <cellStyle name="Comma 2 131" xfId="10426" hidden="1" xr:uid="{00000000-0005-0000-0000-0000BD280000}"/>
    <cellStyle name="Comma 2 131" xfId="11087" hidden="1" xr:uid="{00000000-0005-0000-0000-0000522B0000}"/>
    <cellStyle name="Comma 2 131" xfId="11626" hidden="1" xr:uid="{00000000-0005-0000-0000-00006D2D0000}"/>
    <cellStyle name="Comma 2 131" xfId="11898" hidden="1" xr:uid="{00000000-0005-0000-0000-00007D2E0000}"/>
    <cellStyle name="Comma 2 131" xfId="12103" hidden="1" xr:uid="{00000000-0005-0000-0000-00004A2F0000}"/>
    <cellStyle name="Comma 2 131" xfId="12182" hidden="1" xr:uid="{00000000-0005-0000-0000-0000992F0000}"/>
    <cellStyle name="Comma 2 131" xfId="12843" hidden="1" xr:uid="{00000000-0005-0000-0000-00002E320000}"/>
    <cellStyle name="Comma 2 131" xfId="13382" hidden="1" xr:uid="{00000000-0005-0000-0000-000049340000}"/>
    <cellStyle name="Comma 2 131" xfId="13654" hidden="1" xr:uid="{00000000-0005-0000-0000-000059350000}"/>
    <cellStyle name="Comma 2 131" xfId="13859" hidden="1" xr:uid="{00000000-0005-0000-0000-000026360000}"/>
    <cellStyle name="Comma 2 131" xfId="13938" hidden="1" xr:uid="{00000000-0005-0000-0000-000075360000}"/>
    <cellStyle name="Comma 2 131" xfId="14599" hidden="1" xr:uid="{00000000-0005-0000-0000-00000A390000}"/>
    <cellStyle name="Comma 2 131" xfId="15138" hidden="1" xr:uid="{00000000-0005-0000-0000-0000253B0000}"/>
    <cellStyle name="Comma 2 131" xfId="15410" hidden="1" xr:uid="{00000000-0005-0000-0000-0000353C0000}"/>
    <cellStyle name="Comma 2 131" xfId="15615" hidden="1" xr:uid="{00000000-0005-0000-0000-0000023D0000}"/>
    <cellStyle name="Comma 2 131" xfId="15694" hidden="1" xr:uid="{00000000-0005-0000-0000-0000513D0000}"/>
    <cellStyle name="Comma 2 131" xfId="16352" hidden="1" xr:uid="{00000000-0005-0000-0000-0000E33F0000}"/>
    <cellStyle name="Comma 2 131" xfId="16891" hidden="1" xr:uid="{00000000-0005-0000-0000-0000FE410000}"/>
    <cellStyle name="Comma 2 131" xfId="17163" hidden="1" xr:uid="{00000000-0005-0000-0000-00000E430000}"/>
    <cellStyle name="Comma 2 131" xfId="17368" hidden="1" xr:uid="{00000000-0005-0000-0000-0000DB430000}"/>
    <cellStyle name="Comma 2 131" xfId="17446" hidden="1" xr:uid="{00000000-0005-0000-0000-000029440000}"/>
    <cellStyle name="Comma 2 131" xfId="18102" hidden="1" xr:uid="{00000000-0005-0000-0000-0000B9460000}"/>
    <cellStyle name="Comma 2 131" xfId="18641" hidden="1" xr:uid="{00000000-0005-0000-0000-0000D4480000}"/>
    <cellStyle name="Comma 2 131" xfId="18913" hidden="1" xr:uid="{00000000-0005-0000-0000-0000E4490000}"/>
    <cellStyle name="Comma 2 131" xfId="19118" hidden="1" xr:uid="{00000000-0005-0000-0000-0000B14A0000}"/>
    <cellStyle name="Comma 2 131" xfId="19195" hidden="1" xr:uid="{00000000-0005-0000-0000-0000FE4A0000}"/>
    <cellStyle name="Comma 2 131" xfId="19846" hidden="1" xr:uid="{00000000-0005-0000-0000-0000894D0000}"/>
    <cellStyle name="Comma 2 131" xfId="20385" hidden="1" xr:uid="{00000000-0005-0000-0000-0000A44F0000}"/>
    <cellStyle name="Comma 2 131" xfId="20657" hidden="1" xr:uid="{00000000-0005-0000-0000-0000B4500000}"/>
    <cellStyle name="Comma 2 131" xfId="20862" hidden="1" xr:uid="{00000000-0005-0000-0000-000081510000}"/>
    <cellStyle name="Comma 2 131" xfId="20938" hidden="1" xr:uid="{00000000-0005-0000-0000-0000CD510000}"/>
    <cellStyle name="Comma 2 131" xfId="21580" hidden="1" xr:uid="{00000000-0005-0000-0000-00004F540000}"/>
    <cellStyle name="Comma 2 131" xfId="22119" hidden="1" xr:uid="{00000000-0005-0000-0000-00006A560000}"/>
    <cellStyle name="Comma 2 131" xfId="22391" hidden="1" xr:uid="{00000000-0005-0000-0000-00007A570000}"/>
    <cellStyle name="Comma 2 131" xfId="22596" hidden="1" xr:uid="{00000000-0005-0000-0000-000047580000}"/>
    <cellStyle name="Comma 2 131" xfId="22668" hidden="1" xr:uid="{00000000-0005-0000-0000-00008F580000}"/>
    <cellStyle name="Comma 2 131" xfId="23306" hidden="1" xr:uid="{00000000-0005-0000-0000-00000D5B0000}"/>
    <cellStyle name="Comma 2 131" xfId="23843" hidden="1" xr:uid="{00000000-0005-0000-0000-0000265D0000}"/>
    <cellStyle name="Comma 2 131" xfId="24115" hidden="1" xr:uid="{00000000-0005-0000-0000-0000365E0000}"/>
    <cellStyle name="Comma 2 131" xfId="24320" hidden="1" xr:uid="{00000000-0005-0000-0000-0000035F0000}"/>
    <cellStyle name="Comma 2 131" xfId="24391" hidden="1" xr:uid="{00000000-0005-0000-0000-00004A5F0000}"/>
    <cellStyle name="Comma 2 131" xfId="25014" hidden="1" xr:uid="{00000000-0005-0000-0000-0000B9610000}"/>
    <cellStyle name="Comma 2 131" xfId="25550" hidden="1" xr:uid="{00000000-0005-0000-0000-0000D1630000}"/>
    <cellStyle name="Comma 2 131" xfId="25822" hidden="1" xr:uid="{00000000-0005-0000-0000-0000E1640000}"/>
    <cellStyle name="Comma 2 131" xfId="26027" hidden="1" xr:uid="{00000000-0005-0000-0000-0000AE650000}"/>
    <cellStyle name="Comma 2 131" xfId="26094" hidden="1" xr:uid="{00000000-0005-0000-0000-0000F1650000}"/>
    <cellStyle name="Comma 2 131" xfId="26709" hidden="1" xr:uid="{00000000-0005-0000-0000-000058680000}"/>
    <cellStyle name="Comma 2 131" xfId="27244" hidden="1" xr:uid="{00000000-0005-0000-0000-00006F6A0000}"/>
    <cellStyle name="Comma 2 131" xfId="27516" hidden="1" xr:uid="{00000000-0005-0000-0000-00007F6B0000}"/>
    <cellStyle name="Comma 2 131" xfId="27721" hidden="1" xr:uid="{00000000-0005-0000-0000-00004C6C0000}"/>
    <cellStyle name="Comma 2 131" xfId="27783" hidden="1" xr:uid="{00000000-0005-0000-0000-00008A6C0000}"/>
    <cellStyle name="Comma 2 131" xfId="28373" hidden="1" xr:uid="{00000000-0005-0000-0000-0000D86E0000}"/>
    <cellStyle name="Comma 2 131" xfId="28905" hidden="1" xr:uid="{00000000-0005-0000-0000-0000EC700000}"/>
    <cellStyle name="Comma 2 131" xfId="29177" hidden="1" xr:uid="{00000000-0005-0000-0000-0000FC710000}"/>
    <cellStyle name="Comma 2 131" xfId="29382" hidden="1" xr:uid="{00000000-0005-0000-0000-0000C9720000}"/>
    <cellStyle name="Comma 2 131" xfId="29438" hidden="1" xr:uid="{00000000-0005-0000-0000-000001730000}"/>
    <cellStyle name="Comma 2 131" xfId="30008" hidden="1" xr:uid="{00000000-0005-0000-0000-00003B750000}"/>
    <cellStyle name="Comma 2 131" xfId="30540" hidden="1" xr:uid="{00000000-0005-0000-0000-00004F770000}"/>
    <cellStyle name="Comma 2 131" xfId="30812" hidden="1" xr:uid="{00000000-0005-0000-0000-00005F780000}"/>
    <cellStyle name="Comma 2 131" xfId="31017" hidden="1" xr:uid="{00000000-0005-0000-0000-00002C790000}"/>
    <cellStyle name="Comma 2 131" xfId="31056" hidden="1" xr:uid="{00000000-0005-0000-0000-000053790000}"/>
    <cellStyle name="Comma 2 131" xfId="31535" hidden="1" xr:uid="{00000000-0005-0000-0000-0000327B0000}"/>
    <cellStyle name="Comma 2 131" xfId="32957" hidden="1" xr:uid="{EAFFCFB5-B219-4DF9-A0C1-A51D1135F296}"/>
    <cellStyle name="Comma 2 131" xfId="33592" hidden="1" xr:uid="{8FCA6002-B453-4ED3-950C-2493B4AC6275}"/>
    <cellStyle name="Comma 2 131" xfId="34123" hidden="1" xr:uid="{008D3AF3-9597-49FB-B549-834B0260EE81}"/>
    <cellStyle name="Comma 2 131" xfId="34395" hidden="1" xr:uid="{8733CF32-B41F-434C-9893-84D2FDDE0459}"/>
    <cellStyle name="Comma 2 131" xfId="34600" hidden="1" xr:uid="{127ED90D-23A6-4AFA-A541-6261A386A31B}"/>
    <cellStyle name="Comma 2 131" xfId="36714" hidden="1" xr:uid="{844D7933-FE4E-4C3C-A5C5-69C6D6694890}"/>
    <cellStyle name="Comma 2 131" xfId="37375" hidden="1" xr:uid="{D4D861A0-2E0D-4D0E-8476-7F7C67BCE784}"/>
    <cellStyle name="Comma 2 131" xfId="37914" hidden="1" xr:uid="{9EB158BD-E00E-479D-9DD3-69DA1E1687BE}"/>
    <cellStyle name="Comma 2 131" xfId="38186" hidden="1" xr:uid="{B7717B5B-8DBB-439E-990D-CD756644C8BE}"/>
    <cellStyle name="Comma 2 131" xfId="38391" hidden="1" xr:uid="{895D64DB-63E5-48C4-955E-F71AB2F6B91A}"/>
    <cellStyle name="Comma 2 131" xfId="38933" hidden="1" xr:uid="{ADD5EB8F-AF5B-4C3F-92A0-DB4616989575}"/>
    <cellStyle name="Comma 2 131" xfId="39594" hidden="1" xr:uid="{44015981-503B-4FE6-962F-C7CD218BBF54}"/>
    <cellStyle name="Comma 2 131" xfId="40133" hidden="1" xr:uid="{D2494777-306A-4EB0-9233-803E5F1E5E3F}"/>
    <cellStyle name="Comma 2 131" xfId="40405" hidden="1" xr:uid="{18C13137-8F7D-4BA5-AE25-BFFB3030FD71}"/>
    <cellStyle name="Comma 2 131" xfId="40610" hidden="1" xr:uid="{85E2450E-6FA2-4CFC-9AAE-20208D788BD5}"/>
    <cellStyle name="Comma 2 131" xfId="40689" hidden="1" xr:uid="{6CB0D6D9-8A6A-479B-B498-348A6189229F}"/>
    <cellStyle name="Comma 2 131" xfId="41350" hidden="1" xr:uid="{60DC39BC-F58A-4152-AC94-6BC57341A283}"/>
    <cellStyle name="Comma 2 131" xfId="41889" hidden="1" xr:uid="{0F991D32-CEDA-4CE5-A271-52BF2F8EDFAD}"/>
    <cellStyle name="Comma 2 131" xfId="42161" hidden="1" xr:uid="{F85E038F-EF12-4223-B819-299DB908E51E}"/>
    <cellStyle name="Comma 2 131" xfId="42366" hidden="1" xr:uid="{6353C315-6435-4456-8E77-BC103B689F51}"/>
    <cellStyle name="Comma 2 131" xfId="42445" hidden="1" xr:uid="{20A40661-4537-442C-B754-DA0C05BE1844}"/>
    <cellStyle name="Comma 2 131" xfId="43106" hidden="1" xr:uid="{9C55C149-7E46-49AB-A7E5-BDFD70C9B54B}"/>
    <cellStyle name="Comma 2 131" xfId="43645" hidden="1" xr:uid="{3AC55D3F-A1F7-441D-8A60-CAEC4B98E507}"/>
    <cellStyle name="Comma 2 131" xfId="43917" hidden="1" xr:uid="{5A97CD6E-F3A4-449E-8967-AA11AA88F0D2}"/>
    <cellStyle name="Comma 2 131" xfId="44122" hidden="1" xr:uid="{B74443FC-514F-4070-A9AB-72E70659E2D0}"/>
    <cellStyle name="Comma 2 131" xfId="44201" hidden="1" xr:uid="{18B1303B-247C-48E7-A72E-C1D40AF2D6A7}"/>
    <cellStyle name="Comma 2 131" xfId="44862" hidden="1" xr:uid="{548C8D13-D5A0-4123-A26A-4F79CAA6C527}"/>
    <cellStyle name="Comma 2 131" xfId="45401" hidden="1" xr:uid="{24A5BA71-AB6B-422C-A352-F0FDFE24D268}"/>
    <cellStyle name="Comma 2 131" xfId="45673" hidden="1" xr:uid="{6650D491-AA60-4DC4-B81A-BD2D550BE098}"/>
    <cellStyle name="Comma 2 131" xfId="45878" hidden="1" xr:uid="{FA05EA16-B78C-4E72-9AE6-5A539B032882}"/>
    <cellStyle name="Comma 2 131" xfId="45957" hidden="1" xr:uid="{505D35FF-F676-47B0-88D4-0347EC411C25}"/>
    <cellStyle name="Comma 2 131" xfId="46618" hidden="1" xr:uid="{6316B458-31B4-4F92-93BC-91314DF8A4E6}"/>
    <cellStyle name="Comma 2 131" xfId="47157" hidden="1" xr:uid="{EF397A98-68AC-4E1F-B430-7B734C970F5F}"/>
    <cellStyle name="Comma 2 131" xfId="47429" hidden="1" xr:uid="{C9F6795E-9E22-4803-B52F-53A37F64762A}"/>
    <cellStyle name="Comma 2 131" xfId="47634" hidden="1" xr:uid="{27EBAAEC-E380-438A-8741-B9AB649F10F6}"/>
    <cellStyle name="Comma 2 131" xfId="47713" hidden="1" xr:uid="{54F9730A-A81F-4B14-BC5C-58D08271012F}"/>
    <cellStyle name="Comma 2 131" xfId="48371" hidden="1" xr:uid="{6E50D500-B0BC-4CDE-A97C-F543062E4D40}"/>
    <cellStyle name="Comma 2 131" xfId="48910" hidden="1" xr:uid="{7EA02AA5-555F-4DD2-9D78-07D2F1544335}"/>
    <cellStyle name="Comma 2 131" xfId="49182" hidden="1" xr:uid="{AB74B9E5-B2E6-46D4-B721-10D875A00DE7}"/>
    <cellStyle name="Comma 2 131" xfId="49387" hidden="1" xr:uid="{60EAA205-3DAA-4779-99EB-EFFC28BDD10C}"/>
    <cellStyle name="Comma 2 131" xfId="49465" hidden="1" xr:uid="{79D025ED-0826-4BB0-84BD-8979F8CC670D}"/>
    <cellStyle name="Comma 2 131" xfId="50121" hidden="1" xr:uid="{C48FAE76-7E9B-4E5E-9D9F-1853CF74A20D}"/>
    <cellStyle name="Comma 2 131" xfId="50660" hidden="1" xr:uid="{7BC684C1-F15F-439F-AD77-3E518B746E92}"/>
    <cellStyle name="Comma 2 131" xfId="50932" hidden="1" xr:uid="{49955A98-6411-436F-B43D-CFB168D068B3}"/>
    <cellStyle name="Comma 2 131" xfId="51137" hidden="1" xr:uid="{749E0277-2945-42C2-A922-92BFDBD64193}"/>
    <cellStyle name="Comma 2 131" xfId="51214" hidden="1" xr:uid="{5FD0B053-5FC7-4A25-8A9B-DE75F75CAE09}"/>
    <cellStyle name="Comma 2 131" xfId="51865" hidden="1" xr:uid="{35929741-DCA4-4837-8AE5-CE977D2257C5}"/>
    <cellStyle name="Comma 2 131" xfId="52404" hidden="1" xr:uid="{430286CB-A1CC-4871-A7F1-0F5EC27E5CC7}"/>
    <cellStyle name="Comma 2 131" xfId="52676" hidden="1" xr:uid="{B523603B-9DD1-4CF3-A3D1-E7032B6BBCB7}"/>
    <cellStyle name="Comma 2 131" xfId="52881" hidden="1" xr:uid="{84EA8904-C3B7-4737-91DE-304154E0CB9E}"/>
    <cellStyle name="Comma 2 131" xfId="52957" hidden="1" xr:uid="{5332047B-289D-4CAF-AE74-8C6C1F476FE8}"/>
    <cellStyle name="Comma 2 131" xfId="53599" hidden="1" xr:uid="{53A2CF3D-807F-44CF-BB47-91B14B6CCA1A}"/>
    <cellStyle name="Comma 2 131" xfId="54138" hidden="1" xr:uid="{EB720DDD-AED4-4895-AB95-893836652A98}"/>
    <cellStyle name="Comma 2 131" xfId="54410" hidden="1" xr:uid="{7F4DF2F9-47AF-45BD-80C7-16D9B01EF66F}"/>
    <cellStyle name="Comma 2 131" xfId="54615" hidden="1" xr:uid="{80983506-942C-4D7A-831C-2583BA5349DA}"/>
    <cellStyle name="Comma 2 131" xfId="54687" hidden="1" xr:uid="{D3EE3699-B36A-49AA-BCDC-A1EC28144EBC}"/>
    <cellStyle name="Comma 2 131" xfId="55325" hidden="1" xr:uid="{80BEE60E-E240-4566-8229-418413FA16B2}"/>
    <cellStyle name="Comma 2 131" xfId="55862" hidden="1" xr:uid="{902F988D-B911-49F0-8F9F-B85564EC8D2C}"/>
    <cellStyle name="Comma 2 131" xfId="56134" hidden="1" xr:uid="{7E543C1E-D687-4927-9F5F-835D048D35F1}"/>
    <cellStyle name="Comma 2 131" xfId="56339" hidden="1" xr:uid="{74AD7385-BD2B-4D14-A247-CE9D52557239}"/>
    <cellStyle name="Comma 2 131" xfId="56410" hidden="1" xr:uid="{2A843481-2550-4E17-BA44-F5B24DF80BD8}"/>
    <cellStyle name="Comma 2 131" xfId="57033" hidden="1" xr:uid="{E038F58F-9972-4E17-B618-B1268F9D7435}"/>
    <cellStyle name="Comma 2 131" xfId="57569" hidden="1" xr:uid="{C402642E-CFB5-4DDC-BD4F-557667277DF7}"/>
    <cellStyle name="Comma 2 131" xfId="57841" hidden="1" xr:uid="{DFE868C8-415F-4A61-96C0-B456459ACB1B}"/>
    <cellStyle name="Comma 2 131" xfId="58046" hidden="1" xr:uid="{55006C36-FC44-4CD2-9622-BB61565EC6F2}"/>
    <cellStyle name="Comma 2 131" xfId="58113" hidden="1" xr:uid="{650D7B11-41F4-40DA-B72A-5A237339F410}"/>
    <cellStyle name="Comma 2 131" xfId="58728" hidden="1" xr:uid="{17A34A23-15EB-4469-A8A0-FA82F69DF740}"/>
    <cellStyle name="Comma 2 131" xfId="59263" hidden="1" xr:uid="{E514E6B3-A591-40DD-A900-9212C999C235}"/>
    <cellStyle name="Comma 2 131" xfId="59535" hidden="1" xr:uid="{55E2D6B0-35EC-46EA-82D2-F55F33E63A23}"/>
    <cellStyle name="Comma 2 131" xfId="59740" hidden="1" xr:uid="{0115D218-8E16-4455-8440-C5BFE8D41D63}"/>
    <cellStyle name="Comma 2 131" xfId="59802" hidden="1" xr:uid="{397BAD1F-E651-4AA2-8AB1-C7E162732233}"/>
    <cellStyle name="Comma 2 131" xfId="60392" hidden="1" xr:uid="{4666E214-F673-45CC-89D8-C9C73B293199}"/>
    <cellStyle name="Comma 2 131" xfId="60924" hidden="1" xr:uid="{046F3EE9-364E-41AC-8C5F-E174EDB07E68}"/>
    <cellStyle name="Comma 2 131" xfId="61196" hidden="1" xr:uid="{C9B6E265-F034-4A6B-9856-40A41930C905}"/>
    <cellStyle name="Comma 2 131" xfId="61401" hidden="1" xr:uid="{3F03C44C-D950-47A7-8719-FF4D636CB860}"/>
    <cellStyle name="Comma 2 131" xfId="61457" hidden="1" xr:uid="{EA94ED32-98C1-4FFC-9AA0-0962F2FA3A36}"/>
    <cellStyle name="Comma 2 131" xfId="62027" hidden="1" xr:uid="{E7294EE1-4AA4-4AF4-A574-E35FCA5EA04F}"/>
    <cellStyle name="Comma 2 131" xfId="62559" hidden="1" xr:uid="{7E4D961B-6B4D-437F-BAEF-B07659BFDDC1}"/>
    <cellStyle name="Comma 2 131" xfId="62831" hidden="1" xr:uid="{0FC7530A-2355-4F36-B9ED-DAA277E263E5}"/>
    <cellStyle name="Comma 2 131" xfId="63036" hidden="1" xr:uid="{A109A8F6-C093-463E-88C0-033E3F9790FA}"/>
    <cellStyle name="Comma 2 131" xfId="63075" hidden="1" xr:uid="{6DC4F47B-9A41-4296-8B1C-7569527F1883}"/>
    <cellStyle name="Comma 2 131" xfId="63554" hidden="1" xr:uid="{F97E8412-3E93-42B4-A8AF-E37846390B13}"/>
    <cellStyle name="Comma 2 132" xfId="910" hidden="1" xr:uid="{00000000-0005-0000-0000-000091030000}"/>
    <cellStyle name="Comma 2 132" xfId="1565" hidden="1" xr:uid="{00000000-0005-0000-0000-000020060000}"/>
    <cellStyle name="Comma 2 132" xfId="2097" hidden="1" xr:uid="{00000000-0005-0000-0000-000034080000}"/>
    <cellStyle name="Comma 2 132" xfId="2369" hidden="1" xr:uid="{00000000-0005-0000-0000-000044090000}"/>
    <cellStyle name="Comma 2 132" xfId="2574" hidden="1" xr:uid="{00000000-0005-0000-0000-0000110A0000}"/>
    <cellStyle name="Comma 2 132" xfId="4701" hidden="1" xr:uid="{00000000-0005-0000-0000-000060120000}"/>
    <cellStyle name="Comma 2 132" xfId="5362" hidden="1" xr:uid="{00000000-0005-0000-0000-0000F5140000}"/>
    <cellStyle name="Comma 2 132" xfId="5899" hidden="1" xr:uid="{00000000-0005-0000-0000-00000E170000}"/>
    <cellStyle name="Comma 2 132" xfId="6171" hidden="1" xr:uid="{00000000-0005-0000-0000-00001E180000}"/>
    <cellStyle name="Comma 2 132" xfId="6376" hidden="1" xr:uid="{00000000-0005-0000-0000-0000EB180000}"/>
    <cellStyle name="Comma 2 132" xfId="6920" hidden="1" xr:uid="{00000000-0005-0000-0000-00000B1B0000}"/>
    <cellStyle name="Comma 2 132" xfId="7581" hidden="1" xr:uid="{00000000-0005-0000-0000-0000A01D0000}"/>
    <cellStyle name="Comma 2 132" xfId="8118" hidden="1" xr:uid="{00000000-0005-0000-0000-0000B91F0000}"/>
    <cellStyle name="Comma 2 132" xfId="8390" hidden="1" xr:uid="{00000000-0005-0000-0000-0000C9200000}"/>
    <cellStyle name="Comma 2 132" xfId="8595" hidden="1" xr:uid="{00000000-0005-0000-0000-000096210000}"/>
    <cellStyle name="Comma 2 132" xfId="8676" hidden="1" xr:uid="{00000000-0005-0000-0000-0000E7210000}"/>
    <cellStyle name="Comma 2 132" xfId="9337" hidden="1" xr:uid="{00000000-0005-0000-0000-00007C240000}"/>
    <cellStyle name="Comma 2 132" xfId="9874" hidden="1" xr:uid="{00000000-0005-0000-0000-000095260000}"/>
    <cellStyle name="Comma 2 132" xfId="10146" hidden="1" xr:uid="{00000000-0005-0000-0000-0000A5270000}"/>
    <cellStyle name="Comma 2 132" xfId="10351" hidden="1" xr:uid="{00000000-0005-0000-0000-000072280000}"/>
    <cellStyle name="Comma 2 132" xfId="10432" hidden="1" xr:uid="{00000000-0005-0000-0000-0000C3280000}"/>
    <cellStyle name="Comma 2 132" xfId="11093" hidden="1" xr:uid="{00000000-0005-0000-0000-0000582B0000}"/>
    <cellStyle name="Comma 2 132" xfId="11630" hidden="1" xr:uid="{00000000-0005-0000-0000-0000712D0000}"/>
    <cellStyle name="Comma 2 132" xfId="11902" hidden="1" xr:uid="{00000000-0005-0000-0000-0000812E0000}"/>
    <cellStyle name="Comma 2 132" xfId="12107" hidden="1" xr:uid="{00000000-0005-0000-0000-00004E2F0000}"/>
    <cellStyle name="Comma 2 132" xfId="12188" hidden="1" xr:uid="{00000000-0005-0000-0000-00009F2F0000}"/>
    <cellStyle name="Comma 2 132" xfId="12849" hidden="1" xr:uid="{00000000-0005-0000-0000-000034320000}"/>
    <cellStyle name="Comma 2 132" xfId="13386" hidden="1" xr:uid="{00000000-0005-0000-0000-00004D340000}"/>
    <cellStyle name="Comma 2 132" xfId="13658" hidden="1" xr:uid="{00000000-0005-0000-0000-00005D350000}"/>
    <cellStyle name="Comma 2 132" xfId="13863" hidden="1" xr:uid="{00000000-0005-0000-0000-00002A360000}"/>
    <cellStyle name="Comma 2 132" xfId="13944" hidden="1" xr:uid="{00000000-0005-0000-0000-00007B360000}"/>
    <cellStyle name="Comma 2 132" xfId="14605" hidden="1" xr:uid="{00000000-0005-0000-0000-000010390000}"/>
    <cellStyle name="Comma 2 132" xfId="15142" hidden="1" xr:uid="{00000000-0005-0000-0000-0000293B0000}"/>
    <cellStyle name="Comma 2 132" xfId="15414" hidden="1" xr:uid="{00000000-0005-0000-0000-0000393C0000}"/>
    <cellStyle name="Comma 2 132" xfId="15619" hidden="1" xr:uid="{00000000-0005-0000-0000-0000063D0000}"/>
    <cellStyle name="Comma 2 132" xfId="15700" hidden="1" xr:uid="{00000000-0005-0000-0000-0000573D0000}"/>
    <cellStyle name="Comma 2 132" xfId="16358" hidden="1" xr:uid="{00000000-0005-0000-0000-0000E93F0000}"/>
    <cellStyle name="Comma 2 132" xfId="16895" hidden="1" xr:uid="{00000000-0005-0000-0000-000002420000}"/>
    <cellStyle name="Comma 2 132" xfId="17167" hidden="1" xr:uid="{00000000-0005-0000-0000-000012430000}"/>
    <cellStyle name="Comma 2 132" xfId="17372" hidden="1" xr:uid="{00000000-0005-0000-0000-0000DF430000}"/>
    <cellStyle name="Comma 2 132" xfId="17452" hidden="1" xr:uid="{00000000-0005-0000-0000-00002F440000}"/>
    <cellStyle name="Comma 2 132" xfId="18108" hidden="1" xr:uid="{00000000-0005-0000-0000-0000BF460000}"/>
    <cellStyle name="Comma 2 132" xfId="18645" hidden="1" xr:uid="{00000000-0005-0000-0000-0000D8480000}"/>
    <cellStyle name="Comma 2 132" xfId="18917" hidden="1" xr:uid="{00000000-0005-0000-0000-0000E8490000}"/>
    <cellStyle name="Comma 2 132" xfId="19122" hidden="1" xr:uid="{00000000-0005-0000-0000-0000B54A0000}"/>
    <cellStyle name="Comma 2 132" xfId="19201" hidden="1" xr:uid="{00000000-0005-0000-0000-0000044B0000}"/>
    <cellStyle name="Comma 2 132" xfId="19852" hidden="1" xr:uid="{00000000-0005-0000-0000-00008F4D0000}"/>
    <cellStyle name="Comma 2 132" xfId="20389" hidden="1" xr:uid="{00000000-0005-0000-0000-0000A84F0000}"/>
    <cellStyle name="Comma 2 132" xfId="20661" hidden="1" xr:uid="{00000000-0005-0000-0000-0000B8500000}"/>
    <cellStyle name="Comma 2 132" xfId="20866" hidden="1" xr:uid="{00000000-0005-0000-0000-000085510000}"/>
    <cellStyle name="Comma 2 132" xfId="20944" hidden="1" xr:uid="{00000000-0005-0000-0000-0000D3510000}"/>
    <cellStyle name="Comma 2 132" xfId="21586" hidden="1" xr:uid="{00000000-0005-0000-0000-000055540000}"/>
    <cellStyle name="Comma 2 132" xfId="22123" hidden="1" xr:uid="{00000000-0005-0000-0000-00006E560000}"/>
    <cellStyle name="Comma 2 132" xfId="22395" hidden="1" xr:uid="{00000000-0005-0000-0000-00007E570000}"/>
    <cellStyle name="Comma 2 132" xfId="22600" hidden="1" xr:uid="{00000000-0005-0000-0000-00004B580000}"/>
    <cellStyle name="Comma 2 132" xfId="22674" hidden="1" xr:uid="{00000000-0005-0000-0000-000095580000}"/>
    <cellStyle name="Comma 2 132" xfId="23312" hidden="1" xr:uid="{00000000-0005-0000-0000-0000135B0000}"/>
    <cellStyle name="Comma 2 132" xfId="23847" hidden="1" xr:uid="{00000000-0005-0000-0000-00002A5D0000}"/>
    <cellStyle name="Comma 2 132" xfId="24119" hidden="1" xr:uid="{00000000-0005-0000-0000-00003A5E0000}"/>
    <cellStyle name="Comma 2 132" xfId="24324" hidden="1" xr:uid="{00000000-0005-0000-0000-0000075F0000}"/>
    <cellStyle name="Comma 2 132" xfId="24397" hidden="1" xr:uid="{00000000-0005-0000-0000-0000505F0000}"/>
    <cellStyle name="Comma 2 132" xfId="25020" hidden="1" xr:uid="{00000000-0005-0000-0000-0000BF610000}"/>
    <cellStyle name="Comma 2 132" xfId="25554" hidden="1" xr:uid="{00000000-0005-0000-0000-0000D5630000}"/>
    <cellStyle name="Comma 2 132" xfId="25826" hidden="1" xr:uid="{00000000-0005-0000-0000-0000E5640000}"/>
    <cellStyle name="Comma 2 132" xfId="26031" hidden="1" xr:uid="{00000000-0005-0000-0000-0000B2650000}"/>
    <cellStyle name="Comma 2 132" xfId="26100" hidden="1" xr:uid="{00000000-0005-0000-0000-0000F7650000}"/>
    <cellStyle name="Comma 2 132" xfId="26715" hidden="1" xr:uid="{00000000-0005-0000-0000-00005E680000}"/>
    <cellStyle name="Comma 2 132" xfId="27248" hidden="1" xr:uid="{00000000-0005-0000-0000-0000736A0000}"/>
    <cellStyle name="Comma 2 132" xfId="27520" hidden="1" xr:uid="{00000000-0005-0000-0000-0000836B0000}"/>
    <cellStyle name="Comma 2 132" xfId="27725" hidden="1" xr:uid="{00000000-0005-0000-0000-0000506C0000}"/>
    <cellStyle name="Comma 2 132" xfId="27789" hidden="1" xr:uid="{00000000-0005-0000-0000-0000906C0000}"/>
    <cellStyle name="Comma 2 132" xfId="28379" hidden="1" xr:uid="{00000000-0005-0000-0000-0000DE6E0000}"/>
    <cellStyle name="Comma 2 132" xfId="28909" hidden="1" xr:uid="{00000000-0005-0000-0000-0000F0700000}"/>
    <cellStyle name="Comma 2 132" xfId="29181" hidden="1" xr:uid="{00000000-0005-0000-0000-000000720000}"/>
    <cellStyle name="Comma 2 132" xfId="29386" hidden="1" xr:uid="{00000000-0005-0000-0000-0000CD720000}"/>
    <cellStyle name="Comma 2 132" xfId="29444" hidden="1" xr:uid="{00000000-0005-0000-0000-000007730000}"/>
    <cellStyle name="Comma 2 132" xfId="30014" hidden="1" xr:uid="{00000000-0005-0000-0000-000041750000}"/>
    <cellStyle name="Comma 2 132" xfId="30544" hidden="1" xr:uid="{00000000-0005-0000-0000-000053770000}"/>
    <cellStyle name="Comma 2 132" xfId="30816" hidden="1" xr:uid="{00000000-0005-0000-0000-000063780000}"/>
    <cellStyle name="Comma 2 132" xfId="31021" hidden="1" xr:uid="{00000000-0005-0000-0000-000030790000}"/>
    <cellStyle name="Comma 2 132" xfId="31060" hidden="1" xr:uid="{00000000-0005-0000-0000-000057790000}"/>
    <cellStyle name="Comma 2 132" xfId="31541" hidden="1" xr:uid="{00000000-0005-0000-0000-0000387B0000}"/>
    <cellStyle name="Comma 2 132" xfId="32963" hidden="1" xr:uid="{8869B7CB-93DE-4F15-95DE-A80EA704896F}"/>
    <cellStyle name="Comma 2 132" xfId="33598" hidden="1" xr:uid="{42C5D3D5-ED9A-4691-A0EA-C395150C5144}"/>
    <cellStyle name="Comma 2 132" xfId="34127" hidden="1" xr:uid="{D5FF3DF1-ACB2-4DBF-BC65-0B5FC71AE602}"/>
    <cellStyle name="Comma 2 132" xfId="34399" hidden="1" xr:uid="{FC14AAE9-4B7B-4CAD-96D0-475D59B5D9CC}"/>
    <cellStyle name="Comma 2 132" xfId="34604" hidden="1" xr:uid="{32DF0CE9-FBF2-4467-925B-5801D8D8792C}"/>
    <cellStyle name="Comma 2 132" xfId="36720" hidden="1" xr:uid="{C866A44D-65EE-4078-8DA9-B041A1257608}"/>
    <cellStyle name="Comma 2 132" xfId="37381" hidden="1" xr:uid="{3F1B73AB-9F9F-4619-A1CF-16DA87896827}"/>
    <cellStyle name="Comma 2 132" xfId="37918" hidden="1" xr:uid="{E4D6A640-9BC7-45EF-9624-9490551B4B58}"/>
    <cellStyle name="Comma 2 132" xfId="38190" hidden="1" xr:uid="{B43E45A3-1EEC-403F-BBD1-8A20C4CC8966}"/>
    <cellStyle name="Comma 2 132" xfId="38395" hidden="1" xr:uid="{B494FA22-452C-42BE-B63D-8BDEA46CBD23}"/>
    <cellStyle name="Comma 2 132" xfId="38939" hidden="1" xr:uid="{79A147B4-938A-4EF0-B4D1-BD02BCFB0F11}"/>
    <cellStyle name="Comma 2 132" xfId="39600" hidden="1" xr:uid="{C4B96BCE-B165-474C-9F1B-77156DA966F8}"/>
    <cellStyle name="Comma 2 132" xfId="40137" hidden="1" xr:uid="{C90ADEC1-A14D-42BF-8B0F-B7DE9C02B99E}"/>
    <cellStyle name="Comma 2 132" xfId="40409" hidden="1" xr:uid="{C99EB174-046A-48F3-A140-3D2EDE6CB27A}"/>
    <cellStyle name="Comma 2 132" xfId="40614" hidden="1" xr:uid="{163B128A-3CF5-4B27-B75C-2FA22D8823C5}"/>
    <cellStyle name="Comma 2 132" xfId="40695" hidden="1" xr:uid="{696509F2-40E1-4412-8733-88C4E3AF8D6B}"/>
    <cellStyle name="Comma 2 132" xfId="41356" hidden="1" xr:uid="{85D17A77-3427-4B0B-AF2C-788E328CE2E6}"/>
    <cellStyle name="Comma 2 132" xfId="41893" hidden="1" xr:uid="{75BA8A73-3BDA-40E0-957D-675C33FA440D}"/>
    <cellStyle name="Comma 2 132" xfId="42165" hidden="1" xr:uid="{193A1001-FEBB-445F-9BC2-80962EEFCB56}"/>
    <cellStyle name="Comma 2 132" xfId="42370" hidden="1" xr:uid="{C52C71F1-80D7-4592-BAC0-C1299B883AEC}"/>
    <cellStyle name="Comma 2 132" xfId="42451" hidden="1" xr:uid="{1AF5AD25-CEB7-4163-82E0-9131E0225C22}"/>
    <cellStyle name="Comma 2 132" xfId="43112" hidden="1" xr:uid="{32C9B205-6A86-4ED4-A108-A867C722E2E9}"/>
    <cellStyle name="Comma 2 132" xfId="43649" hidden="1" xr:uid="{CCF2EB82-FA24-4D62-9E72-6B7699FA4C1C}"/>
    <cellStyle name="Comma 2 132" xfId="43921" hidden="1" xr:uid="{1D450C4C-6F12-4403-8C8B-5543D596D113}"/>
    <cellStyle name="Comma 2 132" xfId="44126" hidden="1" xr:uid="{5F670B36-F762-441B-9294-09B007BB172D}"/>
    <cellStyle name="Comma 2 132" xfId="44207" hidden="1" xr:uid="{7FD606D9-2742-451F-A772-37E44154A21E}"/>
    <cellStyle name="Comma 2 132" xfId="44868" hidden="1" xr:uid="{63C79304-EACB-410B-8404-0EE4B9479C39}"/>
    <cellStyle name="Comma 2 132" xfId="45405" hidden="1" xr:uid="{6AC35D77-637C-434C-8CBE-6BE5D4287A2E}"/>
    <cellStyle name="Comma 2 132" xfId="45677" hidden="1" xr:uid="{C4798675-5C7D-40F9-A404-9853A4FBFB46}"/>
    <cellStyle name="Comma 2 132" xfId="45882" hidden="1" xr:uid="{E764F8E2-D6BD-4DF9-8831-C6EC6D7AB484}"/>
    <cellStyle name="Comma 2 132" xfId="45963" hidden="1" xr:uid="{C75983DE-2845-4293-8193-AD683AABD310}"/>
    <cellStyle name="Comma 2 132" xfId="46624" hidden="1" xr:uid="{61BAF091-6CCB-4C60-896A-8FDE048F1AE0}"/>
    <cellStyle name="Comma 2 132" xfId="47161" hidden="1" xr:uid="{256FD024-6F57-4B86-8817-4CBF1B1DDB89}"/>
    <cellStyle name="Comma 2 132" xfId="47433" hidden="1" xr:uid="{028C88FD-E236-4D49-A606-DA78D790AD87}"/>
    <cellStyle name="Comma 2 132" xfId="47638" hidden="1" xr:uid="{F08E3EEF-A131-4B1A-9F94-B74446924CF9}"/>
    <cellStyle name="Comma 2 132" xfId="47719" hidden="1" xr:uid="{01FBD4CD-FE79-4CC9-BDA4-3599300E8CFA}"/>
    <cellStyle name="Comma 2 132" xfId="48377" hidden="1" xr:uid="{EECC2DA4-7064-405B-A35A-97D30A67854F}"/>
    <cellStyle name="Comma 2 132" xfId="48914" hidden="1" xr:uid="{9CE9EBCE-9030-4A89-B7C8-864E203C816D}"/>
    <cellStyle name="Comma 2 132" xfId="49186" hidden="1" xr:uid="{B3535676-6821-4678-BE3D-1283F18BC0D1}"/>
    <cellStyle name="Comma 2 132" xfId="49391" hidden="1" xr:uid="{D8140A29-178A-47CA-A2CE-67A9DE2B0C29}"/>
    <cellStyle name="Comma 2 132" xfId="49471" hidden="1" xr:uid="{2636142E-4EB5-4229-8B15-49D9D1E66BCF}"/>
    <cellStyle name="Comma 2 132" xfId="50127" hidden="1" xr:uid="{646BE078-9DEF-4AF8-BDED-6D10CB898876}"/>
    <cellStyle name="Comma 2 132" xfId="50664" hidden="1" xr:uid="{0DBDF6E3-20A5-43C2-B601-3DE479187A0C}"/>
    <cellStyle name="Comma 2 132" xfId="50936" hidden="1" xr:uid="{936316AC-3E61-4405-9D74-605F8B9C59C5}"/>
    <cellStyle name="Comma 2 132" xfId="51141" hidden="1" xr:uid="{7474C76F-BAF9-4BA5-9BD7-73A2C26A0CBE}"/>
    <cellStyle name="Comma 2 132" xfId="51220" hidden="1" xr:uid="{F7CF779A-35AD-4D25-BE66-8A9AE431D428}"/>
    <cellStyle name="Comma 2 132" xfId="51871" hidden="1" xr:uid="{75E243C9-C955-4739-A1D4-2FBAB9BB80BA}"/>
    <cellStyle name="Comma 2 132" xfId="52408" hidden="1" xr:uid="{EBC167B2-9856-4453-BA5C-D18DE18F47F7}"/>
    <cellStyle name="Comma 2 132" xfId="52680" hidden="1" xr:uid="{977A5517-7E5D-4595-B83F-B3903D4574C9}"/>
    <cellStyle name="Comma 2 132" xfId="52885" hidden="1" xr:uid="{B678801A-8ECD-4C20-85F8-44A153DEDBD5}"/>
    <cellStyle name="Comma 2 132" xfId="52963" hidden="1" xr:uid="{B1A22EB7-9D2E-4DD1-BB05-858004D56759}"/>
    <cellStyle name="Comma 2 132" xfId="53605" hidden="1" xr:uid="{DF86DE55-D8ED-412E-99CB-DCE77872DC45}"/>
    <cellStyle name="Comma 2 132" xfId="54142" hidden="1" xr:uid="{4C4FA949-3DAC-478A-AD9A-70AC4DF6B343}"/>
    <cellStyle name="Comma 2 132" xfId="54414" hidden="1" xr:uid="{DF18EF8A-A620-4F92-90EA-E19FF975EE71}"/>
    <cellStyle name="Comma 2 132" xfId="54619" hidden="1" xr:uid="{E3DDBA9D-786C-41B7-A0EA-A6ED55A0078F}"/>
    <cellStyle name="Comma 2 132" xfId="54693" hidden="1" xr:uid="{FB7B4EAC-3C8E-4931-8DA8-E49FAA3B8580}"/>
    <cellStyle name="Comma 2 132" xfId="55331" hidden="1" xr:uid="{9BABF410-34BB-47BA-AAE4-C46C0D27323A}"/>
    <cellStyle name="Comma 2 132" xfId="55866" hidden="1" xr:uid="{CB0FB084-7818-4958-9390-9FFE373C2A50}"/>
    <cellStyle name="Comma 2 132" xfId="56138" hidden="1" xr:uid="{DCA408C0-653C-4694-A356-BD1C578A1A59}"/>
    <cellStyle name="Comma 2 132" xfId="56343" hidden="1" xr:uid="{8981BD65-58D3-42AC-B08D-F1EF4FF77CB6}"/>
    <cellStyle name="Comma 2 132" xfId="56416" hidden="1" xr:uid="{3B793B0B-1454-4EC3-B28C-FC1880AA4B10}"/>
    <cellStyle name="Comma 2 132" xfId="57039" hidden="1" xr:uid="{8B336F1D-99B8-4A4B-9B0A-B501D60129CC}"/>
    <cellStyle name="Comma 2 132" xfId="57573" hidden="1" xr:uid="{CD7B8578-CA02-4365-B5FD-B3B3CF1B222E}"/>
    <cellStyle name="Comma 2 132" xfId="57845" hidden="1" xr:uid="{06ADD3DB-5842-4DBB-8350-C880B63CFEF5}"/>
    <cellStyle name="Comma 2 132" xfId="58050" hidden="1" xr:uid="{592BA36E-CF56-4C43-A573-142FEEE64007}"/>
    <cellStyle name="Comma 2 132" xfId="58119" hidden="1" xr:uid="{03DE4AFE-DBA9-4160-A688-71EAA8D7C999}"/>
    <cellStyle name="Comma 2 132" xfId="58734" hidden="1" xr:uid="{3EDE3103-1F84-4642-9E0D-E520A21AB32B}"/>
    <cellStyle name="Comma 2 132" xfId="59267" hidden="1" xr:uid="{812D7309-4399-4E61-91ED-804076224D0A}"/>
    <cellStyle name="Comma 2 132" xfId="59539" hidden="1" xr:uid="{F2C251B4-E997-4010-87B9-6E70A7358F96}"/>
    <cellStyle name="Comma 2 132" xfId="59744" hidden="1" xr:uid="{5B620634-37B5-4C52-88F3-C1D8E9EDEAB4}"/>
    <cellStyle name="Comma 2 132" xfId="59808" hidden="1" xr:uid="{25999767-7B44-4A13-86D8-2ACDF030DC1A}"/>
    <cellStyle name="Comma 2 132" xfId="60398" hidden="1" xr:uid="{1DA09B0C-7E75-4BFB-A387-0C63D727E936}"/>
    <cellStyle name="Comma 2 132" xfId="60928" hidden="1" xr:uid="{EB4141E5-E163-4220-90EC-F2CCE730A0DE}"/>
    <cellStyle name="Comma 2 132" xfId="61200" hidden="1" xr:uid="{18DD60DA-D1C0-45B5-8790-CA85D93F3E7D}"/>
    <cellStyle name="Comma 2 132" xfId="61405" hidden="1" xr:uid="{9BF96870-2D11-44D0-8462-4C2EFBF4EBB5}"/>
    <cellStyle name="Comma 2 132" xfId="61463" hidden="1" xr:uid="{C2489291-6754-4C45-8737-2AC3A2F08849}"/>
    <cellStyle name="Comma 2 132" xfId="62033" hidden="1" xr:uid="{C6ADE4B8-3A16-4A4E-8E15-5E3128BDFAFB}"/>
    <cellStyle name="Comma 2 132" xfId="62563" hidden="1" xr:uid="{7D8E0EC9-972C-4568-83F0-22D62B23AE18}"/>
    <cellStyle name="Comma 2 132" xfId="62835" hidden="1" xr:uid="{8AEB5658-CAE4-4C02-8F86-180B66E7CF88}"/>
    <cellStyle name="Comma 2 132" xfId="63040" hidden="1" xr:uid="{EF1A8483-A7D4-4797-ACE6-FCB41307EBAA}"/>
    <cellStyle name="Comma 2 132" xfId="63079" hidden="1" xr:uid="{DD2953CA-7E24-447A-83EC-1443F0347791}"/>
    <cellStyle name="Comma 2 132" xfId="63560" hidden="1" xr:uid="{AFD10B8B-A7A6-4431-919B-8C67D1C3A665}"/>
    <cellStyle name="Comma 2 133" xfId="913" hidden="1" xr:uid="{00000000-0005-0000-0000-000094030000}"/>
    <cellStyle name="Comma 2 133" xfId="1568" hidden="1" xr:uid="{00000000-0005-0000-0000-000023060000}"/>
    <cellStyle name="Comma 2 133" xfId="2099" hidden="1" xr:uid="{00000000-0005-0000-0000-000036080000}"/>
    <cellStyle name="Comma 2 133" xfId="2371" hidden="1" xr:uid="{00000000-0005-0000-0000-000046090000}"/>
    <cellStyle name="Comma 2 133" xfId="2576" hidden="1" xr:uid="{00000000-0005-0000-0000-0000130A0000}"/>
    <cellStyle name="Comma 2 133" xfId="4704" hidden="1" xr:uid="{00000000-0005-0000-0000-000063120000}"/>
    <cellStyle name="Comma 2 133" xfId="5365" hidden="1" xr:uid="{00000000-0005-0000-0000-0000F8140000}"/>
    <cellStyle name="Comma 2 133" xfId="5901" hidden="1" xr:uid="{00000000-0005-0000-0000-000010170000}"/>
    <cellStyle name="Comma 2 133" xfId="6173" hidden="1" xr:uid="{00000000-0005-0000-0000-000020180000}"/>
    <cellStyle name="Comma 2 133" xfId="6378" hidden="1" xr:uid="{00000000-0005-0000-0000-0000ED180000}"/>
    <cellStyle name="Comma 2 133" xfId="6923" hidden="1" xr:uid="{00000000-0005-0000-0000-00000E1B0000}"/>
    <cellStyle name="Comma 2 133" xfId="7584" hidden="1" xr:uid="{00000000-0005-0000-0000-0000A31D0000}"/>
    <cellStyle name="Comma 2 133" xfId="8120" hidden="1" xr:uid="{00000000-0005-0000-0000-0000BB1F0000}"/>
    <cellStyle name="Comma 2 133" xfId="8392" hidden="1" xr:uid="{00000000-0005-0000-0000-0000CB200000}"/>
    <cellStyle name="Comma 2 133" xfId="8597" hidden="1" xr:uid="{00000000-0005-0000-0000-000098210000}"/>
    <cellStyle name="Comma 2 133" xfId="8679" hidden="1" xr:uid="{00000000-0005-0000-0000-0000EA210000}"/>
    <cellStyle name="Comma 2 133" xfId="9340" hidden="1" xr:uid="{00000000-0005-0000-0000-00007F240000}"/>
    <cellStyle name="Comma 2 133" xfId="9876" hidden="1" xr:uid="{00000000-0005-0000-0000-000097260000}"/>
    <cellStyle name="Comma 2 133" xfId="10148" hidden="1" xr:uid="{00000000-0005-0000-0000-0000A7270000}"/>
    <cellStyle name="Comma 2 133" xfId="10353" hidden="1" xr:uid="{00000000-0005-0000-0000-000074280000}"/>
    <cellStyle name="Comma 2 133" xfId="10435" hidden="1" xr:uid="{00000000-0005-0000-0000-0000C6280000}"/>
    <cellStyle name="Comma 2 133" xfId="11096" hidden="1" xr:uid="{00000000-0005-0000-0000-00005B2B0000}"/>
    <cellStyle name="Comma 2 133" xfId="11632" hidden="1" xr:uid="{00000000-0005-0000-0000-0000732D0000}"/>
    <cellStyle name="Comma 2 133" xfId="11904" hidden="1" xr:uid="{00000000-0005-0000-0000-0000832E0000}"/>
    <cellStyle name="Comma 2 133" xfId="12109" hidden="1" xr:uid="{00000000-0005-0000-0000-0000502F0000}"/>
    <cellStyle name="Comma 2 133" xfId="12191" hidden="1" xr:uid="{00000000-0005-0000-0000-0000A22F0000}"/>
    <cellStyle name="Comma 2 133" xfId="12852" hidden="1" xr:uid="{00000000-0005-0000-0000-000037320000}"/>
    <cellStyle name="Comma 2 133" xfId="13388" hidden="1" xr:uid="{00000000-0005-0000-0000-00004F340000}"/>
    <cellStyle name="Comma 2 133" xfId="13660" hidden="1" xr:uid="{00000000-0005-0000-0000-00005F350000}"/>
    <cellStyle name="Comma 2 133" xfId="13865" hidden="1" xr:uid="{00000000-0005-0000-0000-00002C360000}"/>
    <cellStyle name="Comma 2 133" xfId="13947" hidden="1" xr:uid="{00000000-0005-0000-0000-00007E360000}"/>
    <cellStyle name="Comma 2 133" xfId="14608" hidden="1" xr:uid="{00000000-0005-0000-0000-000013390000}"/>
    <cellStyle name="Comma 2 133" xfId="15144" hidden="1" xr:uid="{00000000-0005-0000-0000-00002B3B0000}"/>
    <cellStyle name="Comma 2 133" xfId="15416" hidden="1" xr:uid="{00000000-0005-0000-0000-00003B3C0000}"/>
    <cellStyle name="Comma 2 133" xfId="15621" hidden="1" xr:uid="{00000000-0005-0000-0000-0000083D0000}"/>
    <cellStyle name="Comma 2 133" xfId="15703" hidden="1" xr:uid="{00000000-0005-0000-0000-00005A3D0000}"/>
    <cellStyle name="Comma 2 133" xfId="16361" hidden="1" xr:uid="{00000000-0005-0000-0000-0000EC3F0000}"/>
    <cellStyle name="Comma 2 133" xfId="16897" hidden="1" xr:uid="{00000000-0005-0000-0000-000004420000}"/>
    <cellStyle name="Comma 2 133" xfId="17169" hidden="1" xr:uid="{00000000-0005-0000-0000-000014430000}"/>
    <cellStyle name="Comma 2 133" xfId="17374" hidden="1" xr:uid="{00000000-0005-0000-0000-0000E1430000}"/>
    <cellStyle name="Comma 2 133" xfId="17455" hidden="1" xr:uid="{00000000-0005-0000-0000-000032440000}"/>
    <cellStyle name="Comma 2 133" xfId="18111" hidden="1" xr:uid="{00000000-0005-0000-0000-0000C2460000}"/>
    <cellStyle name="Comma 2 133" xfId="18647" hidden="1" xr:uid="{00000000-0005-0000-0000-0000DA480000}"/>
    <cellStyle name="Comma 2 133" xfId="18919" hidden="1" xr:uid="{00000000-0005-0000-0000-0000EA490000}"/>
    <cellStyle name="Comma 2 133" xfId="19124" hidden="1" xr:uid="{00000000-0005-0000-0000-0000B74A0000}"/>
    <cellStyle name="Comma 2 133" xfId="19204" hidden="1" xr:uid="{00000000-0005-0000-0000-0000074B0000}"/>
    <cellStyle name="Comma 2 133" xfId="19855" hidden="1" xr:uid="{00000000-0005-0000-0000-0000924D0000}"/>
    <cellStyle name="Comma 2 133" xfId="20391" hidden="1" xr:uid="{00000000-0005-0000-0000-0000AA4F0000}"/>
    <cellStyle name="Comma 2 133" xfId="20663" hidden="1" xr:uid="{00000000-0005-0000-0000-0000BA500000}"/>
    <cellStyle name="Comma 2 133" xfId="20868" hidden="1" xr:uid="{00000000-0005-0000-0000-000087510000}"/>
    <cellStyle name="Comma 2 133" xfId="20947" hidden="1" xr:uid="{00000000-0005-0000-0000-0000D6510000}"/>
    <cellStyle name="Comma 2 133" xfId="21589" hidden="1" xr:uid="{00000000-0005-0000-0000-000058540000}"/>
    <cellStyle name="Comma 2 133" xfId="22125" hidden="1" xr:uid="{00000000-0005-0000-0000-000070560000}"/>
    <cellStyle name="Comma 2 133" xfId="22397" hidden="1" xr:uid="{00000000-0005-0000-0000-000080570000}"/>
    <cellStyle name="Comma 2 133" xfId="22602" hidden="1" xr:uid="{00000000-0005-0000-0000-00004D580000}"/>
    <cellStyle name="Comma 2 133" xfId="22677" hidden="1" xr:uid="{00000000-0005-0000-0000-000098580000}"/>
    <cellStyle name="Comma 2 133" xfId="23315" hidden="1" xr:uid="{00000000-0005-0000-0000-0000165B0000}"/>
    <cellStyle name="Comma 2 133" xfId="23849" hidden="1" xr:uid="{00000000-0005-0000-0000-00002C5D0000}"/>
    <cellStyle name="Comma 2 133" xfId="24121" hidden="1" xr:uid="{00000000-0005-0000-0000-00003C5E0000}"/>
    <cellStyle name="Comma 2 133" xfId="24326" hidden="1" xr:uid="{00000000-0005-0000-0000-0000095F0000}"/>
    <cellStyle name="Comma 2 133" xfId="24400" hidden="1" xr:uid="{00000000-0005-0000-0000-0000535F0000}"/>
    <cellStyle name="Comma 2 133" xfId="25023" hidden="1" xr:uid="{00000000-0005-0000-0000-0000C2610000}"/>
    <cellStyle name="Comma 2 133" xfId="25556" hidden="1" xr:uid="{00000000-0005-0000-0000-0000D7630000}"/>
    <cellStyle name="Comma 2 133" xfId="25828" hidden="1" xr:uid="{00000000-0005-0000-0000-0000E7640000}"/>
    <cellStyle name="Comma 2 133" xfId="26033" hidden="1" xr:uid="{00000000-0005-0000-0000-0000B4650000}"/>
    <cellStyle name="Comma 2 133" xfId="26103" hidden="1" xr:uid="{00000000-0005-0000-0000-0000FA650000}"/>
    <cellStyle name="Comma 2 133" xfId="26718" hidden="1" xr:uid="{00000000-0005-0000-0000-000061680000}"/>
    <cellStyle name="Comma 2 133" xfId="27250" hidden="1" xr:uid="{00000000-0005-0000-0000-0000756A0000}"/>
    <cellStyle name="Comma 2 133" xfId="27522" hidden="1" xr:uid="{00000000-0005-0000-0000-0000856B0000}"/>
    <cellStyle name="Comma 2 133" xfId="27727" hidden="1" xr:uid="{00000000-0005-0000-0000-0000526C0000}"/>
    <cellStyle name="Comma 2 133" xfId="27792" hidden="1" xr:uid="{00000000-0005-0000-0000-0000936C0000}"/>
    <cellStyle name="Comma 2 133" xfId="28382" hidden="1" xr:uid="{00000000-0005-0000-0000-0000E16E0000}"/>
    <cellStyle name="Comma 2 133" xfId="28911" hidden="1" xr:uid="{00000000-0005-0000-0000-0000F2700000}"/>
    <cellStyle name="Comma 2 133" xfId="29183" hidden="1" xr:uid="{00000000-0005-0000-0000-000002720000}"/>
    <cellStyle name="Comma 2 133" xfId="29388" hidden="1" xr:uid="{00000000-0005-0000-0000-0000CF720000}"/>
    <cellStyle name="Comma 2 133" xfId="29447" hidden="1" xr:uid="{00000000-0005-0000-0000-00000A730000}"/>
    <cellStyle name="Comma 2 133" xfId="30017" hidden="1" xr:uid="{00000000-0005-0000-0000-000044750000}"/>
    <cellStyle name="Comma 2 133" xfId="30546" hidden="1" xr:uid="{00000000-0005-0000-0000-000055770000}"/>
    <cellStyle name="Comma 2 133" xfId="30818" hidden="1" xr:uid="{00000000-0005-0000-0000-000065780000}"/>
    <cellStyle name="Comma 2 133" xfId="31023" hidden="1" xr:uid="{00000000-0005-0000-0000-000032790000}"/>
    <cellStyle name="Comma 2 133" xfId="31062" hidden="1" xr:uid="{00000000-0005-0000-0000-000059790000}"/>
    <cellStyle name="Comma 2 133" xfId="31544" hidden="1" xr:uid="{00000000-0005-0000-0000-00003B7B0000}"/>
    <cellStyle name="Comma 2 133" xfId="32966" hidden="1" xr:uid="{CC186EE4-63DB-4B2A-9D78-29482DA1E708}"/>
    <cellStyle name="Comma 2 133" xfId="33601" hidden="1" xr:uid="{CC35093F-8B98-44DA-87AE-4A36DCBA8A7F}"/>
    <cellStyle name="Comma 2 133" xfId="34129" hidden="1" xr:uid="{8D1EBBD7-9A4E-4AC8-80BC-0F4C288A3F71}"/>
    <cellStyle name="Comma 2 133" xfId="34401" hidden="1" xr:uid="{3706EC57-A6DC-4D3A-9B16-F97156066C16}"/>
    <cellStyle name="Comma 2 133" xfId="34606" hidden="1" xr:uid="{6E346CFA-03E7-465D-90B4-6760ACBBAAB5}"/>
    <cellStyle name="Comma 2 133" xfId="36723" hidden="1" xr:uid="{A7F43BE1-0E6F-4603-B98C-6CC62C2201E8}"/>
    <cellStyle name="Comma 2 133" xfId="37384" hidden="1" xr:uid="{6C8463DC-71C3-4FC2-96D7-A9CF1055093E}"/>
    <cellStyle name="Comma 2 133" xfId="37920" hidden="1" xr:uid="{9E7D631A-3CFA-419E-BB25-0DFF9DC3F243}"/>
    <cellStyle name="Comma 2 133" xfId="38192" hidden="1" xr:uid="{CAAAB3C2-9C7F-4321-9D8D-93A930C918D0}"/>
    <cellStyle name="Comma 2 133" xfId="38397" hidden="1" xr:uid="{8E9A9E54-4A93-46BE-B78A-AE3F6C34A558}"/>
    <cellStyle name="Comma 2 133" xfId="38942" hidden="1" xr:uid="{02614A00-5EDB-4472-ABA9-5CB40A9A5950}"/>
    <cellStyle name="Comma 2 133" xfId="39603" hidden="1" xr:uid="{4D6FEFB8-07B4-49E0-BFDA-CBE5A069D5CC}"/>
    <cellStyle name="Comma 2 133" xfId="40139" hidden="1" xr:uid="{E023EE78-8497-4BE2-B0E3-44E7ABE72BBA}"/>
    <cellStyle name="Comma 2 133" xfId="40411" hidden="1" xr:uid="{9D61FE5A-922F-4B4C-903C-081EDE1F4971}"/>
    <cellStyle name="Comma 2 133" xfId="40616" hidden="1" xr:uid="{93D110E7-2B91-4C95-9573-3DC9769E9810}"/>
    <cellStyle name="Comma 2 133" xfId="40698" hidden="1" xr:uid="{2ED57F43-182B-4E15-A767-ACDAEEEA9D4E}"/>
    <cellStyle name="Comma 2 133" xfId="41359" hidden="1" xr:uid="{DF567786-CE47-40E9-B35D-1191C9F8EDA2}"/>
    <cellStyle name="Comma 2 133" xfId="41895" hidden="1" xr:uid="{A92E9614-E965-49A8-9153-B40FB83FB6DA}"/>
    <cellStyle name="Comma 2 133" xfId="42167" hidden="1" xr:uid="{936249A2-6EF6-41CB-A68B-E787F69EF864}"/>
    <cellStyle name="Comma 2 133" xfId="42372" hidden="1" xr:uid="{126237A3-2D14-4765-94F7-32E1E07A6316}"/>
    <cellStyle name="Comma 2 133" xfId="42454" hidden="1" xr:uid="{699563E7-19BC-420C-AC6C-B9644525202C}"/>
    <cellStyle name="Comma 2 133" xfId="43115" hidden="1" xr:uid="{60AE3196-D0CE-42A7-AF7A-9C2334E1DCDD}"/>
    <cellStyle name="Comma 2 133" xfId="43651" hidden="1" xr:uid="{78BB2EE2-1234-445F-9148-247F0A715FBA}"/>
    <cellStyle name="Comma 2 133" xfId="43923" hidden="1" xr:uid="{58F2FF7B-E52D-42C4-9FC2-B521249386CD}"/>
    <cellStyle name="Comma 2 133" xfId="44128" hidden="1" xr:uid="{C26F03FE-F184-4D9D-BC6F-B907879EF73C}"/>
    <cellStyle name="Comma 2 133" xfId="44210" hidden="1" xr:uid="{3CD66F3D-0B68-4D1A-9451-ACE595B79732}"/>
    <cellStyle name="Comma 2 133" xfId="44871" hidden="1" xr:uid="{01137EC2-2B42-41B9-A00B-919193845FA4}"/>
    <cellStyle name="Comma 2 133" xfId="45407" hidden="1" xr:uid="{E33B6F51-C33B-4A0E-B2DF-0A0D44324A51}"/>
    <cellStyle name="Comma 2 133" xfId="45679" hidden="1" xr:uid="{C7D541F0-A000-48A2-96F4-879E232E1C2A}"/>
    <cellStyle name="Comma 2 133" xfId="45884" hidden="1" xr:uid="{E18B116D-E7B2-4361-8E12-9991E8EFDA38}"/>
    <cellStyle name="Comma 2 133" xfId="45966" hidden="1" xr:uid="{521E10D3-533B-4CBF-BB20-0847352948D9}"/>
    <cellStyle name="Comma 2 133" xfId="46627" hidden="1" xr:uid="{2D9C03EA-FBAA-4E32-88E8-85BCA01F82E1}"/>
    <cellStyle name="Comma 2 133" xfId="47163" hidden="1" xr:uid="{6A2E28EF-6318-4941-80B7-1418C670BD94}"/>
    <cellStyle name="Comma 2 133" xfId="47435" hidden="1" xr:uid="{67706AE5-48D5-4F18-81C4-9B1E68C8704A}"/>
    <cellStyle name="Comma 2 133" xfId="47640" hidden="1" xr:uid="{A9750B67-D948-4117-9AAA-3F8F183883A4}"/>
    <cellStyle name="Comma 2 133" xfId="47722" hidden="1" xr:uid="{E6FDFD38-A481-475C-B60B-A328C27309CF}"/>
    <cellStyle name="Comma 2 133" xfId="48380" hidden="1" xr:uid="{8BC61A2D-4562-403A-84F1-96E310A88EF5}"/>
    <cellStyle name="Comma 2 133" xfId="48916" hidden="1" xr:uid="{6BBBD823-162F-4E06-9F03-2EDC6004C257}"/>
    <cellStyle name="Comma 2 133" xfId="49188" hidden="1" xr:uid="{BC25CA83-E539-43A4-8E78-13CCF24EC200}"/>
    <cellStyle name="Comma 2 133" xfId="49393" hidden="1" xr:uid="{B396EACF-B360-4D99-9721-46B971DEB00B}"/>
    <cellStyle name="Comma 2 133" xfId="49474" hidden="1" xr:uid="{3EA49D13-77B6-4501-911D-F23CA1C6D0C6}"/>
    <cellStyle name="Comma 2 133" xfId="50130" hidden="1" xr:uid="{E717CCE0-3792-4B55-87D3-55638EB3866A}"/>
    <cellStyle name="Comma 2 133" xfId="50666" hidden="1" xr:uid="{C6FC9880-83B3-42D5-843E-119981D631F0}"/>
    <cellStyle name="Comma 2 133" xfId="50938" hidden="1" xr:uid="{B2DDD8B7-C7CF-44D9-9E60-B2211E87A8FD}"/>
    <cellStyle name="Comma 2 133" xfId="51143" hidden="1" xr:uid="{C0FC9AFF-457A-467A-8074-EEC691C92620}"/>
    <cellStyle name="Comma 2 133" xfId="51223" hidden="1" xr:uid="{FD76CFEE-CAFE-4AB8-A25C-C80AE28DE2D0}"/>
    <cellStyle name="Comma 2 133" xfId="51874" hidden="1" xr:uid="{6F973837-EC53-49BE-B8E7-6E1B60F6B7FA}"/>
    <cellStyle name="Comma 2 133" xfId="52410" hidden="1" xr:uid="{3FEEE574-8BF0-4F13-8DAF-7E708AA02657}"/>
    <cellStyle name="Comma 2 133" xfId="52682" hidden="1" xr:uid="{39A6072B-81E2-424C-BEEB-7BE94F13EA00}"/>
    <cellStyle name="Comma 2 133" xfId="52887" hidden="1" xr:uid="{86CF1451-62B2-4CB5-A025-2B7C00B8532C}"/>
    <cellStyle name="Comma 2 133" xfId="52966" hidden="1" xr:uid="{9354F6D3-0F22-41CB-8823-372659F24B36}"/>
    <cellStyle name="Comma 2 133" xfId="53608" hidden="1" xr:uid="{E0112681-DC8C-4215-AE5E-31B8E9D7FB83}"/>
    <cellStyle name="Comma 2 133" xfId="54144" hidden="1" xr:uid="{46F4673E-52EB-4E69-AED4-173B73AE7838}"/>
    <cellStyle name="Comma 2 133" xfId="54416" hidden="1" xr:uid="{3583BB8E-080D-42B6-9ED7-F2E23D2FDD6D}"/>
    <cellStyle name="Comma 2 133" xfId="54621" hidden="1" xr:uid="{D6BBF1A1-4419-42F3-881F-0041387A44B6}"/>
    <cellStyle name="Comma 2 133" xfId="54696" hidden="1" xr:uid="{EBEF262E-AEFE-4C81-8EF7-742B2BFBB65D}"/>
    <cellStyle name="Comma 2 133" xfId="55334" hidden="1" xr:uid="{E6631847-5E2F-4694-8ED9-DCC378C663F2}"/>
    <cellStyle name="Comma 2 133" xfId="55868" hidden="1" xr:uid="{E6830579-DAFB-476A-9639-974C18AFFAD1}"/>
    <cellStyle name="Comma 2 133" xfId="56140" hidden="1" xr:uid="{0656ACE8-E445-42CB-90AE-26E0F747F3F8}"/>
    <cellStyle name="Comma 2 133" xfId="56345" hidden="1" xr:uid="{D9A8BBE7-8D39-4D98-B2F3-D42396765411}"/>
    <cellStyle name="Comma 2 133" xfId="56419" hidden="1" xr:uid="{A5407D5F-77C0-4CB2-B05C-8C1A10A9BF0A}"/>
    <cellStyle name="Comma 2 133" xfId="57042" hidden="1" xr:uid="{436BAC7B-A554-4189-91AB-98F21403F9B7}"/>
    <cellStyle name="Comma 2 133" xfId="57575" hidden="1" xr:uid="{759532FB-960B-4174-B46D-B53EA116090F}"/>
    <cellStyle name="Comma 2 133" xfId="57847" hidden="1" xr:uid="{F9087F48-FD3D-4301-B0ED-B2E562D0A4AC}"/>
    <cellStyle name="Comma 2 133" xfId="58052" hidden="1" xr:uid="{F46E4D14-15B4-48F1-A067-7E228ED0C383}"/>
    <cellStyle name="Comma 2 133" xfId="58122" hidden="1" xr:uid="{1FAD9FF9-0E08-40F7-A6FD-2E46916D7552}"/>
    <cellStyle name="Comma 2 133" xfId="58737" hidden="1" xr:uid="{1248A6AA-9405-4010-B624-59C1E71D2704}"/>
    <cellStyle name="Comma 2 133" xfId="59269" hidden="1" xr:uid="{AD31AB49-85BD-4639-9C20-E8681005A919}"/>
    <cellStyle name="Comma 2 133" xfId="59541" hidden="1" xr:uid="{C7B73A4F-E847-4DFA-A596-E022906B7A5F}"/>
    <cellStyle name="Comma 2 133" xfId="59746" hidden="1" xr:uid="{F0C5BFFC-BDBB-4CFC-8E35-AEF6A0BD4BC1}"/>
    <cellStyle name="Comma 2 133" xfId="59811" hidden="1" xr:uid="{8C8E18A6-CF40-4AFF-820D-9AAA0F4E7593}"/>
    <cellStyle name="Comma 2 133" xfId="60401" hidden="1" xr:uid="{87FEF76B-1FCC-4597-A39B-4A8E800DD4FB}"/>
    <cellStyle name="Comma 2 133" xfId="60930" hidden="1" xr:uid="{29A9EE34-7D1F-4F1D-AD9A-70301CCC4E3E}"/>
    <cellStyle name="Comma 2 133" xfId="61202" hidden="1" xr:uid="{C9A87282-B9F8-4710-ADDF-C9100E761882}"/>
    <cellStyle name="Comma 2 133" xfId="61407" hidden="1" xr:uid="{C9A3811D-3755-413C-9ED1-B2B4106B0DB6}"/>
    <cellStyle name="Comma 2 133" xfId="61466" hidden="1" xr:uid="{4BC468D4-672E-442D-AA65-D6BF0465A03F}"/>
    <cellStyle name="Comma 2 133" xfId="62036" hidden="1" xr:uid="{051D8577-44C8-432C-8A14-ED861B261E3F}"/>
    <cellStyle name="Comma 2 133" xfId="62565" hidden="1" xr:uid="{BBE5D0CD-DEE1-446D-9C3E-552B69A8DAA1}"/>
    <cellStyle name="Comma 2 133" xfId="62837" hidden="1" xr:uid="{2557679C-4788-47F7-B536-367ECC74D283}"/>
    <cellStyle name="Comma 2 133" xfId="63042" hidden="1" xr:uid="{9B403F6C-90D0-4C90-930C-8EF715C9A655}"/>
    <cellStyle name="Comma 2 133" xfId="63081" hidden="1" xr:uid="{4AED3F87-2C7A-46FD-9621-E89942450E73}"/>
    <cellStyle name="Comma 2 133" xfId="63563" hidden="1" xr:uid="{0E5C2E57-E2A4-4F43-99E4-C689B659B7D2}"/>
    <cellStyle name="Comma 2 134" xfId="918" hidden="1" xr:uid="{00000000-0005-0000-0000-000099030000}"/>
    <cellStyle name="Comma 2 134" xfId="1573" hidden="1" xr:uid="{00000000-0005-0000-0000-000028060000}"/>
    <cellStyle name="Comma 2 134" xfId="2102" hidden="1" xr:uid="{00000000-0005-0000-0000-000039080000}"/>
    <cellStyle name="Comma 2 134" xfId="2374" hidden="1" xr:uid="{00000000-0005-0000-0000-000049090000}"/>
    <cellStyle name="Comma 2 134" xfId="2579" hidden="1" xr:uid="{00000000-0005-0000-0000-0000160A0000}"/>
    <cellStyle name="Comma 2 134" xfId="4709" hidden="1" xr:uid="{00000000-0005-0000-0000-000068120000}"/>
    <cellStyle name="Comma 2 134" xfId="5370" hidden="1" xr:uid="{00000000-0005-0000-0000-0000FD140000}"/>
    <cellStyle name="Comma 2 134" xfId="5904" hidden="1" xr:uid="{00000000-0005-0000-0000-000013170000}"/>
    <cellStyle name="Comma 2 134" xfId="6176" hidden="1" xr:uid="{00000000-0005-0000-0000-000023180000}"/>
    <cellStyle name="Comma 2 134" xfId="6381" hidden="1" xr:uid="{00000000-0005-0000-0000-0000F0180000}"/>
    <cellStyle name="Comma 2 134" xfId="6928" hidden="1" xr:uid="{00000000-0005-0000-0000-0000131B0000}"/>
    <cellStyle name="Comma 2 134" xfId="7589" hidden="1" xr:uid="{00000000-0005-0000-0000-0000A81D0000}"/>
    <cellStyle name="Comma 2 134" xfId="8123" hidden="1" xr:uid="{00000000-0005-0000-0000-0000BE1F0000}"/>
    <cellStyle name="Comma 2 134" xfId="8395" hidden="1" xr:uid="{00000000-0005-0000-0000-0000CE200000}"/>
    <cellStyle name="Comma 2 134" xfId="8600" hidden="1" xr:uid="{00000000-0005-0000-0000-00009B210000}"/>
    <cellStyle name="Comma 2 134" xfId="8684" hidden="1" xr:uid="{00000000-0005-0000-0000-0000EF210000}"/>
    <cellStyle name="Comma 2 134" xfId="9345" hidden="1" xr:uid="{00000000-0005-0000-0000-000084240000}"/>
    <cellStyle name="Comma 2 134" xfId="9879" hidden="1" xr:uid="{00000000-0005-0000-0000-00009A260000}"/>
    <cellStyle name="Comma 2 134" xfId="10151" hidden="1" xr:uid="{00000000-0005-0000-0000-0000AA270000}"/>
    <cellStyle name="Comma 2 134" xfId="10356" hidden="1" xr:uid="{00000000-0005-0000-0000-000077280000}"/>
    <cellStyle name="Comma 2 134" xfId="10440" hidden="1" xr:uid="{00000000-0005-0000-0000-0000CB280000}"/>
    <cellStyle name="Comma 2 134" xfId="11101" hidden="1" xr:uid="{00000000-0005-0000-0000-0000602B0000}"/>
    <cellStyle name="Comma 2 134" xfId="11635" hidden="1" xr:uid="{00000000-0005-0000-0000-0000762D0000}"/>
    <cellStyle name="Comma 2 134" xfId="11907" hidden="1" xr:uid="{00000000-0005-0000-0000-0000862E0000}"/>
    <cellStyle name="Comma 2 134" xfId="12112" hidden="1" xr:uid="{00000000-0005-0000-0000-0000532F0000}"/>
    <cellStyle name="Comma 2 134" xfId="12196" hidden="1" xr:uid="{00000000-0005-0000-0000-0000A72F0000}"/>
    <cellStyle name="Comma 2 134" xfId="12857" hidden="1" xr:uid="{00000000-0005-0000-0000-00003C320000}"/>
    <cellStyle name="Comma 2 134" xfId="13391" hidden="1" xr:uid="{00000000-0005-0000-0000-000052340000}"/>
    <cellStyle name="Comma 2 134" xfId="13663" hidden="1" xr:uid="{00000000-0005-0000-0000-000062350000}"/>
    <cellStyle name="Comma 2 134" xfId="13868" hidden="1" xr:uid="{00000000-0005-0000-0000-00002F360000}"/>
    <cellStyle name="Comma 2 134" xfId="13952" hidden="1" xr:uid="{00000000-0005-0000-0000-000083360000}"/>
    <cellStyle name="Comma 2 134" xfId="14613" hidden="1" xr:uid="{00000000-0005-0000-0000-000018390000}"/>
    <cellStyle name="Comma 2 134" xfId="15147" hidden="1" xr:uid="{00000000-0005-0000-0000-00002E3B0000}"/>
    <cellStyle name="Comma 2 134" xfId="15419" hidden="1" xr:uid="{00000000-0005-0000-0000-00003E3C0000}"/>
    <cellStyle name="Comma 2 134" xfId="15624" hidden="1" xr:uid="{00000000-0005-0000-0000-00000B3D0000}"/>
    <cellStyle name="Comma 2 134" xfId="15708" hidden="1" xr:uid="{00000000-0005-0000-0000-00005F3D0000}"/>
    <cellStyle name="Comma 2 134" xfId="16366" hidden="1" xr:uid="{00000000-0005-0000-0000-0000F13F0000}"/>
    <cellStyle name="Comma 2 134" xfId="16900" hidden="1" xr:uid="{00000000-0005-0000-0000-000007420000}"/>
    <cellStyle name="Comma 2 134" xfId="17172" hidden="1" xr:uid="{00000000-0005-0000-0000-000017430000}"/>
    <cellStyle name="Comma 2 134" xfId="17377" hidden="1" xr:uid="{00000000-0005-0000-0000-0000E4430000}"/>
    <cellStyle name="Comma 2 134" xfId="17460" hidden="1" xr:uid="{00000000-0005-0000-0000-000037440000}"/>
    <cellStyle name="Comma 2 134" xfId="18116" hidden="1" xr:uid="{00000000-0005-0000-0000-0000C7460000}"/>
    <cellStyle name="Comma 2 134" xfId="18650" hidden="1" xr:uid="{00000000-0005-0000-0000-0000DD480000}"/>
    <cellStyle name="Comma 2 134" xfId="18922" hidden="1" xr:uid="{00000000-0005-0000-0000-0000ED490000}"/>
    <cellStyle name="Comma 2 134" xfId="19127" hidden="1" xr:uid="{00000000-0005-0000-0000-0000BA4A0000}"/>
    <cellStyle name="Comma 2 134" xfId="19209" hidden="1" xr:uid="{00000000-0005-0000-0000-00000C4B0000}"/>
    <cellStyle name="Comma 2 134" xfId="19860" hidden="1" xr:uid="{00000000-0005-0000-0000-0000974D0000}"/>
    <cellStyle name="Comma 2 134" xfId="20394" hidden="1" xr:uid="{00000000-0005-0000-0000-0000AD4F0000}"/>
    <cellStyle name="Comma 2 134" xfId="20666" hidden="1" xr:uid="{00000000-0005-0000-0000-0000BD500000}"/>
    <cellStyle name="Comma 2 134" xfId="20871" hidden="1" xr:uid="{00000000-0005-0000-0000-00008A510000}"/>
    <cellStyle name="Comma 2 134" xfId="20952" hidden="1" xr:uid="{00000000-0005-0000-0000-0000DB510000}"/>
    <cellStyle name="Comma 2 134" xfId="21594" hidden="1" xr:uid="{00000000-0005-0000-0000-00005D540000}"/>
    <cellStyle name="Comma 2 134" xfId="22128" hidden="1" xr:uid="{00000000-0005-0000-0000-000073560000}"/>
    <cellStyle name="Comma 2 134" xfId="22400" hidden="1" xr:uid="{00000000-0005-0000-0000-000083570000}"/>
    <cellStyle name="Comma 2 134" xfId="22605" hidden="1" xr:uid="{00000000-0005-0000-0000-000050580000}"/>
    <cellStyle name="Comma 2 134" xfId="22682" hidden="1" xr:uid="{00000000-0005-0000-0000-00009D580000}"/>
    <cellStyle name="Comma 2 134" xfId="23320" hidden="1" xr:uid="{00000000-0005-0000-0000-00001B5B0000}"/>
    <cellStyle name="Comma 2 134" xfId="23852" hidden="1" xr:uid="{00000000-0005-0000-0000-00002F5D0000}"/>
    <cellStyle name="Comma 2 134" xfId="24124" hidden="1" xr:uid="{00000000-0005-0000-0000-00003F5E0000}"/>
    <cellStyle name="Comma 2 134" xfId="24329" hidden="1" xr:uid="{00000000-0005-0000-0000-00000C5F0000}"/>
    <cellStyle name="Comma 2 134" xfId="24405" hidden="1" xr:uid="{00000000-0005-0000-0000-0000585F0000}"/>
    <cellStyle name="Comma 2 134" xfId="25028" hidden="1" xr:uid="{00000000-0005-0000-0000-0000C7610000}"/>
    <cellStyle name="Comma 2 134" xfId="25559" hidden="1" xr:uid="{00000000-0005-0000-0000-0000DA630000}"/>
    <cellStyle name="Comma 2 134" xfId="25831" hidden="1" xr:uid="{00000000-0005-0000-0000-0000EA640000}"/>
    <cellStyle name="Comma 2 134" xfId="26036" hidden="1" xr:uid="{00000000-0005-0000-0000-0000B7650000}"/>
    <cellStyle name="Comma 2 134" xfId="26108" hidden="1" xr:uid="{00000000-0005-0000-0000-0000FF650000}"/>
    <cellStyle name="Comma 2 134" xfId="26723" hidden="1" xr:uid="{00000000-0005-0000-0000-000066680000}"/>
    <cellStyle name="Comma 2 134" xfId="27253" hidden="1" xr:uid="{00000000-0005-0000-0000-0000786A0000}"/>
    <cellStyle name="Comma 2 134" xfId="27525" hidden="1" xr:uid="{00000000-0005-0000-0000-0000886B0000}"/>
    <cellStyle name="Comma 2 134" xfId="27730" hidden="1" xr:uid="{00000000-0005-0000-0000-0000556C0000}"/>
    <cellStyle name="Comma 2 134" xfId="27796" hidden="1" xr:uid="{00000000-0005-0000-0000-0000976C0000}"/>
    <cellStyle name="Comma 2 134" xfId="28387" hidden="1" xr:uid="{00000000-0005-0000-0000-0000E66E0000}"/>
    <cellStyle name="Comma 2 134" xfId="28914" hidden="1" xr:uid="{00000000-0005-0000-0000-0000F5700000}"/>
    <cellStyle name="Comma 2 134" xfId="29186" hidden="1" xr:uid="{00000000-0005-0000-0000-000005720000}"/>
    <cellStyle name="Comma 2 134" xfId="29391" hidden="1" xr:uid="{00000000-0005-0000-0000-0000D2720000}"/>
    <cellStyle name="Comma 2 134" xfId="29451" hidden="1" xr:uid="{00000000-0005-0000-0000-00000E730000}"/>
    <cellStyle name="Comma 2 134" xfId="30022" hidden="1" xr:uid="{00000000-0005-0000-0000-000049750000}"/>
    <cellStyle name="Comma 2 134" xfId="30549" hidden="1" xr:uid="{00000000-0005-0000-0000-000058770000}"/>
    <cellStyle name="Comma 2 134" xfId="30821" hidden="1" xr:uid="{00000000-0005-0000-0000-000068780000}"/>
    <cellStyle name="Comma 2 134" xfId="31026" hidden="1" xr:uid="{00000000-0005-0000-0000-000035790000}"/>
    <cellStyle name="Comma 2 134" xfId="31064" hidden="1" xr:uid="{00000000-0005-0000-0000-00005B790000}"/>
    <cellStyle name="Comma 2 134" xfId="31548" hidden="1" xr:uid="{00000000-0005-0000-0000-00003F7B0000}"/>
    <cellStyle name="Comma 2 134" xfId="32971" hidden="1" xr:uid="{BF5CD3B5-9C64-4350-AFF0-71D0E2376CCF}"/>
    <cellStyle name="Comma 2 134" xfId="33606" hidden="1" xr:uid="{B4A57868-30F1-4F0D-99F1-6AEB79F98EE6}"/>
    <cellStyle name="Comma 2 134" xfId="34132" hidden="1" xr:uid="{B4FD13EC-C00A-4E82-9FE3-D95E426B1F25}"/>
    <cellStyle name="Comma 2 134" xfId="34404" hidden="1" xr:uid="{9679009D-085B-44F1-B3AA-DCDE076165FB}"/>
    <cellStyle name="Comma 2 134" xfId="34609" hidden="1" xr:uid="{2B8C3A8A-3592-472F-9F88-E5C605260B64}"/>
    <cellStyle name="Comma 2 134" xfId="36728" hidden="1" xr:uid="{A956BF19-E450-41A1-86A3-4A40F277B73A}"/>
    <cellStyle name="Comma 2 134" xfId="37389" hidden="1" xr:uid="{AD537C23-6C51-4C2D-86BD-EBE324DE3D2A}"/>
    <cellStyle name="Comma 2 134" xfId="37923" hidden="1" xr:uid="{9EF702D3-9FB2-44AF-A43C-D598EEEA0515}"/>
    <cellStyle name="Comma 2 134" xfId="38195" hidden="1" xr:uid="{E51CA30D-164D-4F78-8241-061420E16852}"/>
    <cellStyle name="Comma 2 134" xfId="38400" hidden="1" xr:uid="{8B17BA94-3374-4D29-807B-7A160E953624}"/>
    <cellStyle name="Comma 2 134" xfId="38947" hidden="1" xr:uid="{5219C1CC-5641-4D23-9152-3EA4AECE6358}"/>
    <cellStyle name="Comma 2 134" xfId="39608" hidden="1" xr:uid="{51217D5C-C298-4E03-AC43-A300CF1854D2}"/>
    <cellStyle name="Comma 2 134" xfId="40142" hidden="1" xr:uid="{8D43ED29-D349-4D3F-A99C-E69D041FFD9E}"/>
    <cellStyle name="Comma 2 134" xfId="40414" hidden="1" xr:uid="{7753C9D3-30B9-472D-9543-9B459CDD2DD7}"/>
    <cellStyle name="Comma 2 134" xfId="40619" hidden="1" xr:uid="{D00A3ED8-BF52-4774-BBC9-D0B84375343D}"/>
    <cellStyle name="Comma 2 134" xfId="40703" hidden="1" xr:uid="{ECEA244E-6C31-4E4B-ACAB-3139B426BE54}"/>
    <cellStyle name="Comma 2 134" xfId="41364" hidden="1" xr:uid="{7EC6F6BF-030F-4BD0-A381-576395935996}"/>
    <cellStyle name="Comma 2 134" xfId="41898" hidden="1" xr:uid="{BA0B9616-DE39-4EE5-989C-55FAC5AD03A4}"/>
    <cellStyle name="Comma 2 134" xfId="42170" hidden="1" xr:uid="{4FA1611C-A801-40A1-B313-AA6924132A8F}"/>
    <cellStyle name="Comma 2 134" xfId="42375" hidden="1" xr:uid="{6821F09C-C810-40A1-8EDC-54A30963C813}"/>
    <cellStyle name="Comma 2 134" xfId="42459" hidden="1" xr:uid="{1A427B75-6FB9-4B04-ABB6-008D80E9BBA6}"/>
    <cellStyle name="Comma 2 134" xfId="43120" hidden="1" xr:uid="{43B9A2C9-E176-46F7-B8A9-C2F8C2309BD1}"/>
    <cellStyle name="Comma 2 134" xfId="43654" hidden="1" xr:uid="{2682484A-9999-4E3A-A611-D6E1BEA85C2C}"/>
    <cellStyle name="Comma 2 134" xfId="43926" hidden="1" xr:uid="{B8CB7E7B-4B8B-4D66-A649-E981E72391F0}"/>
    <cellStyle name="Comma 2 134" xfId="44131" hidden="1" xr:uid="{906445FB-74CC-4F59-9CEE-34E373E2929C}"/>
    <cellStyle name="Comma 2 134" xfId="44215" hidden="1" xr:uid="{C6BC246A-331E-4FA7-8E23-303061D2BF0C}"/>
    <cellStyle name="Comma 2 134" xfId="44876" hidden="1" xr:uid="{69DBDFB7-E9A9-4E7F-AE2F-1121D2E1AA50}"/>
    <cellStyle name="Comma 2 134" xfId="45410" hidden="1" xr:uid="{E91A34B3-30A9-45D5-B1B8-224040D7D45A}"/>
    <cellStyle name="Comma 2 134" xfId="45682" hidden="1" xr:uid="{A8E4788B-D778-4220-B443-F80FD1F2AE5D}"/>
    <cellStyle name="Comma 2 134" xfId="45887" hidden="1" xr:uid="{FFA5B3AB-2ABC-49EE-BF36-AD4AE7BEB5BF}"/>
    <cellStyle name="Comma 2 134" xfId="45971" hidden="1" xr:uid="{AB37C9C6-5155-491F-9C6B-B25471B82046}"/>
    <cellStyle name="Comma 2 134" xfId="46632" hidden="1" xr:uid="{B8971DDD-860A-47A3-AF65-4091D28669CA}"/>
    <cellStyle name="Comma 2 134" xfId="47166" hidden="1" xr:uid="{E917EE91-F586-4E6A-8E2E-F05AFEF4800B}"/>
    <cellStyle name="Comma 2 134" xfId="47438" hidden="1" xr:uid="{D09A58C1-9158-4386-A45C-E6B5BEE6003C}"/>
    <cellStyle name="Comma 2 134" xfId="47643" hidden="1" xr:uid="{FCD800FA-EEFF-4B51-B55E-0CB2B1DE3519}"/>
    <cellStyle name="Comma 2 134" xfId="47727" hidden="1" xr:uid="{3171F7E5-48DD-4B25-B50A-0AC7D40E6F00}"/>
    <cellStyle name="Comma 2 134" xfId="48385" hidden="1" xr:uid="{BD619AD1-EECA-4624-973B-ED2905BBE1A0}"/>
    <cellStyle name="Comma 2 134" xfId="48919" hidden="1" xr:uid="{30365686-E626-443F-AA88-94F971C57989}"/>
    <cellStyle name="Comma 2 134" xfId="49191" hidden="1" xr:uid="{A13554E4-9B76-4215-8882-5164A010FD89}"/>
    <cellStyle name="Comma 2 134" xfId="49396" hidden="1" xr:uid="{5AE8E758-D971-4EE3-BCFB-54BB9238AB2D}"/>
    <cellStyle name="Comma 2 134" xfId="49479" hidden="1" xr:uid="{243D60C4-3D55-4F94-A75B-0A31EAF90D85}"/>
    <cellStyle name="Comma 2 134" xfId="50135" hidden="1" xr:uid="{313F1197-DF23-4FD6-9A59-1F1DBC4FD186}"/>
    <cellStyle name="Comma 2 134" xfId="50669" hidden="1" xr:uid="{F9738A3B-3D05-4116-A91E-1380D9916EB5}"/>
    <cellStyle name="Comma 2 134" xfId="50941" hidden="1" xr:uid="{16A82651-7661-4E14-B79F-1046D44A948E}"/>
    <cellStyle name="Comma 2 134" xfId="51146" hidden="1" xr:uid="{9EC91BEE-A9A7-495E-A27A-08D0D3F797CB}"/>
    <cellStyle name="Comma 2 134" xfId="51228" hidden="1" xr:uid="{45132F1E-E241-4D00-8E55-27CB35C1A320}"/>
    <cellStyle name="Comma 2 134" xfId="51879" hidden="1" xr:uid="{0153817F-CD3F-40E3-A131-2FD9D1EC0C34}"/>
    <cellStyle name="Comma 2 134" xfId="52413" hidden="1" xr:uid="{9D1D4813-C4EF-4365-89A9-9EBB8ADC765B}"/>
    <cellStyle name="Comma 2 134" xfId="52685" hidden="1" xr:uid="{EDF2F197-5B75-496D-A531-D1168F90CD0C}"/>
    <cellStyle name="Comma 2 134" xfId="52890" hidden="1" xr:uid="{FED1B1C6-DA49-4884-A712-DB4BC5F83769}"/>
    <cellStyle name="Comma 2 134" xfId="52971" hidden="1" xr:uid="{DAF1160F-E243-437C-BF06-B60E3A766124}"/>
    <cellStyle name="Comma 2 134" xfId="53613" hidden="1" xr:uid="{6515091B-249D-4273-8883-A85C3D7E82FC}"/>
    <cellStyle name="Comma 2 134" xfId="54147" hidden="1" xr:uid="{544C8A8F-9171-4F7D-AC3E-51D9A6445D1E}"/>
    <cellStyle name="Comma 2 134" xfId="54419" hidden="1" xr:uid="{0C575FDB-1394-4FA1-819B-9B5F546F5042}"/>
    <cellStyle name="Comma 2 134" xfId="54624" hidden="1" xr:uid="{D6D51FD9-8E79-46AC-B0A2-1EB97C434B17}"/>
    <cellStyle name="Comma 2 134" xfId="54701" hidden="1" xr:uid="{ECC729B0-FFA5-45DB-B46C-F271659B70C8}"/>
    <cellStyle name="Comma 2 134" xfId="55339" hidden="1" xr:uid="{4F9C77D0-1100-4C20-BDDF-108E1918E5D5}"/>
    <cellStyle name="Comma 2 134" xfId="55871" hidden="1" xr:uid="{DA0A9DF6-524A-4641-812D-35A298E4C3DD}"/>
    <cellStyle name="Comma 2 134" xfId="56143" hidden="1" xr:uid="{3F890CF5-9E5A-4FFC-B00B-C94BA3664453}"/>
    <cellStyle name="Comma 2 134" xfId="56348" hidden="1" xr:uid="{F1529FA0-3A7B-456C-AC88-10DD0C2B284B}"/>
    <cellStyle name="Comma 2 134" xfId="56424" hidden="1" xr:uid="{7F47ECC7-42ED-4DBD-8DF2-1560454244B3}"/>
    <cellStyle name="Comma 2 134" xfId="57047" hidden="1" xr:uid="{9975C861-F331-411A-A5DF-AF87EEF19AF3}"/>
    <cellStyle name="Comma 2 134" xfId="57578" hidden="1" xr:uid="{15976EEF-0E86-4600-8E66-03C6B670AAB8}"/>
    <cellStyle name="Comma 2 134" xfId="57850" hidden="1" xr:uid="{2B2F605B-F0BF-4862-9E81-7857294A93B2}"/>
    <cellStyle name="Comma 2 134" xfId="58055" hidden="1" xr:uid="{299988AC-ADE9-44DD-BA94-7943E2332309}"/>
    <cellStyle name="Comma 2 134" xfId="58127" hidden="1" xr:uid="{27AB7B38-65A6-48BE-BEBA-7F4EC83048D5}"/>
    <cellStyle name="Comma 2 134" xfId="58742" hidden="1" xr:uid="{D4AD0423-9D74-4E24-AA55-E09214429BC3}"/>
    <cellStyle name="Comma 2 134" xfId="59272" hidden="1" xr:uid="{4EB9B5EE-5A2D-4F0E-AB06-FF6DC159F272}"/>
    <cellStyle name="Comma 2 134" xfId="59544" hidden="1" xr:uid="{EFA7A9DD-4D1B-4755-9969-FCDB04E4D63E}"/>
    <cellStyle name="Comma 2 134" xfId="59749" hidden="1" xr:uid="{67093451-C34E-4A8D-9E61-8BAA63F9F962}"/>
    <cellStyle name="Comma 2 134" xfId="59815" hidden="1" xr:uid="{D2804999-F39B-4AE4-B47D-0BC190452E7F}"/>
    <cellStyle name="Comma 2 134" xfId="60406" hidden="1" xr:uid="{20EECFD9-F6A2-4F6A-B37F-BFE2166187EB}"/>
    <cellStyle name="Comma 2 134" xfId="60933" hidden="1" xr:uid="{B4B2E528-9A9C-457C-B126-62A2F0317053}"/>
    <cellStyle name="Comma 2 134" xfId="61205" hidden="1" xr:uid="{A6B16A19-C9F4-41B1-8291-36B1C5E149C8}"/>
    <cellStyle name="Comma 2 134" xfId="61410" hidden="1" xr:uid="{E03D3C63-1A4C-4C61-B929-C8D398D1F4B9}"/>
    <cellStyle name="Comma 2 134" xfId="61470" hidden="1" xr:uid="{DB1A6B2E-8A91-4509-A955-7C15CA22249D}"/>
    <cellStyle name="Comma 2 134" xfId="62041" hidden="1" xr:uid="{C00D1DD3-1CD0-4285-9E62-E28A3B97DBD1}"/>
    <cellStyle name="Comma 2 134" xfId="62568" hidden="1" xr:uid="{DFF47D2F-854A-414F-9CA6-C1D30FBF2C11}"/>
    <cellStyle name="Comma 2 134" xfId="62840" hidden="1" xr:uid="{EBA4E739-4504-4535-B6D4-E9C4222E6D0C}"/>
    <cellStyle name="Comma 2 134" xfId="63045" hidden="1" xr:uid="{612C6D7E-1707-44AC-BE56-B156369906CF}"/>
    <cellStyle name="Comma 2 134" xfId="63083" hidden="1" xr:uid="{EDECA3CE-76A7-4F23-B0C6-862918D0F7B6}"/>
    <cellStyle name="Comma 2 134" xfId="63567" hidden="1" xr:uid="{6A9B82EF-24F4-459D-855D-77E9956E7927}"/>
    <cellStyle name="Comma 2 135" xfId="923" hidden="1" xr:uid="{00000000-0005-0000-0000-00009E030000}"/>
    <cellStyle name="Comma 2 135" xfId="1578" hidden="1" xr:uid="{00000000-0005-0000-0000-00002D060000}"/>
    <cellStyle name="Comma 2 135" xfId="2105" hidden="1" xr:uid="{00000000-0005-0000-0000-00003C080000}"/>
    <cellStyle name="Comma 2 135" xfId="2377" hidden="1" xr:uid="{00000000-0005-0000-0000-00004C090000}"/>
    <cellStyle name="Comma 2 135" xfId="2582" hidden="1" xr:uid="{00000000-0005-0000-0000-0000190A0000}"/>
    <cellStyle name="Comma 2 135" xfId="4714" hidden="1" xr:uid="{00000000-0005-0000-0000-00006D120000}"/>
    <cellStyle name="Comma 2 135" xfId="5375" hidden="1" xr:uid="{00000000-0005-0000-0000-000002150000}"/>
    <cellStyle name="Comma 2 135" xfId="5907" hidden="1" xr:uid="{00000000-0005-0000-0000-000016170000}"/>
    <cellStyle name="Comma 2 135" xfId="6179" hidden="1" xr:uid="{00000000-0005-0000-0000-000026180000}"/>
    <cellStyle name="Comma 2 135" xfId="6384" hidden="1" xr:uid="{00000000-0005-0000-0000-0000F3180000}"/>
    <cellStyle name="Comma 2 135" xfId="6933" hidden="1" xr:uid="{00000000-0005-0000-0000-0000181B0000}"/>
    <cellStyle name="Comma 2 135" xfId="7594" hidden="1" xr:uid="{00000000-0005-0000-0000-0000AD1D0000}"/>
    <cellStyle name="Comma 2 135" xfId="8126" hidden="1" xr:uid="{00000000-0005-0000-0000-0000C11F0000}"/>
    <cellStyle name="Comma 2 135" xfId="8398" hidden="1" xr:uid="{00000000-0005-0000-0000-0000D1200000}"/>
    <cellStyle name="Comma 2 135" xfId="8603" hidden="1" xr:uid="{00000000-0005-0000-0000-00009E210000}"/>
    <cellStyle name="Comma 2 135" xfId="8689" hidden="1" xr:uid="{00000000-0005-0000-0000-0000F4210000}"/>
    <cellStyle name="Comma 2 135" xfId="9350" hidden="1" xr:uid="{00000000-0005-0000-0000-000089240000}"/>
    <cellStyle name="Comma 2 135" xfId="9882" hidden="1" xr:uid="{00000000-0005-0000-0000-00009D260000}"/>
    <cellStyle name="Comma 2 135" xfId="10154" hidden="1" xr:uid="{00000000-0005-0000-0000-0000AD270000}"/>
    <cellStyle name="Comma 2 135" xfId="10359" hidden="1" xr:uid="{00000000-0005-0000-0000-00007A280000}"/>
    <cellStyle name="Comma 2 135" xfId="10445" hidden="1" xr:uid="{00000000-0005-0000-0000-0000D0280000}"/>
    <cellStyle name="Comma 2 135" xfId="11106" hidden="1" xr:uid="{00000000-0005-0000-0000-0000652B0000}"/>
    <cellStyle name="Comma 2 135" xfId="11638" hidden="1" xr:uid="{00000000-0005-0000-0000-0000792D0000}"/>
    <cellStyle name="Comma 2 135" xfId="11910" hidden="1" xr:uid="{00000000-0005-0000-0000-0000892E0000}"/>
    <cellStyle name="Comma 2 135" xfId="12115" hidden="1" xr:uid="{00000000-0005-0000-0000-0000562F0000}"/>
    <cellStyle name="Comma 2 135" xfId="12201" hidden="1" xr:uid="{00000000-0005-0000-0000-0000AC2F0000}"/>
    <cellStyle name="Comma 2 135" xfId="12862" hidden="1" xr:uid="{00000000-0005-0000-0000-000041320000}"/>
    <cellStyle name="Comma 2 135" xfId="13394" hidden="1" xr:uid="{00000000-0005-0000-0000-000055340000}"/>
    <cellStyle name="Comma 2 135" xfId="13666" hidden="1" xr:uid="{00000000-0005-0000-0000-000065350000}"/>
    <cellStyle name="Comma 2 135" xfId="13871" hidden="1" xr:uid="{00000000-0005-0000-0000-000032360000}"/>
    <cellStyle name="Comma 2 135" xfId="13957" hidden="1" xr:uid="{00000000-0005-0000-0000-000088360000}"/>
    <cellStyle name="Comma 2 135" xfId="14618" hidden="1" xr:uid="{00000000-0005-0000-0000-00001D390000}"/>
    <cellStyle name="Comma 2 135" xfId="15150" hidden="1" xr:uid="{00000000-0005-0000-0000-0000313B0000}"/>
    <cellStyle name="Comma 2 135" xfId="15422" hidden="1" xr:uid="{00000000-0005-0000-0000-0000413C0000}"/>
    <cellStyle name="Comma 2 135" xfId="15627" hidden="1" xr:uid="{00000000-0005-0000-0000-00000E3D0000}"/>
    <cellStyle name="Comma 2 135" xfId="15713" hidden="1" xr:uid="{00000000-0005-0000-0000-0000643D0000}"/>
    <cellStyle name="Comma 2 135" xfId="16371" hidden="1" xr:uid="{00000000-0005-0000-0000-0000F63F0000}"/>
    <cellStyle name="Comma 2 135" xfId="16903" hidden="1" xr:uid="{00000000-0005-0000-0000-00000A420000}"/>
    <cellStyle name="Comma 2 135" xfId="17175" hidden="1" xr:uid="{00000000-0005-0000-0000-00001A430000}"/>
    <cellStyle name="Comma 2 135" xfId="17380" hidden="1" xr:uid="{00000000-0005-0000-0000-0000E7430000}"/>
    <cellStyle name="Comma 2 135" xfId="17465" hidden="1" xr:uid="{00000000-0005-0000-0000-00003C440000}"/>
    <cellStyle name="Comma 2 135" xfId="18121" hidden="1" xr:uid="{00000000-0005-0000-0000-0000CC460000}"/>
    <cellStyle name="Comma 2 135" xfId="18653" hidden="1" xr:uid="{00000000-0005-0000-0000-0000E0480000}"/>
    <cellStyle name="Comma 2 135" xfId="18925" hidden="1" xr:uid="{00000000-0005-0000-0000-0000F0490000}"/>
    <cellStyle name="Comma 2 135" xfId="19130" hidden="1" xr:uid="{00000000-0005-0000-0000-0000BD4A0000}"/>
    <cellStyle name="Comma 2 135" xfId="19214" hidden="1" xr:uid="{00000000-0005-0000-0000-0000114B0000}"/>
    <cellStyle name="Comma 2 135" xfId="19865" hidden="1" xr:uid="{00000000-0005-0000-0000-00009C4D0000}"/>
    <cellStyle name="Comma 2 135" xfId="20397" hidden="1" xr:uid="{00000000-0005-0000-0000-0000B04F0000}"/>
    <cellStyle name="Comma 2 135" xfId="20669" hidden="1" xr:uid="{00000000-0005-0000-0000-0000C0500000}"/>
    <cellStyle name="Comma 2 135" xfId="20874" hidden="1" xr:uid="{00000000-0005-0000-0000-00008D510000}"/>
    <cellStyle name="Comma 2 135" xfId="20957" hidden="1" xr:uid="{00000000-0005-0000-0000-0000E0510000}"/>
    <cellStyle name="Comma 2 135" xfId="21599" hidden="1" xr:uid="{00000000-0005-0000-0000-000062540000}"/>
    <cellStyle name="Comma 2 135" xfId="22131" hidden="1" xr:uid="{00000000-0005-0000-0000-000076560000}"/>
    <cellStyle name="Comma 2 135" xfId="22403" hidden="1" xr:uid="{00000000-0005-0000-0000-000086570000}"/>
    <cellStyle name="Comma 2 135" xfId="22608" hidden="1" xr:uid="{00000000-0005-0000-0000-000053580000}"/>
    <cellStyle name="Comma 2 135" xfId="22687" hidden="1" xr:uid="{00000000-0005-0000-0000-0000A2580000}"/>
    <cellStyle name="Comma 2 135" xfId="23325" hidden="1" xr:uid="{00000000-0005-0000-0000-0000205B0000}"/>
    <cellStyle name="Comma 2 135" xfId="23855" hidden="1" xr:uid="{00000000-0005-0000-0000-0000325D0000}"/>
    <cellStyle name="Comma 2 135" xfId="24127" hidden="1" xr:uid="{00000000-0005-0000-0000-0000425E0000}"/>
    <cellStyle name="Comma 2 135" xfId="24332" hidden="1" xr:uid="{00000000-0005-0000-0000-00000F5F0000}"/>
    <cellStyle name="Comma 2 135" xfId="24410" hidden="1" xr:uid="{00000000-0005-0000-0000-00005D5F0000}"/>
    <cellStyle name="Comma 2 135" xfId="25033" hidden="1" xr:uid="{00000000-0005-0000-0000-0000CC610000}"/>
    <cellStyle name="Comma 2 135" xfId="25562" hidden="1" xr:uid="{00000000-0005-0000-0000-0000DD630000}"/>
    <cellStyle name="Comma 2 135" xfId="25834" hidden="1" xr:uid="{00000000-0005-0000-0000-0000ED640000}"/>
    <cellStyle name="Comma 2 135" xfId="26039" hidden="1" xr:uid="{00000000-0005-0000-0000-0000BA650000}"/>
    <cellStyle name="Comma 2 135" xfId="26113" hidden="1" xr:uid="{00000000-0005-0000-0000-000004660000}"/>
    <cellStyle name="Comma 2 135" xfId="26727" hidden="1" xr:uid="{00000000-0005-0000-0000-00006A680000}"/>
    <cellStyle name="Comma 2 135" xfId="27256" hidden="1" xr:uid="{00000000-0005-0000-0000-00007B6A0000}"/>
    <cellStyle name="Comma 2 135" xfId="27528" hidden="1" xr:uid="{00000000-0005-0000-0000-00008B6B0000}"/>
    <cellStyle name="Comma 2 135" xfId="27733" hidden="1" xr:uid="{00000000-0005-0000-0000-0000586C0000}"/>
    <cellStyle name="Comma 2 135" xfId="27800" hidden="1" xr:uid="{00000000-0005-0000-0000-00009B6C0000}"/>
    <cellStyle name="Comma 2 135" xfId="28391" hidden="1" xr:uid="{00000000-0005-0000-0000-0000EA6E0000}"/>
    <cellStyle name="Comma 2 135" xfId="28917" hidden="1" xr:uid="{00000000-0005-0000-0000-0000F8700000}"/>
    <cellStyle name="Comma 2 135" xfId="29189" hidden="1" xr:uid="{00000000-0005-0000-0000-000008720000}"/>
    <cellStyle name="Comma 2 135" xfId="29394" hidden="1" xr:uid="{00000000-0005-0000-0000-0000D5720000}"/>
    <cellStyle name="Comma 2 135" xfId="29455" hidden="1" xr:uid="{00000000-0005-0000-0000-000012730000}"/>
    <cellStyle name="Comma 2 135" xfId="30026" hidden="1" xr:uid="{00000000-0005-0000-0000-00004D750000}"/>
    <cellStyle name="Comma 2 135" xfId="30552" hidden="1" xr:uid="{00000000-0005-0000-0000-00005B770000}"/>
    <cellStyle name="Comma 2 135" xfId="30824" hidden="1" xr:uid="{00000000-0005-0000-0000-00006B780000}"/>
    <cellStyle name="Comma 2 135" xfId="31029" hidden="1" xr:uid="{00000000-0005-0000-0000-000038790000}"/>
    <cellStyle name="Comma 2 135" xfId="31066" hidden="1" xr:uid="{00000000-0005-0000-0000-00005D790000}"/>
    <cellStyle name="Comma 2 135" xfId="31552" hidden="1" xr:uid="{00000000-0005-0000-0000-0000437B0000}"/>
    <cellStyle name="Comma 2 135" xfId="32976" hidden="1" xr:uid="{DCC43F16-0981-4026-BCAC-F990448876B9}"/>
    <cellStyle name="Comma 2 135" xfId="33611" hidden="1" xr:uid="{B1AE90A9-858C-4E48-A5C3-2402AD16758D}"/>
    <cellStyle name="Comma 2 135" xfId="34135" hidden="1" xr:uid="{178D13BD-A448-4B53-85C9-684F2312F4C8}"/>
    <cellStyle name="Comma 2 135" xfId="34407" hidden="1" xr:uid="{B6F9ABBF-6525-467F-8F14-1C8B618F979B}"/>
    <cellStyle name="Comma 2 135" xfId="34612" hidden="1" xr:uid="{2BC9D4B7-1D55-445D-AB98-00A2E67ED207}"/>
    <cellStyle name="Comma 2 135" xfId="36733" hidden="1" xr:uid="{F0EFBEF2-4EAE-4AB3-88C1-5A47CADCAD45}"/>
    <cellStyle name="Comma 2 135" xfId="37394" hidden="1" xr:uid="{C05761E4-8303-4C37-8E29-1D9DAFC929E2}"/>
    <cellStyle name="Comma 2 135" xfId="37926" hidden="1" xr:uid="{23BA326E-039A-4B7E-90D4-748FA2003D74}"/>
    <cellStyle name="Comma 2 135" xfId="38198" hidden="1" xr:uid="{1E0E69FC-7235-451D-BF8C-1EF10A62F5D5}"/>
    <cellStyle name="Comma 2 135" xfId="38403" hidden="1" xr:uid="{CA1E929C-17A8-4348-BD10-5964172EEBD0}"/>
    <cellStyle name="Comma 2 135" xfId="38952" hidden="1" xr:uid="{6ECC1B16-702C-4D08-8A01-DB871B17FAFE}"/>
    <cellStyle name="Comma 2 135" xfId="39613" hidden="1" xr:uid="{04DAA221-3423-4F22-808B-FC774CC8D4B0}"/>
    <cellStyle name="Comma 2 135" xfId="40145" hidden="1" xr:uid="{D9964FF0-6048-46C2-BBDB-117E9F64BA94}"/>
    <cellStyle name="Comma 2 135" xfId="40417" hidden="1" xr:uid="{844ADE17-4710-4471-8766-416D88F89C87}"/>
    <cellStyle name="Comma 2 135" xfId="40622" hidden="1" xr:uid="{7B5CDE39-0DCD-46D4-9AB9-8FB97213D3E9}"/>
    <cellStyle name="Comma 2 135" xfId="40708" hidden="1" xr:uid="{7474A077-E643-437D-9F8D-D75B5ECB45E2}"/>
    <cellStyle name="Comma 2 135" xfId="41369" hidden="1" xr:uid="{9ADBD225-683D-4A92-9EBB-C745CA11B8BC}"/>
    <cellStyle name="Comma 2 135" xfId="41901" hidden="1" xr:uid="{09C2B384-F761-468F-BF6C-508D32AE5279}"/>
    <cellStyle name="Comma 2 135" xfId="42173" hidden="1" xr:uid="{CA83B2F3-7F4C-47D5-B5BD-6E8681B08B6E}"/>
    <cellStyle name="Comma 2 135" xfId="42378" hidden="1" xr:uid="{CAEC3501-877F-4A2C-849B-279FCE66EC0F}"/>
    <cellStyle name="Comma 2 135" xfId="42464" hidden="1" xr:uid="{E8122EBF-2ECD-408F-BA7E-2807C8B4FDE6}"/>
    <cellStyle name="Comma 2 135" xfId="43125" hidden="1" xr:uid="{C4B21223-928A-4C9B-8678-3E024C0E4563}"/>
    <cellStyle name="Comma 2 135" xfId="43657" hidden="1" xr:uid="{AA2956C2-73FE-4D3E-8D73-65055FD7420E}"/>
    <cellStyle name="Comma 2 135" xfId="43929" hidden="1" xr:uid="{451511D1-EBFC-4473-B3B6-F3A081DD2A3A}"/>
    <cellStyle name="Comma 2 135" xfId="44134" hidden="1" xr:uid="{374782FE-4CE0-4690-98AB-0655BF58A383}"/>
    <cellStyle name="Comma 2 135" xfId="44220" hidden="1" xr:uid="{A47C1285-FAFF-4CAA-97F4-0DF104A2DE47}"/>
    <cellStyle name="Comma 2 135" xfId="44881" hidden="1" xr:uid="{B3EF072B-2E75-4676-87B3-BBA14B57CF6C}"/>
    <cellStyle name="Comma 2 135" xfId="45413" hidden="1" xr:uid="{D258BF77-18BD-4AFB-B416-08B082300830}"/>
    <cellStyle name="Comma 2 135" xfId="45685" hidden="1" xr:uid="{C34BE034-C13A-482B-8704-756FBB19D541}"/>
    <cellStyle name="Comma 2 135" xfId="45890" hidden="1" xr:uid="{487AC9C5-3A6F-4739-BF76-2CAD9D7EABDA}"/>
    <cellStyle name="Comma 2 135" xfId="45976" hidden="1" xr:uid="{20043043-64B6-4BD8-AE42-2D4CBC7E6159}"/>
    <cellStyle name="Comma 2 135" xfId="46637" hidden="1" xr:uid="{322379E4-B1D6-455A-A81D-D099EFC5AFEE}"/>
    <cellStyle name="Comma 2 135" xfId="47169" hidden="1" xr:uid="{DBE8AFBE-5B2C-47F4-A09A-99A143941442}"/>
    <cellStyle name="Comma 2 135" xfId="47441" hidden="1" xr:uid="{F71A6719-0BC3-4473-8C13-FCCD9E5DC8DF}"/>
    <cellStyle name="Comma 2 135" xfId="47646" hidden="1" xr:uid="{9F1DFBD4-F6C1-45D3-BFB8-3D5C10AFE434}"/>
    <cellStyle name="Comma 2 135" xfId="47732" hidden="1" xr:uid="{FB327E01-6E12-407E-B97D-CDC35668658B}"/>
    <cellStyle name="Comma 2 135" xfId="48390" hidden="1" xr:uid="{37FA08F6-95F6-4E0E-A520-DF897F709A4B}"/>
    <cellStyle name="Comma 2 135" xfId="48922" hidden="1" xr:uid="{DB58BDF5-D2E0-46E0-88C4-6B3F8B42980F}"/>
    <cellStyle name="Comma 2 135" xfId="49194" hidden="1" xr:uid="{5FBCC32D-55FC-43CC-9F8A-72A7FC29D15D}"/>
    <cellStyle name="Comma 2 135" xfId="49399" hidden="1" xr:uid="{0A6DFD14-83E7-4AB7-88CD-55BCA49418D5}"/>
    <cellStyle name="Comma 2 135" xfId="49484" hidden="1" xr:uid="{ED72EED0-2899-42BE-8B34-842BEA85D9E7}"/>
    <cellStyle name="Comma 2 135" xfId="50140" hidden="1" xr:uid="{AFCD9E56-0519-40BD-BC53-CEBBD9C9742B}"/>
    <cellStyle name="Comma 2 135" xfId="50672" hidden="1" xr:uid="{E2FCD505-9934-462A-B349-935B349AE7C5}"/>
    <cellStyle name="Comma 2 135" xfId="50944" hidden="1" xr:uid="{FBE489A0-D34E-42DF-9002-75511767B96F}"/>
    <cellStyle name="Comma 2 135" xfId="51149" hidden="1" xr:uid="{CBF9E236-89F3-4CF9-ABB0-0EEE1ACF496F}"/>
    <cellStyle name="Comma 2 135" xfId="51233" hidden="1" xr:uid="{E4808040-E726-40B8-8486-06736C996626}"/>
    <cellStyle name="Comma 2 135" xfId="51884" hidden="1" xr:uid="{EDAB8506-5EC1-46F4-8B43-FD22C0BB4377}"/>
    <cellStyle name="Comma 2 135" xfId="52416" hidden="1" xr:uid="{54004464-D4C7-44A2-BD24-A2C8B95DEB32}"/>
    <cellStyle name="Comma 2 135" xfId="52688" hidden="1" xr:uid="{6076439C-EC6C-4324-8CA0-5C2F17E25898}"/>
    <cellStyle name="Comma 2 135" xfId="52893" hidden="1" xr:uid="{93BDB6E0-DAC1-4077-BCDE-4A7B659A4F28}"/>
    <cellStyle name="Comma 2 135" xfId="52976" hidden="1" xr:uid="{B9809EBD-FBA6-4136-864F-8E508686BFCB}"/>
    <cellStyle name="Comma 2 135" xfId="53618" hidden="1" xr:uid="{8DDFFD44-DE26-43E0-998F-E6BE79E33CC8}"/>
    <cellStyle name="Comma 2 135" xfId="54150" hidden="1" xr:uid="{AB8A529C-1EC1-4398-85B9-A16A5E68819A}"/>
    <cellStyle name="Comma 2 135" xfId="54422" hidden="1" xr:uid="{F5138D17-3954-4561-A314-A9B56349044C}"/>
    <cellStyle name="Comma 2 135" xfId="54627" hidden="1" xr:uid="{0B1885A2-FFEF-4604-AAB7-8070CBA605C7}"/>
    <cellStyle name="Comma 2 135" xfId="54706" hidden="1" xr:uid="{9BC37728-F5B9-461C-8C53-FD16F380CCB5}"/>
    <cellStyle name="Comma 2 135" xfId="55344" hidden="1" xr:uid="{898F5CD8-3FAD-47CE-83A9-4AF8B03B25E0}"/>
    <cellStyle name="Comma 2 135" xfId="55874" hidden="1" xr:uid="{687ACFE8-FEF8-4806-B45B-B954C084F4F8}"/>
    <cellStyle name="Comma 2 135" xfId="56146" hidden="1" xr:uid="{AE434FF8-43B6-44C3-88BB-94F106DB0539}"/>
    <cellStyle name="Comma 2 135" xfId="56351" hidden="1" xr:uid="{17DA9C5B-2983-4A53-AFE7-80557D89CA51}"/>
    <cellStyle name="Comma 2 135" xfId="56429" hidden="1" xr:uid="{BF1DAF6C-5DBD-49F6-A2F6-762BB1A07354}"/>
    <cellStyle name="Comma 2 135" xfId="57052" hidden="1" xr:uid="{A7072692-ED26-4A8D-AC5F-6DDC3FE8D930}"/>
    <cellStyle name="Comma 2 135" xfId="57581" hidden="1" xr:uid="{6409503F-8B6F-450D-92CE-3B3894284CA5}"/>
    <cellStyle name="Comma 2 135" xfId="57853" hidden="1" xr:uid="{5CE27723-1C8F-4BA8-A19F-806031781D36}"/>
    <cellStyle name="Comma 2 135" xfId="58058" hidden="1" xr:uid="{BEB791BC-9F99-4BB9-B700-0C73C52BF68F}"/>
    <cellStyle name="Comma 2 135" xfId="58132" hidden="1" xr:uid="{65C68D58-52AF-49DE-ABE8-ABD3BDAC5FA4}"/>
    <cellStyle name="Comma 2 135" xfId="58746" hidden="1" xr:uid="{D28D7518-2F36-4965-BE15-1A05B1C092BE}"/>
    <cellStyle name="Comma 2 135" xfId="59275" hidden="1" xr:uid="{C19C1E4F-6B23-41B2-B618-4960D2F7CB69}"/>
    <cellStyle name="Comma 2 135" xfId="59547" hidden="1" xr:uid="{261A6D93-D48A-4F60-9187-4ED289031358}"/>
    <cellStyle name="Comma 2 135" xfId="59752" hidden="1" xr:uid="{0D29A197-2BA1-4066-BE3C-62F82047BC97}"/>
    <cellStyle name="Comma 2 135" xfId="59819" hidden="1" xr:uid="{84A961BB-82C4-4741-9AC0-43DF24950F5D}"/>
    <cellStyle name="Comma 2 135" xfId="60410" hidden="1" xr:uid="{FA1EA5EE-B64F-4D26-B038-9EF7FD91FA3C}"/>
    <cellStyle name="Comma 2 135" xfId="60936" hidden="1" xr:uid="{01790DFA-3702-4EB4-80F8-C039EE4C476A}"/>
    <cellStyle name="Comma 2 135" xfId="61208" hidden="1" xr:uid="{8426A7E3-A1EF-406F-9BFE-9B035A508A05}"/>
    <cellStyle name="Comma 2 135" xfId="61413" hidden="1" xr:uid="{02C01DF8-E71D-4723-85D6-7CAC37AC3BAA}"/>
    <cellStyle name="Comma 2 135" xfId="61474" hidden="1" xr:uid="{860C0B6A-07AA-429C-963C-E29031679CEA}"/>
    <cellStyle name="Comma 2 135" xfId="62045" hidden="1" xr:uid="{B28F53ED-7B00-4070-9EFD-18DB8BF3950C}"/>
    <cellStyle name="Comma 2 135" xfId="62571" hidden="1" xr:uid="{963D6779-0880-4315-B0FF-5B2FF8AD7ECE}"/>
    <cellStyle name="Comma 2 135" xfId="62843" hidden="1" xr:uid="{1799BA5F-00F7-48EA-96B1-B93F5C5FFBC4}"/>
    <cellStyle name="Comma 2 135" xfId="63048" hidden="1" xr:uid="{205299FE-5A1E-4ED7-AC91-647619C92500}"/>
    <cellStyle name="Comma 2 135" xfId="63085" hidden="1" xr:uid="{56F1FD6D-0E35-49B8-9AB1-E616CB609899}"/>
    <cellStyle name="Comma 2 135" xfId="63571" hidden="1" xr:uid="{222B836F-6449-4A1F-853D-3795AD96B046}"/>
    <cellStyle name="Comma 2 136" xfId="925" hidden="1" xr:uid="{00000000-0005-0000-0000-0000A0030000}"/>
    <cellStyle name="Comma 2 136" xfId="1580" hidden="1" xr:uid="{00000000-0005-0000-0000-00002F060000}"/>
    <cellStyle name="Comma 2 136" xfId="2107" hidden="1" xr:uid="{00000000-0005-0000-0000-00003E080000}"/>
    <cellStyle name="Comma 2 136" xfId="2379" hidden="1" xr:uid="{00000000-0005-0000-0000-00004E090000}"/>
    <cellStyle name="Comma 2 136" xfId="2584" hidden="1" xr:uid="{00000000-0005-0000-0000-00001B0A0000}"/>
    <cellStyle name="Comma 2 136" xfId="4716" hidden="1" xr:uid="{00000000-0005-0000-0000-00006F120000}"/>
    <cellStyle name="Comma 2 136" xfId="5377" hidden="1" xr:uid="{00000000-0005-0000-0000-000004150000}"/>
    <cellStyle name="Comma 2 136" xfId="5909" hidden="1" xr:uid="{00000000-0005-0000-0000-000018170000}"/>
    <cellStyle name="Comma 2 136" xfId="6181" hidden="1" xr:uid="{00000000-0005-0000-0000-000028180000}"/>
    <cellStyle name="Comma 2 136" xfId="6386" hidden="1" xr:uid="{00000000-0005-0000-0000-0000F5180000}"/>
    <cellStyle name="Comma 2 136" xfId="6935" hidden="1" xr:uid="{00000000-0005-0000-0000-00001A1B0000}"/>
    <cellStyle name="Comma 2 136" xfId="7596" hidden="1" xr:uid="{00000000-0005-0000-0000-0000AF1D0000}"/>
    <cellStyle name="Comma 2 136" xfId="8128" hidden="1" xr:uid="{00000000-0005-0000-0000-0000C31F0000}"/>
    <cellStyle name="Comma 2 136" xfId="8400" hidden="1" xr:uid="{00000000-0005-0000-0000-0000D3200000}"/>
    <cellStyle name="Comma 2 136" xfId="8605" hidden="1" xr:uid="{00000000-0005-0000-0000-0000A0210000}"/>
    <cellStyle name="Comma 2 136" xfId="8691" hidden="1" xr:uid="{00000000-0005-0000-0000-0000F6210000}"/>
    <cellStyle name="Comma 2 136" xfId="9352" hidden="1" xr:uid="{00000000-0005-0000-0000-00008B240000}"/>
    <cellStyle name="Comma 2 136" xfId="9884" hidden="1" xr:uid="{00000000-0005-0000-0000-00009F260000}"/>
    <cellStyle name="Comma 2 136" xfId="10156" hidden="1" xr:uid="{00000000-0005-0000-0000-0000AF270000}"/>
    <cellStyle name="Comma 2 136" xfId="10361" hidden="1" xr:uid="{00000000-0005-0000-0000-00007C280000}"/>
    <cellStyle name="Comma 2 136" xfId="10447" hidden="1" xr:uid="{00000000-0005-0000-0000-0000D2280000}"/>
    <cellStyle name="Comma 2 136" xfId="11108" hidden="1" xr:uid="{00000000-0005-0000-0000-0000672B0000}"/>
    <cellStyle name="Comma 2 136" xfId="11640" hidden="1" xr:uid="{00000000-0005-0000-0000-00007B2D0000}"/>
    <cellStyle name="Comma 2 136" xfId="11912" hidden="1" xr:uid="{00000000-0005-0000-0000-00008B2E0000}"/>
    <cellStyle name="Comma 2 136" xfId="12117" hidden="1" xr:uid="{00000000-0005-0000-0000-0000582F0000}"/>
    <cellStyle name="Comma 2 136" xfId="12203" hidden="1" xr:uid="{00000000-0005-0000-0000-0000AE2F0000}"/>
    <cellStyle name="Comma 2 136" xfId="12864" hidden="1" xr:uid="{00000000-0005-0000-0000-000043320000}"/>
    <cellStyle name="Comma 2 136" xfId="13396" hidden="1" xr:uid="{00000000-0005-0000-0000-000057340000}"/>
    <cellStyle name="Comma 2 136" xfId="13668" hidden="1" xr:uid="{00000000-0005-0000-0000-000067350000}"/>
    <cellStyle name="Comma 2 136" xfId="13873" hidden="1" xr:uid="{00000000-0005-0000-0000-000034360000}"/>
    <cellStyle name="Comma 2 136" xfId="13959" hidden="1" xr:uid="{00000000-0005-0000-0000-00008A360000}"/>
    <cellStyle name="Comma 2 136" xfId="14620" hidden="1" xr:uid="{00000000-0005-0000-0000-00001F390000}"/>
    <cellStyle name="Comma 2 136" xfId="15152" hidden="1" xr:uid="{00000000-0005-0000-0000-0000333B0000}"/>
    <cellStyle name="Comma 2 136" xfId="15424" hidden="1" xr:uid="{00000000-0005-0000-0000-0000433C0000}"/>
    <cellStyle name="Comma 2 136" xfId="15629" hidden="1" xr:uid="{00000000-0005-0000-0000-0000103D0000}"/>
    <cellStyle name="Comma 2 136" xfId="15715" hidden="1" xr:uid="{00000000-0005-0000-0000-0000663D0000}"/>
    <cellStyle name="Comma 2 136" xfId="16373" hidden="1" xr:uid="{00000000-0005-0000-0000-0000F83F0000}"/>
    <cellStyle name="Comma 2 136" xfId="16905" hidden="1" xr:uid="{00000000-0005-0000-0000-00000C420000}"/>
    <cellStyle name="Comma 2 136" xfId="17177" hidden="1" xr:uid="{00000000-0005-0000-0000-00001C430000}"/>
    <cellStyle name="Comma 2 136" xfId="17382" hidden="1" xr:uid="{00000000-0005-0000-0000-0000E9430000}"/>
    <cellStyle name="Comma 2 136" xfId="17467" hidden="1" xr:uid="{00000000-0005-0000-0000-00003E440000}"/>
    <cellStyle name="Comma 2 136" xfId="18123" hidden="1" xr:uid="{00000000-0005-0000-0000-0000CE460000}"/>
    <cellStyle name="Comma 2 136" xfId="18655" hidden="1" xr:uid="{00000000-0005-0000-0000-0000E2480000}"/>
    <cellStyle name="Comma 2 136" xfId="18927" hidden="1" xr:uid="{00000000-0005-0000-0000-0000F2490000}"/>
    <cellStyle name="Comma 2 136" xfId="19132" hidden="1" xr:uid="{00000000-0005-0000-0000-0000BF4A0000}"/>
    <cellStyle name="Comma 2 136" xfId="19216" hidden="1" xr:uid="{00000000-0005-0000-0000-0000134B0000}"/>
    <cellStyle name="Comma 2 136" xfId="19867" hidden="1" xr:uid="{00000000-0005-0000-0000-00009E4D0000}"/>
    <cellStyle name="Comma 2 136" xfId="20399" hidden="1" xr:uid="{00000000-0005-0000-0000-0000B24F0000}"/>
    <cellStyle name="Comma 2 136" xfId="20671" hidden="1" xr:uid="{00000000-0005-0000-0000-0000C2500000}"/>
    <cellStyle name="Comma 2 136" xfId="20876" hidden="1" xr:uid="{00000000-0005-0000-0000-00008F510000}"/>
    <cellStyle name="Comma 2 136" xfId="20959" hidden="1" xr:uid="{00000000-0005-0000-0000-0000E2510000}"/>
    <cellStyle name="Comma 2 136" xfId="21601" hidden="1" xr:uid="{00000000-0005-0000-0000-000064540000}"/>
    <cellStyle name="Comma 2 136" xfId="22133" hidden="1" xr:uid="{00000000-0005-0000-0000-000078560000}"/>
    <cellStyle name="Comma 2 136" xfId="22405" hidden="1" xr:uid="{00000000-0005-0000-0000-000088570000}"/>
    <cellStyle name="Comma 2 136" xfId="22610" hidden="1" xr:uid="{00000000-0005-0000-0000-000055580000}"/>
    <cellStyle name="Comma 2 136" xfId="22689" hidden="1" xr:uid="{00000000-0005-0000-0000-0000A4580000}"/>
    <cellStyle name="Comma 2 136" xfId="23326" hidden="1" xr:uid="{00000000-0005-0000-0000-0000215B0000}"/>
    <cellStyle name="Comma 2 136" xfId="23857" hidden="1" xr:uid="{00000000-0005-0000-0000-0000345D0000}"/>
    <cellStyle name="Comma 2 136" xfId="24129" hidden="1" xr:uid="{00000000-0005-0000-0000-0000445E0000}"/>
    <cellStyle name="Comma 2 136" xfId="24334" hidden="1" xr:uid="{00000000-0005-0000-0000-0000115F0000}"/>
    <cellStyle name="Comma 2 136" xfId="24412" hidden="1" xr:uid="{00000000-0005-0000-0000-00005F5F0000}"/>
    <cellStyle name="Comma 2 136" xfId="25034" hidden="1" xr:uid="{00000000-0005-0000-0000-0000CD610000}"/>
    <cellStyle name="Comma 2 136" xfId="25564" hidden="1" xr:uid="{00000000-0005-0000-0000-0000DF630000}"/>
    <cellStyle name="Comma 2 136" xfId="25836" hidden="1" xr:uid="{00000000-0005-0000-0000-0000EF640000}"/>
    <cellStyle name="Comma 2 136" xfId="26041" hidden="1" xr:uid="{00000000-0005-0000-0000-0000BC650000}"/>
    <cellStyle name="Comma 2 136" xfId="26115" hidden="1" xr:uid="{00000000-0005-0000-0000-000006660000}"/>
    <cellStyle name="Comma 2 136" xfId="26728" hidden="1" xr:uid="{00000000-0005-0000-0000-00006B680000}"/>
    <cellStyle name="Comma 2 136" xfId="27258" hidden="1" xr:uid="{00000000-0005-0000-0000-00007D6A0000}"/>
    <cellStyle name="Comma 2 136" xfId="27530" hidden="1" xr:uid="{00000000-0005-0000-0000-00008D6B0000}"/>
    <cellStyle name="Comma 2 136" xfId="27735" hidden="1" xr:uid="{00000000-0005-0000-0000-00005A6C0000}"/>
    <cellStyle name="Comma 2 136" xfId="27802" hidden="1" xr:uid="{00000000-0005-0000-0000-00009D6C0000}"/>
    <cellStyle name="Comma 2 136" xfId="28392" hidden="1" xr:uid="{00000000-0005-0000-0000-0000EB6E0000}"/>
    <cellStyle name="Comma 2 136" xfId="28919" hidden="1" xr:uid="{00000000-0005-0000-0000-0000FA700000}"/>
    <cellStyle name="Comma 2 136" xfId="29191" hidden="1" xr:uid="{00000000-0005-0000-0000-00000A720000}"/>
    <cellStyle name="Comma 2 136" xfId="29396" hidden="1" xr:uid="{00000000-0005-0000-0000-0000D7720000}"/>
    <cellStyle name="Comma 2 136" xfId="29457" hidden="1" xr:uid="{00000000-0005-0000-0000-000014730000}"/>
    <cellStyle name="Comma 2 136" xfId="30027" hidden="1" xr:uid="{00000000-0005-0000-0000-00004E750000}"/>
    <cellStyle name="Comma 2 136" xfId="30554" hidden="1" xr:uid="{00000000-0005-0000-0000-00005D770000}"/>
    <cellStyle name="Comma 2 136" xfId="30826" hidden="1" xr:uid="{00000000-0005-0000-0000-00006D780000}"/>
    <cellStyle name="Comma 2 136" xfId="31031" hidden="1" xr:uid="{00000000-0005-0000-0000-00003A790000}"/>
    <cellStyle name="Comma 2 136" xfId="31067" hidden="1" xr:uid="{00000000-0005-0000-0000-00005E790000}"/>
    <cellStyle name="Comma 2 136" xfId="31553" hidden="1" xr:uid="{00000000-0005-0000-0000-0000447B0000}"/>
    <cellStyle name="Comma 2 136" xfId="32978" hidden="1" xr:uid="{7763F1FC-F2CF-405B-9142-6A866A78B9FE}"/>
    <cellStyle name="Comma 2 136" xfId="33613" hidden="1" xr:uid="{71111A55-50AD-4F46-8E84-855E25677997}"/>
    <cellStyle name="Comma 2 136" xfId="34137" hidden="1" xr:uid="{91253B90-7B98-4F2D-9AD1-A19FD50470AB}"/>
    <cellStyle name="Comma 2 136" xfId="34409" hidden="1" xr:uid="{51D5C017-A72A-4FE5-8B68-DAF37816DB29}"/>
    <cellStyle name="Comma 2 136" xfId="34614" hidden="1" xr:uid="{0AE6C06C-070A-4F7C-8CBF-C284B14CF320}"/>
    <cellStyle name="Comma 2 136" xfId="36735" hidden="1" xr:uid="{8A63261A-480D-405A-A91F-0D4141A9E337}"/>
    <cellStyle name="Comma 2 136" xfId="37396" hidden="1" xr:uid="{BA1A35A0-2E79-4E94-9A41-5AAE10DD7538}"/>
    <cellStyle name="Comma 2 136" xfId="37928" hidden="1" xr:uid="{F536EECD-CC88-436B-AC69-D377ABBF409B}"/>
    <cellStyle name="Comma 2 136" xfId="38200" hidden="1" xr:uid="{ED27C221-F823-48B1-A506-9FE2008B9F40}"/>
    <cellStyle name="Comma 2 136" xfId="38405" hidden="1" xr:uid="{DCC16FAF-E21D-439F-8A53-595DB7AAB1FA}"/>
    <cellStyle name="Comma 2 136" xfId="38954" hidden="1" xr:uid="{5DEE4DC8-6CBE-4818-A835-393E19BB3BB5}"/>
    <cellStyle name="Comma 2 136" xfId="39615" hidden="1" xr:uid="{CF91253C-0408-4BAD-929E-F5278C566ECA}"/>
    <cellStyle name="Comma 2 136" xfId="40147" hidden="1" xr:uid="{A087D418-D0D2-4455-80E5-AEA04F796B85}"/>
    <cellStyle name="Comma 2 136" xfId="40419" hidden="1" xr:uid="{8417A034-4D7B-4691-A0E6-19FADB18C5AC}"/>
    <cellStyle name="Comma 2 136" xfId="40624" hidden="1" xr:uid="{AA3FB3AB-0124-4E81-890F-37C0F9FB9FDF}"/>
    <cellStyle name="Comma 2 136" xfId="40710" hidden="1" xr:uid="{C42F0A01-E06E-48B0-BE2B-626A6BA7036F}"/>
    <cellStyle name="Comma 2 136" xfId="41371" hidden="1" xr:uid="{A4541F3F-A4FC-4EB8-A967-D03DADEB9889}"/>
    <cellStyle name="Comma 2 136" xfId="41903" hidden="1" xr:uid="{01F2100B-8E6A-42D4-B7FC-936E7C410DAC}"/>
    <cellStyle name="Comma 2 136" xfId="42175" hidden="1" xr:uid="{6E13A740-35BE-4392-ABAF-A4B4B317AAD3}"/>
    <cellStyle name="Comma 2 136" xfId="42380" hidden="1" xr:uid="{887922B7-8589-4914-BFD4-1FAB037534A4}"/>
    <cellStyle name="Comma 2 136" xfId="42466" hidden="1" xr:uid="{C9EFAD52-9F8F-4948-A774-76EF8C24EFC7}"/>
    <cellStyle name="Comma 2 136" xfId="43127" hidden="1" xr:uid="{6E556845-1BEF-4363-827C-F7AD11C0F6A4}"/>
    <cellStyle name="Comma 2 136" xfId="43659" hidden="1" xr:uid="{2288B6FF-523C-4576-8954-18ABCDD05FFD}"/>
    <cellStyle name="Comma 2 136" xfId="43931" hidden="1" xr:uid="{4374B7D3-623F-47C4-8817-3FA9B445768E}"/>
    <cellStyle name="Comma 2 136" xfId="44136" hidden="1" xr:uid="{907FDB64-36E5-4525-A929-48232EDBE31C}"/>
    <cellStyle name="Comma 2 136" xfId="44222" hidden="1" xr:uid="{2A83A1A8-A326-4C2F-B1AA-5F88D1C169BC}"/>
    <cellStyle name="Comma 2 136" xfId="44883" hidden="1" xr:uid="{A5B6CEFF-FBD3-4A91-BA55-343024AE616E}"/>
    <cellStyle name="Comma 2 136" xfId="45415" hidden="1" xr:uid="{85BD5E00-C46A-47E3-B2FC-A2B0EEC40281}"/>
    <cellStyle name="Comma 2 136" xfId="45687" hidden="1" xr:uid="{E1F3E9D1-9E77-4DC0-AF47-FD0ABB55C21C}"/>
    <cellStyle name="Comma 2 136" xfId="45892" hidden="1" xr:uid="{128CC621-71FE-4E82-9176-A47636A96747}"/>
    <cellStyle name="Comma 2 136" xfId="45978" hidden="1" xr:uid="{A4778E7D-02BD-43AD-89EF-78F1D9C403A5}"/>
    <cellStyle name="Comma 2 136" xfId="46639" hidden="1" xr:uid="{7D778445-96F0-4BAA-A3B5-62E2E5E42D87}"/>
    <cellStyle name="Comma 2 136" xfId="47171" hidden="1" xr:uid="{2A6B750C-FE81-4B74-BC05-CD315ED46768}"/>
    <cellStyle name="Comma 2 136" xfId="47443" hidden="1" xr:uid="{51176EA0-6137-43D9-8A59-C576BACF7F58}"/>
    <cellStyle name="Comma 2 136" xfId="47648" hidden="1" xr:uid="{2F66EEA7-09E2-4414-987A-C8F7753B639E}"/>
    <cellStyle name="Comma 2 136" xfId="47734" hidden="1" xr:uid="{9B274FBF-2B08-4878-AC33-43DE26C6172F}"/>
    <cellStyle name="Comma 2 136" xfId="48392" hidden="1" xr:uid="{B3187B26-88EE-49A2-83A7-DAF68AF81D79}"/>
    <cellStyle name="Comma 2 136" xfId="48924" hidden="1" xr:uid="{3FFD27D2-354B-4F5D-813A-687BC994BF2D}"/>
    <cellStyle name="Comma 2 136" xfId="49196" hidden="1" xr:uid="{94D63787-2557-4F5D-B0E3-B758257E313D}"/>
    <cellStyle name="Comma 2 136" xfId="49401" hidden="1" xr:uid="{FE52AC0E-1D96-4567-8DCA-303507650EED}"/>
    <cellStyle name="Comma 2 136" xfId="49486" hidden="1" xr:uid="{D87B8C0F-2D9D-4A92-9894-63C78F3E1903}"/>
    <cellStyle name="Comma 2 136" xfId="50142" hidden="1" xr:uid="{7B3542EB-ED42-4B2F-8CC7-6A32CEB10959}"/>
    <cellStyle name="Comma 2 136" xfId="50674" hidden="1" xr:uid="{BC4661E0-AACB-4372-900D-0403A355A7CF}"/>
    <cellStyle name="Comma 2 136" xfId="50946" hidden="1" xr:uid="{F36708A3-AE24-451C-97DB-921620B0518B}"/>
    <cellStyle name="Comma 2 136" xfId="51151" hidden="1" xr:uid="{6DAA51A6-5D59-486E-9620-35B676CF707D}"/>
    <cellStyle name="Comma 2 136" xfId="51235" hidden="1" xr:uid="{EF069D58-157F-4B2A-BC16-EAA6515DC9A5}"/>
    <cellStyle name="Comma 2 136" xfId="51886" hidden="1" xr:uid="{CC9B53E0-54AF-4712-B552-2CDF93CDCDD6}"/>
    <cellStyle name="Comma 2 136" xfId="52418" hidden="1" xr:uid="{47B625FD-894E-470C-AC14-83101E7A2CFE}"/>
    <cellStyle name="Comma 2 136" xfId="52690" hidden="1" xr:uid="{C10E9C18-C74A-45C2-A37C-196A158917C1}"/>
    <cellStyle name="Comma 2 136" xfId="52895" hidden="1" xr:uid="{C8BD3BC6-F626-4A8D-BA63-7D5244F3A2B7}"/>
    <cellStyle name="Comma 2 136" xfId="52978" hidden="1" xr:uid="{B5C41256-9936-4B4A-B1BE-2A89647803ED}"/>
    <cellStyle name="Comma 2 136" xfId="53620" hidden="1" xr:uid="{0D2E87E0-0D09-49D3-B705-CCD82D9B62B9}"/>
    <cellStyle name="Comma 2 136" xfId="54152" hidden="1" xr:uid="{D51E92B3-B2FF-4847-9ADE-42C12381449F}"/>
    <cellStyle name="Comma 2 136" xfId="54424" hidden="1" xr:uid="{4CDD326F-DF8A-4B83-B3C3-0A007829940A}"/>
    <cellStyle name="Comma 2 136" xfId="54629" hidden="1" xr:uid="{548B8A9F-2A30-4032-8033-22EA7D318562}"/>
    <cellStyle name="Comma 2 136" xfId="54708" hidden="1" xr:uid="{3E189C15-4C73-46FE-9C0D-848F17E9AA5B}"/>
    <cellStyle name="Comma 2 136" xfId="55345" hidden="1" xr:uid="{ACA67538-407F-41E1-8749-D77D1837AF5D}"/>
    <cellStyle name="Comma 2 136" xfId="55876" hidden="1" xr:uid="{247D6000-81C7-4B61-A76A-59EA502909E9}"/>
    <cellStyle name="Comma 2 136" xfId="56148" hidden="1" xr:uid="{AF5D240C-4329-41ED-A6EB-FEBE9C2857CA}"/>
    <cellStyle name="Comma 2 136" xfId="56353" hidden="1" xr:uid="{32C5C0D5-C100-4484-8B8F-4320A0618746}"/>
    <cellStyle name="Comma 2 136" xfId="56431" hidden="1" xr:uid="{5A90D3B1-3368-471C-86B6-37E415962766}"/>
    <cellStyle name="Comma 2 136" xfId="57053" hidden="1" xr:uid="{4C666A2A-6510-4F13-91A8-F285BF952021}"/>
    <cellStyle name="Comma 2 136" xfId="57583" hidden="1" xr:uid="{58DC8BF8-1D66-4044-ADB4-C906ECF59732}"/>
    <cellStyle name="Comma 2 136" xfId="57855" hidden="1" xr:uid="{8FD28723-18DD-4713-9D77-8AB2E2DCF5BA}"/>
    <cellStyle name="Comma 2 136" xfId="58060" hidden="1" xr:uid="{336B0998-E1DB-4ED0-A8B8-FA81034FF5AE}"/>
    <cellStyle name="Comma 2 136" xfId="58134" hidden="1" xr:uid="{61580D1E-9CE3-455D-9E72-2DA79FBB2A1B}"/>
    <cellStyle name="Comma 2 136" xfId="58747" hidden="1" xr:uid="{A5D8765F-FE9A-4930-ACF8-3B51D955E8D8}"/>
    <cellStyle name="Comma 2 136" xfId="59277" hidden="1" xr:uid="{B209D3C1-7856-4FF4-9B6D-928B4CA32D30}"/>
    <cellStyle name="Comma 2 136" xfId="59549" hidden="1" xr:uid="{4F49236D-E565-4A81-A748-9CFCBC029BDD}"/>
    <cellStyle name="Comma 2 136" xfId="59754" hidden="1" xr:uid="{CD84A50D-6CAD-4B9F-B279-04A5500861AB}"/>
    <cellStyle name="Comma 2 136" xfId="59821" hidden="1" xr:uid="{F1E9EE03-FF38-4420-88A4-72B3E0831294}"/>
    <cellStyle name="Comma 2 136" xfId="60411" hidden="1" xr:uid="{267DD21C-6018-4D35-AFA4-CF5B7653F80D}"/>
    <cellStyle name="Comma 2 136" xfId="60938" hidden="1" xr:uid="{BE5315E5-916A-4090-A60E-CB440E516926}"/>
    <cellStyle name="Comma 2 136" xfId="61210" hidden="1" xr:uid="{A9E3C262-90B3-489C-8F13-2949C6874E20}"/>
    <cellStyle name="Comma 2 136" xfId="61415" hidden="1" xr:uid="{633B3611-4FB2-45DE-A15B-4079F3BA4C3A}"/>
    <cellStyle name="Comma 2 136" xfId="61476" hidden="1" xr:uid="{EBFBE42F-E637-41CE-94F9-4371A68A41AF}"/>
    <cellStyle name="Comma 2 136" xfId="62046" hidden="1" xr:uid="{AAEC694A-0A1C-4DD4-B9E8-9C7D3D10EC39}"/>
    <cellStyle name="Comma 2 136" xfId="62573" hidden="1" xr:uid="{67E03BD3-FC03-4B54-A510-10C81C0CDCD0}"/>
    <cellStyle name="Comma 2 136" xfId="62845" hidden="1" xr:uid="{F7671708-F50B-4BED-8154-F685B1D6DCE9}"/>
    <cellStyle name="Comma 2 136" xfId="63050" hidden="1" xr:uid="{A2FC6BF5-50D6-4F22-B22B-C7725BE503A2}"/>
    <cellStyle name="Comma 2 136" xfId="63086" hidden="1" xr:uid="{45B52EED-1631-4CA3-935D-A671369EB484}"/>
    <cellStyle name="Comma 2 136" xfId="63572" hidden="1" xr:uid="{643BE408-2BF4-4F52-8540-38EE65B5C23E}"/>
    <cellStyle name="Comma 2 137" xfId="929" hidden="1" xr:uid="{00000000-0005-0000-0000-0000A4030000}"/>
    <cellStyle name="Comma 2 137" xfId="1584" hidden="1" xr:uid="{00000000-0005-0000-0000-000033060000}"/>
    <cellStyle name="Comma 2 137" xfId="2109" hidden="1" xr:uid="{00000000-0005-0000-0000-000040080000}"/>
    <cellStyle name="Comma 2 137" xfId="2381" hidden="1" xr:uid="{00000000-0005-0000-0000-000050090000}"/>
    <cellStyle name="Comma 2 137" xfId="2586" hidden="1" xr:uid="{00000000-0005-0000-0000-00001D0A0000}"/>
    <cellStyle name="Comma 2 137" xfId="4720" hidden="1" xr:uid="{00000000-0005-0000-0000-000073120000}"/>
    <cellStyle name="Comma 2 137" xfId="5381" hidden="1" xr:uid="{00000000-0005-0000-0000-000008150000}"/>
    <cellStyle name="Comma 2 137" xfId="5911" hidden="1" xr:uid="{00000000-0005-0000-0000-00001A170000}"/>
    <cellStyle name="Comma 2 137" xfId="6183" hidden="1" xr:uid="{00000000-0005-0000-0000-00002A180000}"/>
    <cellStyle name="Comma 2 137" xfId="6388" hidden="1" xr:uid="{00000000-0005-0000-0000-0000F7180000}"/>
    <cellStyle name="Comma 2 137" xfId="6939" hidden="1" xr:uid="{00000000-0005-0000-0000-00001E1B0000}"/>
    <cellStyle name="Comma 2 137" xfId="7600" hidden="1" xr:uid="{00000000-0005-0000-0000-0000B31D0000}"/>
    <cellStyle name="Comma 2 137" xfId="8130" hidden="1" xr:uid="{00000000-0005-0000-0000-0000C51F0000}"/>
    <cellStyle name="Comma 2 137" xfId="8402" hidden="1" xr:uid="{00000000-0005-0000-0000-0000D5200000}"/>
    <cellStyle name="Comma 2 137" xfId="8607" hidden="1" xr:uid="{00000000-0005-0000-0000-0000A2210000}"/>
    <cellStyle name="Comma 2 137" xfId="8695" hidden="1" xr:uid="{00000000-0005-0000-0000-0000FA210000}"/>
    <cellStyle name="Comma 2 137" xfId="9356" hidden="1" xr:uid="{00000000-0005-0000-0000-00008F240000}"/>
    <cellStyle name="Comma 2 137" xfId="9886" hidden="1" xr:uid="{00000000-0005-0000-0000-0000A1260000}"/>
    <cellStyle name="Comma 2 137" xfId="10158" hidden="1" xr:uid="{00000000-0005-0000-0000-0000B1270000}"/>
    <cellStyle name="Comma 2 137" xfId="10363" hidden="1" xr:uid="{00000000-0005-0000-0000-00007E280000}"/>
    <cellStyle name="Comma 2 137" xfId="10451" hidden="1" xr:uid="{00000000-0005-0000-0000-0000D6280000}"/>
    <cellStyle name="Comma 2 137" xfId="11112" hidden="1" xr:uid="{00000000-0005-0000-0000-00006B2B0000}"/>
    <cellStyle name="Comma 2 137" xfId="11642" hidden="1" xr:uid="{00000000-0005-0000-0000-00007D2D0000}"/>
    <cellStyle name="Comma 2 137" xfId="11914" hidden="1" xr:uid="{00000000-0005-0000-0000-00008D2E0000}"/>
    <cellStyle name="Comma 2 137" xfId="12119" hidden="1" xr:uid="{00000000-0005-0000-0000-00005A2F0000}"/>
    <cellStyle name="Comma 2 137" xfId="12207" hidden="1" xr:uid="{00000000-0005-0000-0000-0000B22F0000}"/>
    <cellStyle name="Comma 2 137" xfId="12868" hidden="1" xr:uid="{00000000-0005-0000-0000-000047320000}"/>
    <cellStyle name="Comma 2 137" xfId="13398" hidden="1" xr:uid="{00000000-0005-0000-0000-000059340000}"/>
    <cellStyle name="Comma 2 137" xfId="13670" hidden="1" xr:uid="{00000000-0005-0000-0000-000069350000}"/>
    <cellStyle name="Comma 2 137" xfId="13875" hidden="1" xr:uid="{00000000-0005-0000-0000-000036360000}"/>
    <cellStyle name="Comma 2 137" xfId="13963" hidden="1" xr:uid="{00000000-0005-0000-0000-00008E360000}"/>
    <cellStyle name="Comma 2 137" xfId="14624" hidden="1" xr:uid="{00000000-0005-0000-0000-000023390000}"/>
    <cellStyle name="Comma 2 137" xfId="15154" hidden="1" xr:uid="{00000000-0005-0000-0000-0000353B0000}"/>
    <cellStyle name="Comma 2 137" xfId="15426" hidden="1" xr:uid="{00000000-0005-0000-0000-0000453C0000}"/>
    <cellStyle name="Comma 2 137" xfId="15631" hidden="1" xr:uid="{00000000-0005-0000-0000-0000123D0000}"/>
    <cellStyle name="Comma 2 137" xfId="15719" hidden="1" xr:uid="{00000000-0005-0000-0000-00006A3D0000}"/>
    <cellStyle name="Comma 2 137" xfId="16377" hidden="1" xr:uid="{00000000-0005-0000-0000-0000FC3F0000}"/>
    <cellStyle name="Comma 2 137" xfId="16907" hidden="1" xr:uid="{00000000-0005-0000-0000-00000E420000}"/>
    <cellStyle name="Comma 2 137" xfId="17179" hidden="1" xr:uid="{00000000-0005-0000-0000-00001E430000}"/>
    <cellStyle name="Comma 2 137" xfId="17384" hidden="1" xr:uid="{00000000-0005-0000-0000-0000EB430000}"/>
    <cellStyle name="Comma 2 137" xfId="17471" hidden="1" xr:uid="{00000000-0005-0000-0000-000042440000}"/>
    <cellStyle name="Comma 2 137" xfId="18127" hidden="1" xr:uid="{00000000-0005-0000-0000-0000D2460000}"/>
    <cellStyle name="Comma 2 137" xfId="18657" hidden="1" xr:uid="{00000000-0005-0000-0000-0000E4480000}"/>
    <cellStyle name="Comma 2 137" xfId="18929" hidden="1" xr:uid="{00000000-0005-0000-0000-0000F4490000}"/>
    <cellStyle name="Comma 2 137" xfId="19134" hidden="1" xr:uid="{00000000-0005-0000-0000-0000C14A0000}"/>
    <cellStyle name="Comma 2 137" xfId="19220" hidden="1" xr:uid="{00000000-0005-0000-0000-0000174B0000}"/>
    <cellStyle name="Comma 2 137" xfId="19871" hidden="1" xr:uid="{00000000-0005-0000-0000-0000A24D0000}"/>
    <cellStyle name="Comma 2 137" xfId="20401" hidden="1" xr:uid="{00000000-0005-0000-0000-0000B44F0000}"/>
    <cellStyle name="Comma 2 137" xfId="20673" hidden="1" xr:uid="{00000000-0005-0000-0000-0000C4500000}"/>
    <cellStyle name="Comma 2 137" xfId="20878" hidden="1" xr:uid="{00000000-0005-0000-0000-000091510000}"/>
    <cellStyle name="Comma 2 137" xfId="20963" hidden="1" xr:uid="{00000000-0005-0000-0000-0000E6510000}"/>
    <cellStyle name="Comma 2 137" xfId="21605" hidden="1" xr:uid="{00000000-0005-0000-0000-000068540000}"/>
    <cellStyle name="Comma 2 137" xfId="22135" hidden="1" xr:uid="{00000000-0005-0000-0000-00007A560000}"/>
    <cellStyle name="Comma 2 137" xfId="22407" hidden="1" xr:uid="{00000000-0005-0000-0000-00008A570000}"/>
    <cellStyle name="Comma 2 137" xfId="22612" hidden="1" xr:uid="{00000000-0005-0000-0000-000057580000}"/>
    <cellStyle name="Comma 2 137" xfId="22693" hidden="1" xr:uid="{00000000-0005-0000-0000-0000A8580000}"/>
    <cellStyle name="Comma 2 137" xfId="23330" hidden="1" xr:uid="{00000000-0005-0000-0000-0000255B0000}"/>
    <cellStyle name="Comma 2 137" xfId="23859" hidden="1" xr:uid="{00000000-0005-0000-0000-0000365D0000}"/>
    <cellStyle name="Comma 2 137" xfId="24131" hidden="1" xr:uid="{00000000-0005-0000-0000-0000465E0000}"/>
    <cellStyle name="Comma 2 137" xfId="24336" hidden="1" xr:uid="{00000000-0005-0000-0000-0000135F0000}"/>
    <cellStyle name="Comma 2 137" xfId="24416" hidden="1" xr:uid="{00000000-0005-0000-0000-0000635F0000}"/>
    <cellStyle name="Comma 2 137" xfId="25038" hidden="1" xr:uid="{00000000-0005-0000-0000-0000D1610000}"/>
    <cellStyle name="Comma 2 137" xfId="25566" hidden="1" xr:uid="{00000000-0005-0000-0000-0000E1630000}"/>
    <cellStyle name="Comma 2 137" xfId="25838" hidden="1" xr:uid="{00000000-0005-0000-0000-0000F1640000}"/>
    <cellStyle name="Comma 2 137" xfId="26043" hidden="1" xr:uid="{00000000-0005-0000-0000-0000BE650000}"/>
    <cellStyle name="Comma 2 137" xfId="26118" hidden="1" xr:uid="{00000000-0005-0000-0000-000009660000}"/>
    <cellStyle name="Comma 2 137" xfId="26732" hidden="1" xr:uid="{00000000-0005-0000-0000-00006F680000}"/>
    <cellStyle name="Comma 2 137" xfId="27260" hidden="1" xr:uid="{00000000-0005-0000-0000-00007F6A0000}"/>
    <cellStyle name="Comma 2 137" xfId="27532" hidden="1" xr:uid="{00000000-0005-0000-0000-00008F6B0000}"/>
    <cellStyle name="Comma 2 137" xfId="27737" hidden="1" xr:uid="{00000000-0005-0000-0000-00005C6C0000}"/>
    <cellStyle name="Comma 2 137" xfId="27804" hidden="1" xr:uid="{00000000-0005-0000-0000-00009F6C0000}"/>
    <cellStyle name="Comma 2 137" xfId="28396" hidden="1" xr:uid="{00000000-0005-0000-0000-0000EF6E0000}"/>
    <cellStyle name="Comma 2 137" xfId="28921" hidden="1" xr:uid="{00000000-0005-0000-0000-0000FC700000}"/>
    <cellStyle name="Comma 2 137" xfId="29193" hidden="1" xr:uid="{00000000-0005-0000-0000-00000C720000}"/>
    <cellStyle name="Comma 2 137" xfId="29398" hidden="1" xr:uid="{00000000-0005-0000-0000-0000D9720000}"/>
    <cellStyle name="Comma 2 137" xfId="29459" hidden="1" xr:uid="{00000000-0005-0000-0000-000016730000}"/>
    <cellStyle name="Comma 2 137" xfId="30031" hidden="1" xr:uid="{00000000-0005-0000-0000-000052750000}"/>
    <cellStyle name="Comma 2 137" xfId="30556" hidden="1" xr:uid="{00000000-0005-0000-0000-00005F770000}"/>
    <cellStyle name="Comma 2 137" xfId="30828" hidden="1" xr:uid="{00000000-0005-0000-0000-00006F780000}"/>
    <cellStyle name="Comma 2 137" xfId="31033" hidden="1" xr:uid="{00000000-0005-0000-0000-00003C790000}"/>
    <cellStyle name="Comma 2 137" xfId="31068" hidden="1" xr:uid="{00000000-0005-0000-0000-00005F790000}"/>
    <cellStyle name="Comma 2 137" xfId="31556" hidden="1" xr:uid="{00000000-0005-0000-0000-0000477B0000}"/>
    <cellStyle name="Comma 2 137" xfId="32982" hidden="1" xr:uid="{77891879-090D-4D9D-8B51-D98F8C7F0CBF}"/>
    <cellStyle name="Comma 2 137" xfId="33617" hidden="1" xr:uid="{42AEE39D-F516-49EE-A794-FD9A7A0C87B5}"/>
    <cellStyle name="Comma 2 137" xfId="34139" hidden="1" xr:uid="{23D2E4B5-D2BB-4035-8BEF-77E562A40916}"/>
    <cellStyle name="Comma 2 137" xfId="34411" hidden="1" xr:uid="{F3C82CF9-CA88-47A5-8871-5029E38B0B0C}"/>
    <cellStyle name="Comma 2 137" xfId="34616" hidden="1" xr:uid="{461DD2AB-8395-46E6-B338-65A0FC3DF9E2}"/>
    <cellStyle name="Comma 2 137" xfId="36739" hidden="1" xr:uid="{18976511-A1C1-488A-9873-70B5F30AD545}"/>
    <cellStyle name="Comma 2 137" xfId="37400" hidden="1" xr:uid="{133867BD-B43F-4C32-ABCE-06264B42C689}"/>
    <cellStyle name="Comma 2 137" xfId="37930" hidden="1" xr:uid="{C9CF051D-4333-404F-B60A-4C5261FF73B0}"/>
    <cellStyle name="Comma 2 137" xfId="38202" hidden="1" xr:uid="{DE992C0D-09F2-4BA9-A3C6-1390532E362A}"/>
    <cellStyle name="Comma 2 137" xfId="38407" hidden="1" xr:uid="{22074E05-8E15-42C9-AB93-68540D3D7D59}"/>
    <cellStyle name="Comma 2 137" xfId="38958" hidden="1" xr:uid="{99E6D3C1-BD67-46D0-86A0-EDA1959AB373}"/>
    <cellStyle name="Comma 2 137" xfId="39619" hidden="1" xr:uid="{569B19B6-1ECB-4A75-BEAB-88F8350FCAC5}"/>
    <cellStyle name="Comma 2 137" xfId="40149" hidden="1" xr:uid="{28257F11-C08E-422D-AB52-651309863841}"/>
    <cellStyle name="Comma 2 137" xfId="40421" hidden="1" xr:uid="{F69269D7-DDDC-4C32-979E-99B866C66999}"/>
    <cellStyle name="Comma 2 137" xfId="40626" hidden="1" xr:uid="{CDDAF6BE-454B-481C-B2FD-3B753BC4720A}"/>
    <cellStyle name="Comma 2 137" xfId="40714" hidden="1" xr:uid="{B6A01D17-5579-4652-8B1B-3B1D84CAE3F9}"/>
    <cellStyle name="Comma 2 137" xfId="41375" hidden="1" xr:uid="{5E753618-A851-40D9-9848-CBE45D43DB00}"/>
    <cellStyle name="Comma 2 137" xfId="41905" hidden="1" xr:uid="{38CFE2EC-7A01-44DF-A413-AE4F1B078178}"/>
    <cellStyle name="Comma 2 137" xfId="42177" hidden="1" xr:uid="{96C2172E-C663-44F4-9DEA-266E759E1E94}"/>
    <cellStyle name="Comma 2 137" xfId="42382" hidden="1" xr:uid="{56213344-CC49-49C0-9BB6-320122B4A859}"/>
    <cellStyle name="Comma 2 137" xfId="42470" hidden="1" xr:uid="{CD9FEB8E-9318-49A1-97A0-18DDA37F89A0}"/>
    <cellStyle name="Comma 2 137" xfId="43131" hidden="1" xr:uid="{B3A2C19D-DE40-4347-AC05-54350D8772C9}"/>
    <cellStyle name="Comma 2 137" xfId="43661" hidden="1" xr:uid="{5718DFF8-EA41-4545-83FC-65953E4D4699}"/>
    <cellStyle name="Comma 2 137" xfId="43933" hidden="1" xr:uid="{2BF4770D-AC2B-4DB4-89F5-69C3AA043A0E}"/>
    <cellStyle name="Comma 2 137" xfId="44138" hidden="1" xr:uid="{06AB2512-19D8-4BA9-A595-1E6BC47A783D}"/>
    <cellStyle name="Comma 2 137" xfId="44226" hidden="1" xr:uid="{2C7DAC3E-C007-4BA6-B1C2-4188DAB857DA}"/>
    <cellStyle name="Comma 2 137" xfId="44887" hidden="1" xr:uid="{9F85B896-AD4E-4DB9-8BAB-3CD34671CFF3}"/>
    <cellStyle name="Comma 2 137" xfId="45417" hidden="1" xr:uid="{95784E9A-E5AF-4700-8D94-F1E9F1DDAEFC}"/>
    <cellStyle name="Comma 2 137" xfId="45689" hidden="1" xr:uid="{5F646133-C490-41E1-8E74-7F3725B4B7E4}"/>
    <cellStyle name="Comma 2 137" xfId="45894" hidden="1" xr:uid="{E61F56B6-050A-49DD-8B0A-4390B448E06C}"/>
    <cellStyle name="Comma 2 137" xfId="45982" hidden="1" xr:uid="{C0E739DB-6266-4FB6-B771-4CC8F43AD5C9}"/>
    <cellStyle name="Comma 2 137" xfId="46643" hidden="1" xr:uid="{6792B0F3-7F35-4950-A225-FFF5C2BA5A40}"/>
    <cellStyle name="Comma 2 137" xfId="47173" hidden="1" xr:uid="{8BBFB4C3-0821-49B6-A514-C1CAC339DA3E}"/>
    <cellStyle name="Comma 2 137" xfId="47445" hidden="1" xr:uid="{FA11DFB8-D08E-4A69-812A-B4FBEDFF5365}"/>
    <cellStyle name="Comma 2 137" xfId="47650" hidden="1" xr:uid="{6C9775A7-CB8C-4EA9-B617-473126CC132D}"/>
    <cellStyle name="Comma 2 137" xfId="47738" hidden="1" xr:uid="{068CBFA4-D360-48F1-93B0-C938AA8E9DEB}"/>
    <cellStyle name="Comma 2 137" xfId="48396" hidden="1" xr:uid="{C92BB177-7379-45E1-AFE6-D07FD992F171}"/>
    <cellStyle name="Comma 2 137" xfId="48926" hidden="1" xr:uid="{39C936D8-15F7-4E19-A226-D3CA3EF8E786}"/>
    <cellStyle name="Comma 2 137" xfId="49198" hidden="1" xr:uid="{54041910-AD19-46C6-93FB-53914D9AC619}"/>
    <cellStyle name="Comma 2 137" xfId="49403" hidden="1" xr:uid="{5E83B8E8-F170-4948-BF55-A54F927EED30}"/>
    <cellStyle name="Comma 2 137" xfId="49490" hidden="1" xr:uid="{F67C7573-6E8A-4BB0-A6C5-A3312EFD2D4B}"/>
    <cellStyle name="Comma 2 137" xfId="50146" hidden="1" xr:uid="{342D942F-5B52-4ECA-859B-B38F09F1F910}"/>
    <cellStyle name="Comma 2 137" xfId="50676" hidden="1" xr:uid="{376E7FAB-BCFD-477D-8527-C96E3D707F60}"/>
    <cellStyle name="Comma 2 137" xfId="50948" hidden="1" xr:uid="{CC32146A-CCA4-435C-A6BD-45F2F7A7F170}"/>
    <cellStyle name="Comma 2 137" xfId="51153" hidden="1" xr:uid="{9C6ED99F-77F0-4414-9001-3954D2FDB81D}"/>
    <cellStyle name="Comma 2 137" xfId="51239" hidden="1" xr:uid="{13A9810B-418E-4CFC-97A0-EFBE04699A79}"/>
    <cellStyle name="Comma 2 137" xfId="51890" hidden="1" xr:uid="{77694CBA-0795-4B2A-8A88-6BDF92AF9669}"/>
    <cellStyle name="Comma 2 137" xfId="52420" hidden="1" xr:uid="{413DFE4F-365E-4EAB-9D0C-02CABAAF4327}"/>
    <cellStyle name="Comma 2 137" xfId="52692" hidden="1" xr:uid="{511DE7B8-25BC-456E-AD88-5CA5764F50A5}"/>
    <cellStyle name="Comma 2 137" xfId="52897" hidden="1" xr:uid="{0D95C91F-5277-4105-9D2D-365D0C0F1934}"/>
    <cellStyle name="Comma 2 137" xfId="52982" hidden="1" xr:uid="{9C1C96FD-5628-4A23-8949-CE73DEB6C558}"/>
    <cellStyle name="Comma 2 137" xfId="53624" hidden="1" xr:uid="{3FF3284B-D3C3-4322-9F1C-890CCE7B9F8B}"/>
    <cellStyle name="Comma 2 137" xfId="54154" hidden="1" xr:uid="{A1722D56-DD22-4ED6-8D29-65E008093BF4}"/>
    <cellStyle name="Comma 2 137" xfId="54426" hidden="1" xr:uid="{1D412176-DC47-4D8A-8238-FA66C2B2C182}"/>
    <cellStyle name="Comma 2 137" xfId="54631" hidden="1" xr:uid="{0962B049-3553-48C9-9579-F21DA64B8C8A}"/>
    <cellStyle name="Comma 2 137" xfId="54712" hidden="1" xr:uid="{79293FA8-862A-4D87-861A-36FF4B612041}"/>
    <cellStyle name="Comma 2 137" xfId="55349" hidden="1" xr:uid="{3BB027B8-4EAB-40F8-B257-DFE83F1D4B5D}"/>
    <cellStyle name="Comma 2 137" xfId="55878" hidden="1" xr:uid="{34B08D71-6B4D-467D-B16B-3031975757EF}"/>
    <cellStyle name="Comma 2 137" xfId="56150" hidden="1" xr:uid="{1FBE9197-769A-4145-8FA7-9FE896E08EFD}"/>
    <cellStyle name="Comma 2 137" xfId="56355" hidden="1" xr:uid="{2D0B60D5-3794-4AB8-9586-34C690C41DEF}"/>
    <cellStyle name="Comma 2 137" xfId="56435" hidden="1" xr:uid="{BA6B4932-6D65-4235-A3D8-737490252043}"/>
    <cellStyle name="Comma 2 137" xfId="57057" hidden="1" xr:uid="{29AAF546-11C6-47FF-B165-BA5B9C835537}"/>
    <cellStyle name="Comma 2 137" xfId="57585" hidden="1" xr:uid="{A8D86B96-3B49-4FEF-B6C7-349BAC01BD04}"/>
    <cellStyle name="Comma 2 137" xfId="57857" hidden="1" xr:uid="{57E256A8-B110-4349-BE73-706373D1ED41}"/>
    <cellStyle name="Comma 2 137" xfId="58062" hidden="1" xr:uid="{8BB6F3FA-D3A0-4F51-BEA1-B953C45CB4EA}"/>
    <cellStyle name="Comma 2 137" xfId="58137" hidden="1" xr:uid="{189890B7-5C1D-41B3-8AA9-B6417971A9CC}"/>
    <cellStyle name="Comma 2 137" xfId="58751" hidden="1" xr:uid="{0F5D60CF-1B10-416A-8B05-C4B1EACFDDC2}"/>
    <cellStyle name="Comma 2 137" xfId="59279" hidden="1" xr:uid="{05C55ABB-3277-4420-A44E-59E508026345}"/>
    <cellStyle name="Comma 2 137" xfId="59551" hidden="1" xr:uid="{175C28E5-1C1D-4B5E-B607-EEC0F7934EBD}"/>
    <cellStyle name="Comma 2 137" xfId="59756" hidden="1" xr:uid="{AE1EC95F-79F8-4F3F-9FF6-B90F07507987}"/>
    <cellStyle name="Comma 2 137" xfId="59823" hidden="1" xr:uid="{73A624DD-DA8E-47E7-A0B7-CA6418F459B6}"/>
    <cellStyle name="Comma 2 137" xfId="60415" hidden="1" xr:uid="{ED54261D-65E2-49F0-A49E-E4A0926A39E4}"/>
    <cellStyle name="Comma 2 137" xfId="60940" hidden="1" xr:uid="{6B0E5808-1386-4E0A-AF6A-8C2537B51289}"/>
    <cellStyle name="Comma 2 137" xfId="61212" hidden="1" xr:uid="{1AC16A3E-83EF-41AB-BBB9-F8EB62BAFFA0}"/>
    <cellStyle name="Comma 2 137" xfId="61417" hidden="1" xr:uid="{ADB680F9-6079-44C1-8A0D-942F475F77D3}"/>
    <cellStyle name="Comma 2 137" xfId="61478" hidden="1" xr:uid="{839058A7-9B2B-4A9F-831C-BDAABA42270C}"/>
    <cellStyle name="Comma 2 137" xfId="62050" hidden="1" xr:uid="{FF05E0E6-0E1B-4735-AB73-2896819DEEDA}"/>
    <cellStyle name="Comma 2 137" xfId="62575" hidden="1" xr:uid="{731744C5-B072-4635-9FA2-04F9AD572492}"/>
    <cellStyle name="Comma 2 137" xfId="62847" hidden="1" xr:uid="{31A05915-561F-43FD-8592-6F8C0F136F3C}"/>
    <cellStyle name="Comma 2 137" xfId="63052" hidden="1" xr:uid="{89B99732-BD52-4AE2-82F9-359F07B6F027}"/>
    <cellStyle name="Comma 2 137" xfId="63087" hidden="1" xr:uid="{E405F92F-72F7-4007-989E-66DEC490C6E9}"/>
    <cellStyle name="Comma 2 137" xfId="63575" hidden="1" xr:uid="{CE329AF4-5166-4D21-925A-7DBD3295D229}"/>
    <cellStyle name="Comma 2 138" xfId="932" hidden="1" xr:uid="{00000000-0005-0000-0000-0000A7030000}"/>
    <cellStyle name="Comma 2 138" xfId="1587" hidden="1" xr:uid="{00000000-0005-0000-0000-000036060000}"/>
    <cellStyle name="Comma 2 138" xfId="2111" hidden="1" xr:uid="{00000000-0005-0000-0000-000042080000}"/>
    <cellStyle name="Comma 2 138" xfId="2383" hidden="1" xr:uid="{00000000-0005-0000-0000-000052090000}"/>
    <cellStyle name="Comma 2 138" xfId="2588" hidden="1" xr:uid="{00000000-0005-0000-0000-00001F0A0000}"/>
    <cellStyle name="Comma 2 138" xfId="4723" hidden="1" xr:uid="{00000000-0005-0000-0000-000076120000}"/>
    <cellStyle name="Comma 2 138" xfId="5384" hidden="1" xr:uid="{00000000-0005-0000-0000-00000B150000}"/>
    <cellStyle name="Comma 2 138" xfId="5913" hidden="1" xr:uid="{00000000-0005-0000-0000-00001C170000}"/>
    <cellStyle name="Comma 2 138" xfId="6185" hidden="1" xr:uid="{00000000-0005-0000-0000-00002C180000}"/>
    <cellStyle name="Comma 2 138" xfId="6390" hidden="1" xr:uid="{00000000-0005-0000-0000-0000F9180000}"/>
    <cellStyle name="Comma 2 138" xfId="6942" hidden="1" xr:uid="{00000000-0005-0000-0000-0000211B0000}"/>
    <cellStyle name="Comma 2 138" xfId="7603" hidden="1" xr:uid="{00000000-0005-0000-0000-0000B61D0000}"/>
    <cellStyle name="Comma 2 138" xfId="8132" hidden="1" xr:uid="{00000000-0005-0000-0000-0000C71F0000}"/>
    <cellStyle name="Comma 2 138" xfId="8404" hidden="1" xr:uid="{00000000-0005-0000-0000-0000D7200000}"/>
    <cellStyle name="Comma 2 138" xfId="8609" hidden="1" xr:uid="{00000000-0005-0000-0000-0000A4210000}"/>
    <cellStyle name="Comma 2 138" xfId="8698" hidden="1" xr:uid="{00000000-0005-0000-0000-0000FD210000}"/>
    <cellStyle name="Comma 2 138" xfId="9359" hidden="1" xr:uid="{00000000-0005-0000-0000-000092240000}"/>
    <cellStyle name="Comma 2 138" xfId="9888" hidden="1" xr:uid="{00000000-0005-0000-0000-0000A3260000}"/>
    <cellStyle name="Comma 2 138" xfId="10160" hidden="1" xr:uid="{00000000-0005-0000-0000-0000B3270000}"/>
    <cellStyle name="Comma 2 138" xfId="10365" hidden="1" xr:uid="{00000000-0005-0000-0000-000080280000}"/>
    <cellStyle name="Comma 2 138" xfId="10454" hidden="1" xr:uid="{00000000-0005-0000-0000-0000D9280000}"/>
    <cellStyle name="Comma 2 138" xfId="11115" hidden="1" xr:uid="{00000000-0005-0000-0000-00006E2B0000}"/>
    <cellStyle name="Comma 2 138" xfId="11644" hidden="1" xr:uid="{00000000-0005-0000-0000-00007F2D0000}"/>
    <cellStyle name="Comma 2 138" xfId="11916" hidden="1" xr:uid="{00000000-0005-0000-0000-00008F2E0000}"/>
    <cellStyle name="Comma 2 138" xfId="12121" hidden="1" xr:uid="{00000000-0005-0000-0000-00005C2F0000}"/>
    <cellStyle name="Comma 2 138" xfId="12210" hidden="1" xr:uid="{00000000-0005-0000-0000-0000B52F0000}"/>
    <cellStyle name="Comma 2 138" xfId="12871" hidden="1" xr:uid="{00000000-0005-0000-0000-00004A320000}"/>
    <cellStyle name="Comma 2 138" xfId="13400" hidden="1" xr:uid="{00000000-0005-0000-0000-00005B340000}"/>
    <cellStyle name="Comma 2 138" xfId="13672" hidden="1" xr:uid="{00000000-0005-0000-0000-00006B350000}"/>
    <cellStyle name="Comma 2 138" xfId="13877" hidden="1" xr:uid="{00000000-0005-0000-0000-000038360000}"/>
    <cellStyle name="Comma 2 138" xfId="13966" hidden="1" xr:uid="{00000000-0005-0000-0000-000091360000}"/>
    <cellStyle name="Comma 2 138" xfId="14627" hidden="1" xr:uid="{00000000-0005-0000-0000-000026390000}"/>
    <cellStyle name="Comma 2 138" xfId="15156" hidden="1" xr:uid="{00000000-0005-0000-0000-0000373B0000}"/>
    <cellStyle name="Comma 2 138" xfId="15428" hidden="1" xr:uid="{00000000-0005-0000-0000-0000473C0000}"/>
    <cellStyle name="Comma 2 138" xfId="15633" hidden="1" xr:uid="{00000000-0005-0000-0000-0000143D0000}"/>
    <cellStyle name="Comma 2 138" xfId="15722" hidden="1" xr:uid="{00000000-0005-0000-0000-00006D3D0000}"/>
    <cellStyle name="Comma 2 138" xfId="16380" hidden="1" xr:uid="{00000000-0005-0000-0000-0000FF3F0000}"/>
    <cellStyle name="Comma 2 138" xfId="16909" hidden="1" xr:uid="{00000000-0005-0000-0000-000010420000}"/>
    <cellStyle name="Comma 2 138" xfId="17181" hidden="1" xr:uid="{00000000-0005-0000-0000-000020430000}"/>
    <cellStyle name="Comma 2 138" xfId="17386" hidden="1" xr:uid="{00000000-0005-0000-0000-0000ED430000}"/>
    <cellStyle name="Comma 2 138" xfId="17474" hidden="1" xr:uid="{00000000-0005-0000-0000-000045440000}"/>
    <cellStyle name="Comma 2 138" xfId="18130" hidden="1" xr:uid="{00000000-0005-0000-0000-0000D5460000}"/>
    <cellStyle name="Comma 2 138" xfId="18659" hidden="1" xr:uid="{00000000-0005-0000-0000-0000E6480000}"/>
    <cellStyle name="Comma 2 138" xfId="18931" hidden="1" xr:uid="{00000000-0005-0000-0000-0000F6490000}"/>
    <cellStyle name="Comma 2 138" xfId="19136" hidden="1" xr:uid="{00000000-0005-0000-0000-0000C34A0000}"/>
    <cellStyle name="Comma 2 138" xfId="19223" hidden="1" xr:uid="{00000000-0005-0000-0000-00001A4B0000}"/>
    <cellStyle name="Comma 2 138" xfId="19874" hidden="1" xr:uid="{00000000-0005-0000-0000-0000A54D0000}"/>
    <cellStyle name="Comma 2 138" xfId="20403" hidden="1" xr:uid="{00000000-0005-0000-0000-0000B64F0000}"/>
    <cellStyle name="Comma 2 138" xfId="20675" hidden="1" xr:uid="{00000000-0005-0000-0000-0000C6500000}"/>
    <cellStyle name="Comma 2 138" xfId="20880" hidden="1" xr:uid="{00000000-0005-0000-0000-000093510000}"/>
    <cellStyle name="Comma 2 138" xfId="20966" hidden="1" xr:uid="{00000000-0005-0000-0000-0000E9510000}"/>
    <cellStyle name="Comma 2 138" xfId="21608" hidden="1" xr:uid="{00000000-0005-0000-0000-00006B540000}"/>
    <cellStyle name="Comma 2 138" xfId="22137" hidden="1" xr:uid="{00000000-0005-0000-0000-00007C560000}"/>
    <cellStyle name="Comma 2 138" xfId="22409" hidden="1" xr:uid="{00000000-0005-0000-0000-00008C570000}"/>
    <cellStyle name="Comma 2 138" xfId="22614" hidden="1" xr:uid="{00000000-0005-0000-0000-000059580000}"/>
    <cellStyle name="Comma 2 138" xfId="22696" hidden="1" xr:uid="{00000000-0005-0000-0000-0000AB580000}"/>
    <cellStyle name="Comma 2 138" xfId="23333" hidden="1" xr:uid="{00000000-0005-0000-0000-0000285B0000}"/>
    <cellStyle name="Comma 2 138" xfId="23861" hidden="1" xr:uid="{00000000-0005-0000-0000-0000385D0000}"/>
    <cellStyle name="Comma 2 138" xfId="24133" hidden="1" xr:uid="{00000000-0005-0000-0000-0000485E0000}"/>
    <cellStyle name="Comma 2 138" xfId="24338" hidden="1" xr:uid="{00000000-0005-0000-0000-0000155F0000}"/>
    <cellStyle name="Comma 2 138" xfId="24419" hidden="1" xr:uid="{00000000-0005-0000-0000-0000665F0000}"/>
    <cellStyle name="Comma 2 138" xfId="25041" hidden="1" xr:uid="{00000000-0005-0000-0000-0000D4610000}"/>
    <cellStyle name="Comma 2 138" xfId="25568" hidden="1" xr:uid="{00000000-0005-0000-0000-0000E3630000}"/>
    <cellStyle name="Comma 2 138" xfId="25840" hidden="1" xr:uid="{00000000-0005-0000-0000-0000F3640000}"/>
    <cellStyle name="Comma 2 138" xfId="26045" hidden="1" xr:uid="{00000000-0005-0000-0000-0000C0650000}"/>
    <cellStyle name="Comma 2 138" xfId="26121" hidden="1" xr:uid="{00000000-0005-0000-0000-00000C660000}"/>
    <cellStyle name="Comma 2 138" xfId="26735" hidden="1" xr:uid="{00000000-0005-0000-0000-000072680000}"/>
    <cellStyle name="Comma 2 138" xfId="27262" hidden="1" xr:uid="{00000000-0005-0000-0000-0000816A0000}"/>
    <cellStyle name="Comma 2 138" xfId="27534" hidden="1" xr:uid="{00000000-0005-0000-0000-0000916B0000}"/>
    <cellStyle name="Comma 2 138" xfId="27739" hidden="1" xr:uid="{00000000-0005-0000-0000-00005E6C0000}"/>
    <cellStyle name="Comma 2 138" xfId="27807" hidden="1" xr:uid="{00000000-0005-0000-0000-0000A26C0000}"/>
    <cellStyle name="Comma 2 138" xfId="28399" hidden="1" xr:uid="{00000000-0005-0000-0000-0000F26E0000}"/>
    <cellStyle name="Comma 2 138" xfId="28923" hidden="1" xr:uid="{00000000-0005-0000-0000-0000FE700000}"/>
    <cellStyle name="Comma 2 138" xfId="29195" hidden="1" xr:uid="{00000000-0005-0000-0000-00000E720000}"/>
    <cellStyle name="Comma 2 138" xfId="29400" hidden="1" xr:uid="{00000000-0005-0000-0000-0000DB720000}"/>
    <cellStyle name="Comma 2 138" xfId="29462" hidden="1" xr:uid="{00000000-0005-0000-0000-000019730000}"/>
    <cellStyle name="Comma 2 138" xfId="30034" hidden="1" xr:uid="{00000000-0005-0000-0000-000055750000}"/>
    <cellStyle name="Comma 2 138" xfId="30558" hidden="1" xr:uid="{00000000-0005-0000-0000-000061770000}"/>
    <cellStyle name="Comma 2 138" xfId="30830" hidden="1" xr:uid="{00000000-0005-0000-0000-000071780000}"/>
    <cellStyle name="Comma 2 138" xfId="31035" hidden="1" xr:uid="{00000000-0005-0000-0000-00003E790000}"/>
    <cellStyle name="Comma 2 138" xfId="31069" hidden="1" xr:uid="{00000000-0005-0000-0000-000060790000}"/>
    <cellStyle name="Comma 2 138" xfId="31558" hidden="1" xr:uid="{00000000-0005-0000-0000-0000497B0000}"/>
    <cellStyle name="Comma 2 138" xfId="32985" hidden="1" xr:uid="{CBE4BB51-6E70-4831-AE72-DA0E3485207F}"/>
    <cellStyle name="Comma 2 138" xfId="33620" hidden="1" xr:uid="{9907002A-9277-4FC6-9889-9EE35B944BF1}"/>
    <cellStyle name="Comma 2 138" xfId="34141" hidden="1" xr:uid="{D86C45BF-2059-414B-B9F4-1B7C600B566C}"/>
    <cellStyle name="Comma 2 138" xfId="34413" hidden="1" xr:uid="{0CFF8CF1-08EF-48BB-A291-CDDA2AFC3E1D}"/>
    <cellStyle name="Comma 2 138" xfId="34618" hidden="1" xr:uid="{04C9B786-505F-4837-8C2A-F1E5BF6D8967}"/>
    <cellStyle name="Comma 2 138" xfId="36742" hidden="1" xr:uid="{DE6605A3-07B6-4194-850F-B67A3607F67F}"/>
    <cellStyle name="Comma 2 138" xfId="37403" hidden="1" xr:uid="{D4BC2A2A-690D-4534-B3ED-816816B019A7}"/>
    <cellStyle name="Comma 2 138" xfId="37932" hidden="1" xr:uid="{2847197E-707E-4FC1-9DA5-85A899B0E8B7}"/>
    <cellStyle name="Comma 2 138" xfId="38204" hidden="1" xr:uid="{88D17985-7357-4637-9BC2-D5C33351924B}"/>
    <cellStyle name="Comma 2 138" xfId="38409" hidden="1" xr:uid="{3F239121-2E1F-4A96-A415-EF8FE06DC057}"/>
    <cellStyle name="Comma 2 138" xfId="38961" hidden="1" xr:uid="{D5F0BA60-B051-4243-99A9-4662CE2E6D1A}"/>
    <cellStyle name="Comma 2 138" xfId="39622" hidden="1" xr:uid="{9F7EC74B-714A-4424-8FCF-B9E5823DA5DE}"/>
    <cellStyle name="Comma 2 138" xfId="40151" hidden="1" xr:uid="{3E2C48FB-FCC1-4615-BD79-03F45282FF13}"/>
    <cellStyle name="Comma 2 138" xfId="40423" hidden="1" xr:uid="{CA06D385-73A7-4AAD-A42B-0468D6F7FD29}"/>
    <cellStyle name="Comma 2 138" xfId="40628" hidden="1" xr:uid="{7C0BF9A2-143E-474D-8902-B8CA4B294EBD}"/>
    <cellStyle name="Comma 2 138" xfId="40717" hidden="1" xr:uid="{1A9E486D-A137-4058-BAEE-6781FA48D69E}"/>
    <cellStyle name="Comma 2 138" xfId="41378" hidden="1" xr:uid="{ECA4E2B4-E51B-4CE6-8F65-74BCE144CB32}"/>
    <cellStyle name="Comma 2 138" xfId="41907" hidden="1" xr:uid="{3C5609B0-4FDD-4386-96C3-CFF7ED506B55}"/>
    <cellStyle name="Comma 2 138" xfId="42179" hidden="1" xr:uid="{C3ADF8D4-68A7-4197-8D2D-84452D358CFA}"/>
    <cellStyle name="Comma 2 138" xfId="42384" hidden="1" xr:uid="{2504F253-1D40-47C4-A655-A1E33A75EB29}"/>
    <cellStyle name="Comma 2 138" xfId="42473" hidden="1" xr:uid="{C35842C4-F295-4CEB-9776-3CFEF4CFFD71}"/>
    <cellStyle name="Comma 2 138" xfId="43134" hidden="1" xr:uid="{23332BD9-C76E-462B-AA05-0C653BB917DE}"/>
    <cellStyle name="Comma 2 138" xfId="43663" hidden="1" xr:uid="{CDF5DA17-B82D-4A85-B537-D04A32EC8703}"/>
    <cellStyle name="Comma 2 138" xfId="43935" hidden="1" xr:uid="{EDAA11DF-151C-4D32-9B71-536412A19FA4}"/>
    <cellStyle name="Comma 2 138" xfId="44140" hidden="1" xr:uid="{AF426823-87A5-4F4F-87C1-581AFC5D4B8F}"/>
    <cellStyle name="Comma 2 138" xfId="44229" hidden="1" xr:uid="{6D9F6A69-F88E-4453-BAFE-A64C8DEE7C2A}"/>
    <cellStyle name="Comma 2 138" xfId="44890" hidden="1" xr:uid="{50376BEA-2D18-446D-8EA7-489BB36E76D4}"/>
    <cellStyle name="Comma 2 138" xfId="45419" hidden="1" xr:uid="{1B58779D-E9E6-4462-9353-A1D68F7CD47E}"/>
    <cellStyle name="Comma 2 138" xfId="45691" hidden="1" xr:uid="{BC3953D4-0572-4379-88A3-E1B8175867BE}"/>
    <cellStyle name="Comma 2 138" xfId="45896" hidden="1" xr:uid="{F237771A-8898-423F-80CF-25B0D9217D3A}"/>
    <cellStyle name="Comma 2 138" xfId="45985" hidden="1" xr:uid="{D48C19D5-A201-402F-85C4-D08747DD96FF}"/>
    <cellStyle name="Comma 2 138" xfId="46646" hidden="1" xr:uid="{A515DDAC-74BC-485E-9354-2987C34EED69}"/>
    <cellStyle name="Comma 2 138" xfId="47175" hidden="1" xr:uid="{7B405DB8-9923-47A0-B3F6-4AB565C6B863}"/>
    <cellStyle name="Comma 2 138" xfId="47447" hidden="1" xr:uid="{463F9552-D8D3-4F71-9525-A4148804FF90}"/>
    <cellStyle name="Comma 2 138" xfId="47652" hidden="1" xr:uid="{7756DE4F-1A3A-421E-AC5B-18CC57855119}"/>
    <cellStyle name="Comma 2 138" xfId="47741" hidden="1" xr:uid="{55828E23-EF55-47DC-8BF6-AA128D8B53AC}"/>
    <cellStyle name="Comma 2 138" xfId="48399" hidden="1" xr:uid="{6A35AEF1-232C-44AE-BC47-3AE696922E66}"/>
    <cellStyle name="Comma 2 138" xfId="48928" hidden="1" xr:uid="{1E673E26-22B9-439D-B5F7-51E142EE7F1B}"/>
    <cellStyle name="Comma 2 138" xfId="49200" hidden="1" xr:uid="{B3F3191E-CC9A-4D14-A1E8-9AB98A72B0BE}"/>
    <cellStyle name="Comma 2 138" xfId="49405" hidden="1" xr:uid="{AFC109C5-F3B2-406D-923C-C51B558213A6}"/>
    <cellStyle name="Comma 2 138" xfId="49493" hidden="1" xr:uid="{43509147-E44B-4738-8BA2-23758AD90EFC}"/>
    <cellStyle name="Comma 2 138" xfId="50149" hidden="1" xr:uid="{B213A46D-653B-492D-9B24-84C293EFA7EB}"/>
    <cellStyle name="Comma 2 138" xfId="50678" hidden="1" xr:uid="{F05D0428-A992-40FA-BEDC-D849E6EAD740}"/>
    <cellStyle name="Comma 2 138" xfId="50950" hidden="1" xr:uid="{A2B74889-7821-4EF6-B39B-FC0D439D47CE}"/>
    <cellStyle name="Comma 2 138" xfId="51155" hidden="1" xr:uid="{81744234-D568-45FD-8219-F3EBA96366B0}"/>
    <cellStyle name="Comma 2 138" xfId="51242" hidden="1" xr:uid="{F8FB39D2-A506-46E8-A9BA-BDDFD1F804AA}"/>
    <cellStyle name="Comma 2 138" xfId="51893" hidden="1" xr:uid="{C7180CFE-A6A5-451D-9C7A-3686514E9314}"/>
    <cellStyle name="Comma 2 138" xfId="52422" hidden="1" xr:uid="{BD457218-2497-4D55-BC75-E9C7D475AFDD}"/>
    <cellStyle name="Comma 2 138" xfId="52694" hidden="1" xr:uid="{9B0C6EBE-AA5B-41E0-85F4-CFE4F7FFD196}"/>
    <cellStyle name="Comma 2 138" xfId="52899" hidden="1" xr:uid="{3FB58298-C3C0-444C-B302-626FDE387CC4}"/>
    <cellStyle name="Comma 2 138" xfId="52985" hidden="1" xr:uid="{D661CF2A-F752-4593-9854-8E01C421C3E8}"/>
    <cellStyle name="Comma 2 138" xfId="53627" hidden="1" xr:uid="{D197E6DC-F572-4B63-BF05-FE6FF31C01D3}"/>
    <cellStyle name="Comma 2 138" xfId="54156" hidden="1" xr:uid="{66DBC17C-2056-426C-980E-721E9F774D65}"/>
    <cellStyle name="Comma 2 138" xfId="54428" hidden="1" xr:uid="{3FFA5AF6-74DE-4E19-8810-BE9C2C41158D}"/>
    <cellStyle name="Comma 2 138" xfId="54633" hidden="1" xr:uid="{DD5DC708-8B7D-4547-9FA4-B30F7298413C}"/>
    <cellStyle name="Comma 2 138" xfId="54715" hidden="1" xr:uid="{5390C4CF-C67C-40E6-87B3-8ADE99C6262A}"/>
    <cellStyle name="Comma 2 138" xfId="55352" hidden="1" xr:uid="{E5DDEB77-DDAC-47FE-B4D3-4EC85AF00066}"/>
    <cellStyle name="Comma 2 138" xfId="55880" hidden="1" xr:uid="{C6A5E39D-EFA8-4482-952B-6E84FBF5B116}"/>
    <cellStyle name="Comma 2 138" xfId="56152" hidden="1" xr:uid="{5C4FFDF3-AA09-4E88-A5EE-507980276BD7}"/>
    <cellStyle name="Comma 2 138" xfId="56357" hidden="1" xr:uid="{F67EE5AA-238B-4AFD-8788-C82F517C5599}"/>
    <cellStyle name="Comma 2 138" xfId="56438" hidden="1" xr:uid="{BC1A7FC5-8E83-4835-965D-62DB9FDEF96E}"/>
    <cellStyle name="Comma 2 138" xfId="57060" hidden="1" xr:uid="{9A185D7F-0AB3-495E-92A9-ADA159064C46}"/>
    <cellStyle name="Comma 2 138" xfId="57587" hidden="1" xr:uid="{88203BBF-DB08-409D-8D87-F49BB72E282C}"/>
    <cellStyle name="Comma 2 138" xfId="57859" hidden="1" xr:uid="{5717AFFD-28FF-42ED-94A1-72C5A4B3BA66}"/>
    <cellStyle name="Comma 2 138" xfId="58064" hidden="1" xr:uid="{E70CF107-A311-45D6-998C-5DC34CA37F4A}"/>
    <cellStyle name="Comma 2 138" xfId="58140" hidden="1" xr:uid="{EB845DBC-9DCB-4FD4-8CFE-F6DD0ACC8052}"/>
    <cellStyle name="Comma 2 138" xfId="58754" hidden="1" xr:uid="{7133F824-17FD-442F-9C43-9F5A6288AF8F}"/>
    <cellStyle name="Comma 2 138" xfId="59281" hidden="1" xr:uid="{B2481951-AA15-464C-8816-8D0BDFE08F71}"/>
    <cellStyle name="Comma 2 138" xfId="59553" hidden="1" xr:uid="{FB9C1F66-B556-46E2-A8FB-4B3951929A12}"/>
    <cellStyle name="Comma 2 138" xfId="59758" hidden="1" xr:uid="{C2EF493E-4D13-4840-91BA-3C70CADD00F7}"/>
    <cellStyle name="Comma 2 138" xfId="59826" hidden="1" xr:uid="{46E16EF4-A49D-43A7-8C2C-DFF81D09FE43}"/>
    <cellStyle name="Comma 2 138" xfId="60418" hidden="1" xr:uid="{30E20630-C07B-46E5-B4B6-3BD5C3229953}"/>
    <cellStyle name="Comma 2 138" xfId="60942" hidden="1" xr:uid="{6389ED76-B8C0-46CB-B4E3-DF550D2F78DC}"/>
    <cellStyle name="Comma 2 138" xfId="61214" hidden="1" xr:uid="{598EA3CC-AFF2-4CEC-AFF9-E76F853F7460}"/>
    <cellStyle name="Comma 2 138" xfId="61419" hidden="1" xr:uid="{F075EF49-0F42-4391-B5E7-F0C68F9D2D92}"/>
    <cellStyle name="Comma 2 138" xfId="61481" hidden="1" xr:uid="{0E512A29-51E1-4740-898D-73DD61513903}"/>
    <cellStyle name="Comma 2 138" xfId="62053" hidden="1" xr:uid="{BAE30FDC-A2A1-40BF-A4D2-B50A5E54B249}"/>
    <cellStyle name="Comma 2 138" xfId="62577" hidden="1" xr:uid="{90C634D9-0D2F-42B3-A7E4-A5D6CAF1CA5F}"/>
    <cellStyle name="Comma 2 138" xfId="62849" hidden="1" xr:uid="{EF9C9CE9-3E37-4C8D-ABF2-30A9FDD66553}"/>
    <cellStyle name="Comma 2 138" xfId="63054" hidden="1" xr:uid="{E149AD2B-3FB3-47D5-980E-5211F740671A}"/>
    <cellStyle name="Comma 2 138" xfId="63088" hidden="1" xr:uid="{887837FD-FBA8-4442-A448-21371F2E94ED}"/>
    <cellStyle name="Comma 2 138" xfId="63577" hidden="1" xr:uid="{3386F127-DA0C-4940-BD08-0CAD3E32259C}"/>
    <cellStyle name="Comma 2 139" xfId="937" hidden="1" xr:uid="{00000000-0005-0000-0000-0000AC030000}"/>
    <cellStyle name="Comma 2 139" xfId="1592" hidden="1" xr:uid="{00000000-0005-0000-0000-00003B060000}"/>
    <cellStyle name="Comma 2 139" xfId="2114" hidden="1" xr:uid="{00000000-0005-0000-0000-000045080000}"/>
    <cellStyle name="Comma 2 139" xfId="2386" hidden="1" xr:uid="{00000000-0005-0000-0000-000055090000}"/>
    <cellStyle name="Comma 2 139" xfId="2591" hidden="1" xr:uid="{00000000-0005-0000-0000-0000220A0000}"/>
    <cellStyle name="Comma 2 139" xfId="4728" hidden="1" xr:uid="{00000000-0005-0000-0000-00007B120000}"/>
    <cellStyle name="Comma 2 139" xfId="5389" hidden="1" xr:uid="{00000000-0005-0000-0000-000010150000}"/>
    <cellStyle name="Comma 2 139" xfId="5916" hidden="1" xr:uid="{00000000-0005-0000-0000-00001F170000}"/>
    <cellStyle name="Comma 2 139" xfId="6188" hidden="1" xr:uid="{00000000-0005-0000-0000-00002F180000}"/>
    <cellStyle name="Comma 2 139" xfId="6393" hidden="1" xr:uid="{00000000-0005-0000-0000-0000FC180000}"/>
    <cellStyle name="Comma 2 139" xfId="6947" hidden="1" xr:uid="{00000000-0005-0000-0000-0000261B0000}"/>
    <cellStyle name="Comma 2 139" xfId="7608" hidden="1" xr:uid="{00000000-0005-0000-0000-0000BB1D0000}"/>
    <cellStyle name="Comma 2 139" xfId="8135" hidden="1" xr:uid="{00000000-0005-0000-0000-0000CA1F0000}"/>
    <cellStyle name="Comma 2 139" xfId="8407" hidden="1" xr:uid="{00000000-0005-0000-0000-0000DA200000}"/>
    <cellStyle name="Comma 2 139" xfId="8612" hidden="1" xr:uid="{00000000-0005-0000-0000-0000A7210000}"/>
    <cellStyle name="Comma 2 139" xfId="8703" hidden="1" xr:uid="{00000000-0005-0000-0000-000002220000}"/>
    <cellStyle name="Comma 2 139" xfId="9364" hidden="1" xr:uid="{00000000-0005-0000-0000-000097240000}"/>
    <cellStyle name="Comma 2 139" xfId="9891" hidden="1" xr:uid="{00000000-0005-0000-0000-0000A6260000}"/>
    <cellStyle name="Comma 2 139" xfId="10163" hidden="1" xr:uid="{00000000-0005-0000-0000-0000B6270000}"/>
    <cellStyle name="Comma 2 139" xfId="10368" hidden="1" xr:uid="{00000000-0005-0000-0000-000083280000}"/>
    <cellStyle name="Comma 2 139" xfId="10459" hidden="1" xr:uid="{00000000-0005-0000-0000-0000DE280000}"/>
    <cellStyle name="Comma 2 139" xfId="11120" hidden="1" xr:uid="{00000000-0005-0000-0000-0000732B0000}"/>
    <cellStyle name="Comma 2 139" xfId="11647" hidden="1" xr:uid="{00000000-0005-0000-0000-0000822D0000}"/>
    <cellStyle name="Comma 2 139" xfId="11919" hidden="1" xr:uid="{00000000-0005-0000-0000-0000922E0000}"/>
    <cellStyle name="Comma 2 139" xfId="12124" hidden="1" xr:uid="{00000000-0005-0000-0000-00005F2F0000}"/>
    <cellStyle name="Comma 2 139" xfId="12215" hidden="1" xr:uid="{00000000-0005-0000-0000-0000BA2F0000}"/>
    <cellStyle name="Comma 2 139" xfId="12876" hidden="1" xr:uid="{00000000-0005-0000-0000-00004F320000}"/>
    <cellStyle name="Comma 2 139" xfId="13403" hidden="1" xr:uid="{00000000-0005-0000-0000-00005E340000}"/>
    <cellStyle name="Comma 2 139" xfId="13675" hidden="1" xr:uid="{00000000-0005-0000-0000-00006E350000}"/>
    <cellStyle name="Comma 2 139" xfId="13880" hidden="1" xr:uid="{00000000-0005-0000-0000-00003B360000}"/>
    <cellStyle name="Comma 2 139" xfId="13971" hidden="1" xr:uid="{00000000-0005-0000-0000-000096360000}"/>
    <cellStyle name="Comma 2 139" xfId="14632" hidden="1" xr:uid="{00000000-0005-0000-0000-00002B390000}"/>
    <cellStyle name="Comma 2 139" xfId="15159" hidden="1" xr:uid="{00000000-0005-0000-0000-00003A3B0000}"/>
    <cellStyle name="Comma 2 139" xfId="15431" hidden="1" xr:uid="{00000000-0005-0000-0000-00004A3C0000}"/>
    <cellStyle name="Comma 2 139" xfId="15636" hidden="1" xr:uid="{00000000-0005-0000-0000-0000173D0000}"/>
    <cellStyle name="Comma 2 139" xfId="15727" hidden="1" xr:uid="{00000000-0005-0000-0000-0000723D0000}"/>
    <cellStyle name="Comma 2 139" xfId="16385" hidden="1" xr:uid="{00000000-0005-0000-0000-000004400000}"/>
    <cellStyle name="Comma 2 139" xfId="16912" hidden="1" xr:uid="{00000000-0005-0000-0000-000013420000}"/>
    <cellStyle name="Comma 2 139" xfId="17184" hidden="1" xr:uid="{00000000-0005-0000-0000-000023430000}"/>
    <cellStyle name="Comma 2 139" xfId="17389" hidden="1" xr:uid="{00000000-0005-0000-0000-0000F0430000}"/>
    <cellStyle name="Comma 2 139" xfId="17479" hidden="1" xr:uid="{00000000-0005-0000-0000-00004A440000}"/>
    <cellStyle name="Comma 2 139" xfId="18135" hidden="1" xr:uid="{00000000-0005-0000-0000-0000DA460000}"/>
    <cellStyle name="Comma 2 139" xfId="18662" hidden="1" xr:uid="{00000000-0005-0000-0000-0000E9480000}"/>
    <cellStyle name="Comma 2 139" xfId="18934" hidden="1" xr:uid="{00000000-0005-0000-0000-0000F9490000}"/>
    <cellStyle name="Comma 2 139" xfId="19139" hidden="1" xr:uid="{00000000-0005-0000-0000-0000C64A0000}"/>
    <cellStyle name="Comma 2 139" xfId="19228" hidden="1" xr:uid="{00000000-0005-0000-0000-00001F4B0000}"/>
    <cellStyle name="Comma 2 139" xfId="19879" hidden="1" xr:uid="{00000000-0005-0000-0000-0000AA4D0000}"/>
    <cellStyle name="Comma 2 139" xfId="20406" hidden="1" xr:uid="{00000000-0005-0000-0000-0000B94F0000}"/>
    <cellStyle name="Comma 2 139" xfId="20678" hidden="1" xr:uid="{00000000-0005-0000-0000-0000C9500000}"/>
    <cellStyle name="Comma 2 139" xfId="20883" hidden="1" xr:uid="{00000000-0005-0000-0000-000096510000}"/>
    <cellStyle name="Comma 2 139" xfId="20971" hidden="1" xr:uid="{00000000-0005-0000-0000-0000EE510000}"/>
    <cellStyle name="Comma 2 139" xfId="21613" hidden="1" xr:uid="{00000000-0005-0000-0000-000070540000}"/>
    <cellStyle name="Comma 2 139" xfId="22140" hidden="1" xr:uid="{00000000-0005-0000-0000-00007F560000}"/>
    <cellStyle name="Comma 2 139" xfId="22412" hidden="1" xr:uid="{00000000-0005-0000-0000-00008F570000}"/>
    <cellStyle name="Comma 2 139" xfId="22617" hidden="1" xr:uid="{00000000-0005-0000-0000-00005C580000}"/>
    <cellStyle name="Comma 2 139" xfId="22701" hidden="1" xr:uid="{00000000-0005-0000-0000-0000B0580000}"/>
    <cellStyle name="Comma 2 139" xfId="23338" hidden="1" xr:uid="{00000000-0005-0000-0000-00002D5B0000}"/>
    <cellStyle name="Comma 2 139" xfId="23864" hidden="1" xr:uid="{00000000-0005-0000-0000-00003B5D0000}"/>
    <cellStyle name="Comma 2 139" xfId="24136" hidden="1" xr:uid="{00000000-0005-0000-0000-00004B5E0000}"/>
    <cellStyle name="Comma 2 139" xfId="24341" hidden="1" xr:uid="{00000000-0005-0000-0000-0000185F0000}"/>
    <cellStyle name="Comma 2 139" xfId="24424" hidden="1" xr:uid="{00000000-0005-0000-0000-00006B5F0000}"/>
    <cellStyle name="Comma 2 139" xfId="25046" hidden="1" xr:uid="{00000000-0005-0000-0000-0000D9610000}"/>
    <cellStyle name="Comma 2 139" xfId="25571" hidden="1" xr:uid="{00000000-0005-0000-0000-0000E6630000}"/>
    <cellStyle name="Comma 2 139" xfId="25843" hidden="1" xr:uid="{00000000-0005-0000-0000-0000F6640000}"/>
    <cellStyle name="Comma 2 139" xfId="26048" hidden="1" xr:uid="{00000000-0005-0000-0000-0000C3650000}"/>
    <cellStyle name="Comma 2 139" xfId="26126" hidden="1" xr:uid="{00000000-0005-0000-0000-000011660000}"/>
    <cellStyle name="Comma 2 139" xfId="26740" hidden="1" xr:uid="{00000000-0005-0000-0000-000077680000}"/>
    <cellStyle name="Comma 2 139" xfId="27265" hidden="1" xr:uid="{00000000-0005-0000-0000-0000846A0000}"/>
    <cellStyle name="Comma 2 139" xfId="27537" hidden="1" xr:uid="{00000000-0005-0000-0000-0000946B0000}"/>
    <cellStyle name="Comma 2 139" xfId="27742" hidden="1" xr:uid="{00000000-0005-0000-0000-0000616C0000}"/>
    <cellStyle name="Comma 2 139" xfId="27811" hidden="1" xr:uid="{00000000-0005-0000-0000-0000A66C0000}"/>
    <cellStyle name="Comma 2 139" xfId="28403" hidden="1" xr:uid="{00000000-0005-0000-0000-0000F66E0000}"/>
    <cellStyle name="Comma 2 139" xfId="28926" hidden="1" xr:uid="{00000000-0005-0000-0000-000001710000}"/>
    <cellStyle name="Comma 2 139" xfId="29198" hidden="1" xr:uid="{00000000-0005-0000-0000-000011720000}"/>
    <cellStyle name="Comma 2 139" xfId="29403" hidden="1" xr:uid="{00000000-0005-0000-0000-0000DE720000}"/>
    <cellStyle name="Comma 2 139" xfId="29465" hidden="1" xr:uid="{00000000-0005-0000-0000-00001C730000}"/>
    <cellStyle name="Comma 2 139" xfId="30038" hidden="1" xr:uid="{00000000-0005-0000-0000-000059750000}"/>
    <cellStyle name="Comma 2 139" xfId="30561" hidden="1" xr:uid="{00000000-0005-0000-0000-000064770000}"/>
    <cellStyle name="Comma 2 139" xfId="30833" hidden="1" xr:uid="{00000000-0005-0000-0000-000074780000}"/>
    <cellStyle name="Comma 2 139" xfId="31038" hidden="1" xr:uid="{00000000-0005-0000-0000-000041790000}"/>
    <cellStyle name="Comma 2 139" xfId="31070" hidden="1" xr:uid="{00000000-0005-0000-0000-000061790000}"/>
    <cellStyle name="Comma 2 139" xfId="31561" hidden="1" xr:uid="{00000000-0005-0000-0000-00004C7B0000}"/>
    <cellStyle name="Comma 2 139" xfId="32990" hidden="1" xr:uid="{EB1AA380-162A-4514-A9BA-6C1BCEFDF3F5}"/>
    <cellStyle name="Comma 2 139" xfId="33625" hidden="1" xr:uid="{A84D6080-173A-41AA-8EDA-E4D74D7CCB67}"/>
    <cellStyle name="Comma 2 139" xfId="34144" hidden="1" xr:uid="{008C4489-422E-494D-9395-52F9B9288DA6}"/>
    <cellStyle name="Comma 2 139" xfId="34416" hidden="1" xr:uid="{6B8DF1AF-3FD4-4548-A86D-350791D31481}"/>
    <cellStyle name="Comma 2 139" xfId="34621" hidden="1" xr:uid="{9A64BCA6-B362-4701-9F2F-3770D90ED4D7}"/>
    <cellStyle name="Comma 2 139" xfId="36747" hidden="1" xr:uid="{4E80E55D-6D52-4768-8069-378CBF23812A}"/>
    <cellStyle name="Comma 2 139" xfId="37408" hidden="1" xr:uid="{AB07EF75-4084-4304-9967-B6FA0F8C2905}"/>
    <cellStyle name="Comma 2 139" xfId="37935" hidden="1" xr:uid="{589040B1-3500-4E9F-AA20-F969EE32E7C4}"/>
    <cellStyle name="Comma 2 139" xfId="38207" hidden="1" xr:uid="{7A5DEDD1-C1EB-423A-97A3-CE5B04839BDD}"/>
    <cellStyle name="Comma 2 139" xfId="38412" hidden="1" xr:uid="{6D319132-707D-41F7-9B56-FC98C585DE7E}"/>
    <cellStyle name="Comma 2 139" xfId="38966" hidden="1" xr:uid="{56952465-0697-4446-BD0F-F62CB365FAF8}"/>
    <cellStyle name="Comma 2 139" xfId="39627" hidden="1" xr:uid="{63A35434-0784-4BA5-AD5E-7F9C08FD5831}"/>
    <cellStyle name="Comma 2 139" xfId="40154" hidden="1" xr:uid="{AB02E4DE-C5B8-4144-8DA3-263D1F7F12BD}"/>
    <cellStyle name="Comma 2 139" xfId="40426" hidden="1" xr:uid="{DBBA6FBB-659A-48DA-82B2-F983CDFD4C5B}"/>
    <cellStyle name="Comma 2 139" xfId="40631" hidden="1" xr:uid="{D89A11D7-E4CB-4043-8E96-DE2DD2B932CB}"/>
    <cellStyle name="Comma 2 139" xfId="40722" hidden="1" xr:uid="{53CF7F03-C525-4811-9AA6-5734829366B8}"/>
    <cellStyle name="Comma 2 139" xfId="41383" hidden="1" xr:uid="{5638799B-5738-489C-9016-E0FF91F1C8B7}"/>
    <cellStyle name="Comma 2 139" xfId="41910" hidden="1" xr:uid="{D802F56A-9933-4888-B152-2B25AF32ED7D}"/>
    <cellStyle name="Comma 2 139" xfId="42182" hidden="1" xr:uid="{93D5A8F2-31A1-4545-A85A-B3E170D0B50B}"/>
    <cellStyle name="Comma 2 139" xfId="42387" hidden="1" xr:uid="{A30B6FD2-DEF7-4076-9941-8EC679C1E6C6}"/>
    <cellStyle name="Comma 2 139" xfId="42478" hidden="1" xr:uid="{1CEC0275-DB28-4651-AC2E-BD45EC87CE69}"/>
    <cellStyle name="Comma 2 139" xfId="43139" hidden="1" xr:uid="{BFB3B2D8-B7A2-4D17-9A2E-F9A3934110B9}"/>
    <cellStyle name="Comma 2 139" xfId="43666" hidden="1" xr:uid="{4B0AB444-1AA9-4BE5-A4F6-13B8AAD1B4F1}"/>
    <cellStyle name="Comma 2 139" xfId="43938" hidden="1" xr:uid="{D08FAC1F-E87C-4294-8CC7-F91D39E1FB3E}"/>
    <cellStyle name="Comma 2 139" xfId="44143" hidden="1" xr:uid="{866B7344-89A0-4E37-98C4-467069A82B6F}"/>
    <cellStyle name="Comma 2 139" xfId="44234" hidden="1" xr:uid="{23AE794B-4104-4417-9D87-35AC237EAAE1}"/>
    <cellStyle name="Comma 2 139" xfId="44895" hidden="1" xr:uid="{C88E8C6C-E881-4352-9007-046468AA824D}"/>
    <cellStyle name="Comma 2 139" xfId="45422" hidden="1" xr:uid="{7FF0141A-D952-4453-97B3-08F180275B4E}"/>
    <cellStyle name="Comma 2 139" xfId="45694" hidden="1" xr:uid="{D79D7C94-F576-4C24-A9EE-BB83E950D6BD}"/>
    <cellStyle name="Comma 2 139" xfId="45899" hidden="1" xr:uid="{12A8E5EA-3AE6-4D8C-B388-C3C51C900987}"/>
    <cellStyle name="Comma 2 139" xfId="45990" hidden="1" xr:uid="{955EAFF0-1613-4955-9D4D-11F67DE77123}"/>
    <cellStyle name="Comma 2 139" xfId="46651" hidden="1" xr:uid="{A2963B73-ED30-4749-AFBF-9E7B40EC3882}"/>
    <cellStyle name="Comma 2 139" xfId="47178" hidden="1" xr:uid="{A7939C0F-43E0-477D-AE33-A53CCA5E5988}"/>
    <cellStyle name="Comma 2 139" xfId="47450" hidden="1" xr:uid="{DB7C4722-C9AE-40F4-88F5-FD3EDA723CD5}"/>
    <cellStyle name="Comma 2 139" xfId="47655" hidden="1" xr:uid="{28B591CD-F791-4D7C-B42E-6F0D3F132AA7}"/>
    <cellStyle name="Comma 2 139" xfId="47746" hidden="1" xr:uid="{D4048B73-11AC-43B0-8412-3432978E37AC}"/>
    <cellStyle name="Comma 2 139" xfId="48404" hidden="1" xr:uid="{FEC823DC-0D35-4549-8909-6AB2A4671B15}"/>
    <cellStyle name="Comma 2 139" xfId="48931" hidden="1" xr:uid="{BB6E9007-D1C6-4416-A1C8-52E16F33B231}"/>
    <cellStyle name="Comma 2 139" xfId="49203" hidden="1" xr:uid="{B18560CA-FC11-4FF0-8105-B7936BC171D5}"/>
    <cellStyle name="Comma 2 139" xfId="49408" hidden="1" xr:uid="{7B9B16FA-0967-4072-A34E-2BF794C123A4}"/>
    <cellStyle name="Comma 2 139" xfId="49498" hidden="1" xr:uid="{D78BCDAB-842F-4803-88F9-194D4B0526E5}"/>
    <cellStyle name="Comma 2 139" xfId="50154" hidden="1" xr:uid="{572645B1-823B-4396-98B5-FA93EBA096BB}"/>
    <cellStyle name="Comma 2 139" xfId="50681" hidden="1" xr:uid="{AF98C77A-82EA-481A-B8BA-AF1AD6174E4E}"/>
    <cellStyle name="Comma 2 139" xfId="50953" hidden="1" xr:uid="{D5D74D24-8FC4-48AD-8931-C1B540158C48}"/>
    <cellStyle name="Comma 2 139" xfId="51158" hidden="1" xr:uid="{0DE3E7BC-6254-48BA-BD72-3695AA094643}"/>
    <cellStyle name="Comma 2 139" xfId="51247" hidden="1" xr:uid="{A3D7B282-17A7-42C0-8997-48959834AEF6}"/>
    <cellStyle name="Comma 2 139" xfId="51898" hidden="1" xr:uid="{CA12037D-3E07-4C6C-848A-C88E8903E91C}"/>
    <cellStyle name="Comma 2 139" xfId="52425" hidden="1" xr:uid="{B42E59E2-97C3-4724-BC03-557102C48EAB}"/>
    <cellStyle name="Comma 2 139" xfId="52697" hidden="1" xr:uid="{0AC04DDA-14AE-4C3F-9644-019DCD60D6A9}"/>
    <cellStyle name="Comma 2 139" xfId="52902" hidden="1" xr:uid="{DE83FE4D-7A82-48E8-B525-8872726382BE}"/>
    <cellStyle name="Comma 2 139" xfId="52990" hidden="1" xr:uid="{E470AC40-96E2-4E07-9A46-652292D9FCA5}"/>
    <cellStyle name="Comma 2 139" xfId="53632" hidden="1" xr:uid="{994523F8-3B06-40A9-84B9-526A5BCB5D04}"/>
    <cellStyle name="Comma 2 139" xfId="54159" hidden="1" xr:uid="{9FF81256-769E-488A-8E50-F0FBBE0AF2F2}"/>
    <cellStyle name="Comma 2 139" xfId="54431" hidden="1" xr:uid="{E0F8AC5B-6ADF-4D60-AD6E-1E096AFDEECA}"/>
    <cellStyle name="Comma 2 139" xfId="54636" hidden="1" xr:uid="{BF9DDC8B-734E-4E00-9573-C148669431C5}"/>
    <cellStyle name="Comma 2 139" xfId="54720" hidden="1" xr:uid="{18C24207-5D41-4978-820D-3556BD879E83}"/>
    <cellStyle name="Comma 2 139" xfId="55357" hidden="1" xr:uid="{279BBE08-4242-4FE9-9B82-E4505C4A1A80}"/>
    <cellStyle name="Comma 2 139" xfId="55883" hidden="1" xr:uid="{AF8B358B-C683-4E81-B7D6-17A5BD9E46B2}"/>
    <cellStyle name="Comma 2 139" xfId="56155" hidden="1" xr:uid="{E7F04DFD-ED89-4C0A-AEF3-4BB504E6E882}"/>
    <cellStyle name="Comma 2 139" xfId="56360" hidden="1" xr:uid="{617901C5-8C56-4265-A0B7-2F4035738911}"/>
    <cellStyle name="Comma 2 139" xfId="56443" hidden="1" xr:uid="{5B4863FB-B269-45C6-9DEA-11D6C28F3085}"/>
    <cellStyle name="Comma 2 139" xfId="57065" hidden="1" xr:uid="{52D5EAEE-E0CF-4BB5-B684-B16D2341322F}"/>
    <cellStyle name="Comma 2 139" xfId="57590" hidden="1" xr:uid="{509D0F6A-8E74-4C50-817E-CD41D0551256}"/>
    <cellStyle name="Comma 2 139" xfId="57862" hidden="1" xr:uid="{220977E3-43DD-4B7E-8D17-7363604E76F4}"/>
    <cellStyle name="Comma 2 139" xfId="58067" hidden="1" xr:uid="{AC782C9C-4741-4D86-8352-3F776D21B786}"/>
    <cellStyle name="Comma 2 139" xfId="58145" hidden="1" xr:uid="{76C509B2-FEC5-4D20-8D8F-72031E8A0015}"/>
    <cellStyle name="Comma 2 139" xfId="58759" hidden="1" xr:uid="{7C012C86-DDD7-48FA-AF2F-00FF93343D5D}"/>
    <cellStyle name="Comma 2 139" xfId="59284" hidden="1" xr:uid="{D1313D75-7626-4D0D-A566-D9CC1F3D4C54}"/>
    <cellStyle name="Comma 2 139" xfId="59556" hidden="1" xr:uid="{17B2A176-95C9-446E-8ED9-E683234F7042}"/>
    <cellStyle name="Comma 2 139" xfId="59761" hidden="1" xr:uid="{F7951464-338D-480E-873F-725B6CAB27C0}"/>
    <cellStyle name="Comma 2 139" xfId="59830" hidden="1" xr:uid="{EC8CA660-665B-44FC-A608-B795303CD660}"/>
    <cellStyle name="Comma 2 139" xfId="60422" hidden="1" xr:uid="{E2B80ED8-122B-48B3-B3D1-623C372448C2}"/>
    <cellStyle name="Comma 2 139" xfId="60945" hidden="1" xr:uid="{8AC3FE36-51F0-47DB-ACD7-9422006F328B}"/>
    <cellStyle name="Comma 2 139" xfId="61217" hidden="1" xr:uid="{75E818AB-83AD-4762-A066-95323A0112F6}"/>
    <cellStyle name="Comma 2 139" xfId="61422" hidden="1" xr:uid="{875B63E0-76B0-4C56-B1F5-3973ADC2B696}"/>
    <cellStyle name="Comma 2 139" xfId="61484" hidden="1" xr:uid="{2C45D512-78E1-4F19-A961-2D6058A9FF8C}"/>
    <cellStyle name="Comma 2 139" xfId="62057" hidden="1" xr:uid="{CD89AD9E-8787-43A0-9D4C-A021C713B4A1}"/>
    <cellStyle name="Comma 2 139" xfId="62580" hidden="1" xr:uid="{B3A06B20-7E1B-4282-825D-3634B9EDDB09}"/>
    <cellStyle name="Comma 2 139" xfId="62852" hidden="1" xr:uid="{EDBFEACA-45FF-4F82-B6C2-6FBB7D25E3B8}"/>
    <cellStyle name="Comma 2 139" xfId="63057" hidden="1" xr:uid="{E1F03C36-7203-482B-88E8-95F376042C23}"/>
    <cellStyle name="Comma 2 139" xfId="63089" hidden="1" xr:uid="{119C33B1-6AAD-42CA-B7B3-8E33BE9D110E}"/>
    <cellStyle name="Comma 2 139" xfId="63580" hidden="1" xr:uid="{32186055-8CD6-4A5C-8919-90CBDBF9292E}"/>
    <cellStyle name="Comma 2 14" xfId="421" hidden="1" xr:uid="{00000000-0005-0000-0000-0000A8010000}"/>
    <cellStyle name="Comma 2 14" xfId="1080" hidden="1" xr:uid="{00000000-0005-0000-0000-00003B040000}"/>
    <cellStyle name="Comma 2 14" xfId="1646" hidden="1" xr:uid="{00000000-0005-0000-0000-000071060000}"/>
    <cellStyle name="Comma 2 14" xfId="1977" hidden="1" xr:uid="{00000000-0005-0000-0000-0000BC070000}"/>
    <cellStyle name="Comma 2 14" xfId="2260" hidden="1" xr:uid="{00000000-0005-0000-0000-0000D7080000}"/>
    <cellStyle name="Comma 2 14" xfId="4212" hidden="1" xr:uid="{00000000-0005-0000-0000-000077100000}"/>
    <cellStyle name="Comma 2 14" xfId="4873" hidden="1" xr:uid="{00000000-0005-0000-0000-00000C130000}"/>
    <cellStyle name="Comma 2 14" xfId="5443" hidden="1" xr:uid="{00000000-0005-0000-0000-000046150000}"/>
    <cellStyle name="Comma 2 14" xfId="5779" hidden="1" xr:uid="{00000000-0005-0000-0000-000096160000}"/>
    <cellStyle name="Comma 2 14" xfId="6062" hidden="1" xr:uid="{00000000-0005-0000-0000-0000B1170000}"/>
    <cellStyle name="Comma 2 14" xfId="6431" hidden="1" xr:uid="{00000000-0005-0000-0000-000022190000}"/>
    <cellStyle name="Comma 2 14" xfId="6635" hidden="1" xr:uid="{00000000-0005-0000-0000-0000EE190000}"/>
    <cellStyle name="Comma 2 14" xfId="6735" hidden="1" xr:uid="{00000000-0005-0000-0000-0000521A0000}"/>
    <cellStyle name="Comma 2 14" xfId="6900" hidden="1" xr:uid="{00000000-0005-0000-0000-0000F71A0000}"/>
    <cellStyle name="Comma 2 14" xfId="7092" hidden="1" xr:uid="{00000000-0005-0000-0000-0000B71B0000}"/>
    <cellStyle name="Comma 2 14" xfId="7662" hidden="1" xr:uid="{00000000-0005-0000-0000-0000F11D0000}"/>
    <cellStyle name="Comma 2 14" xfId="7998" hidden="1" xr:uid="{00000000-0005-0000-0000-0000411F0000}"/>
    <cellStyle name="Comma 2 14" xfId="8281" hidden="1" xr:uid="{00000000-0005-0000-0000-00005C200000}"/>
    <cellStyle name="Comma 2 14" xfId="8656" hidden="1" xr:uid="{00000000-0005-0000-0000-0000D3210000}"/>
    <cellStyle name="Comma 2 14" xfId="8848" hidden="1" xr:uid="{00000000-0005-0000-0000-000093220000}"/>
    <cellStyle name="Comma 2 14" xfId="9418" hidden="1" xr:uid="{00000000-0005-0000-0000-0000CD240000}"/>
    <cellStyle name="Comma 2 14" xfId="9754" hidden="1" xr:uid="{00000000-0005-0000-0000-00001D260000}"/>
    <cellStyle name="Comma 2 14" xfId="10037" hidden="1" xr:uid="{00000000-0005-0000-0000-000038270000}"/>
    <cellStyle name="Comma 2 14" xfId="10412" hidden="1" xr:uid="{00000000-0005-0000-0000-0000AF280000}"/>
    <cellStyle name="Comma 2 14" xfId="10604" hidden="1" xr:uid="{00000000-0005-0000-0000-00006F290000}"/>
    <cellStyle name="Comma 2 14" xfId="11174" hidden="1" xr:uid="{00000000-0005-0000-0000-0000A92B0000}"/>
    <cellStyle name="Comma 2 14" xfId="11510" hidden="1" xr:uid="{00000000-0005-0000-0000-0000F92C0000}"/>
    <cellStyle name="Comma 2 14" xfId="11793" hidden="1" xr:uid="{00000000-0005-0000-0000-0000142E0000}"/>
    <cellStyle name="Comma 2 14" xfId="12168" hidden="1" xr:uid="{00000000-0005-0000-0000-00008B2F0000}"/>
    <cellStyle name="Comma 2 14" xfId="12360" hidden="1" xr:uid="{00000000-0005-0000-0000-00004B300000}"/>
    <cellStyle name="Comma 2 14" xfId="12930" hidden="1" xr:uid="{00000000-0005-0000-0000-000085320000}"/>
    <cellStyle name="Comma 2 14" xfId="13266" hidden="1" xr:uid="{00000000-0005-0000-0000-0000D5330000}"/>
    <cellStyle name="Comma 2 14" xfId="13549" hidden="1" xr:uid="{00000000-0005-0000-0000-0000F0340000}"/>
    <cellStyle name="Comma 2 14" xfId="13924" hidden="1" xr:uid="{00000000-0005-0000-0000-000067360000}"/>
    <cellStyle name="Comma 2 14" xfId="14116" hidden="1" xr:uid="{00000000-0005-0000-0000-000027370000}"/>
    <cellStyle name="Comma 2 14" xfId="14686" hidden="1" xr:uid="{00000000-0005-0000-0000-000061390000}"/>
    <cellStyle name="Comma 2 14" xfId="15022" hidden="1" xr:uid="{00000000-0005-0000-0000-0000B13A0000}"/>
    <cellStyle name="Comma 2 14" xfId="15305" hidden="1" xr:uid="{00000000-0005-0000-0000-0000CC3B0000}"/>
    <cellStyle name="Comma 2 14" xfId="15680" hidden="1" xr:uid="{00000000-0005-0000-0000-0000433D0000}"/>
    <cellStyle name="Comma 2 14" xfId="15869" hidden="1" xr:uid="{00000000-0005-0000-0000-0000003E0000}"/>
    <cellStyle name="Comma 2 14" xfId="16439" hidden="1" xr:uid="{00000000-0005-0000-0000-00003A400000}"/>
    <cellStyle name="Comma 2 14" xfId="16775" hidden="1" xr:uid="{00000000-0005-0000-0000-00008A410000}"/>
    <cellStyle name="Comma 2 14" xfId="17058" hidden="1" xr:uid="{00000000-0005-0000-0000-0000A5420000}"/>
    <cellStyle name="Comma 2 14" xfId="17432" hidden="1" xr:uid="{00000000-0005-0000-0000-00001B440000}"/>
    <cellStyle name="Comma 2 14" xfId="17619" hidden="1" xr:uid="{00000000-0005-0000-0000-0000D6440000}"/>
    <cellStyle name="Comma 2 14" xfId="18189" hidden="1" xr:uid="{00000000-0005-0000-0000-000010470000}"/>
    <cellStyle name="Comma 2 14" xfId="18525" hidden="1" xr:uid="{00000000-0005-0000-0000-000060480000}"/>
    <cellStyle name="Comma 2 14" xfId="18808" hidden="1" xr:uid="{00000000-0005-0000-0000-00007B490000}"/>
    <cellStyle name="Comma 2 14" xfId="19181" hidden="1" xr:uid="{00000000-0005-0000-0000-0000F04A0000}"/>
    <cellStyle name="Comma 2 14" xfId="19364" hidden="1" xr:uid="{00000000-0005-0000-0000-0000A74B0000}"/>
    <cellStyle name="Comma 2 14" xfId="19933" hidden="1" xr:uid="{00000000-0005-0000-0000-0000E04D0000}"/>
    <cellStyle name="Comma 2 14" xfId="20269" hidden="1" xr:uid="{00000000-0005-0000-0000-0000304F0000}"/>
    <cellStyle name="Comma 2 14" xfId="20552" hidden="1" xr:uid="{00000000-0005-0000-0000-00004B500000}"/>
    <cellStyle name="Comma 2 14" xfId="20924" hidden="1" xr:uid="{00000000-0005-0000-0000-0000BF510000}"/>
    <cellStyle name="Comma 2 14" xfId="21102" hidden="1" xr:uid="{00000000-0005-0000-0000-000071520000}"/>
    <cellStyle name="Comma 2 14" xfId="21667" hidden="1" xr:uid="{00000000-0005-0000-0000-0000A6540000}"/>
    <cellStyle name="Comma 2 14" xfId="22003" hidden="1" xr:uid="{00000000-0005-0000-0000-0000F6550000}"/>
    <cellStyle name="Comma 2 14" xfId="22286" hidden="1" xr:uid="{00000000-0005-0000-0000-000011570000}"/>
    <cellStyle name="Comma 2 14" xfId="22654" hidden="1" xr:uid="{00000000-0005-0000-0000-000081580000}"/>
    <cellStyle name="Comma 2 14" xfId="22830" hidden="1" xr:uid="{00000000-0005-0000-0000-000031590000}"/>
    <cellStyle name="Comma 2 14" xfId="23391" hidden="1" xr:uid="{00000000-0005-0000-0000-0000625B0000}"/>
    <cellStyle name="Comma 2 14" xfId="23727" hidden="1" xr:uid="{00000000-0005-0000-0000-0000B25C0000}"/>
    <cellStyle name="Comma 2 14" xfId="24010" hidden="1" xr:uid="{00000000-0005-0000-0000-0000CD5D0000}"/>
    <cellStyle name="Comma 2 14" xfId="24377" hidden="1" xr:uid="{00000000-0005-0000-0000-00003C5F0000}"/>
    <cellStyle name="Comma 2 14" xfId="24543" hidden="1" xr:uid="{00000000-0005-0000-0000-0000E25F0000}"/>
    <cellStyle name="Comma 2 14" xfId="25098" hidden="1" xr:uid="{00000000-0005-0000-0000-00000D620000}"/>
    <cellStyle name="Comma 2 14" xfId="25434" hidden="1" xr:uid="{00000000-0005-0000-0000-00005D630000}"/>
    <cellStyle name="Comma 2 14" xfId="25717" hidden="1" xr:uid="{00000000-0005-0000-0000-000078640000}"/>
    <cellStyle name="Comma 2 14" xfId="26081" hidden="1" xr:uid="{00000000-0005-0000-0000-0000E4650000}"/>
    <cellStyle name="Comma 2 14" xfId="26240" hidden="1" xr:uid="{00000000-0005-0000-0000-000083660000}"/>
    <cellStyle name="Comma 2 14" xfId="26792" hidden="1" xr:uid="{00000000-0005-0000-0000-0000AB680000}"/>
    <cellStyle name="Comma 2 14" xfId="27128" hidden="1" xr:uid="{00000000-0005-0000-0000-0000FB690000}"/>
    <cellStyle name="Comma 2 14" xfId="27411" hidden="1" xr:uid="{00000000-0005-0000-0000-0000166B0000}"/>
    <cellStyle name="Comma 2 14" xfId="27915" hidden="1" xr:uid="{00000000-0005-0000-0000-00000E6D0000}"/>
    <cellStyle name="Comma 2 14" xfId="28453" hidden="1" xr:uid="{00000000-0005-0000-0000-0000286F0000}"/>
    <cellStyle name="Comma 2 14" xfId="28789" hidden="1" xr:uid="{00000000-0005-0000-0000-000078700000}"/>
    <cellStyle name="Comma 2 14" xfId="29072" hidden="1" xr:uid="{00000000-0005-0000-0000-000093710000}"/>
    <cellStyle name="Comma 2 14" xfId="29562" hidden="1" xr:uid="{00000000-0005-0000-0000-00007D730000}"/>
    <cellStyle name="Comma 2 14" xfId="30088" hidden="1" xr:uid="{00000000-0005-0000-0000-00008B750000}"/>
    <cellStyle name="Comma 2 14" xfId="30424" hidden="1" xr:uid="{00000000-0005-0000-0000-0000DB760000}"/>
    <cellStyle name="Comma 2 14" xfId="30707" hidden="1" xr:uid="{00000000-0005-0000-0000-0000F6770000}"/>
    <cellStyle name="Comma 2 14" xfId="31146" hidden="1" xr:uid="{00000000-0005-0000-0000-0000AD790000}"/>
    <cellStyle name="Comma 2 14" xfId="31610" hidden="1" xr:uid="{00000000-0005-0000-0000-00007D7B0000}"/>
    <cellStyle name="Comma 2 14" xfId="31935" hidden="1" xr:uid="{00000000-0005-0000-0000-0000C27C0000}"/>
    <cellStyle name="Comma 2 14" xfId="32474" hidden="1" xr:uid="{43B6AF93-A4FD-4AAC-88F4-AD02C923AD8E}"/>
    <cellStyle name="Comma 2 14" xfId="33116" hidden="1" xr:uid="{4830888B-5438-4A09-A975-46F74937AE09}"/>
    <cellStyle name="Comma 2 14" xfId="33679" hidden="1" xr:uid="{125B41D5-4896-443B-AD85-BDF18EAE5CB7}"/>
    <cellStyle name="Comma 2 14" xfId="34007" hidden="1" xr:uid="{EFA01213-9F00-4DE1-8ACA-F15F4433D1FE}"/>
    <cellStyle name="Comma 2 14" xfId="34290" hidden="1" xr:uid="{6AEB15C9-1279-491E-9D07-7EC44FB4009B}"/>
    <cellStyle name="Comma 2 14" xfId="36231" hidden="1" xr:uid="{026D8444-7F83-44DD-A817-89C105259391}"/>
    <cellStyle name="Comma 2 14" xfId="36892" hidden="1" xr:uid="{B88DF1D9-059E-4BEF-A03F-522085E96F36}"/>
    <cellStyle name="Comma 2 14" xfId="37462" hidden="1" xr:uid="{1E91742A-4CAB-4120-96C1-852E85C030C9}"/>
    <cellStyle name="Comma 2 14" xfId="37798" hidden="1" xr:uid="{31313839-0C19-44FC-90E3-5878F065AFD3}"/>
    <cellStyle name="Comma 2 14" xfId="38081" hidden="1" xr:uid="{1EA5EB70-01C9-49BC-968B-72AEC5392970}"/>
    <cellStyle name="Comma 2 14" xfId="38450" hidden="1" xr:uid="{5123B610-3D37-4D0D-934C-6FF6107027E0}"/>
    <cellStyle name="Comma 2 14" xfId="38654" hidden="1" xr:uid="{9A914FB8-9A03-4355-BBE2-260CCC60FFA9}"/>
    <cellStyle name="Comma 2 14" xfId="38754" hidden="1" xr:uid="{1B1D0CAC-04C4-4D99-9963-3B1B614A8D4C}"/>
    <cellStyle name="Comma 2 14" xfId="38919" hidden="1" xr:uid="{88503207-E607-45EE-B49A-36DB6A43D778}"/>
    <cellStyle name="Comma 2 14" xfId="39111" hidden="1" xr:uid="{4F520452-95C8-4B0B-B08F-157EB5E43F4B}"/>
    <cellStyle name="Comma 2 14" xfId="39681" hidden="1" xr:uid="{A1511DD7-72E8-467C-ACF4-1D6EB341FB45}"/>
    <cellStyle name="Comma 2 14" xfId="40017" hidden="1" xr:uid="{D7FA721C-29E3-4EF0-9E44-F9199E1B1727}"/>
    <cellStyle name="Comma 2 14" xfId="40300" hidden="1" xr:uid="{9F63B816-36A6-4CF0-AA29-4BDCCDEDD2EA}"/>
    <cellStyle name="Comma 2 14" xfId="40675" hidden="1" xr:uid="{A6F1DED0-A2BE-41E5-A4FD-07CE1796BDC6}"/>
    <cellStyle name="Comma 2 14" xfId="40867" hidden="1" xr:uid="{75A772EB-D8E8-4B9D-A162-8E9E8873FBFA}"/>
    <cellStyle name="Comma 2 14" xfId="41437" hidden="1" xr:uid="{D2C11229-F3BA-4F60-99DD-5D683963E3DD}"/>
    <cellStyle name="Comma 2 14" xfId="41773" hidden="1" xr:uid="{B886D23A-A04D-490D-A576-EB2F01D75A6C}"/>
    <cellStyle name="Comma 2 14" xfId="42056" hidden="1" xr:uid="{3FDE99B4-09AE-45AE-8433-8AF99F01A823}"/>
    <cellStyle name="Comma 2 14" xfId="42431" hidden="1" xr:uid="{2C57F08F-BC6A-4237-9289-31783D483446}"/>
    <cellStyle name="Comma 2 14" xfId="42623" hidden="1" xr:uid="{F6FF26D1-8946-49A8-BE69-F6C435ADE157}"/>
    <cellStyle name="Comma 2 14" xfId="43193" hidden="1" xr:uid="{254664A5-8C4A-4D03-9CA4-574890D9A6D3}"/>
    <cellStyle name="Comma 2 14" xfId="43529" hidden="1" xr:uid="{2D36725E-6A96-494B-878B-18FFD17705AF}"/>
    <cellStyle name="Comma 2 14" xfId="43812" hidden="1" xr:uid="{884AE173-0463-4C2F-9B73-6814524E4635}"/>
    <cellStyle name="Comma 2 14" xfId="44187" hidden="1" xr:uid="{E2157507-1E10-4D25-8A08-C7E2915AEEEB}"/>
    <cellStyle name="Comma 2 14" xfId="44379" hidden="1" xr:uid="{0A8BE7A0-E993-4FCA-8F9D-FC246DCC853B}"/>
    <cellStyle name="Comma 2 14" xfId="44949" hidden="1" xr:uid="{A4347005-EC2A-4534-867C-B4A30C4A7AF9}"/>
    <cellStyle name="Comma 2 14" xfId="45285" hidden="1" xr:uid="{2B7B0356-A2D3-4A53-8C91-99DCAAA4FA26}"/>
    <cellStyle name="Comma 2 14" xfId="45568" hidden="1" xr:uid="{08C1F19D-426B-48D1-8824-33BBC73424B4}"/>
    <cellStyle name="Comma 2 14" xfId="45943" hidden="1" xr:uid="{1C1E7A7F-C936-4F23-8DEB-A35A4947D50D}"/>
    <cellStyle name="Comma 2 14" xfId="46135" hidden="1" xr:uid="{938D22C2-98F5-48A5-B61A-6C65D35C8DC5}"/>
    <cellStyle name="Comma 2 14" xfId="46705" hidden="1" xr:uid="{553CA715-0838-4546-BFBD-0D606076C3C3}"/>
    <cellStyle name="Comma 2 14" xfId="47041" hidden="1" xr:uid="{81E59B22-82DD-418A-9378-D588D9C8414D}"/>
    <cellStyle name="Comma 2 14" xfId="47324" hidden="1" xr:uid="{9EAA2B15-9D3E-421F-BED0-61F326CA1BDE}"/>
    <cellStyle name="Comma 2 14" xfId="47699" hidden="1" xr:uid="{5EEA0236-3494-409C-834E-B690F629D418}"/>
    <cellStyle name="Comma 2 14" xfId="47888" hidden="1" xr:uid="{9400A3BD-C68A-4BB5-B073-1BA663786656}"/>
    <cellStyle name="Comma 2 14" xfId="48458" hidden="1" xr:uid="{135732AC-6036-49FF-A892-9F5D14B44400}"/>
    <cellStyle name="Comma 2 14" xfId="48794" hidden="1" xr:uid="{53755D5C-D09B-4464-92FA-89B76D96CC22}"/>
    <cellStyle name="Comma 2 14" xfId="49077" hidden="1" xr:uid="{15D6F336-6FDA-4CF3-815E-E3FFC7966B6B}"/>
    <cellStyle name="Comma 2 14" xfId="49451" hidden="1" xr:uid="{FA54C736-DF8D-49AE-80AF-68844CBEAA93}"/>
    <cellStyle name="Comma 2 14" xfId="49638" hidden="1" xr:uid="{6900FB6F-DFDB-4D25-BC0D-67DB40D8DA35}"/>
    <cellStyle name="Comma 2 14" xfId="50208" hidden="1" xr:uid="{9F6180BF-15DE-4330-841D-85E1177EED02}"/>
    <cellStyle name="Comma 2 14" xfId="50544" hidden="1" xr:uid="{F0C6AC35-A8A9-4672-9747-5C9DF5652A5F}"/>
    <cellStyle name="Comma 2 14" xfId="50827" hidden="1" xr:uid="{3536A9F8-9946-45F2-B281-C347866BEDCA}"/>
    <cellStyle name="Comma 2 14" xfId="51200" hidden="1" xr:uid="{582D3589-D46A-4E50-8653-9AD28B5061E7}"/>
    <cellStyle name="Comma 2 14" xfId="51383" hidden="1" xr:uid="{4AC24BFD-B423-40E0-B374-DBB18B50ACB0}"/>
    <cellStyle name="Comma 2 14" xfId="51952" hidden="1" xr:uid="{6D098CA1-3E3D-48E5-A65A-6BAE7A8D98D1}"/>
    <cellStyle name="Comma 2 14" xfId="52288" hidden="1" xr:uid="{29036F15-E813-4BB4-8849-8EF0AA42C7EA}"/>
    <cellStyle name="Comma 2 14" xfId="52571" hidden="1" xr:uid="{CA7840BD-C20B-4D23-96CB-8217CB752F6E}"/>
    <cellStyle name="Comma 2 14" xfId="52943" hidden="1" xr:uid="{9E55E16E-9E41-4CD9-A266-505C0468AE80}"/>
    <cellStyle name="Comma 2 14" xfId="53121" hidden="1" xr:uid="{DCEE596B-4727-444F-A803-4054106677E3}"/>
    <cellStyle name="Comma 2 14" xfId="53686" hidden="1" xr:uid="{ED9B1B5B-522C-41C9-A788-48E96EF708CD}"/>
    <cellStyle name="Comma 2 14" xfId="54022" hidden="1" xr:uid="{E4270A10-AED7-42F1-96E6-5EA0D0A0489D}"/>
    <cellStyle name="Comma 2 14" xfId="54305" hidden="1" xr:uid="{26521490-580E-4FB3-8A28-026AA429FCD8}"/>
    <cellStyle name="Comma 2 14" xfId="54673" hidden="1" xr:uid="{AC0E966B-9881-4FB7-93E9-76ADABE3F1AF}"/>
    <cellStyle name="Comma 2 14" xfId="54849" hidden="1" xr:uid="{CE2DD62A-FE7E-4117-9AC4-530F3E5F55E8}"/>
    <cellStyle name="Comma 2 14" xfId="55410" hidden="1" xr:uid="{336D25B4-5E20-46A2-A9BE-A0B45402BCEB}"/>
    <cellStyle name="Comma 2 14" xfId="55746" hidden="1" xr:uid="{32CB8AEB-A066-4CE1-85BB-03166FBCA721}"/>
    <cellStyle name="Comma 2 14" xfId="56029" hidden="1" xr:uid="{43766D9A-4B00-4F7C-8BAF-3121A6775946}"/>
    <cellStyle name="Comma 2 14" xfId="56396" hidden="1" xr:uid="{EFC3C9AA-7335-4535-BEDC-5EFDD46183DA}"/>
    <cellStyle name="Comma 2 14" xfId="56562" hidden="1" xr:uid="{06C81E30-1AFA-40A1-B5FE-FF3A58E7BA33}"/>
    <cellStyle name="Comma 2 14" xfId="57117" hidden="1" xr:uid="{A5627CBF-CC01-4E5D-828B-A1076F898501}"/>
    <cellStyle name="Comma 2 14" xfId="57453" hidden="1" xr:uid="{93047440-D877-4576-9166-5227F7D79B1A}"/>
    <cellStyle name="Comma 2 14" xfId="57736" hidden="1" xr:uid="{75BC14EC-CFAB-4577-91F7-2216D1CA7F92}"/>
    <cellStyle name="Comma 2 14" xfId="58100" hidden="1" xr:uid="{68214DFD-3A18-4F0E-8074-6FE5A88D769D}"/>
    <cellStyle name="Comma 2 14" xfId="58259" hidden="1" xr:uid="{779FEB26-6B32-4F21-A66A-8A763B6013DF}"/>
    <cellStyle name="Comma 2 14" xfId="58811" hidden="1" xr:uid="{051FA4B1-5400-4749-8F81-B98C8D8470F7}"/>
    <cellStyle name="Comma 2 14" xfId="59147" hidden="1" xr:uid="{6CEEFCA9-B798-42E4-95CD-AEF58DC1355A}"/>
    <cellStyle name="Comma 2 14" xfId="59430" hidden="1" xr:uid="{E8694C91-DE8C-4123-9B48-DDDF4C4A3BD6}"/>
    <cellStyle name="Comma 2 14" xfId="59934" hidden="1" xr:uid="{46DDB3C9-F499-41B1-B8E8-0E908A5747CC}"/>
    <cellStyle name="Comma 2 14" xfId="60472" hidden="1" xr:uid="{49BB5A35-AEFD-4B30-8F1D-8A1E809B7129}"/>
    <cellStyle name="Comma 2 14" xfId="60808" hidden="1" xr:uid="{41F98B8D-255B-43BF-A498-626F744DF73A}"/>
    <cellStyle name="Comma 2 14" xfId="61091" hidden="1" xr:uid="{6923ED9A-181A-48B5-8F3A-24A4D4A1A9EA}"/>
    <cellStyle name="Comma 2 14" xfId="61581" hidden="1" xr:uid="{24D132A2-F836-4EDF-8B17-BCE4FA9BD74C}"/>
    <cellStyle name="Comma 2 14" xfId="62107" hidden="1" xr:uid="{CB7D261D-2159-46BA-871C-6889652FAAEF}"/>
    <cellStyle name="Comma 2 14" xfId="62443" hidden="1" xr:uid="{6537EAEA-750F-408D-AFA9-710B4D625439}"/>
    <cellStyle name="Comma 2 14" xfId="62726" hidden="1" xr:uid="{DF354533-29C4-4D26-9C22-1DB03559B637}"/>
    <cellStyle name="Comma 2 14" xfId="63165" hidden="1" xr:uid="{5902BFE2-9B11-4FD2-A50F-5DCF1C3C7680}"/>
    <cellStyle name="Comma 2 14" xfId="63629" hidden="1" xr:uid="{BA722962-DB10-4B9B-A656-FA0AE27DD7DF}"/>
    <cellStyle name="Comma 2 14" xfId="63954" hidden="1" xr:uid="{BDEE4C1F-1D7A-4C95-96BC-D9B9F2B55D11}"/>
    <cellStyle name="Comma 2 140" xfId="949" xr:uid="{00000000-0005-0000-0000-0000B8030000}"/>
    <cellStyle name="Comma 2 140 2" xfId="32997" xr:uid="{A1EA9535-2B44-451D-BD06-E6ABCEF21986}"/>
    <cellStyle name="Comma 2 15" xfId="423" hidden="1" xr:uid="{00000000-0005-0000-0000-0000AA010000}"/>
    <cellStyle name="Comma 2 15" xfId="1082" hidden="1" xr:uid="{00000000-0005-0000-0000-00003D040000}"/>
    <cellStyle name="Comma 2 15" xfId="1648" hidden="1" xr:uid="{00000000-0005-0000-0000-000073060000}"/>
    <cellStyle name="Comma 2 15" xfId="1969" hidden="1" xr:uid="{00000000-0005-0000-0000-0000B4070000}"/>
    <cellStyle name="Comma 2 15" xfId="2252" hidden="1" xr:uid="{00000000-0005-0000-0000-0000CF080000}"/>
    <cellStyle name="Comma 2 15" xfId="4214" hidden="1" xr:uid="{00000000-0005-0000-0000-000079100000}"/>
    <cellStyle name="Comma 2 15" xfId="4875" hidden="1" xr:uid="{00000000-0005-0000-0000-00000E130000}"/>
    <cellStyle name="Comma 2 15" xfId="5445" hidden="1" xr:uid="{00000000-0005-0000-0000-000048150000}"/>
    <cellStyle name="Comma 2 15" xfId="5771" hidden="1" xr:uid="{00000000-0005-0000-0000-00008E160000}"/>
    <cellStyle name="Comma 2 15" xfId="6054" hidden="1" xr:uid="{00000000-0005-0000-0000-0000A9170000}"/>
    <cellStyle name="Comma 2 15" xfId="6433" hidden="1" xr:uid="{00000000-0005-0000-0000-000024190000}"/>
    <cellStyle name="Comma 2 15" xfId="6626" hidden="1" xr:uid="{00000000-0005-0000-0000-0000E5190000}"/>
    <cellStyle name="Comma 2 15" xfId="6737" hidden="1" xr:uid="{00000000-0005-0000-0000-0000541A0000}"/>
    <cellStyle name="Comma 2 15" xfId="6924" hidden="1" xr:uid="{00000000-0005-0000-0000-00000F1B0000}"/>
    <cellStyle name="Comma 2 15" xfId="7094" hidden="1" xr:uid="{00000000-0005-0000-0000-0000B91B0000}"/>
    <cellStyle name="Comma 2 15" xfId="7664" hidden="1" xr:uid="{00000000-0005-0000-0000-0000F31D0000}"/>
    <cellStyle name="Comma 2 15" xfId="7990" hidden="1" xr:uid="{00000000-0005-0000-0000-0000391F0000}"/>
    <cellStyle name="Comma 2 15" xfId="8273" hidden="1" xr:uid="{00000000-0005-0000-0000-000054200000}"/>
    <cellStyle name="Comma 2 15" xfId="8680" hidden="1" xr:uid="{00000000-0005-0000-0000-0000EB210000}"/>
    <cellStyle name="Comma 2 15" xfId="8850" hidden="1" xr:uid="{00000000-0005-0000-0000-000095220000}"/>
    <cellStyle name="Comma 2 15" xfId="9420" hidden="1" xr:uid="{00000000-0005-0000-0000-0000CF240000}"/>
    <cellStyle name="Comma 2 15" xfId="9746" hidden="1" xr:uid="{00000000-0005-0000-0000-000015260000}"/>
    <cellStyle name="Comma 2 15" xfId="10029" hidden="1" xr:uid="{00000000-0005-0000-0000-000030270000}"/>
    <cellStyle name="Comma 2 15" xfId="10436" hidden="1" xr:uid="{00000000-0005-0000-0000-0000C7280000}"/>
    <cellStyle name="Comma 2 15" xfId="10606" hidden="1" xr:uid="{00000000-0005-0000-0000-000071290000}"/>
    <cellStyle name="Comma 2 15" xfId="11176" hidden="1" xr:uid="{00000000-0005-0000-0000-0000AB2B0000}"/>
    <cellStyle name="Comma 2 15" xfId="11502" hidden="1" xr:uid="{00000000-0005-0000-0000-0000F12C0000}"/>
    <cellStyle name="Comma 2 15" xfId="11785" hidden="1" xr:uid="{00000000-0005-0000-0000-00000C2E0000}"/>
    <cellStyle name="Comma 2 15" xfId="12192" hidden="1" xr:uid="{00000000-0005-0000-0000-0000A32F0000}"/>
    <cellStyle name="Comma 2 15" xfId="12362" hidden="1" xr:uid="{00000000-0005-0000-0000-00004D300000}"/>
    <cellStyle name="Comma 2 15" xfId="12932" hidden="1" xr:uid="{00000000-0005-0000-0000-000087320000}"/>
    <cellStyle name="Comma 2 15" xfId="13258" hidden="1" xr:uid="{00000000-0005-0000-0000-0000CD330000}"/>
    <cellStyle name="Comma 2 15" xfId="13541" hidden="1" xr:uid="{00000000-0005-0000-0000-0000E8340000}"/>
    <cellStyle name="Comma 2 15" xfId="13948" hidden="1" xr:uid="{00000000-0005-0000-0000-00007F360000}"/>
    <cellStyle name="Comma 2 15" xfId="14118" hidden="1" xr:uid="{00000000-0005-0000-0000-000029370000}"/>
    <cellStyle name="Comma 2 15" xfId="14688" hidden="1" xr:uid="{00000000-0005-0000-0000-000063390000}"/>
    <cellStyle name="Comma 2 15" xfId="15014" hidden="1" xr:uid="{00000000-0005-0000-0000-0000A93A0000}"/>
    <cellStyle name="Comma 2 15" xfId="15297" hidden="1" xr:uid="{00000000-0005-0000-0000-0000C43B0000}"/>
    <cellStyle name="Comma 2 15" xfId="15704" hidden="1" xr:uid="{00000000-0005-0000-0000-00005B3D0000}"/>
    <cellStyle name="Comma 2 15" xfId="15871" hidden="1" xr:uid="{00000000-0005-0000-0000-0000023E0000}"/>
    <cellStyle name="Comma 2 15" xfId="16441" hidden="1" xr:uid="{00000000-0005-0000-0000-00003C400000}"/>
    <cellStyle name="Comma 2 15" xfId="16767" hidden="1" xr:uid="{00000000-0005-0000-0000-000082410000}"/>
    <cellStyle name="Comma 2 15" xfId="17050" hidden="1" xr:uid="{00000000-0005-0000-0000-00009D420000}"/>
    <cellStyle name="Comma 2 15" xfId="17456" hidden="1" xr:uid="{00000000-0005-0000-0000-000033440000}"/>
    <cellStyle name="Comma 2 15" xfId="17621" hidden="1" xr:uid="{00000000-0005-0000-0000-0000D8440000}"/>
    <cellStyle name="Comma 2 15" xfId="18191" hidden="1" xr:uid="{00000000-0005-0000-0000-000012470000}"/>
    <cellStyle name="Comma 2 15" xfId="18517" hidden="1" xr:uid="{00000000-0005-0000-0000-000058480000}"/>
    <cellStyle name="Comma 2 15" xfId="18800" hidden="1" xr:uid="{00000000-0005-0000-0000-000073490000}"/>
    <cellStyle name="Comma 2 15" xfId="19205" hidden="1" xr:uid="{00000000-0005-0000-0000-0000084B0000}"/>
    <cellStyle name="Comma 2 15" xfId="19366" hidden="1" xr:uid="{00000000-0005-0000-0000-0000A94B0000}"/>
    <cellStyle name="Comma 2 15" xfId="19935" hidden="1" xr:uid="{00000000-0005-0000-0000-0000E24D0000}"/>
    <cellStyle name="Comma 2 15" xfId="20261" hidden="1" xr:uid="{00000000-0005-0000-0000-0000284F0000}"/>
    <cellStyle name="Comma 2 15" xfId="20544" hidden="1" xr:uid="{00000000-0005-0000-0000-000043500000}"/>
    <cellStyle name="Comma 2 15" xfId="20948" hidden="1" xr:uid="{00000000-0005-0000-0000-0000D7510000}"/>
    <cellStyle name="Comma 2 15" xfId="21104" hidden="1" xr:uid="{00000000-0005-0000-0000-000073520000}"/>
    <cellStyle name="Comma 2 15" xfId="21669" hidden="1" xr:uid="{00000000-0005-0000-0000-0000A8540000}"/>
    <cellStyle name="Comma 2 15" xfId="21995" hidden="1" xr:uid="{00000000-0005-0000-0000-0000EE550000}"/>
    <cellStyle name="Comma 2 15" xfId="22278" hidden="1" xr:uid="{00000000-0005-0000-0000-000009570000}"/>
    <cellStyle name="Comma 2 15" xfId="22678" hidden="1" xr:uid="{00000000-0005-0000-0000-000099580000}"/>
    <cellStyle name="Comma 2 15" xfId="22832" hidden="1" xr:uid="{00000000-0005-0000-0000-000033590000}"/>
    <cellStyle name="Comma 2 15" xfId="23393" hidden="1" xr:uid="{00000000-0005-0000-0000-0000645B0000}"/>
    <cellStyle name="Comma 2 15" xfId="23719" hidden="1" xr:uid="{00000000-0005-0000-0000-0000AA5C0000}"/>
    <cellStyle name="Comma 2 15" xfId="24002" hidden="1" xr:uid="{00000000-0005-0000-0000-0000C55D0000}"/>
    <cellStyle name="Comma 2 15" xfId="24401" hidden="1" xr:uid="{00000000-0005-0000-0000-0000545F0000}"/>
    <cellStyle name="Comma 2 15" xfId="24545" hidden="1" xr:uid="{00000000-0005-0000-0000-0000E45F0000}"/>
    <cellStyle name="Comma 2 15" xfId="25100" hidden="1" xr:uid="{00000000-0005-0000-0000-00000F620000}"/>
    <cellStyle name="Comma 2 15" xfId="25426" hidden="1" xr:uid="{00000000-0005-0000-0000-000055630000}"/>
    <cellStyle name="Comma 2 15" xfId="25709" hidden="1" xr:uid="{00000000-0005-0000-0000-000070640000}"/>
    <cellStyle name="Comma 2 15" xfId="26104" hidden="1" xr:uid="{00000000-0005-0000-0000-0000FB650000}"/>
    <cellStyle name="Comma 2 15" xfId="26242" hidden="1" xr:uid="{00000000-0005-0000-0000-000085660000}"/>
    <cellStyle name="Comma 2 15" xfId="26794" hidden="1" xr:uid="{00000000-0005-0000-0000-0000AD680000}"/>
    <cellStyle name="Comma 2 15" xfId="27120" hidden="1" xr:uid="{00000000-0005-0000-0000-0000F3690000}"/>
    <cellStyle name="Comma 2 15" xfId="27403" hidden="1" xr:uid="{00000000-0005-0000-0000-00000E6B0000}"/>
    <cellStyle name="Comma 2 15" xfId="27917" hidden="1" xr:uid="{00000000-0005-0000-0000-0000106D0000}"/>
    <cellStyle name="Comma 2 15" xfId="28455" hidden="1" xr:uid="{00000000-0005-0000-0000-00002A6F0000}"/>
    <cellStyle name="Comma 2 15" xfId="28781" hidden="1" xr:uid="{00000000-0005-0000-0000-000070700000}"/>
    <cellStyle name="Comma 2 15" xfId="29064" hidden="1" xr:uid="{00000000-0005-0000-0000-00008B710000}"/>
    <cellStyle name="Comma 2 15" xfId="29564" hidden="1" xr:uid="{00000000-0005-0000-0000-00007F730000}"/>
    <cellStyle name="Comma 2 15" xfId="30090" hidden="1" xr:uid="{00000000-0005-0000-0000-00008D750000}"/>
    <cellStyle name="Comma 2 15" xfId="30416" hidden="1" xr:uid="{00000000-0005-0000-0000-0000D3760000}"/>
    <cellStyle name="Comma 2 15" xfId="30699" hidden="1" xr:uid="{00000000-0005-0000-0000-0000EE770000}"/>
    <cellStyle name="Comma 2 15" xfId="31147" hidden="1" xr:uid="{00000000-0005-0000-0000-0000AE790000}"/>
    <cellStyle name="Comma 2 15" xfId="31612" hidden="1" xr:uid="{00000000-0005-0000-0000-00007F7B0000}"/>
    <cellStyle name="Comma 2 15" xfId="31927" hidden="1" xr:uid="{00000000-0005-0000-0000-0000BA7C0000}"/>
    <cellStyle name="Comma 2 15" xfId="32476" hidden="1" xr:uid="{D34A4A8C-6F6B-4031-9915-29DF8D7FB98C}"/>
    <cellStyle name="Comma 2 15" xfId="33118" hidden="1" xr:uid="{84E12732-4B0E-4C25-8CCE-CA971191ABC6}"/>
    <cellStyle name="Comma 2 15" xfId="33681" hidden="1" xr:uid="{82C2BF93-D6DC-4800-A9C0-E635A87A6175}"/>
    <cellStyle name="Comma 2 15" xfId="33999" hidden="1" xr:uid="{C8584429-372A-45E8-A0DC-9C995205BE25}"/>
    <cellStyle name="Comma 2 15" xfId="34282" hidden="1" xr:uid="{D5B668F4-7A8C-48E0-B433-4AB5B0142E3E}"/>
    <cellStyle name="Comma 2 15" xfId="36233" hidden="1" xr:uid="{04858DD5-F216-4970-B692-2B59E873C2F3}"/>
    <cellStyle name="Comma 2 15" xfId="36894" hidden="1" xr:uid="{C08502AE-DD9A-4EB2-BDED-337A24954AA5}"/>
    <cellStyle name="Comma 2 15" xfId="37464" hidden="1" xr:uid="{538C71F1-2F9D-45CF-BD43-B98F934CA21D}"/>
    <cellStyle name="Comma 2 15" xfId="37790" hidden="1" xr:uid="{471D2DB3-E382-4FDB-BC47-CA22C3ACACBA}"/>
    <cellStyle name="Comma 2 15" xfId="38073" hidden="1" xr:uid="{A2E69EC1-7F22-476D-BCDD-9D32FC4B2DBB}"/>
    <cellStyle name="Comma 2 15" xfId="38452" hidden="1" xr:uid="{8B2081B5-B377-4ADF-91C0-9D991601540D}"/>
    <cellStyle name="Comma 2 15" xfId="38645" hidden="1" xr:uid="{705E6D83-3D05-450A-BD1C-46CF9A4073D2}"/>
    <cellStyle name="Comma 2 15" xfId="38756" hidden="1" xr:uid="{2AC694B1-9EBF-4A41-B03C-CEDCE42AF617}"/>
    <cellStyle name="Comma 2 15" xfId="38943" hidden="1" xr:uid="{230E7530-D3BF-4E77-9239-F1721286B5A4}"/>
    <cellStyle name="Comma 2 15" xfId="39113" hidden="1" xr:uid="{88938748-F518-4AEE-A735-BE2A3DB8C7BD}"/>
    <cellStyle name="Comma 2 15" xfId="39683" hidden="1" xr:uid="{1DE2BA09-DB69-4699-B4A4-F1D831FB2756}"/>
    <cellStyle name="Comma 2 15" xfId="40009" hidden="1" xr:uid="{3D7EC6D6-C604-490F-A7FA-B651B288965C}"/>
    <cellStyle name="Comma 2 15" xfId="40292" hidden="1" xr:uid="{5053DEA0-EA60-4DB7-B5C2-BAB852CB5A59}"/>
    <cellStyle name="Comma 2 15" xfId="40699" hidden="1" xr:uid="{3B035BDA-AEDA-4E88-88A7-A481D133E507}"/>
    <cellStyle name="Comma 2 15" xfId="40869" hidden="1" xr:uid="{A221CBC3-B894-455A-BFCC-219CE939C745}"/>
    <cellStyle name="Comma 2 15" xfId="41439" hidden="1" xr:uid="{9D3CFBD7-F1E5-42FB-A131-CA498AFA725E}"/>
    <cellStyle name="Comma 2 15" xfId="41765" hidden="1" xr:uid="{FB15D63E-53AB-4CFD-8810-938B30D452E1}"/>
    <cellStyle name="Comma 2 15" xfId="42048" hidden="1" xr:uid="{06E2867B-30B4-4D41-8442-985D2E423581}"/>
    <cellStyle name="Comma 2 15" xfId="42455" hidden="1" xr:uid="{0FA1B748-F853-493B-8C2B-D37A597E9ED5}"/>
    <cellStyle name="Comma 2 15" xfId="42625" hidden="1" xr:uid="{0E8FB406-FC8E-441B-BBC9-B520ACA1E7B0}"/>
    <cellStyle name="Comma 2 15" xfId="43195" hidden="1" xr:uid="{3FC1BCAD-28CD-435C-ACDF-DC3B13FCFB19}"/>
    <cellStyle name="Comma 2 15" xfId="43521" hidden="1" xr:uid="{186C3867-7C21-429C-94A7-7098E5329FCC}"/>
    <cellStyle name="Comma 2 15" xfId="43804" hidden="1" xr:uid="{EA4A187D-D101-4609-A88F-D1FF2437E302}"/>
    <cellStyle name="Comma 2 15" xfId="44211" hidden="1" xr:uid="{E3A7DC03-5FAF-4B15-82F0-5C3BD21F4028}"/>
    <cellStyle name="Comma 2 15" xfId="44381" hidden="1" xr:uid="{FE26A5DD-2CFD-4AEA-9327-12BCFCC83743}"/>
    <cellStyle name="Comma 2 15" xfId="44951" hidden="1" xr:uid="{9C8CC60B-4E77-4C93-8E97-5C2A0A486EAC}"/>
    <cellStyle name="Comma 2 15" xfId="45277" hidden="1" xr:uid="{D6E8C624-2B35-41AF-AB26-BF140FF464E4}"/>
    <cellStyle name="Comma 2 15" xfId="45560" hidden="1" xr:uid="{B6D01818-B81C-4E6F-8C21-88CBE7461B39}"/>
    <cellStyle name="Comma 2 15" xfId="45967" hidden="1" xr:uid="{A39B16A3-511A-4A94-905E-75B8B60698FC}"/>
    <cellStyle name="Comma 2 15" xfId="46137" hidden="1" xr:uid="{507FD436-FB5D-47E8-A080-E78DD9DC8AF2}"/>
    <cellStyle name="Comma 2 15" xfId="46707" hidden="1" xr:uid="{253D4599-03BE-43D9-A1A5-8B56C50E75E0}"/>
    <cellStyle name="Comma 2 15" xfId="47033" hidden="1" xr:uid="{7603FD99-3D37-440A-8358-3E98D68EC10C}"/>
    <cellStyle name="Comma 2 15" xfId="47316" hidden="1" xr:uid="{326C33E6-81E1-4FCA-BF4B-568AF5F792DE}"/>
    <cellStyle name="Comma 2 15" xfId="47723" hidden="1" xr:uid="{73AFFDEB-5689-446D-A7D5-1BFE76C2BF90}"/>
    <cellStyle name="Comma 2 15" xfId="47890" hidden="1" xr:uid="{AA36F3F3-5EA2-412E-8915-D7D83E87D59C}"/>
    <cellStyle name="Comma 2 15" xfId="48460" hidden="1" xr:uid="{5F9EAEA8-AB61-4E3F-ABD7-7E837891D8F7}"/>
    <cellStyle name="Comma 2 15" xfId="48786" hidden="1" xr:uid="{AE816D75-07FA-4CC8-BFD5-DD17E513AD2F}"/>
    <cellStyle name="Comma 2 15" xfId="49069" hidden="1" xr:uid="{8882B196-53B5-41E5-B97E-E3E4DC8643F3}"/>
    <cellStyle name="Comma 2 15" xfId="49475" hidden="1" xr:uid="{0F9A10C9-A93E-48B7-9CF5-5A57263957FC}"/>
    <cellStyle name="Comma 2 15" xfId="49640" hidden="1" xr:uid="{F3987C38-7190-4AFC-8E8D-1B5C9C42C356}"/>
    <cellStyle name="Comma 2 15" xfId="50210" hidden="1" xr:uid="{94F641C5-574A-4D70-99CD-872A0D04A07F}"/>
    <cellStyle name="Comma 2 15" xfId="50536" hidden="1" xr:uid="{20875F14-CE43-4D69-9292-75E6CD415F0D}"/>
    <cellStyle name="Comma 2 15" xfId="50819" hidden="1" xr:uid="{85F03B88-CFB0-4889-9859-CE2BD4BFFD1C}"/>
    <cellStyle name="Comma 2 15" xfId="51224" hidden="1" xr:uid="{49F50B12-870A-4ADF-A8AE-7E293CDD55E6}"/>
    <cellStyle name="Comma 2 15" xfId="51385" hidden="1" xr:uid="{987DA7A7-F0EA-4AB9-B362-0D4A1E666C67}"/>
    <cellStyle name="Comma 2 15" xfId="51954" hidden="1" xr:uid="{8811B9A6-445C-4A7A-BDEF-E82AF0565137}"/>
    <cellStyle name="Comma 2 15" xfId="52280" hidden="1" xr:uid="{EEBD4792-13A0-4EB2-9C7B-D41F33B47D5E}"/>
    <cellStyle name="Comma 2 15" xfId="52563" hidden="1" xr:uid="{293487A6-FB83-4FC1-8A91-7DB5FC89373A}"/>
    <cellStyle name="Comma 2 15" xfId="52967" hidden="1" xr:uid="{171B45FD-09BE-4A31-A418-330D68E0785B}"/>
    <cellStyle name="Comma 2 15" xfId="53123" hidden="1" xr:uid="{1C30236A-079D-4208-98EE-22CC80BB04B7}"/>
    <cellStyle name="Comma 2 15" xfId="53688" hidden="1" xr:uid="{B82B33BB-3041-4C28-9C3E-923972DA032B}"/>
    <cellStyle name="Comma 2 15" xfId="54014" hidden="1" xr:uid="{7AB580DD-AD1F-4DF4-9CF5-546012AA57CC}"/>
    <cellStyle name="Comma 2 15" xfId="54297" hidden="1" xr:uid="{D1046C4A-FA82-406F-B71E-EBCBE572C6F9}"/>
    <cellStyle name="Comma 2 15" xfId="54697" hidden="1" xr:uid="{325BDE46-CE4E-48AD-903C-22E1C092C703}"/>
    <cellStyle name="Comma 2 15" xfId="54851" hidden="1" xr:uid="{003EF6E6-239C-4E65-AF70-49F1C2625991}"/>
    <cellStyle name="Comma 2 15" xfId="55412" hidden="1" xr:uid="{00F44B69-4792-464B-8AFE-17D2952D9EE5}"/>
    <cellStyle name="Comma 2 15" xfId="55738" hidden="1" xr:uid="{79B27505-AA45-4F05-A398-867EB403A2E4}"/>
    <cellStyle name="Comma 2 15" xfId="56021" hidden="1" xr:uid="{76A179DC-EE34-45EA-8DFC-881CDE9E9005}"/>
    <cellStyle name="Comma 2 15" xfId="56420" hidden="1" xr:uid="{25FA3B6B-12D3-4148-8279-952B057C0199}"/>
    <cellStyle name="Comma 2 15" xfId="56564" hidden="1" xr:uid="{85A4945E-65B4-484D-8F68-65322527FDEF}"/>
    <cellStyle name="Comma 2 15" xfId="57119" hidden="1" xr:uid="{359C11BD-3FD0-4D5A-829B-F632D4546E26}"/>
    <cellStyle name="Comma 2 15" xfId="57445" hidden="1" xr:uid="{079BFE2F-E5C6-4F66-8674-5586D67D6B51}"/>
    <cellStyle name="Comma 2 15" xfId="57728" hidden="1" xr:uid="{88F6114A-358D-4FD2-8D27-6DABED43C6AA}"/>
    <cellStyle name="Comma 2 15" xfId="58123" hidden="1" xr:uid="{EE385112-795F-4363-BC91-FD7EBB72EBB7}"/>
    <cellStyle name="Comma 2 15" xfId="58261" hidden="1" xr:uid="{5674E400-D9F1-4B12-8A81-5D77125C0735}"/>
    <cellStyle name="Comma 2 15" xfId="58813" hidden="1" xr:uid="{E1C0717F-7106-4CDC-8F9D-30F0E6AD7284}"/>
    <cellStyle name="Comma 2 15" xfId="59139" hidden="1" xr:uid="{54F17827-4B1B-40F5-8E40-21A2906D3BCB}"/>
    <cellStyle name="Comma 2 15" xfId="59422" hidden="1" xr:uid="{A7E97C15-0F81-49C0-ACE0-C595444068CC}"/>
    <cellStyle name="Comma 2 15" xfId="59936" hidden="1" xr:uid="{7B053293-937F-4B43-B05D-EFCEEA6A44E5}"/>
    <cellStyle name="Comma 2 15" xfId="60474" hidden="1" xr:uid="{F647B874-4497-4E9B-B566-5C42D13998E2}"/>
    <cellStyle name="Comma 2 15" xfId="60800" hidden="1" xr:uid="{F613B344-0F4C-4A77-BEB2-5B0F54A3A431}"/>
    <cellStyle name="Comma 2 15" xfId="61083" hidden="1" xr:uid="{7383FADA-DB2A-437D-A2DD-19A9D1CA766D}"/>
    <cellStyle name="Comma 2 15" xfId="61583" hidden="1" xr:uid="{380FA70A-EB00-4EC5-AC64-133F047CBEB2}"/>
    <cellStyle name="Comma 2 15" xfId="62109" hidden="1" xr:uid="{694628CD-BA02-4E33-A5F6-2D411AE8B72C}"/>
    <cellStyle name="Comma 2 15" xfId="62435" hidden="1" xr:uid="{5895A3C9-34D3-40FC-A8EA-2D687739A44F}"/>
    <cellStyle name="Comma 2 15" xfId="62718" hidden="1" xr:uid="{79514AF2-B019-49DC-B07D-16BFA1077D52}"/>
    <cellStyle name="Comma 2 15" xfId="63166" hidden="1" xr:uid="{E1512B56-36C5-4B14-A92A-379455FB9772}"/>
    <cellStyle name="Comma 2 15" xfId="63631" hidden="1" xr:uid="{1E1B4E89-BBF8-4A32-9897-4F75DD614085}"/>
    <cellStyle name="Comma 2 15" xfId="63946" hidden="1" xr:uid="{16BBD510-5F07-437C-B572-8EA659A06C45}"/>
    <cellStyle name="Comma 2 16" xfId="427" hidden="1" xr:uid="{00000000-0005-0000-0000-0000AE010000}"/>
    <cellStyle name="Comma 2 16" xfId="1086" hidden="1" xr:uid="{00000000-0005-0000-0000-000041040000}"/>
    <cellStyle name="Comma 2 16" xfId="1652" hidden="1" xr:uid="{00000000-0005-0000-0000-000077060000}"/>
    <cellStyle name="Comma 2 16" xfId="1964" hidden="1" xr:uid="{00000000-0005-0000-0000-0000AF070000}"/>
    <cellStyle name="Comma 2 16" xfId="2248" hidden="1" xr:uid="{00000000-0005-0000-0000-0000CB080000}"/>
    <cellStyle name="Comma 2 16" xfId="4218" hidden="1" xr:uid="{00000000-0005-0000-0000-00007D100000}"/>
    <cellStyle name="Comma 2 16" xfId="4879" hidden="1" xr:uid="{00000000-0005-0000-0000-000012130000}"/>
    <cellStyle name="Comma 2 16" xfId="5449" hidden="1" xr:uid="{00000000-0005-0000-0000-00004C150000}"/>
    <cellStyle name="Comma 2 16" xfId="5766" hidden="1" xr:uid="{00000000-0005-0000-0000-000089160000}"/>
    <cellStyle name="Comma 2 16" xfId="6050" hidden="1" xr:uid="{00000000-0005-0000-0000-0000A5170000}"/>
    <cellStyle name="Comma 2 16" xfId="6437" hidden="1" xr:uid="{00000000-0005-0000-0000-000028190000}"/>
    <cellStyle name="Comma 2 16" xfId="6616" hidden="1" xr:uid="{00000000-0005-0000-0000-0000DB190000}"/>
    <cellStyle name="Comma 2 16" xfId="6744" hidden="1" xr:uid="{00000000-0005-0000-0000-00005B1A0000}"/>
    <cellStyle name="Comma 2 16" xfId="6949" hidden="1" xr:uid="{00000000-0005-0000-0000-0000281B0000}"/>
    <cellStyle name="Comma 2 16" xfId="7098" hidden="1" xr:uid="{00000000-0005-0000-0000-0000BD1B0000}"/>
    <cellStyle name="Comma 2 16" xfId="7668" hidden="1" xr:uid="{00000000-0005-0000-0000-0000F71D0000}"/>
    <cellStyle name="Comma 2 16" xfId="7985" hidden="1" xr:uid="{00000000-0005-0000-0000-0000341F0000}"/>
    <cellStyle name="Comma 2 16" xfId="8269" hidden="1" xr:uid="{00000000-0005-0000-0000-000050200000}"/>
    <cellStyle name="Comma 2 16" xfId="8705" hidden="1" xr:uid="{00000000-0005-0000-0000-000004220000}"/>
    <cellStyle name="Comma 2 16" xfId="8854" hidden="1" xr:uid="{00000000-0005-0000-0000-000099220000}"/>
    <cellStyle name="Comma 2 16" xfId="9424" hidden="1" xr:uid="{00000000-0005-0000-0000-0000D3240000}"/>
    <cellStyle name="Comma 2 16" xfId="9741" hidden="1" xr:uid="{00000000-0005-0000-0000-000010260000}"/>
    <cellStyle name="Comma 2 16" xfId="10025" hidden="1" xr:uid="{00000000-0005-0000-0000-00002C270000}"/>
    <cellStyle name="Comma 2 16" xfId="10461" hidden="1" xr:uid="{00000000-0005-0000-0000-0000E0280000}"/>
    <cellStyle name="Comma 2 16" xfId="10610" hidden="1" xr:uid="{00000000-0005-0000-0000-000075290000}"/>
    <cellStyle name="Comma 2 16" xfId="11180" hidden="1" xr:uid="{00000000-0005-0000-0000-0000AF2B0000}"/>
    <cellStyle name="Comma 2 16" xfId="11497" hidden="1" xr:uid="{00000000-0005-0000-0000-0000EC2C0000}"/>
    <cellStyle name="Comma 2 16" xfId="11781" hidden="1" xr:uid="{00000000-0005-0000-0000-0000082E0000}"/>
    <cellStyle name="Comma 2 16" xfId="12217" hidden="1" xr:uid="{00000000-0005-0000-0000-0000BC2F0000}"/>
    <cellStyle name="Comma 2 16" xfId="12366" hidden="1" xr:uid="{00000000-0005-0000-0000-000051300000}"/>
    <cellStyle name="Comma 2 16" xfId="12936" hidden="1" xr:uid="{00000000-0005-0000-0000-00008B320000}"/>
    <cellStyle name="Comma 2 16" xfId="13253" hidden="1" xr:uid="{00000000-0005-0000-0000-0000C8330000}"/>
    <cellStyle name="Comma 2 16" xfId="13537" hidden="1" xr:uid="{00000000-0005-0000-0000-0000E4340000}"/>
    <cellStyle name="Comma 2 16" xfId="13973" hidden="1" xr:uid="{00000000-0005-0000-0000-000098360000}"/>
    <cellStyle name="Comma 2 16" xfId="14122" hidden="1" xr:uid="{00000000-0005-0000-0000-00002D370000}"/>
    <cellStyle name="Comma 2 16" xfId="14692" hidden="1" xr:uid="{00000000-0005-0000-0000-000067390000}"/>
    <cellStyle name="Comma 2 16" xfId="15009" hidden="1" xr:uid="{00000000-0005-0000-0000-0000A43A0000}"/>
    <cellStyle name="Comma 2 16" xfId="15293" hidden="1" xr:uid="{00000000-0005-0000-0000-0000C03B0000}"/>
    <cellStyle name="Comma 2 16" xfId="15729" hidden="1" xr:uid="{00000000-0005-0000-0000-0000743D0000}"/>
    <cellStyle name="Comma 2 16" xfId="15875" hidden="1" xr:uid="{00000000-0005-0000-0000-0000063E0000}"/>
    <cellStyle name="Comma 2 16" xfId="16445" hidden="1" xr:uid="{00000000-0005-0000-0000-000040400000}"/>
    <cellStyle name="Comma 2 16" xfId="16762" hidden="1" xr:uid="{00000000-0005-0000-0000-00007D410000}"/>
    <cellStyle name="Comma 2 16" xfId="17046" hidden="1" xr:uid="{00000000-0005-0000-0000-000099420000}"/>
    <cellStyle name="Comma 2 16" xfId="17481" hidden="1" xr:uid="{00000000-0005-0000-0000-00004C440000}"/>
    <cellStyle name="Comma 2 16" xfId="17625" hidden="1" xr:uid="{00000000-0005-0000-0000-0000DC440000}"/>
    <cellStyle name="Comma 2 16" xfId="18195" hidden="1" xr:uid="{00000000-0005-0000-0000-000016470000}"/>
    <cellStyle name="Comma 2 16" xfId="18512" hidden="1" xr:uid="{00000000-0005-0000-0000-000053480000}"/>
    <cellStyle name="Comma 2 16" xfId="18796" hidden="1" xr:uid="{00000000-0005-0000-0000-00006F490000}"/>
    <cellStyle name="Comma 2 16" xfId="19230" hidden="1" xr:uid="{00000000-0005-0000-0000-0000214B0000}"/>
    <cellStyle name="Comma 2 16" xfId="19370" hidden="1" xr:uid="{00000000-0005-0000-0000-0000AD4B0000}"/>
    <cellStyle name="Comma 2 16" xfId="19939" hidden="1" xr:uid="{00000000-0005-0000-0000-0000E64D0000}"/>
    <cellStyle name="Comma 2 16" xfId="20256" hidden="1" xr:uid="{00000000-0005-0000-0000-0000234F0000}"/>
    <cellStyle name="Comma 2 16" xfId="20540" hidden="1" xr:uid="{00000000-0005-0000-0000-00003F500000}"/>
    <cellStyle name="Comma 2 16" xfId="20973" hidden="1" xr:uid="{00000000-0005-0000-0000-0000F0510000}"/>
    <cellStyle name="Comma 2 16" xfId="21108" hidden="1" xr:uid="{00000000-0005-0000-0000-000077520000}"/>
    <cellStyle name="Comma 2 16" xfId="21673" hidden="1" xr:uid="{00000000-0005-0000-0000-0000AC540000}"/>
    <cellStyle name="Comma 2 16" xfId="21990" hidden="1" xr:uid="{00000000-0005-0000-0000-0000E9550000}"/>
    <cellStyle name="Comma 2 16" xfId="22274" hidden="1" xr:uid="{00000000-0005-0000-0000-000005570000}"/>
    <cellStyle name="Comma 2 16" xfId="22703" hidden="1" xr:uid="{00000000-0005-0000-0000-0000B2580000}"/>
    <cellStyle name="Comma 2 16" xfId="22836" hidden="1" xr:uid="{00000000-0005-0000-0000-000037590000}"/>
    <cellStyle name="Comma 2 16" xfId="23397" hidden="1" xr:uid="{00000000-0005-0000-0000-0000685B0000}"/>
    <cellStyle name="Comma 2 16" xfId="23714" hidden="1" xr:uid="{00000000-0005-0000-0000-0000A55C0000}"/>
    <cellStyle name="Comma 2 16" xfId="23998" hidden="1" xr:uid="{00000000-0005-0000-0000-0000C15D0000}"/>
    <cellStyle name="Comma 2 16" xfId="24426" hidden="1" xr:uid="{00000000-0005-0000-0000-00006D5F0000}"/>
    <cellStyle name="Comma 2 16" xfId="24549" hidden="1" xr:uid="{00000000-0005-0000-0000-0000E85F0000}"/>
    <cellStyle name="Comma 2 16" xfId="25104" hidden="1" xr:uid="{00000000-0005-0000-0000-000013620000}"/>
    <cellStyle name="Comma 2 16" xfId="25421" hidden="1" xr:uid="{00000000-0005-0000-0000-000050630000}"/>
    <cellStyle name="Comma 2 16" xfId="25705" hidden="1" xr:uid="{00000000-0005-0000-0000-00006C640000}"/>
    <cellStyle name="Comma 2 16" xfId="26128" hidden="1" xr:uid="{00000000-0005-0000-0000-000013660000}"/>
    <cellStyle name="Comma 2 16" xfId="26246" hidden="1" xr:uid="{00000000-0005-0000-0000-000089660000}"/>
    <cellStyle name="Comma 2 16" xfId="26798" hidden="1" xr:uid="{00000000-0005-0000-0000-0000B1680000}"/>
    <cellStyle name="Comma 2 16" xfId="27115" hidden="1" xr:uid="{00000000-0005-0000-0000-0000EE690000}"/>
    <cellStyle name="Comma 2 16" xfId="27399" hidden="1" xr:uid="{00000000-0005-0000-0000-00000A6B0000}"/>
    <cellStyle name="Comma 2 16" xfId="27921" hidden="1" xr:uid="{00000000-0005-0000-0000-0000146D0000}"/>
    <cellStyle name="Comma 2 16" xfId="28459" hidden="1" xr:uid="{00000000-0005-0000-0000-00002E6F0000}"/>
    <cellStyle name="Comma 2 16" xfId="28776" hidden="1" xr:uid="{00000000-0005-0000-0000-00006B700000}"/>
    <cellStyle name="Comma 2 16" xfId="29060" hidden="1" xr:uid="{00000000-0005-0000-0000-000087710000}"/>
    <cellStyle name="Comma 2 16" xfId="29567" hidden="1" xr:uid="{00000000-0005-0000-0000-000082730000}"/>
    <cellStyle name="Comma 2 16" xfId="30094" hidden="1" xr:uid="{00000000-0005-0000-0000-000091750000}"/>
    <cellStyle name="Comma 2 16" xfId="30411" hidden="1" xr:uid="{00000000-0005-0000-0000-0000CE760000}"/>
    <cellStyle name="Comma 2 16" xfId="30695" hidden="1" xr:uid="{00000000-0005-0000-0000-0000EA770000}"/>
    <cellStyle name="Comma 2 16" xfId="31150" hidden="1" xr:uid="{00000000-0005-0000-0000-0000B1790000}"/>
    <cellStyle name="Comma 2 16" xfId="31616" hidden="1" xr:uid="{00000000-0005-0000-0000-0000837B0000}"/>
    <cellStyle name="Comma 2 16" xfId="31922" hidden="1" xr:uid="{00000000-0005-0000-0000-0000B57C0000}"/>
    <cellStyle name="Comma 2 16" xfId="32480" hidden="1" xr:uid="{322F94C8-45C3-4528-A1DE-F31B00F304B1}"/>
    <cellStyle name="Comma 2 16" xfId="33122" hidden="1" xr:uid="{237BC55F-F103-44F8-8D94-0ECF576545BF}"/>
    <cellStyle name="Comma 2 16" xfId="33685" hidden="1" xr:uid="{21545C36-323C-4C0E-A6AE-D1E41EB3C224}"/>
    <cellStyle name="Comma 2 16" xfId="33994" hidden="1" xr:uid="{AA6B4D7A-3DE6-48E6-B0CC-37710FD4BDBC}"/>
    <cellStyle name="Comma 2 16" xfId="34278" hidden="1" xr:uid="{B145F597-1667-4FB1-8DD9-F1CD967EF13B}"/>
    <cellStyle name="Comma 2 16" xfId="36237" hidden="1" xr:uid="{19ABBD7F-D9C4-4701-9846-DDF6463761A5}"/>
    <cellStyle name="Comma 2 16" xfId="36898" hidden="1" xr:uid="{D556950F-9987-44B1-8D13-DD9F561D7FE6}"/>
    <cellStyle name="Comma 2 16" xfId="37468" hidden="1" xr:uid="{416E2A72-8A12-44F8-B330-B49FF17AA986}"/>
    <cellStyle name="Comma 2 16" xfId="37785" hidden="1" xr:uid="{34597700-B06D-40E0-8165-1881AA05D55B}"/>
    <cellStyle name="Comma 2 16" xfId="38069" hidden="1" xr:uid="{1A066E86-E762-449E-9397-831C8C5116C6}"/>
    <cellStyle name="Comma 2 16" xfId="38456" hidden="1" xr:uid="{741D69A1-2232-401C-B202-8085A6A2EB45}"/>
    <cellStyle name="Comma 2 16" xfId="38635" hidden="1" xr:uid="{6BCD8E3D-A83E-4061-B16C-69C480C01568}"/>
    <cellStyle name="Comma 2 16" xfId="38763" hidden="1" xr:uid="{2046F47F-91E7-4CB3-9293-D99AF33FCB8D}"/>
    <cellStyle name="Comma 2 16" xfId="38968" hidden="1" xr:uid="{A9ED94AC-3FB3-4F05-A323-DBCE6EE0FF92}"/>
    <cellStyle name="Comma 2 16" xfId="39117" hidden="1" xr:uid="{067363AB-A610-4235-93E5-CE70539AF095}"/>
    <cellStyle name="Comma 2 16" xfId="39687" hidden="1" xr:uid="{9281E310-B085-441E-ABD1-136EBF3DA51F}"/>
    <cellStyle name="Comma 2 16" xfId="40004" hidden="1" xr:uid="{4EB5C252-77B2-43F6-91DC-8E76CFE3EC48}"/>
    <cellStyle name="Comma 2 16" xfId="40288" hidden="1" xr:uid="{F86E8484-8C0D-4167-9B1F-4A462483E5C1}"/>
    <cellStyle name="Comma 2 16" xfId="40724" hidden="1" xr:uid="{D3FE4033-5A6C-4AEC-BD96-EE062747D8C0}"/>
    <cellStyle name="Comma 2 16" xfId="40873" hidden="1" xr:uid="{04BF29FF-8519-4BF6-9CED-99581EBB809E}"/>
    <cellStyle name="Comma 2 16" xfId="41443" hidden="1" xr:uid="{57F8DDC0-E397-49CE-9E31-CFC61AE6D82A}"/>
    <cellStyle name="Comma 2 16" xfId="41760" hidden="1" xr:uid="{DB398EEC-2EAB-4AA8-8892-B51DE7889502}"/>
    <cellStyle name="Comma 2 16" xfId="42044" hidden="1" xr:uid="{A7E8A0BD-C5F7-4CB9-83CF-BAC9F8E88C52}"/>
    <cellStyle name="Comma 2 16" xfId="42480" hidden="1" xr:uid="{2164866F-8B5A-470D-BD9B-21EC39BEF598}"/>
    <cellStyle name="Comma 2 16" xfId="42629" hidden="1" xr:uid="{2F7C2344-795B-4E3F-9E5F-DAC1EB483637}"/>
    <cellStyle name="Comma 2 16" xfId="43199" hidden="1" xr:uid="{BE67D1FF-25AE-40D4-ABBE-CFDE61A2437D}"/>
    <cellStyle name="Comma 2 16" xfId="43516" hidden="1" xr:uid="{FA05FA50-6890-41D7-8B9F-27E0D856BEF2}"/>
    <cellStyle name="Comma 2 16" xfId="43800" hidden="1" xr:uid="{6DDB8B82-FFB9-48E0-B3A6-9D1BA2031210}"/>
    <cellStyle name="Comma 2 16" xfId="44236" hidden="1" xr:uid="{C869C627-9AD7-49E0-8F97-0AF3140D13B9}"/>
    <cellStyle name="Comma 2 16" xfId="44385" hidden="1" xr:uid="{66954892-CF40-4AC0-AC0F-A9A770959D9A}"/>
    <cellStyle name="Comma 2 16" xfId="44955" hidden="1" xr:uid="{3808FFC0-E156-4717-931C-3C5C40AE50E0}"/>
    <cellStyle name="Comma 2 16" xfId="45272" hidden="1" xr:uid="{EED17B44-DA6F-4A6D-BCBE-C6C067EFA9CA}"/>
    <cellStyle name="Comma 2 16" xfId="45556" hidden="1" xr:uid="{408CD8F5-811D-4FCB-B9C2-106726989838}"/>
    <cellStyle name="Comma 2 16" xfId="45992" hidden="1" xr:uid="{2EB5328D-1965-47B9-BDDE-BD05D97F1FA9}"/>
    <cellStyle name="Comma 2 16" xfId="46141" hidden="1" xr:uid="{3222CCE6-A8E7-42ED-B8E2-A7A1A739C375}"/>
    <cellStyle name="Comma 2 16" xfId="46711" hidden="1" xr:uid="{F7A17FFC-8337-4E51-A6F1-760773B1E8D0}"/>
    <cellStyle name="Comma 2 16" xfId="47028" hidden="1" xr:uid="{5AD98AC7-D7F6-4478-ACD5-9843AE2D7DE8}"/>
    <cellStyle name="Comma 2 16" xfId="47312" hidden="1" xr:uid="{C6BE0828-6BAA-4430-9F9A-7C9B315113E1}"/>
    <cellStyle name="Comma 2 16" xfId="47748" hidden="1" xr:uid="{5A821EDF-10FB-49E0-BA8C-444315C5DCEA}"/>
    <cellStyle name="Comma 2 16" xfId="47894" hidden="1" xr:uid="{73DFCEDE-8F25-4B16-BFF7-C4EC59F06682}"/>
    <cellStyle name="Comma 2 16" xfId="48464" hidden="1" xr:uid="{80BC44F2-4B49-485E-A193-72F5B04A86DD}"/>
    <cellStyle name="Comma 2 16" xfId="48781" hidden="1" xr:uid="{C837723C-7519-4A57-9AA5-FC87D489E24F}"/>
    <cellStyle name="Comma 2 16" xfId="49065" hidden="1" xr:uid="{CA33A27F-901F-48D0-BE2D-C07C1065E575}"/>
    <cellStyle name="Comma 2 16" xfId="49500" hidden="1" xr:uid="{B1A92E51-EE4C-4793-98FA-D1A8D328C8A4}"/>
    <cellStyle name="Comma 2 16" xfId="49644" hidden="1" xr:uid="{3DDFFA0E-BE0B-413A-8C56-6E5771E86C5C}"/>
    <cellStyle name="Comma 2 16" xfId="50214" hidden="1" xr:uid="{FC59E40D-AD2E-4E6F-9A9D-1C305426A31C}"/>
    <cellStyle name="Comma 2 16" xfId="50531" hidden="1" xr:uid="{1224E5C1-EB02-48D9-AE93-AC71C4658AD0}"/>
    <cellStyle name="Comma 2 16" xfId="50815" hidden="1" xr:uid="{CBC8E03F-D64A-4DD6-97F1-77DE5EFC89F7}"/>
    <cellStyle name="Comma 2 16" xfId="51249" hidden="1" xr:uid="{47BAB8EF-0BFD-42EF-9389-7B6FD9D3178F}"/>
    <cellStyle name="Comma 2 16" xfId="51389" hidden="1" xr:uid="{59E04153-031D-44A9-8975-55E2F8C0463E}"/>
    <cellStyle name="Comma 2 16" xfId="51958" hidden="1" xr:uid="{96144BB3-10C6-4485-9C31-F40884AFA007}"/>
    <cellStyle name="Comma 2 16" xfId="52275" hidden="1" xr:uid="{D0EB0E04-348F-4E70-BECF-877DBD3B4E2C}"/>
    <cellStyle name="Comma 2 16" xfId="52559" hidden="1" xr:uid="{6F3B2B94-FA8B-417D-BD2F-1239C901A469}"/>
    <cellStyle name="Comma 2 16" xfId="52992" hidden="1" xr:uid="{63FFD0FA-4D5B-4986-A5DD-6FC55CC08BBE}"/>
    <cellStyle name="Comma 2 16" xfId="53127" hidden="1" xr:uid="{3A11D21C-EE8C-4A97-8903-F358269F45F6}"/>
    <cellStyle name="Comma 2 16" xfId="53692" hidden="1" xr:uid="{A106E93D-9415-439F-A32B-DB958FF337B0}"/>
    <cellStyle name="Comma 2 16" xfId="54009" hidden="1" xr:uid="{0CD56070-A1A9-46C0-8214-55C0D6B50827}"/>
    <cellStyle name="Comma 2 16" xfId="54293" hidden="1" xr:uid="{F893427D-297F-480D-88B6-E0DC9268EE8B}"/>
    <cellStyle name="Comma 2 16" xfId="54722" hidden="1" xr:uid="{3FFFEA3E-9042-4529-86FE-57EE93306E1F}"/>
    <cellStyle name="Comma 2 16" xfId="54855" hidden="1" xr:uid="{C837F1D2-C6C1-40F3-932C-E9ABE2183178}"/>
    <cellStyle name="Comma 2 16" xfId="55416" hidden="1" xr:uid="{CF2D76FC-FFFC-4B27-9254-FC12B5E63506}"/>
    <cellStyle name="Comma 2 16" xfId="55733" hidden="1" xr:uid="{1F156375-30BF-467A-9F9F-9685515DD2C2}"/>
    <cellStyle name="Comma 2 16" xfId="56017" hidden="1" xr:uid="{1A55CA78-6401-4E4F-A571-3DAD3B854497}"/>
    <cellStyle name="Comma 2 16" xfId="56445" hidden="1" xr:uid="{69BBBC2E-2F08-48DD-A66A-A9C3220FEDFA}"/>
    <cellStyle name="Comma 2 16" xfId="56568" hidden="1" xr:uid="{4BB624FF-A5D9-43FE-AE4A-7DA262C3C1CB}"/>
    <cellStyle name="Comma 2 16" xfId="57123" hidden="1" xr:uid="{CDACC8B2-CCCE-44F5-A3B0-A09FC1C70646}"/>
    <cellStyle name="Comma 2 16" xfId="57440" hidden="1" xr:uid="{72C23B9B-D6A4-418C-8D2F-E3E130FCA435}"/>
    <cellStyle name="Comma 2 16" xfId="57724" hidden="1" xr:uid="{B95F1816-C721-4EF5-B9B8-C77D0353D863}"/>
    <cellStyle name="Comma 2 16" xfId="58147" hidden="1" xr:uid="{498A475E-1B85-4DF1-BF10-86EBEF7A8488}"/>
    <cellStyle name="Comma 2 16" xfId="58265" hidden="1" xr:uid="{AA7D0D61-34FF-454A-8971-A554C0A6564F}"/>
    <cellStyle name="Comma 2 16" xfId="58817" hidden="1" xr:uid="{7F5D8B57-3C0C-4ABA-AF19-90539FC4A15D}"/>
    <cellStyle name="Comma 2 16" xfId="59134" hidden="1" xr:uid="{40F99320-E5FF-43A1-B1F7-F972DA45439B}"/>
    <cellStyle name="Comma 2 16" xfId="59418" hidden="1" xr:uid="{04C1C957-EB3E-4ED5-B96D-7906A94213D8}"/>
    <cellStyle name="Comma 2 16" xfId="59940" hidden="1" xr:uid="{4F3BF28F-2969-48DA-8847-BF9C83D440A7}"/>
    <cellStyle name="Comma 2 16" xfId="60478" hidden="1" xr:uid="{C175307F-0A01-49EA-A55D-E0C0D9DD5335}"/>
    <cellStyle name="Comma 2 16" xfId="60795" hidden="1" xr:uid="{8CC86335-11B3-4FDB-9B07-50E110A2E21E}"/>
    <cellStyle name="Comma 2 16" xfId="61079" hidden="1" xr:uid="{107122D0-48A6-431A-A5CE-AF92F8316441}"/>
    <cellStyle name="Comma 2 16" xfId="61586" hidden="1" xr:uid="{EC4E92F0-D09C-42AF-9B22-058AFFFA126B}"/>
    <cellStyle name="Comma 2 16" xfId="62113" hidden="1" xr:uid="{C7212F58-251A-4025-9B17-9C74858D6FFC}"/>
    <cellStyle name="Comma 2 16" xfId="62430" hidden="1" xr:uid="{ECD74DEC-6E18-44A2-AB8C-303D46328370}"/>
    <cellStyle name="Comma 2 16" xfId="62714" hidden="1" xr:uid="{13C8B5C9-97A9-4ABA-B005-57E85A5579A6}"/>
    <cellStyle name="Comma 2 16" xfId="63169" hidden="1" xr:uid="{429E9E3A-B88D-453E-BB37-7F9809030BC0}"/>
    <cellStyle name="Comma 2 16" xfId="63635" hidden="1" xr:uid="{0E9117F3-1F39-4B71-8301-5F43F6DDAA30}"/>
    <cellStyle name="Comma 2 16" xfId="63941" hidden="1" xr:uid="{B87B1CCE-B4E0-4EB3-A56E-3EC80DA87300}"/>
    <cellStyle name="Comma 2 17" xfId="431" hidden="1" xr:uid="{00000000-0005-0000-0000-0000B2010000}"/>
    <cellStyle name="Comma 2 17" xfId="1090" hidden="1" xr:uid="{00000000-0005-0000-0000-000045040000}"/>
    <cellStyle name="Comma 2 17" xfId="1656" hidden="1" xr:uid="{00000000-0005-0000-0000-00007B060000}"/>
    <cellStyle name="Comma 2 17" xfId="1955" hidden="1" xr:uid="{00000000-0005-0000-0000-0000A6070000}"/>
    <cellStyle name="Comma 2 17" xfId="2239" hidden="1" xr:uid="{00000000-0005-0000-0000-0000C2080000}"/>
    <cellStyle name="Comma 2 17" xfId="4222" hidden="1" xr:uid="{00000000-0005-0000-0000-000081100000}"/>
    <cellStyle name="Comma 2 17" xfId="4883" hidden="1" xr:uid="{00000000-0005-0000-0000-000016130000}"/>
    <cellStyle name="Comma 2 17" xfId="5453" hidden="1" xr:uid="{00000000-0005-0000-0000-000050150000}"/>
    <cellStyle name="Comma 2 17" xfId="5757" hidden="1" xr:uid="{00000000-0005-0000-0000-000080160000}"/>
    <cellStyle name="Comma 2 17" xfId="6041" hidden="1" xr:uid="{00000000-0005-0000-0000-00009C170000}"/>
    <cellStyle name="Comma 2 17" xfId="6441" hidden="1" xr:uid="{00000000-0005-0000-0000-00002C190000}"/>
    <cellStyle name="Comma 2 17" xfId="6940" hidden="1" xr:uid="{00000000-0005-0000-0000-00001F1B0000}"/>
    <cellStyle name="Comma 2 17" xfId="7102" hidden="1" xr:uid="{00000000-0005-0000-0000-0000C11B0000}"/>
    <cellStyle name="Comma 2 17" xfId="7672" hidden="1" xr:uid="{00000000-0005-0000-0000-0000FB1D0000}"/>
    <cellStyle name="Comma 2 17" xfId="7976" hidden="1" xr:uid="{00000000-0005-0000-0000-00002B1F0000}"/>
    <cellStyle name="Comma 2 17" xfId="8260" hidden="1" xr:uid="{00000000-0005-0000-0000-000047200000}"/>
    <cellStyle name="Comma 2 17" xfId="8696" hidden="1" xr:uid="{00000000-0005-0000-0000-0000FB210000}"/>
    <cellStyle name="Comma 2 17" xfId="8858" hidden="1" xr:uid="{00000000-0005-0000-0000-00009D220000}"/>
    <cellStyle name="Comma 2 17" xfId="9428" hidden="1" xr:uid="{00000000-0005-0000-0000-0000D7240000}"/>
    <cellStyle name="Comma 2 17" xfId="9732" hidden="1" xr:uid="{00000000-0005-0000-0000-000007260000}"/>
    <cellStyle name="Comma 2 17" xfId="10016" hidden="1" xr:uid="{00000000-0005-0000-0000-000023270000}"/>
    <cellStyle name="Comma 2 17" xfId="10452" hidden="1" xr:uid="{00000000-0005-0000-0000-0000D7280000}"/>
    <cellStyle name="Comma 2 17" xfId="10614" hidden="1" xr:uid="{00000000-0005-0000-0000-000079290000}"/>
    <cellStyle name="Comma 2 17" xfId="11184" hidden="1" xr:uid="{00000000-0005-0000-0000-0000B32B0000}"/>
    <cellStyle name="Comma 2 17" xfId="11488" hidden="1" xr:uid="{00000000-0005-0000-0000-0000E32C0000}"/>
    <cellStyle name="Comma 2 17" xfId="11772" hidden="1" xr:uid="{00000000-0005-0000-0000-0000FF2D0000}"/>
    <cellStyle name="Comma 2 17" xfId="12208" hidden="1" xr:uid="{00000000-0005-0000-0000-0000B32F0000}"/>
    <cellStyle name="Comma 2 17" xfId="12370" hidden="1" xr:uid="{00000000-0005-0000-0000-000055300000}"/>
    <cellStyle name="Comma 2 17" xfId="12940" hidden="1" xr:uid="{00000000-0005-0000-0000-00008F320000}"/>
    <cellStyle name="Comma 2 17" xfId="13244" hidden="1" xr:uid="{00000000-0005-0000-0000-0000BF330000}"/>
    <cellStyle name="Comma 2 17" xfId="13528" hidden="1" xr:uid="{00000000-0005-0000-0000-0000DB340000}"/>
    <cellStyle name="Comma 2 17" xfId="13964" hidden="1" xr:uid="{00000000-0005-0000-0000-00008F360000}"/>
    <cellStyle name="Comma 2 17" xfId="14126" hidden="1" xr:uid="{00000000-0005-0000-0000-000031370000}"/>
    <cellStyle name="Comma 2 17" xfId="14696" hidden="1" xr:uid="{00000000-0005-0000-0000-00006B390000}"/>
    <cellStyle name="Comma 2 17" xfId="15000" hidden="1" xr:uid="{00000000-0005-0000-0000-00009B3A0000}"/>
    <cellStyle name="Comma 2 17" xfId="15284" hidden="1" xr:uid="{00000000-0005-0000-0000-0000B73B0000}"/>
    <cellStyle name="Comma 2 17" xfId="15720" hidden="1" xr:uid="{00000000-0005-0000-0000-00006B3D0000}"/>
    <cellStyle name="Comma 2 17" xfId="15879" hidden="1" xr:uid="{00000000-0005-0000-0000-00000A3E0000}"/>
    <cellStyle name="Comma 2 17" xfId="16449" hidden="1" xr:uid="{00000000-0005-0000-0000-000044400000}"/>
    <cellStyle name="Comma 2 17" xfId="16753" hidden="1" xr:uid="{00000000-0005-0000-0000-000074410000}"/>
    <cellStyle name="Comma 2 17" xfId="17037" hidden="1" xr:uid="{00000000-0005-0000-0000-000090420000}"/>
    <cellStyle name="Comma 2 17" xfId="17472" hidden="1" xr:uid="{00000000-0005-0000-0000-000043440000}"/>
    <cellStyle name="Comma 2 17" xfId="17629" hidden="1" xr:uid="{00000000-0005-0000-0000-0000E0440000}"/>
    <cellStyle name="Comma 2 17" xfId="18199" hidden="1" xr:uid="{00000000-0005-0000-0000-00001A470000}"/>
    <cellStyle name="Comma 2 17" xfId="18503" hidden="1" xr:uid="{00000000-0005-0000-0000-00004A480000}"/>
    <cellStyle name="Comma 2 17" xfId="18787" hidden="1" xr:uid="{00000000-0005-0000-0000-000066490000}"/>
    <cellStyle name="Comma 2 17" xfId="19221" hidden="1" xr:uid="{00000000-0005-0000-0000-0000184B0000}"/>
    <cellStyle name="Comma 2 17" xfId="19374" hidden="1" xr:uid="{00000000-0005-0000-0000-0000B14B0000}"/>
    <cellStyle name="Comma 2 17" xfId="19943" hidden="1" xr:uid="{00000000-0005-0000-0000-0000EA4D0000}"/>
    <cellStyle name="Comma 2 17" xfId="20247" hidden="1" xr:uid="{00000000-0005-0000-0000-00001A4F0000}"/>
    <cellStyle name="Comma 2 17" xfId="20531" hidden="1" xr:uid="{00000000-0005-0000-0000-000036500000}"/>
    <cellStyle name="Comma 2 17" xfId="20964" hidden="1" xr:uid="{00000000-0005-0000-0000-0000E7510000}"/>
    <cellStyle name="Comma 2 17" xfId="21112" hidden="1" xr:uid="{00000000-0005-0000-0000-00007B520000}"/>
    <cellStyle name="Comma 2 17" xfId="21677" hidden="1" xr:uid="{00000000-0005-0000-0000-0000B0540000}"/>
    <cellStyle name="Comma 2 17" xfId="21981" hidden="1" xr:uid="{00000000-0005-0000-0000-0000E0550000}"/>
    <cellStyle name="Comma 2 17" xfId="22265" hidden="1" xr:uid="{00000000-0005-0000-0000-0000FC560000}"/>
    <cellStyle name="Comma 2 17" xfId="22694" hidden="1" xr:uid="{00000000-0005-0000-0000-0000A9580000}"/>
    <cellStyle name="Comma 2 17" xfId="22840" hidden="1" xr:uid="{00000000-0005-0000-0000-00003B590000}"/>
    <cellStyle name="Comma 2 17" xfId="23401" hidden="1" xr:uid="{00000000-0005-0000-0000-00006C5B0000}"/>
    <cellStyle name="Comma 2 17" xfId="23705" hidden="1" xr:uid="{00000000-0005-0000-0000-00009C5C0000}"/>
    <cellStyle name="Comma 2 17" xfId="23989" hidden="1" xr:uid="{00000000-0005-0000-0000-0000B85D0000}"/>
    <cellStyle name="Comma 2 17" xfId="24417" hidden="1" xr:uid="{00000000-0005-0000-0000-0000645F0000}"/>
    <cellStyle name="Comma 2 17" xfId="24553" hidden="1" xr:uid="{00000000-0005-0000-0000-0000EC5F0000}"/>
    <cellStyle name="Comma 2 17" xfId="25108" hidden="1" xr:uid="{00000000-0005-0000-0000-000017620000}"/>
    <cellStyle name="Comma 2 17" xfId="25412" hidden="1" xr:uid="{00000000-0005-0000-0000-000047630000}"/>
    <cellStyle name="Comma 2 17" xfId="25696" hidden="1" xr:uid="{00000000-0005-0000-0000-000063640000}"/>
    <cellStyle name="Comma 2 17" xfId="26119" hidden="1" xr:uid="{00000000-0005-0000-0000-00000A660000}"/>
    <cellStyle name="Comma 2 17" xfId="26250" hidden="1" xr:uid="{00000000-0005-0000-0000-00008D660000}"/>
    <cellStyle name="Comma 2 17" xfId="26802" hidden="1" xr:uid="{00000000-0005-0000-0000-0000B5680000}"/>
    <cellStyle name="Comma 2 17" xfId="27106" hidden="1" xr:uid="{00000000-0005-0000-0000-0000E5690000}"/>
    <cellStyle name="Comma 2 17" xfId="27390" hidden="1" xr:uid="{00000000-0005-0000-0000-0000016B0000}"/>
    <cellStyle name="Comma 2 17" xfId="27805" hidden="1" xr:uid="{00000000-0005-0000-0000-0000A06C0000}"/>
    <cellStyle name="Comma 2 17" xfId="27925" hidden="1" xr:uid="{00000000-0005-0000-0000-0000186D0000}"/>
    <cellStyle name="Comma 2 17" xfId="28463" hidden="1" xr:uid="{00000000-0005-0000-0000-0000326F0000}"/>
    <cellStyle name="Comma 2 17" xfId="28767" hidden="1" xr:uid="{00000000-0005-0000-0000-000062700000}"/>
    <cellStyle name="Comma 2 17" xfId="29051" hidden="1" xr:uid="{00000000-0005-0000-0000-00007E710000}"/>
    <cellStyle name="Comma 2 17" xfId="29460" hidden="1" xr:uid="{00000000-0005-0000-0000-000017730000}"/>
    <cellStyle name="Comma 2 17" xfId="29571" hidden="1" xr:uid="{00000000-0005-0000-0000-000086730000}"/>
    <cellStyle name="Comma 2 17" xfId="30098" hidden="1" xr:uid="{00000000-0005-0000-0000-000095750000}"/>
    <cellStyle name="Comma 2 17" xfId="30402" hidden="1" xr:uid="{00000000-0005-0000-0000-0000C5760000}"/>
    <cellStyle name="Comma 2 17" xfId="30686" hidden="1" xr:uid="{00000000-0005-0000-0000-0000E1770000}"/>
    <cellStyle name="Comma 2 17" xfId="31154" hidden="1" xr:uid="{00000000-0005-0000-0000-0000B5790000}"/>
    <cellStyle name="Comma 2 17" xfId="31620" hidden="1" xr:uid="{00000000-0005-0000-0000-0000877B0000}"/>
    <cellStyle name="Comma 2 17" xfId="31913" hidden="1" xr:uid="{00000000-0005-0000-0000-0000AC7C0000}"/>
    <cellStyle name="Comma 2 17" xfId="32484" hidden="1" xr:uid="{EACB68C6-ACCD-4618-86AD-8100CCA55BBF}"/>
    <cellStyle name="Comma 2 17" xfId="33126" hidden="1" xr:uid="{270F3445-EB3E-4557-9ABC-B35293704299}"/>
    <cellStyle name="Comma 2 17" xfId="33689" hidden="1" xr:uid="{459CAC6B-F9E0-46A3-85D8-0918628E4FB6}"/>
    <cellStyle name="Comma 2 17" xfId="33985" hidden="1" xr:uid="{585794C6-245E-4B51-9088-970C663CEBD5}"/>
    <cellStyle name="Comma 2 17" xfId="34269" hidden="1" xr:uid="{5D4B5A11-E450-46C2-AAB2-A7627E7DA330}"/>
    <cellStyle name="Comma 2 17" xfId="36241" hidden="1" xr:uid="{6E498ACC-D12D-488D-9834-806222CD036B}"/>
    <cellStyle name="Comma 2 17" xfId="36902" hidden="1" xr:uid="{BCA41103-975B-42E8-A566-0707FE50B921}"/>
    <cellStyle name="Comma 2 17" xfId="37472" hidden="1" xr:uid="{650A69E1-87D9-4785-AE90-027C79477A73}"/>
    <cellStyle name="Comma 2 17" xfId="37776" hidden="1" xr:uid="{54649F4A-02B1-42D6-BC38-B6935EA9FD60}"/>
    <cellStyle name="Comma 2 17" xfId="38060" hidden="1" xr:uid="{B1383E77-D186-4FAB-ABD1-990DA986C09D}"/>
    <cellStyle name="Comma 2 17" xfId="38460" hidden="1" xr:uid="{513D316D-3BE8-410C-8C14-9D749664144E}"/>
    <cellStyle name="Comma 2 17" xfId="38959" hidden="1" xr:uid="{7D70712B-0971-4291-B4C2-89333364A299}"/>
    <cellStyle name="Comma 2 17" xfId="39121" hidden="1" xr:uid="{C72CFA6C-B414-429A-B6FB-AD4CA39453E1}"/>
    <cellStyle name="Comma 2 17" xfId="39691" hidden="1" xr:uid="{7D9D01C6-6A3B-4384-B720-B4BDB00A4554}"/>
    <cellStyle name="Comma 2 17" xfId="39995" hidden="1" xr:uid="{9F632AD5-813E-4087-97C1-6A18763EF032}"/>
    <cellStyle name="Comma 2 17" xfId="40279" hidden="1" xr:uid="{CF734E48-761D-4294-9DF3-4C15C224F78B}"/>
    <cellStyle name="Comma 2 17" xfId="40715" hidden="1" xr:uid="{3FD7A7B1-34DE-439C-944E-3E1261444FA3}"/>
    <cellStyle name="Comma 2 17" xfId="40877" hidden="1" xr:uid="{E78207BC-4E83-4CCE-BDBC-5B273A3D4533}"/>
    <cellStyle name="Comma 2 17" xfId="41447" hidden="1" xr:uid="{0962A797-4AAC-4EAA-A8DF-6D7369031425}"/>
    <cellStyle name="Comma 2 17" xfId="41751" hidden="1" xr:uid="{127FB186-9F2C-4DA6-8A6C-2F60B53B2E99}"/>
    <cellStyle name="Comma 2 17" xfId="42035" hidden="1" xr:uid="{C50F322D-E1AB-4AA4-A7D3-11A09B9AF6E3}"/>
    <cellStyle name="Comma 2 17" xfId="42471" hidden="1" xr:uid="{C25F5C0B-A71C-4446-A519-BA7179845195}"/>
    <cellStyle name="Comma 2 17" xfId="42633" hidden="1" xr:uid="{60E05670-3227-44E2-B74E-D3CA39AB51DD}"/>
    <cellStyle name="Comma 2 17" xfId="43203" hidden="1" xr:uid="{DEE49172-9780-4659-B687-C0E9E39DDAA3}"/>
    <cellStyle name="Comma 2 17" xfId="43507" hidden="1" xr:uid="{606E7792-5C6D-4EEF-9653-5BC92122EC9F}"/>
    <cellStyle name="Comma 2 17" xfId="43791" hidden="1" xr:uid="{4BB2CEA6-7CFE-4228-A184-FE708AB46A25}"/>
    <cellStyle name="Comma 2 17" xfId="44227" hidden="1" xr:uid="{CEC0176C-3FB9-4F5D-BB76-9C8A62F86BD0}"/>
    <cellStyle name="Comma 2 17" xfId="44389" hidden="1" xr:uid="{76CAD1EB-DFAC-427F-8D9B-3F8AAD55C30E}"/>
    <cellStyle name="Comma 2 17" xfId="44959" hidden="1" xr:uid="{3A1E9FAB-E101-41B7-A6DD-55F45B6FA514}"/>
    <cellStyle name="Comma 2 17" xfId="45263" hidden="1" xr:uid="{8A4BC185-A190-4527-8690-E66BAE6141BE}"/>
    <cellStyle name="Comma 2 17" xfId="45547" hidden="1" xr:uid="{EE83843D-2154-4248-9AC8-FCA1043ABF72}"/>
    <cellStyle name="Comma 2 17" xfId="45983" hidden="1" xr:uid="{C8F27910-6E60-4CFD-AB9E-7B5539003A4A}"/>
    <cellStyle name="Comma 2 17" xfId="46145" hidden="1" xr:uid="{D9CA0527-DB1B-4D46-BB3E-8623246B08E1}"/>
    <cellStyle name="Comma 2 17" xfId="46715" hidden="1" xr:uid="{27E4A3E8-592E-47E8-8DF1-EE8231C6B321}"/>
    <cellStyle name="Comma 2 17" xfId="47019" hidden="1" xr:uid="{8A2C655B-76CE-42EC-919C-CD090BF50F7E}"/>
    <cellStyle name="Comma 2 17" xfId="47303" hidden="1" xr:uid="{9BC5441E-E91B-4A1C-9F54-6EDAF4216D60}"/>
    <cellStyle name="Comma 2 17" xfId="47739" hidden="1" xr:uid="{3EF13039-B5E2-40AD-A8B5-1AF6821C00A5}"/>
    <cellStyle name="Comma 2 17" xfId="47898" hidden="1" xr:uid="{68571AB9-6D74-450A-A1BD-DACDCD3A463A}"/>
    <cellStyle name="Comma 2 17" xfId="48468" hidden="1" xr:uid="{E7BBBBC0-A2AE-4055-9C65-4E6DD7D3E9E7}"/>
    <cellStyle name="Comma 2 17" xfId="48772" hidden="1" xr:uid="{72F9A432-2E55-4F72-8EDA-674E8C56E796}"/>
    <cellStyle name="Comma 2 17" xfId="49056" hidden="1" xr:uid="{AEFAE555-4BD0-4D1B-924C-659092225E27}"/>
    <cellStyle name="Comma 2 17" xfId="49491" hidden="1" xr:uid="{617B5AD9-53D5-4978-B76C-51477FD28275}"/>
    <cellStyle name="Comma 2 17" xfId="49648" hidden="1" xr:uid="{79570DE1-E103-453A-95E8-C302C953C741}"/>
    <cellStyle name="Comma 2 17" xfId="50218" hidden="1" xr:uid="{2E8A5EDC-71E7-429D-8E74-0D5D6E942C3E}"/>
    <cellStyle name="Comma 2 17" xfId="50522" hidden="1" xr:uid="{B1BFAF7F-0E01-4597-A0FB-CFDE519B989D}"/>
    <cellStyle name="Comma 2 17" xfId="50806" hidden="1" xr:uid="{BAAC3C51-6C10-4FC5-8C17-D9BFC9D920C2}"/>
    <cellStyle name="Comma 2 17" xfId="51240" hidden="1" xr:uid="{FC7552FA-DDE0-4F45-80C0-EBB5EA362CA5}"/>
    <cellStyle name="Comma 2 17" xfId="51393" hidden="1" xr:uid="{13AADAB5-865E-4738-8066-32C196618DFF}"/>
    <cellStyle name="Comma 2 17" xfId="51962" hidden="1" xr:uid="{D7E662AB-FE8E-4450-BC09-529D8069AE42}"/>
    <cellStyle name="Comma 2 17" xfId="52266" hidden="1" xr:uid="{2BE29858-352E-444E-B355-B190CB5E9A33}"/>
    <cellStyle name="Comma 2 17" xfId="52550" hidden="1" xr:uid="{CE4587E6-3400-407F-BD5C-B35848596A0D}"/>
    <cellStyle name="Comma 2 17" xfId="52983" hidden="1" xr:uid="{F1A87717-66F6-4026-B455-2C9F54CF9496}"/>
    <cellStyle name="Comma 2 17" xfId="53131" hidden="1" xr:uid="{FB5EF056-597A-49B3-9B61-749476673C16}"/>
    <cellStyle name="Comma 2 17" xfId="53696" hidden="1" xr:uid="{F5ADD339-C370-4231-84F3-7E75AAF15DCC}"/>
    <cellStyle name="Comma 2 17" xfId="54000" hidden="1" xr:uid="{51C04163-A246-4EE4-8846-2F23B3508CD8}"/>
    <cellStyle name="Comma 2 17" xfId="54284" hidden="1" xr:uid="{60D4AABC-53B3-4E6A-BF96-62BA6C8A22EC}"/>
    <cellStyle name="Comma 2 17" xfId="54713" hidden="1" xr:uid="{3B3751C3-9CF9-4234-93D6-E3B89E24A598}"/>
    <cellStyle name="Comma 2 17" xfId="54859" hidden="1" xr:uid="{50E86434-CA50-4A42-9A46-096B89172FEE}"/>
    <cellStyle name="Comma 2 17" xfId="55420" hidden="1" xr:uid="{069BEADA-0F74-4EB6-AE37-C8F6EE61EE3F}"/>
    <cellStyle name="Comma 2 17" xfId="55724" hidden="1" xr:uid="{F59C8622-3F46-4579-964F-405D594046E7}"/>
    <cellStyle name="Comma 2 17" xfId="56008" hidden="1" xr:uid="{40C8091D-BE54-42D2-AD44-BA4A46D826FD}"/>
    <cellStyle name="Comma 2 17" xfId="56436" hidden="1" xr:uid="{EBEC737B-9336-4F92-A83B-8611E643455C}"/>
    <cellStyle name="Comma 2 17" xfId="56572" hidden="1" xr:uid="{A6506C2B-A037-47FD-9EFE-167F181CCBE3}"/>
    <cellStyle name="Comma 2 17" xfId="57127" hidden="1" xr:uid="{0BA65E4C-E5CE-444A-95B6-C5731E71E9F1}"/>
    <cellStyle name="Comma 2 17" xfId="57431" hidden="1" xr:uid="{51CC9541-66B5-4BD8-A8CA-991491647BB7}"/>
    <cellStyle name="Comma 2 17" xfId="57715" hidden="1" xr:uid="{6435009B-C6F1-43F3-95D8-F96ADC7191A4}"/>
    <cellStyle name="Comma 2 17" xfId="58138" hidden="1" xr:uid="{B6AD37E9-75FC-41B7-845D-0BBAB837BA53}"/>
    <cellStyle name="Comma 2 17" xfId="58269" hidden="1" xr:uid="{AC60AF1C-8BD6-4663-8EF4-98F0CFA9707A}"/>
    <cellStyle name="Comma 2 17" xfId="58821" hidden="1" xr:uid="{7A4BE45E-99FE-435E-AC16-C3CD2B5F051E}"/>
    <cellStyle name="Comma 2 17" xfId="59125" hidden="1" xr:uid="{7E195488-D4B5-4125-8368-1D6F355C759D}"/>
    <cellStyle name="Comma 2 17" xfId="59409" hidden="1" xr:uid="{7FE8DEF1-9265-4C90-AB08-F15E5903DEED}"/>
    <cellStyle name="Comma 2 17" xfId="59824" hidden="1" xr:uid="{95DE85FA-A518-4476-A9AE-E3395B73A30C}"/>
    <cellStyle name="Comma 2 17" xfId="59944" hidden="1" xr:uid="{7A960B23-9E17-410B-9D45-92CD2E7C6338}"/>
    <cellStyle name="Comma 2 17" xfId="60482" hidden="1" xr:uid="{30196ED2-D913-45BF-AC5D-154D663BA8E4}"/>
    <cellStyle name="Comma 2 17" xfId="60786" hidden="1" xr:uid="{8757A9A5-1807-4AD4-BAE5-22DF6FD84FBE}"/>
    <cellStyle name="Comma 2 17" xfId="61070" hidden="1" xr:uid="{C07D05E9-86E8-4A13-95BA-EE0E19AF599B}"/>
    <cellStyle name="Comma 2 17" xfId="61479" hidden="1" xr:uid="{D734AEDC-8288-4697-8C02-2D3B52D674CF}"/>
    <cellStyle name="Comma 2 17" xfId="61590" hidden="1" xr:uid="{DD24F546-CBCF-4DD9-B4E2-5268F8D0FF3F}"/>
    <cellStyle name="Comma 2 17" xfId="62117" hidden="1" xr:uid="{4B0E826C-83B0-4C5E-A224-AF29A668CDC2}"/>
    <cellStyle name="Comma 2 17" xfId="62421" hidden="1" xr:uid="{AAEE7B26-B0B1-4519-966C-70C361B53F2E}"/>
    <cellStyle name="Comma 2 17" xfId="62705" hidden="1" xr:uid="{9DE87EBD-1D17-49EF-901E-690E60981EA3}"/>
    <cellStyle name="Comma 2 17" xfId="63173" hidden="1" xr:uid="{8538D0A1-F17B-405C-8D06-8A5A41DB301B}"/>
    <cellStyle name="Comma 2 17" xfId="63639" hidden="1" xr:uid="{2FBB66F8-89A3-4CB9-A271-9DCC4C715260}"/>
    <cellStyle name="Comma 2 17" xfId="63932" hidden="1" xr:uid="{605FE295-E0D6-4A8B-A52D-9FB9842AC66E}"/>
    <cellStyle name="Comma 2 18" xfId="436" hidden="1" xr:uid="{00000000-0005-0000-0000-0000B7010000}"/>
    <cellStyle name="Comma 2 18" xfId="1095" hidden="1" xr:uid="{00000000-0005-0000-0000-00004A040000}"/>
    <cellStyle name="Comma 2 18" xfId="1661" hidden="1" xr:uid="{00000000-0005-0000-0000-000080060000}"/>
    <cellStyle name="Comma 2 18" xfId="1941" hidden="1" xr:uid="{00000000-0005-0000-0000-000098070000}"/>
    <cellStyle name="Comma 2 18" xfId="2226" hidden="1" xr:uid="{00000000-0005-0000-0000-0000B5080000}"/>
    <cellStyle name="Comma 2 18" xfId="4227" hidden="1" xr:uid="{00000000-0005-0000-0000-000086100000}"/>
    <cellStyle name="Comma 2 18" xfId="4888" hidden="1" xr:uid="{00000000-0005-0000-0000-00001B130000}"/>
    <cellStyle name="Comma 2 18" xfId="5458" hidden="1" xr:uid="{00000000-0005-0000-0000-000055150000}"/>
    <cellStyle name="Comma 2 18" xfId="5743" hidden="1" xr:uid="{00000000-0005-0000-0000-000072160000}"/>
    <cellStyle name="Comma 2 18" xfId="6028" hidden="1" xr:uid="{00000000-0005-0000-0000-00008F170000}"/>
    <cellStyle name="Comma 2 18" xfId="6446" hidden="1" xr:uid="{00000000-0005-0000-0000-000031190000}"/>
    <cellStyle name="Comma 2 18" xfId="7107" hidden="1" xr:uid="{00000000-0005-0000-0000-0000C61B0000}"/>
    <cellStyle name="Comma 2 18" xfId="7414" hidden="1" xr:uid="{00000000-0005-0000-0000-0000F91C0000}"/>
    <cellStyle name="Comma 2 18" xfId="7677" hidden="1" xr:uid="{00000000-0005-0000-0000-0000001E0000}"/>
    <cellStyle name="Comma 2 18" xfId="7962" hidden="1" xr:uid="{00000000-0005-0000-0000-00001D1F0000}"/>
    <cellStyle name="Comma 2 18" xfId="8247" hidden="1" xr:uid="{00000000-0005-0000-0000-00003A200000}"/>
    <cellStyle name="Comma 2 18" xfId="8863" hidden="1" xr:uid="{00000000-0005-0000-0000-0000A2220000}"/>
    <cellStyle name="Comma 2 18" xfId="9170" hidden="1" xr:uid="{00000000-0005-0000-0000-0000D5230000}"/>
    <cellStyle name="Comma 2 18" xfId="9433" hidden="1" xr:uid="{00000000-0005-0000-0000-0000DC240000}"/>
    <cellStyle name="Comma 2 18" xfId="9718" hidden="1" xr:uid="{00000000-0005-0000-0000-0000F9250000}"/>
    <cellStyle name="Comma 2 18" xfId="10003" hidden="1" xr:uid="{00000000-0005-0000-0000-000016270000}"/>
    <cellStyle name="Comma 2 18" xfId="10619" hidden="1" xr:uid="{00000000-0005-0000-0000-00007E290000}"/>
    <cellStyle name="Comma 2 18" xfId="10926" hidden="1" xr:uid="{00000000-0005-0000-0000-0000B12A0000}"/>
    <cellStyle name="Comma 2 18" xfId="11189" hidden="1" xr:uid="{00000000-0005-0000-0000-0000B82B0000}"/>
    <cellStyle name="Comma 2 18" xfId="11474" hidden="1" xr:uid="{00000000-0005-0000-0000-0000D52C0000}"/>
    <cellStyle name="Comma 2 18" xfId="11759" hidden="1" xr:uid="{00000000-0005-0000-0000-0000F22D0000}"/>
    <cellStyle name="Comma 2 18" xfId="12375" hidden="1" xr:uid="{00000000-0005-0000-0000-00005A300000}"/>
    <cellStyle name="Comma 2 18" xfId="12682" hidden="1" xr:uid="{00000000-0005-0000-0000-00008D310000}"/>
    <cellStyle name="Comma 2 18" xfId="12945" hidden="1" xr:uid="{00000000-0005-0000-0000-000094320000}"/>
    <cellStyle name="Comma 2 18" xfId="13230" hidden="1" xr:uid="{00000000-0005-0000-0000-0000B1330000}"/>
    <cellStyle name="Comma 2 18" xfId="13515" hidden="1" xr:uid="{00000000-0005-0000-0000-0000CE340000}"/>
    <cellStyle name="Comma 2 18" xfId="14131" hidden="1" xr:uid="{00000000-0005-0000-0000-000036370000}"/>
    <cellStyle name="Comma 2 18" xfId="14438" hidden="1" xr:uid="{00000000-0005-0000-0000-000069380000}"/>
    <cellStyle name="Comma 2 18" xfId="14701" hidden="1" xr:uid="{00000000-0005-0000-0000-000070390000}"/>
    <cellStyle name="Comma 2 18" xfId="14986" hidden="1" xr:uid="{00000000-0005-0000-0000-00008D3A0000}"/>
    <cellStyle name="Comma 2 18" xfId="15271" hidden="1" xr:uid="{00000000-0005-0000-0000-0000AA3B0000}"/>
    <cellStyle name="Comma 2 18" xfId="15884" hidden="1" xr:uid="{00000000-0005-0000-0000-00000F3E0000}"/>
    <cellStyle name="Comma 2 18" xfId="16191" hidden="1" xr:uid="{00000000-0005-0000-0000-0000423F0000}"/>
    <cellStyle name="Comma 2 18" xfId="16454" hidden="1" xr:uid="{00000000-0005-0000-0000-000049400000}"/>
    <cellStyle name="Comma 2 18" xfId="16739" hidden="1" xr:uid="{00000000-0005-0000-0000-000066410000}"/>
    <cellStyle name="Comma 2 18" xfId="17024" hidden="1" xr:uid="{00000000-0005-0000-0000-000083420000}"/>
    <cellStyle name="Comma 2 18" xfId="17634" hidden="1" xr:uid="{00000000-0005-0000-0000-0000E5440000}"/>
    <cellStyle name="Comma 2 18" xfId="17941" hidden="1" xr:uid="{00000000-0005-0000-0000-000018460000}"/>
    <cellStyle name="Comma 2 18" xfId="18204" hidden="1" xr:uid="{00000000-0005-0000-0000-00001F470000}"/>
    <cellStyle name="Comma 2 18" xfId="18489" hidden="1" xr:uid="{00000000-0005-0000-0000-00003C480000}"/>
    <cellStyle name="Comma 2 18" xfId="18774" hidden="1" xr:uid="{00000000-0005-0000-0000-000059490000}"/>
    <cellStyle name="Comma 2 18" xfId="19379" hidden="1" xr:uid="{00000000-0005-0000-0000-0000B64B0000}"/>
    <cellStyle name="Comma 2 18" xfId="19685" hidden="1" xr:uid="{00000000-0005-0000-0000-0000E84C0000}"/>
    <cellStyle name="Comma 2 18" xfId="19948" hidden="1" xr:uid="{00000000-0005-0000-0000-0000EF4D0000}"/>
    <cellStyle name="Comma 2 18" xfId="20233" hidden="1" xr:uid="{00000000-0005-0000-0000-00000C4F0000}"/>
    <cellStyle name="Comma 2 18" xfId="20518" hidden="1" xr:uid="{00000000-0005-0000-0000-000029500000}"/>
    <cellStyle name="Comma 2 18" xfId="21117" hidden="1" xr:uid="{00000000-0005-0000-0000-000080520000}"/>
    <cellStyle name="Comma 2 18" xfId="21421" hidden="1" xr:uid="{00000000-0005-0000-0000-0000B0530000}"/>
    <cellStyle name="Comma 2 18" xfId="21682" hidden="1" xr:uid="{00000000-0005-0000-0000-0000B5540000}"/>
    <cellStyle name="Comma 2 18" xfId="21967" hidden="1" xr:uid="{00000000-0005-0000-0000-0000D2550000}"/>
    <cellStyle name="Comma 2 18" xfId="22252" hidden="1" xr:uid="{00000000-0005-0000-0000-0000EF560000}"/>
    <cellStyle name="Comma 2 18" xfId="22845" hidden="1" xr:uid="{00000000-0005-0000-0000-000040590000}"/>
    <cellStyle name="Comma 2 18" xfId="23148" hidden="1" xr:uid="{00000000-0005-0000-0000-00006F5A0000}"/>
    <cellStyle name="Comma 2 18" xfId="23406" hidden="1" xr:uid="{00000000-0005-0000-0000-0000715B0000}"/>
    <cellStyle name="Comma 2 18" xfId="23691" hidden="1" xr:uid="{00000000-0005-0000-0000-00008E5C0000}"/>
    <cellStyle name="Comma 2 18" xfId="23976" hidden="1" xr:uid="{00000000-0005-0000-0000-0000AB5D0000}"/>
    <cellStyle name="Comma 2 18" xfId="24558" hidden="1" xr:uid="{00000000-0005-0000-0000-0000F15F0000}"/>
    <cellStyle name="Comma 2 18" xfId="24859" hidden="1" xr:uid="{00000000-0005-0000-0000-00001E610000}"/>
    <cellStyle name="Comma 2 18" xfId="25113" hidden="1" xr:uid="{00000000-0005-0000-0000-00001C620000}"/>
    <cellStyle name="Comma 2 18" xfId="25398" hidden="1" xr:uid="{00000000-0005-0000-0000-000039630000}"/>
    <cellStyle name="Comma 2 18" xfId="25683" hidden="1" xr:uid="{00000000-0005-0000-0000-000056640000}"/>
    <cellStyle name="Comma 2 18" xfId="26255" hidden="1" xr:uid="{00000000-0005-0000-0000-000092660000}"/>
    <cellStyle name="Comma 2 18" xfId="26555" hidden="1" xr:uid="{00000000-0005-0000-0000-0000BE670000}"/>
    <cellStyle name="Comma 2 18" xfId="26807" hidden="1" xr:uid="{00000000-0005-0000-0000-0000BA680000}"/>
    <cellStyle name="Comma 2 18" xfId="27092" hidden="1" xr:uid="{00000000-0005-0000-0000-0000D7690000}"/>
    <cellStyle name="Comma 2 18" xfId="27377" hidden="1" xr:uid="{00000000-0005-0000-0000-0000F46A0000}"/>
    <cellStyle name="Comma 2 18" xfId="27930" hidden="1" xr:uid="{00000000-0005-0000-0000-00001D6D0000}"/>
    <cellStyle name="Comma 2 18" xfId="28227" hidden="1" xr:uid="{00000000-0005-0000-0000-0000466E0000}"/>
    <cellStyle name="Comma 2 18" xfId="28468" hidden="1" xr:uid="{00000000-0005-0000-0000-0000376F0000}"/>
    <cellStyle name="Comma 2 18" xfId="28753" hidden="1" xr:uid="{00000000-0005-0000-0000-000054700000}"/>
    <cellStyle name="Comma 2 18" xfId="29038" hidden="1" xr:uid="{00000000-0005-0000-0000-000071710000}"/>
    <cellStyle name="Comma 2 18" xfId="29576" hidden="1" xr:uid="{00000000-0005-0000-0000-00008B730000}"/>
    <cellStyle name="Comma 2 18" xfId="29866" hidden="1" xr:uid="{00000000-0005-0000-0000-0000AD740000}"/>
    <cellStyle name="Comma 2 18" xfId="30103" hidden="1" xr:uid="{00000000-0005-0000-0000-00009A750000}"/>
    <cellStyle name="Comma 2 18" xfId="30388" hidden="1" xr:uid="{00000000-0005-0000-0000-0000B7760000}"/>
    <cellStyle name="Comma 2 18" xfId="30673" hidden="1" xr:uid="{00000000-0005-0000-0000-0000D4770000}"/>
    <cellStyle name="Comma 2 18" xfId="31158" hidden="1" xr:uid="{00000000-0005-0000-0000-0000B9790000}"/>
    <cellStyle name="Comma 2 18" xfId="31625" hidden="1" xr:uid="{00000000-0005-0000-0000-00008C7B0000}"/>
    <cellStyle name="Comma 2 18" xfId="31899" hidden="1" xr:uid="{00000000-0005-0000-0000-00009E7C0000}"/>
    <cellStyle name="Comma 2 18" xfId="32489" hidden="1" xr:uid="{07A03811-005A-4F7C-B13E-9D5D82180413}"/>
    <cellStyle name="Comma 2 18" xfId="33131" hidden="1" xr:uid="{816FBC8D-2429-4EDC-9184-79CC065B9DB0}"/>
    <cellStyle name="Comma 2 18" xfId="33694" hidden="1" xr:uid="{F18D1D29-AE28-47D1-81D6-57A85BD3FDCC}"/>
    <cellStyle name="Comma 2 18" xfId="33971" hidden="1" xr:uid="{0971E670-088E-4972-88B6-4D88B7483A56}"/>
    <cellStyle name="Comma 2 18" xfId="34256" hidden="1" xr:uid="{4EBDFBE4-5D87-4A60-8F07-0378D378B220}"/>
    <cellStyle name="Comma 2 18" xfId="36246" hidden="1" xr:uid="{CDA02977-BE99-4073-A7C4-F0F1CEF896CA}"/>
    <cellStyle name="Comma 2 18" xfId="36907" hidden="1" xr:uid="{DE79FEDA-D150-4489-A604-7DA2801A9285}"/>
    <cellStyle name="Comma 2 18" xfId="37477" hidden="1" xr:uid="{582CE724-092C-4FFB-A7CA-187C0B81BB13}"/>
    <cellStyle name="Comma 2 18" xfId="37762" hidden="1" xr:uid="{B25DD2F7-F0F5-42C0-A726-A48ABD620202}"/>
    <cellStyle name="Comma 2 18" xfId="38047" hidden="1" xr:uid="{1671412D-F45C-473C-9501-89FA0B504FA7}"/>
    <cellStyle name="Comma 2 18" xfId="38465" hidden="1" xr:uid="{9EE14615-1B2C-44D9-ADC7-C2B2D2A8FC74}"/>
    <cellStyle name="Comma 2 18" xfId="39126" hidden="1" xr:uid="{CBFACC46-EA5B-4D35-AF9A-CBA208A28DED}"/>
    <cellStyle name="Comma 2 18" xfId="39433" hidden="1" xr:uid="{AB19A50C-55A5-48C5-8252-1ED4B79E2FDE}"/>
    <cellStyle name="Comma 2 18" xfId="39696" hidden="1" xr:uid="{9E08C765-5824-47F9-A2FF-11681416A917}"/>
    <cellStyle name="Comma 2 18" xfId="39981" hidden="1" xr:uid="{172C9FD4-96CA-4A23-8A7B-C1C7DDCB50DC}"/>
    <cellStyle name="Comma 2 18" xfId="40266" hidden="1" xr:uid="{A7A6C944-AA99-4467-9A54-DC53E51CACDC}"/>
    <cellStyle name="Comma 2 18" xfId="40882" hidden="1" xr:uid="{A701DB4D-897F-4393-B6C0-AF5D773B1571}"/>
    <cellStyle name="Comma 2 18" xfId="41189" hidden="1" xr:uid="{70B88E4B-FBE9-485A-A076-6A11CEBEA064}"/>
    <cellStyle name="Comma 2 18" xfId="41452" hidden="1" xr:uid="{85F6E828-F4C8-48A6-A31F-DA123D271A2A}"/>
    <cellStyle name="Comma 2 18" xfId="41737" hidden="1" xr:uid="{C18EC9CE-FE30-42F8-A9A3-77C0F90E1037}"/>
    <cellStyle name="Comma 2 18" xfId="42022" hidden="1" xr:uid="{E71E193C-310E-4946-A4D9-114AC8E037AA}"/>
    <cellStyle name="Comma 2 18" xfId="42638" hidden="1" xr:uid="{DC66067C-47DC-4E88-B3D8-418CBE027751}"/>
    <cellStyle name="Comma 2 18" xfId="42945" hidden="1" xr:uid="{44C0CDAC-3401-467A-B8D2-629D0D9BA193}"/>
    <cellStyle name="Comma 2 18" xfId="43208" hidden="1" xr:uid="{E13E7720-C608-4006-B8CB-2D13F012703B}"/>
    <cellStyle name="Comma 2 18" xfId="43493" hidden="1" xr:uid="{230A07CD-4F4D-47CA-8FA3-B86A1B907DA4}"/>
    <cellStyle name="Comma 2 18" xfId="43778" hidden="1" xr:uid="{A41B1D41-83DC-43C0-B483-1A14290850D3}"/>
    <cellStyle name="Comma 2 18" xfId="44394" hidden="1" xr:uid="{76CD0F5A-55A2-4685-B65A-FD06AD3637FA}"/>
    <cellStyle name="Comma 2 18" xfId="44701" hidden="1" xr:uid="{C40EA58C-E7FA-4C7E-8529-14B39F7FBCBD}"/>
    <cellStyle name="Comma 2 18" xfId="44964" hidden="1" xr:uid="{6D486307-3D1F-4F8A-9CBA-6A05C58F5F98}"/>
    <cellStyle name="Comma 2 18" xfId="45249" hidden="1" xr:uid="{EDDA2224-B657-49EA-9705-698D878C96E6}"/>
    <cellStyle name="Comma 2 18" xfId="45534" hidden="1" xr:uid="{7C60B7FC-2A89-4AB1-9E94-6F4202DF01A7}"/>
    <cellStyle name="Comma 2 18" xfId="46150" hidden="1" xr:uid="{9606D3FD-3AB0-48DB-B3C3-679668095619}"/>
    <cellStyle name="Comma 2 18" xfId="46457" hidden="1" xr:uid="{922F69A1-97D9-4AC3-9443-D233D3FE1024}"/>
    <cellStyle name="Comma 2 18" xfId="46720" hidden="1" xr:uid="{8B6A168F-5E7B-46E0-BC13-5A72A044A2A4}"/>
    <cellStyle name="Comma 2 18" xfId="47005" hidden="1" xr:uid="{2A8AE709-043B-4F3B-A818-C60BDF5E0E16}"/>
    <cellStyle name="Comma 2 18" xfId="47290" hidden="1" xr:uid="{059A64C4-8872-493A-9C29-2F24728D4225}"/>
    <cellStyle name="Comma 2 18" xfId="47903" hidden="1" xr:uid="{B8A0EE17-F71E-459A-9F17-69490CF3C025}"/>
    <cellStyle name="Comma 2 18" xfId="48210" hidden="1" xr:uid="{E2A6A610-9DBE-4728-9111-2CB520104225}"/>
    <cellStyle name="Comma 2 18" xfId="48473" hidden="1" xr:uid="{59651B2B-C9F8-488C-917B-62AB2B6F0797}"/>
    <cellStyle name="Comma 2 18" xfId="48758" hidden="1" xr:uid="{16AB0D42-F186-43CA-9578-93948ED103C5}"/>
    <cellStyle name="Comma 2 18" xfId="49043" hidden="1" xr:uid="{32AFDF14-87D6-4B77-A61B-C57918D85FB6}"/>
    <cellStyle name="Comma 2 18" xfId="49653" hidden="1" xr:uid="{E453CE43-4A50-40A9-A280-2CF3B7F54A23}"/>
    <cellStyle name="Comma 2 18" xfId="49960" hidden="1" xr:uid="{0B768DA5-B60D-4B80-A78E-F3AFB00F8C2B}"/>
    <cellStyle name="Comma 2 18" xfId="50223" hidden="1" xr:uid="{66DADFA8-0969-465F-A4F8-9CEB615A63F1}"/>
    <cellStyle name="Comma 2 18" xfId="50508" hidden="1" xr:uid="{475FBCA4-78A6-4466-B835-739F8B875287}"/>
    <cellStyle name="Comma 2 18" xfId="50793" hidden="1" xr:uid="{289E1F1D-A1CC-4D8D-A0BE-10068FA1CC0D}"/>
    <cellStyle name="Comma 2 18" xfId="51398" hidden="1" xr:uid="{6F189A13-F5E2-4550-9579-85F9A932DDC0}"/>
    <cellStyle name="Comma 2 18" xfId="51704" hidden="1" xr:uid="{D09CF02F-4637-4DD8-8A41-D72A3B2D6B35}"/>
    <cellStyle name="Comma 2 18" xfId="51967" hidden="1" xr:uid="{20937E65-3AC9-4541-A11F-633BE66FDD3B}"/>
    <cellStyle name="Comma 2 18" xfId="52252" hidden="1" xr:uid="{C1C1B7F7-7A39-491C-8848-6C99E9199E93}"/>
    <cellStyle name="Comma 2 18" xfId="52537" hidden="1" xr:uid="{AECDBBFA-656F-4F1F-88FD-C6182697C4C5}"/>
    <cellStyle name="Comma 2 18" xfId="53136" hidden="1" xr:uid="{FD8D19BE-D656-4DDF-B48C-8341F0FA55F8}"/>
    <cellStyle name="Comma 2 18" xfId="53440" hidden="1" xr:uid="{AC68D19B-F4D6-448A-AF75-6BF9DB233F80}"/>
    <cellStyle name="Comma 2 18" xfId="53701" hidden="1" xr:uid="{4A8CD61F-95CB-4769-BAFD-D64840EB390D}"/>
    <cellStyle name="Comma 2 18" xfId="53986" hidden="1" xr:uid="{5108D5C3-9D86-42C0-A7F9-C39423EEACFE}"/>
    <cellStyle name="Comma 2 18" xfId="54271" hidden="1" xr:uid="{D0AC6450-FFE4-43C1-9CF4-586C83E2ED51}"/>
    <cellStyle name="Comma 2 18" xfId="54864" hidden="1" xr:uid="{345BDD67-5BFF-481B-9563-494BF538EB8E}"/>
    <cellStyle name="Comma 2 18" xfId="55167" hidden="1" xr:uid="{00416004-83BB-4199-A6CA-156DA4DB1ACA}"/>
    <cellStyle name="Comma 2 18" xfId="55425" hidden="1" xr:uid="{4D4BF750-2A78-4C01-A404-569D929A4F55}"/>
    <cellStyle name="Comma 2 18" xfId="55710" hidden="1" xr:uid="{AA24AB5B-DDE3-4BD2-8940-2DAEC29A2308}"/>
    <cellStyle name="Comma 2 18" xfId="55995" hidden="1" xr:uid="{FC6F131E-8252-4215-BDAE-3DFCF9B6BAC5}"/>
    <cellStyle name="Comma 2 18" xfId="56577" hidden="1" xr:uid="{C5272B87-72FD-401F-9886-466BC0ABCE02}"/>
    <cellStyle name="Comma 2 18" xfId="56878" hidden="1" xr:uid="{9F930EB0-CB43-4D11-B3BB-FCC03A053A7D}"/>
    <cellStyle name="Comma 2 18" xfId="57132" hidden="1" xr:uid="{2EFBD6C7-497C-4354-97D5-0719A9CEE665}"/>
    <cellStyle name="Comma 2 18" xfId="57417" hidden="1" xr:uid="{373FC9D5-3C51-4F2E-8586-039F300072F0}"/>
    <cellStyle name="Comma 2 18" xfId="57702" hidden="1" xr:uid="{0BDB0787-C832-40DB-A682-872D9FA8CF77}"/>
    <cellStyle name="Comma 2 18" xfId="58274" hidden="1" xr:uid="{CE16B3DE-625A-4C6D-8C22-EF53DA5E0C7C}"/>
    <cellStyle name="Comma 2 18" xfId="58574" hidden="1" xr:uid="{4010C476-0271-409B-A65F-67D31BF26CCC}"/>
    <cellStyle name="Comma 2 18" xfId="58826" hidden="1" xr:uid="{2D06851B-0066-415B-9829-A7FCB50CF012}"/>
    <cellStyle name="Comma 2 18" xfId="59111" hidden="1" xr:uid="{C49CBE68-C12B-4FA8-8164-59965CE58128}"/>
    <cellStyle name="Comma 2 18" xfId="59396" hidden="1" xr:uid="{E424082B-D291-460B-A3EF-CAEA9B7DF033}"/>
    <cellStyle name="Comma 2 18" xfId="59949" hidden="1" xr:uid="{FFA7FA19-44DA-4EB5-BC1A-FD7A7082084A}"/>
    <cellStyle name="Comma 2 18" xfId="60246" hidden="1" xr:uid="{AF2A7C0E-6FE4-47E4-9360-B6288474E07A}"/>
    <cellStyle name="Comma 2 18" xfId="60487" hidden="1" xr:uid="{35700CD3-7ECA-42B5-8BF6-394301AAEB14}"/>
    <cellStyle name="Comma 2 18" xfId="60772" hidden="1" xr:uid="{D2938F96-08F2-4855-B87A-2469C8F3B416}"/>
    <cellStyle name="Comma 2 18" xfId="61057" hidden="1" xr:uid="{AD09DFD0-146F-4A30-9934-E5785B88B7CD}"/>
    <cellStyle name="Comma 2 18" xfId="61595" hidden="1" xr:uid="{94F43AD3-1A53-4A35-9B47-4D235726B800}"/>
    <cellStyle name="Comma 2 18" xfId="61885" hidden="1" xr:uid="{EC92EEA4-9400-42A1-8473-5B67BE0B5211}"/>
    <cellStyle name="Comma 2 18" xfId="62122" hidden="1" xr:uid="{3D7A6C6F-F685-4108-B7D8-2A436A14FAF8}"/>
    <cellStyle name="Comma 2 18" xfId="62407" hidden="1" xr:uid="{87FDDAFB-DC35-4254-B359-E4B17B3BC9D3}"/>
    <cellStyle name="Comma 2 18" xfId="62692" hidden="1" xr:uid="{5F396689-B3FD-454B-832E-9D021956BFC2}"/>
    <cellStyle name="Comma 2 18" xfId="63177" hidden="1" xr:uid="{4E1B83FE-CB06-4484-B815-4F0FE249A93D}"/>
    <cellStyle name="Comma 2 18" xfId="63644" hidden="1" xr:uid="{0CFF32D7-781A-41FB-88FF-D67C35D09B3A}"/>
    <cellStyle name="Comma 2 18" xfId="63918" hidden="1" xr:uid="{7BD9348E-3F25-497C-9C23-7D48AFBAA007}"/>
    <cellStyle name="Comma 2 19" xfId="440" hidden="1" xr:uid="{00000000-0005-0000-0000-0000BB010000}"/>
    <cellStyle name="Comma 2 19" xfId="1099" hidden="1" xr:uid="{00000000-0005-0000-0000-00004E040000}"/>
    <cellStyle name="Comma 2 19" xfId="1665" hidden="1" xr:uid="{00000000-0005-0000-0000-000084060000}"/>
    <cellStyle name="Comma 2 19" xfId="1934" hidden="1" xr:uid="{00000000-0005-0000-0000-000091070000}"/>
    <cellStyle name="Comma 2 19" xfId="2220" hidden="1" xr:uid="{00000000-0005-0000-0000-0000AF080000}"/>
    <cellStyle name="Comma 2 19" xfId="4231" hidden="1" xr:uid="{00000000-0005-0000-0000-00008A100000}"/>
    <cellStyle name="Comma 2 19" xfId="4892" hidden="1" xr:uid="{00000000-0005-0000-0000-00001F130000}"/>
    <cellStyle name="Comma 2 19" xfId="5462" hidden="1" xr:uid="{00000000-0005-0000-0000-000059150000}"/>
    <cellStyle name="Comma 2 19" xfId="5736" hidden="1" xr:uid="{00000000-0005-0000-0000-00006B160000}"/>
    <cellStyle name="Comma 2 19" xfId="6022" hidden="1" xr:uid="{00000000-0005-0000-0000-000089170000}"/>
    <cellStyle name="Comma 2 19" xfId="6450" hidden="1" xr:uid="{00000000-0005-0000-0000-000035190000}"/>
    <cellStyle name="Comma 2 19" xfId="7111" hidden="1" xr:uid="{00000000-0005-0000-0000-0000CA1B0000}"/>
    <cellStyle name="Comma 2 19" xfId="7439" hidden="1" xr:uid="{00000000-0005-0000-0000-0000121D0000}"/>
    <cellStyle name="Comma 2 19" xfId="7681" hidden="1" xr:uid="{00000000-0005-0000-0000-0000041E0000}"/>
    <cellStyle name="Comma 2 19" xfId="7955" hidden="1" xr:uid="{00000000-0005-0000-0000-0000161F0000}"/>
    <cellStyle name="Comma 2 19" xfId="8241" hidden="1" xr:uid="{00000000-0005-0000-0000-000034200000}"/>
    <cellStyle name="Comma 2 19" xfId="8867" hidden="1" xr:uid="{00000000-0005-0000-0000-0000A6220000}"/>
    <cellStyle name="Comma 2 19" xfId="9195" hidden="1" xr:uid="{00000000-0005-0000-0000-0000EE230000}"/>
    <cellStyle name="Comma 2 19" xfId="9437" hidden="1" xr:uid="{00000000-0005-0000-0000-0000E0240000}"/>
    <cellStyle name="Comma 2 19" xfId="9711" hidden="1" xr:uid="{00000000-0005-0000-0000-0000F2250000}"/>
    <cellStyle name="Comma 2 19" xfId="9997" hidden="1" xr:uid="{00000000-0005-0000-0000-000010270000}"/>
    <cellStyle name="Comma 2 19" xfId="10623" hidden="1" xr:uid="{00000000-0005-0000-0000-000082290000}"/>
    <cellStyle name="Comma 2 19" xfId="10951" hidden="1" xr:uid="{00000000-0005-0000-0000-0000CA2A0000}"/>
    <cellStyle name="Comma 2 19" xfId="11193" hidden="1" xr:uid="{00000000-0005-0000-0000-0000BC2B0000}"/>
    <cellStyle name="Comma 2 19" xfId="11467" hidden="1" xr:uid="{00000000-0005-0000-0000-0000CE2C0000}"/>
    <cellStyle name="Comma 2 19" xfId="11753" hidden="1" xr:uid="{00000000-0005-0000-0000-0000EC2D0000}"/>
    <cellStyle name="Comma 2 19" xfId="12379" hidden="1" xr:uid="{00000000-0005-0000-0000-00005E300000}"/>
    <cellStyle name="Comma 2 19" xfId="12707" hidden="1" xr:uid="{00000000-0005-0000-0000-0000A6310000}"/>
    <cellStyle name="Comma 2 19" xfId="12949" hidden="1" xr:uid="{00000000-0005-0000-0000-000098320000}"/>
    <cellStyle name="Comma 2 19" xfId="13223" hidden="1" xr:uid="{00000000-0005-0000-0000-0000AA330000}"/>
    <cellStyle name="Comma 2 19" xfId="13509" hidden="1" xr:uid="{00000000-0005-0000-0000-0000C8340000}"/>
    <cellStyle name="Comma 2 19" xfId="14135" hidden="1" xr:uid="{00000000-0005-0000-0000-00003A370000}"/>
    <cellStyle name="Comma 2 19" xfId="14463" hidden="1" xr:uid="{00000000-0005-0000-0000-000082380000}"/>
    <cellStyle name="Comma 2 19" xfId="14705" hidden="1" xr:uid="{00000000-0005-0000-0000-000074390000}"/>
    <cellStyle name="Comma 2 19" xfId="14979" hidden="1" xr:uid="{00000000-0005-0000-0000-0000863A0000}"/>
    <cellStyle name="Comma 2 19" xfId="15265" hidden="1" xr:uid="{00000000-0005-0000-0000-0000A43B0000}"/>
    <cellStyle name="Comma 2 19" xfId="15888" hidden="1" xr:uid="{00000000-0005-0000-0000-0000133E0000}"/>
    <cellStyle name="Comma 2 19" xfId="16216" hidden="1" xr:uid="{00000000-0005-0000-0000-00005B3F0000}"/>
    <cellStyle name="Comma 2 19" xfId="16458" hidden="1" xr:uid="{00000000-0005-0000-0000-00004D400000}"/>
    <cellStyle name="Comma 2 19" xfId="16732" hidden="1" xr:uid="{00000000-0005-0000-0000-00005F410000}"/>
    <cellStyle name="Comma 2 19" xfId="17018" hidden="1" xr:uid="{00000000-0005-0000-0000-00007D420000}"/>
    <cellStyle name="Comma 2 19" xfId="17638" hidden="1" xr:uid="{00000000-0005-0000-0000-0000E9440000}"/>
    <cellStyle name="Comma 2 19" xfId="17966" hidden="1" xr:uid="{00000000-0005-0000-0000-000031460000}"/>
    <cellStyle name="Comma 2 19" xfId="18208" hidden="1" xr:uid="{00000000-0005-0000-0000-000023470000}"/>
    <cellStyle name="Comma 2 19" xfId="18482" hidden="1" xr:uid="{00000000-0005-0000-0000-000035480000}"/>
    <cellStyle name="Comma 2 19" xfId="18768" hidden="1" xr:uid="{00000000-0005-0000-0000-000053490000}"/>
    <cellStyle name="Comma 2 19" xfId="19383" hidden="1" xr:uid="{00000000-0005-0000-0000-0000BA4B0000}"/>
    <cellStyle name="Comma 2 19" xfId="19710" hidden="1" xr:uid="{00000000-0005-0000-0000-0000014D0000}"/>
    <cellStyle name="Comma 2 19" xfId="19952" hidden="1" xr:uid="{00000000-0005-0000-0000-0000F34D0000}"/>
    <cellStyle name="Comma 2 19" xfId="20226" hidden="1" xr:uid="{00000000-0005-0000-0000-0000054F0000}"/>
    <cellStyle name="Comma 2 19" xfId="20512" hidden="1" xr:uid="{00000000-0005-0000-0000-000023500000}"/>
    <cellStyle name="Comma 2 19" xfId="21121" hidden="1" xr:uid="{00000000-0005-0000-0000-000084520000}"/>
    <cellStyle name="Comma 2 19" xfId="21446" hidden="1" xr:uid="{00000000-0005-0000-0000-0000C9530000}"/>
    <cellStyle name="Comma 2 19" xfId="21686" hidden="1" xr:uid="{00000000-0005-0000-0000-0000B9540000}"/>
    <cellStyle name="Comma 2 19" xfId="21960" hidden="1" xr:uid="{00000000-0005-0000-0000-0000CB550000}"/>
    <cellStyle name="Comma 2 19" xfId="22246" hidden="1" xr:uid="{00000000-0005-0000-0000-0000E9560000}"/>
    <cellStyle name="Comma 2 19" xfId="22849" hidden="1" xr:uid="{00000000-0005-0000-0000-000044590000}"/>
    <cellStyle name="Comma 2 19" xfId="23173" hidden="1" xr:uid="{00000000-0005-0000-0000-0000885A0000}"/>
    <cellStyle name="Comma 2 19" xfId="23410" hidden="1" xr:uid="{00000000-0005-0000-0000-0000755B0000}"/>
    <cellStyle name="Comma 2 19" xfId="23684" hidden="1" xr:uid="{00000000-0005-0000-0000-0000875C0000}"/>
    <cellStyle name="Comma 2 19" xfId="23970" hidden="1" xr:uid="{00000000-0005-0000-0000-0000A55D0000}"/>
    <cellStyle name="Comma 2 19" xfId="24562" hidden="1" xr:uid="{00000000-0005-0000-0000-0000F55F0000}"/>
    <cellStyle name="Comma 2 19" xfId="24883" hidden="1" xr:uid="{00000000-0005-0000-0000-000036610000}"/>
    <cellStyle name="Comma 2 19" xfId="25117" hidden="1" xr:uid="{00000000-0005-0000-0000-000020620000}"/>
    <cellStyle name="Comma 2 19" xfId="25391" hidden="1" xr:uid="{00000000-0005-0000-0000-000032630000}"/>
    <cellStyle name="Comma 2 19" xfId="25677" hidden="1" xr:uid="{00000000-0005-0000-0000-000050640000}"/>
    <cellStyle name="Comma 2 19" xfId="26259" hidden="1" xr:uid="{00000000-0005-0000-0000-000096660000}"/>
    <cellStyle name="Comma 2 19" xfId="26579" hidden="1" xr:uid="{00000000-0005-0000-0000-0000D6670000}"/>
    <cellStyle name="Comma 2 19" xfId="26811" hidden="1" xr:uid="{00000000-0005-0000-0000-0000BE680000}"/>
    <cellStyle name="Comma 2 19" xfId="27085" hidden="1" xr:uid="{00000000-0005-0000-0000-0000D0690000}"/>
    <cellStyle name="Comma 2 19" xfId="27371" hidden="1" xr:uid="{00000000-0005-0000-0000-0000EE6A0000}"/>
    <cellStyle name="Comma 2 19" xfId="27934" hidden="1" xr:uid="{00000000-0005-0000-0000-0000216D0000}"/>
    <cellStyle name="Comma 2 19" xfId="28248" hidden="1" xr:uid="{00000000-0005-0000-0000-00005B6E0000}"/>
    <cellStyle name="Comma 2 19" xfId="28472" hidden="1" xr:uid="{00000000-0005-0000-0000-00003B6F0000}"/>
    <cellStyle name="Comma 2 19" xfId="28746" hidden="1" xr:uid="{00000000-0005-0000-0000-00004D700000}"/>
    <cellStyle name="Comma 2 19" xfId="29032" hidden="1" xr:uid="{00000000-0005-0000-0000-00006B710000}"/>
    <cellStyle name="Comma 2 19" xfId="29580" hidden="1" xr:uid="{00000000-0005-0000-0000-00008F730000}"/>
    <cellStyle name="Comma 2 19" xfId="29886" hidden="1" xr:uid="{00000000-0005-0000-0000-0000C1740000}"/>
    <cellStyle name="Comma 2 19" xfId="30107" hidden="1" xr:uid="{00000000-0005-0000-0000-00009E750000}"/>
    <cellStyle name="Comma 2 19" xfId="30381" hidden="1" xr:uid="{00000000-0005-0000-0000-0000B0760000}"/>
    <cellStyle name="Comma 2 19" xfId="30667" hidden="1" xr:uid="{00000000-0005-0000-0000-0000CE770000}"/>
    <cellStyle name="Comma 2 19" xfId="31162" hidden="1" xr:uid="{00000000-0005-0000-0000-0000BD790000}"/>
    <cellStyle name="Comma 2 19" xfId="31629" hidden="1" xr:uid="{00000000-0005-0000-0000-0000907B0000}"/>
    <cellStyle name="Comma 2 19" xfId="31892" hidden="1" xr:uid="{00000000-0005-0000-0000-0000977C0000}"/>
    <cellStyle name="Comma 2 19" xfId="32493" hidden="1" xr:uid="{24CF6971-0D0A-4426-8485-16C42F15A92E}"/>
    <cellStyle name="Comma 2 19" xfId="33135" hidden="1" xr:uid="{61240822-4119-4631-93FA-0AC54BF8BC63}"/>
    <cellStyle name="Comma 2 19" xfId="33698" hidden="1" xr:uid="{33DEFB46-543F-4C8F-8A3B-48527EC5E70C}"/>
    <cellStyle name="Comma 2 19" xfId="33964" hidden="1" xr:uid="{363FC77A-3CB1-4489-87F7-D6D1B92A751B}"/>
    <cellStyle name="Comma 2 19" xfId="34250" hidden="1" xr:uid="{D7C9A5C5-49F8-4CBE-BA27-67C96B33A277}"/>
    <cellStyle name="Comma 2 19" xfId="36250" hidden="1" xr:uid="{0A25A21C-FFC9-4F49-8EDD-AC80B15C15E3}"/>
    <cellStyle name="Comma 2 19" xfId="36911" hidden="1" xr:uid="{AC47667A-5060-4C14-B89C-09F0CA0732B0}"/>
    <cellStyle name="Comma 2 19" xfId="37481" hidden="1" xr:uid="{54D8ED8C-EC9D-4256-8AE5-343D2E3F2CDE}"/>
    <cellStyle name="Comma 2 19" xfId="37755" hidden="1" xr:uid="{D3DAABB1-F13E-4628-8BD9-8D57B46F33DB}"/>
    <cellStyle name="Comma 2 19" xfId="38041" hidden="1" xr:uid="{69088F9A-60FB-4A0F-829D-B95CE262D597}"/>
    <cellStyle name="Comma 2 19" xfId="38469" hidden="1" xr:uid="{74704258-1AA3-4DEC-8A79-E8952B742A5F}"/>
    <cellStyle name="Comma 2 19" xfId="39130" hidden="1" xr:uid="{8F3DE556-36F1-4C6E-8916-AA7FA2468406}"/>
    <cellStyle name="Comma 2 19" xfId="39458" hidden="1" xr:uid="{2AC0CC66-E3E2-455B-B64A-CDFE0FAFF2D0}"/>
    <cellStyle name="Comma 2 19" xfId="39700" hidden="1" xr:uid="{F0A0F385-DDFD-4481-9B85-1FBE6B089CD2}"/>
    <cellStyle name="Comma 2 19" xfId="39974" hidden="1" xr:uid="{528547CD-D36E-4AA7-9033-9E4CB22A6A59}"/>
    <cellStyle name="Comma 2 19" xfId="40260" hidden="1" xr:uid="{2D239271-13B4-4CB4-955B-498B5B1F7A84}"/>
    <cellStyle name="Comma 2 19" xfId="40886" hidden="1" xr:uid="{987CA148-2542-4B3A-8692-E116046C7FFA}"/>
    <cellStyle name="Comma 2 19" xfId="41214" hidden="1" xr:uid="{425E45B8-2EB8-4A73-86F4-2CE05693FA00}"/>
    <cellStyle name="Comma 2 19" xfId="41456" hidden="1" xr:uid="{9DB76A6D-3451-42BB-B754-137556D85A4C}"/>
    <cellStyle name="Comma 2 19" xfId="41730" hidden="1" xr:uid="{2073B541-E707-4FB9-9274-4D9C0B115A82}"/>
    <cellStyle name="Comma 2 19" xfId="42016" hidden="1" xr:uid="{00BA8B24-BE96-4D4D-8F71-D10943CE373F}"/>
    <cellStyle name="Comma 2 19" xfId="42642" hidden="1" xr:uid="{F86825A4-3EA8-4501-B365-7FC3A93F609A}"/>
    <cellStyle name="Comma 2 19" xfId="42970" hidden="1" xr:uid="{9074F383-12AA-44F8-B417-E11B831F23B9}"/>
    <cellStyle name="Comma 2 19" xfId="43212" hidden="1" xr:uid="{7311B8CD-7DFE-4C69-A0BA-84FE39AF01C9}"/>
    <cellStyle name="Comma 2 19" xfId="43486" hidden="1" xr:uid="{877B2FA9-C2EE-4792-AB4A-4B4BE1E92E1B}"/>
    <cellStyle name="Comma 2 19" xfId="43772" hidden="1" xr:uid="{EE7D2AD8-D909-4CAF-804B-1986D897F8D7}"/>
    <cellStyle name="Comma 2 19" xfId="44398" hidden="1" xr:uid="{4F3F1FAF-0CF0-44E7-A75F-FCCBC7480B88}"/>
    <cellStyle name="Comma 2 19" xfId="44726" hidden="1" xr:uid="{5F122BFB-F42D-4C5B-8DB3-8FF7CEFF0670}"/>
    <cellStyle name="Comma 2 19" xfId="44968" hidden="1" xr:uid="{7E7F04F5-F8ED-4F7C-9932-63E0AF3D0D35}"/>
    <cellStyle name="Comma 2 19" xfId="45242" hidden="1" xr:uid="{4FB0D869-6227-4855-9B63-0E91A61D72F0}"/>
    <cellStyle name="Comma 2 19" xfId="45528" hidden="1" xr:uid="{1F3F5E71-5CFF-451F-873F-20C28B203CB6}"/>
    <cellStyle name="Comma 2 19" xfId="46154" hidden="1" xr:uid="{594E22C6-37C3-40A5-AD3C-CC4B8D5A424C}"/>
    <cellStyle name="Comma 2 19" xfId="46482" hidden="1" xr:uid="{47AE625C-0926-418E-A438-C0D8D3C86159}"/>
    <cellStyle name="Comma 2 19" xfId="46724" hidden="1" xr:uid="{81A3D5BA-1799-4A65-8DA6-25755BE952B2}"/>
    <cellStyle name="Comma 2 19" xfId="46998" hidden="1" xr:uid="{0B14EC57-4621-4BA1-A6EF-364A37DB728C}"/>
    <cellStyle name="Comma 2 19" xfId="47284" hidden="1" xr:uid="{AFA83EC4-E263-40E9-9FDF-95FEEC059383}"/>
    <cellStyle name="Comma 2 19" xfId="47907" hidden="1" xr:uid="{58A96111-4D26-49A9-BCDA-71C17CF64C1A}"/>
    <cellStyle name="Comma 2 19" xfId="48235" hidden="1" xr:uid="{E3208391-3C41-4B60-9515-95E10ACA6BF4}"/>
    <cellStyle name="Comma 2 19" xfId="48477" hidden="1" xr:uid="{5AFEFFF6-0B20-4B42-A64E-020F247EADB3}"/>
    <cellStyle name="Comma 2 19" xfId="48751" hidden="1" xr:uid="{7770C72E-CD85-48D6-83AB-0617ADBD7A12}"/>
    <cellStyle name="Comma 2 19" xfId="49037" hidden="1" xr:uid="{A508B4E8-9DC7-4F54-8AD5-9A73B263E159}"/>
    <cellStyle name="Comma 2 19" xfId="49657" hidden="1" xr:uid="{23A26519-4164-4BD2-AC54-14C8EF056B33}"/>
    <cellStyle name="Comma 2 19" xfId="49985" hidden="1" xr:uid="{EA61DED2-C888-4F93-ACF4-DE3DDF142B1B}"/>
    <cellStyle name="Comma 2 19" xfId="50227" hidden="1" xr:uid="{A5967F81-5E58-494D-9219-6FB0538D17A8}"/>
    <cellStyle name="Comma 2 19" xfId="50501" hidden="1" xr:uid="{15293A58-B7C4-48EB-B37E-27340D03F0A5}"/>
    <cellStyle name="Comma 2 19" xfId="50787" hidden="1" xr:uid="{E486036B-E730-480D-A55D-A4DE36DA46B6}"/>
    <cellStyle name="Comma 2 19" xfId="51402" hidden="1" xr:uid="{3D627B4B-3D6C-4666-AA8B-DD2D6B9B8D37}"/>
    <cellStyle name="Comma 2 19" xfId="51729" hidden="1" xr:uid="{64F2BFB9-8183-4232-B8B4-1810CE0C370C}"/>
    <cellStyle name="Comma 2 19" xfId="51971" hidden="1" xr:uid="{BB6597F6-7D9B-48ED-86C9-0500525A0D30}"/>
    <cellStyle name="Comma 2 19" xfId="52245" hidden="1" xr:uid="{914D917D-0808-410A-AB65-DB6780E9DD78}"/>
    <cellStyle name="Comma 2 19" xfId="52531" hidden="1" xr:uid="{65BDBEC0-1DAC-48C8-9DF5-3659140F6B87}"/>
    <cellStyle name="Comma 2 19" xfId="53140" hidden="1" xr:uid="{8342A6AF-349C-4F51-8622-F73D60EE4893}"/>
    <cellStyle name="Comma 2 19" xfId="53465" hidden="1" xr:uid="{54F29221-43FA-4239-A219-A094B9ADA50F}"/>
    <cellStyle name="Comma 2 19" xfId="53705" hidden="1" xr:uid="{81BAEB66-1BBA-443B-8E0A-BEA8D2DC3CFF}"/>
    <cellStyle name="Comma 2 19" xfId="53979" hidden="1" xr:uid="{F9A61CF1-AFB2-4817-9775-3853706D9A8E}"/>
    <cellStyle name="Comma 2 19" xfId="54265" hidden="1" xr:uid="{3CF9C93D-96F9-4CC7-BC10-4D80E0CDDACD}"/>
    <cellStyle name="Comma 2 19" xfId="54868" hidden="1" xr:uid="{3BE1AA2A-868E-444F-9F01-803D5D614865}"/>
    <cellStyle name="Comma 2 19" xfId="55192" hidden="1" xr:uid="{038E17AF-2724-4186-BBA7-59BA38C1804C}"/>
    <cellStyle name="Comma 2 19" xfId="55429" hidden="1" xr:uid="{BD694C58-5278-483C-833F-A2B2D4ACDC56}"/>
    <cellStyle name="Comma 2 19" xfId="55703" hidden="1" xr:uid="{AE8816AB-4478-4957-9046-733213085D41}"/>
    <cellStyle name="Comma 2 19" xfId="55989" hidden="1" xr:uid="{8EF58682-6723-4236-9128-C5ACB190F4BA}"/>
    <cellStyle name="Comma 2 19" xfId="56581" hidden="1" xr:uid="{CEDBEC9E-60C8-47C9-A6B6-22D094B20A7F}"/>
    <cellStyle name="Comma 2 19" xfId="56902" hidden="1" xr:uid="{248C6DAE-C45D-4A0F-AABC-3E43852F7FB5}"/>
    <cellStyle name="Comma 2 19" xfId="57136" hidden="1" xr:uid="{787881F8-766A-4D40-8996-718D1E3C7C99}"/>
    <cellStyle name="Comma 2 19" xfId="57410" hidden="1" xr:uid="{48F776C7-DBDC-4F00-B49E-92E6448D7D0C}"/>
    <cellStyle name="Comma 2 19" xfId="57696" hidden="1" xr:uid="{0688B2F5-2552-4212-A33E-21EE9A59F42B}"/>
    <cellStyle name="Comma 2 19" xfId="58278" hidden="1" xr:uid="{200C40AE-30CD-4E37-AA41-819FD17BC1E9}"/>
    <cellStyle name="Comma 2 19" xfId="58598" hidden="1" xr:uid="{A59EA4CB-8645-439D-8F35-613FF105794B}"/>
    <cellStyle name="Comma 2 19" xfId="58830" hidden="1" xr:uid="{708FB1FA-3CED-4BE6-8329-754ABFD8E6DA}"/>
    <cellStyle name="Comma 2 19" xfId="59104" hidden="1" xr:uid="{1455CDA0-F4FC-4CEF-9EEF-A773F09F80D5}"/>
    <cellStyle name="Comma 2 19" xfId="59390" hidden="1" xr:uid="{C4793FEB-EBBB-419F-8763-4F2FA307FFCC}"/>
    <cellStyle name="Comma 2 19" xfId="59953" hidden="1" xr:uid="{7FBFA760-4154-4FCF-8F12-51D32B5E202F}"/>
    <cellStyle name="Comma 2 19" xfId="60267" hidden="1" xr:uid="{DD1E0E4E-A9F7-42FD-914E-0FDD4BB47849}"/>
    <cellStyle name="Comma 2 19" xfId="60491" hidden="1" xr:uid="{CF131906-850A-47FE-A83F-F39E952152F5}"/>
    <cellStyle name="Comma 2 19" xfId="60765" hidden="1" xr:uid="{3C2333A2-08F0-4AFF-9C0E-A78301A9B9F5}"/>
    <cellStyle name="Comma 2 19" xfId="61051" hidden="1" xr:uid="{94CD050E-C988-455D-B2BB-BFED550A65D6}"/>
    <cellStyle name="Comma 2 19" xfId="61599" hidden="1" xr:uid="{30DC487E-9EDD-4CBB-BC0F-AE01E4757D95}"/>
    <cellStyle name="Comma 2 19" xfId="61905" hidden="1" xr:uid="{9FFA9889-DB4D-4CD5-A4BA-0EC698D198FB}"/>
    <cellStyle name="Comma 2 19" xfId="62126" hidden="1" xr:uid="{F90E5167-C625-465C-A73F-FC89E899AEFB}"/>
    <cellStyle name="Comma 2 19" xfId="62400" hidden="1" xr:uid="{C4E381A5-7FF6-4D8D-B482-46A9C0F9D193}"/>
    <cellStyle name="Comma 2 19" xfId="62686" hidden="1" xr:uid="{F96CD897-2A15-40AC-B6EA-E121112A14E2}"/>
    <cellStyle name="Comma 2 19" xfId="63181" hidden="1" xr:uid="{5E775B70-5BCD-479A-8E94-EE807421A79A}"/>
    <cellStyle name="Comma 2 19" xfId="63648" hidden="1" xr:uid="{4B6C1296-BA4F-4503-83EB-B1A83408A33C}"/>
    <cellStyle name="Comma 2 19" xfId="63911" hidden="1" xr:uid="{062C70DF-1F5C-40DF-BBE3-AF418E7D4B34}"/>
    <cellStyle name="Comma 2 2" xfId="14" xr:uid="{00000000-0005-0000-0000-000011000000}"/>
    <cellStyle name="Comma 2 2 2" xfId="959" xr:uid="{00000000-0005-0000-0000-0000C2030000}"/>
    <cellStyle name="Comma 2 2 2 2" xfId="33002" xr:uid="{439CD3EF-C116-47A2-BFB7-4D017753A9BA}"/>
    <cellStyle name="Comma 2 2 3" xfId="323" xr:uid="{00000000-0005-0000-0000-000046010000}"/>
    <cellStyle name="Comma 2 2 3 2" xfId="32420" xr:uid="{7162CBD6-9509-4605-8335-D0D324DAA659}"/>
    <cellStyle name="Comma 2 2 4" xfId="32023" xr:uid="{00000000-0005-0000-0000-00001A7D0000}"/>
    <cellStyle name="Comma 2 2 4 2" xfId="64041" xr:uid="{02F10916-57CE-4564-9C9F-7592F6ED2D0B}"/>
    <cellStyle name="Comma 2 2 5" xfId="32167" xr:uid="{00000000-0005-0000-0000-0000AA7D0000}"/>
    <cellStyle name="Comma 2 2 5 2" xfId="64177" xr:uid="{BC1F6602-E717-4184-B53B-A463C449EED8}"/>
    <cellStyle name="Comma 2 2 6" xfId="32215" xr:uid="{2AEA798D-0B22-4253-A677-5CB43B8D474E}"/>
    <cellStyle name="Comma 2 20" xfId="446" hidden="1" xr:uid="{00000000-0005-0000-0000-0000C1010000}"/>
    <cellStyle name="Comma 2 20" xfId="1105" hidden="1" xr:uid="{00000000-0005-0000-0000-000054040000}"/>
    <cellStyle name="Comma 2 20" xfId="1671" hidden="1" xr:uid="{00000000-0005-0000-0000-00008A060000}"/>
    <cellStyle name="Comma 2 20" xfId="1913" hidden="1" xr:uid="{00000000-0005-0000-0000-00007C070000}"/>
    <cellStyle name="Comma 2 20" xfId="2202" hidden="1" xr:uid="{00000000-0005-0000-0000-00009D080000}"/>
    <cellStyle name="Comma 2 20" xfId="4237" hidden="1" xr:uid="{00000000-0005-0000-0000-000090100000}"/>
    <cellStyle name="Comma 2 20" xfId="4898" hidden="1" xr:uid="{00000000-0005-0000-0000-000025130000}"/>
    <cellStyle name="Comma 2 20" xfId="5468" hidden="1" xr:uid="{00000000-0005-0000-0000-00005F150000}"/>
    <cellStyle name="Comma 2 20" xfId="5715" hidden="1" xr:uid="{00000000-0005-0000-0000-000056160000}"/>
    <cellStyle name="Comma 2 20" xfId="6004" hidden="1" xr:uid="{00000000-0005-0000-0000-000077170000}"/>
    <cellStyle name="Comma 2 20" xfId="6456" hidden="1" xr:uid="{00000000-0005-0000-0000-00003B190000}"/>
    <cellStyle name="Comma 2 20" xfId="7117" hidden="1" xr:uid="{00000000-0005-0000-0000-0000D01B0000}"/>
    <cellStyle name="Comma 2 20" xfId="7431" hidden="1" xr:uid="{00000000-0005-0000-0000-00000A1D0000}"/>
    <cellStyle name="Comma 2 20" xfId="7687" hidden="1" xr:uid="{00000000-0005-0000-0000-00000A1E0000}"/>
    <cellStyle name="Comma 2 20" xfId="7934" hidden="1" xr:uid="{00000000-0005-0000-0000-0000011F0000}"/>
    <cellStyle name="Comma 2 20" xfId="8223" hidden="1" xr:uid="{00000000-0005-0000-0000-000022200000}"/>
    <cellStyle name="Comma 2 20" xfId="8873" hidden="1" xr:uid="{00000000-0005-0000-0000-0000AC220000}"/>
    <cellStyle name="Comma 2 20" xfId="9187" hidden="1" xr:uid="{00000000-0005-0000-0000-0000E6230000}"/>
    <cellStyle name="Comma 2 20" xfId="9443" hidden="1" xr:uid="{00000000-0005-0000-0000-0000E6240000}"/>
    <cellStyle name="Comma 2 20" xfId="9690" hidden="1" xr:uid="{00000000-0005-0000-0000-0000DD250000}"/>
    <cellStyle name="Comma 2 20" xfId="9979" hidden="1" xr:uid="{00000000-0005-0000-0000-0000FE260000}"/>
    <cellStyle name="Comma 2 20" xfId="10629" hidden="1" xr:uid="{00000000-0005-0000-0000-000088290000}"/>
    <cellStyle name="Comma 2 20" xfId="10943" hidden="1" xr:uid="{00000000-0005-0000-0000-0000C22A0000}"/>
    <cellStyle name="Comma 2 20" xfId="11199" hidden="1" xr:uid="{00000000-0005-0000-0000-0000C22B0000}"/>
    <cellStyle name="Comma 2 20" xfId="11446" hidden="1" xr:uid="{00000000-0005-0000-0000-0000B92C0000}"/>
    <cellStyle name="Comma 2 20" xfId="11735" hidden="1" xr:uid="{00000000-0005-0000-0000-0000DA2D0000}"/>
    <cellStyle name="Comma 2 20" xfId="12385" hidden="1" xr:uid="{00000000-0005-0000-0000-000064300000}"/>
    <cellStyle name="Comma 2 20" xfId="12699" hidden="1" xr:uid="{00000000-0005-0000-0000-00009E310000}"/>
    <cellStyle name="Comma 2 20" xfId="12955" hidden="1" xr:uid="{00000000-0005-0000-0000-00009E320000}"/>
    <cellStyle name="Comma 2 20" xfId="13202" hidden="1" xr:uid="{00000000-0005-0000-0000-000095330000}"/>
    <cellStyle name="Comma 2 20" xfId="13491" hidden="1" xr:uid="{00000000-0005-0000-0000-0000B6340000}"/>
    <cellStyle name="Comma 2 20" xfId="14141" hidden="1" xr:uid="{00000000-0005-0000-0000-000040370000}"/>
    <cellStyle name="Comma 2 20" xfId="14455" hidden="1" xr:uid="{00000000-0005-0000-0000-00007A380000}"/>
    <cellStyle name="Comma 2 20" xfId="14711" hidden="1" xr:uid="{00000000-0005-0000-0000-00007A390000}"/>
    <cellStyle name="Comma 2 20" xfId="14958" hidden="1" xr:uid="{00000000-0005-0000-0000-0000713A0000}"/>
    <cellStyle name="Comma 2 20" xfId="15247" hidden="1" xr:uid="{00000000-0005-0000-0000-0000923B0000}"/>
    <cellStyle name="Comma 2 20" xfId="15894" hidden="1" xr:uid="{00000000-0005-0000-0000-0000193E0000}"/>
    <cellStyle name="Comma 2 20" xfId="16208" hidden="1" xr:uid="{00000000-0005-0000-0000-0000533F0000}"/>
    <cellStyle name="Comma 2 20" xfId="16464" hidden="1" xr:uid="{00000000-0005-0000-0000-000053400000}"/>
    <cellStyle name="Comma 2 20" xfId="16711" hidden="1" xr:uid="{00000000-0005-0000-0000-00004A410000}"/>
    <cellStyle name="Comma 2 20" xfId="17000" hidden="1" xr:uid="{00000000-0005-0000-0000-00006B420000}"/>
    <cellStyle name="Comma 2 20" xfId="17644" hidden="1" xr:uid="{00000000-0005-0000-0000-0000EF440000}"/>
    <cellStyle name="Comma 2 20" xfId="17958" hidden="1" xr:uid="{00000000-0005-0000-0000-000029460000}"/>
    <cellStyle name="Comma 2 20" xfId="18214" hidden="1" xr:uid="{00000000-0005-0000-0000-000029470000}"/>
    <cellStyle name="Comma 2 20" xfId="18461" hidden="1" xr:uid="{00000000-0005-0000-0000-000020480000}"/>
    <cellStyle name="Comma 2 20" xfId="18750" hidden="1" xr:uid="{00000000-0005-0000-0000-000041490000}"/>
    <cellStyle name="Comma 2 20" xfId="19389" hidden="1" xr:uid="{00000000-0005-0000-0000-0000C04B0000}"/>
    <cellStyle name="Comma 2 20" xfId="19702" hidden="1" xr:uid="{00000000-0005-0000-0000-0000F94C0000}"/>
    <cellStyle name="Comma 2 20" xfId="19958" hidden="1" xr:uid="{00000000-0005-0000-0000-0000F94D0000}"/>
    <cellStyle name="Comma 2 20" xfId="20205" hidden="1" xr:uid="{00000000-0005-0000-0000-0000F04E0000}"/>
    <cellStyle name="Comma 2 20" xfId="20494" hidden="1" xr:uid="{00000000-0005-0000-0000-000011500000}"/>
    <cellStyle name="Comma 2 20" xfId="21127" hidden="1" xr:uid="{00000000-0005-0000-0000-00008A520000}"/>
    <cellStyle name="Comma 2 20" xfId="21438" hidden="1" xr:uid="{00000000-0005-0000-0000-0000C1530000}"/>
    <cellStyle name="Comma 2 20" xfId="21692" hidden="1" xr:uid="{00000000-0005-0000-0000-0000BF540000}"/>
    <cellStyle name="Comma 2 20" xfId="21939" hidden="1" xr:uid="{00000000-0005-0000-0000-0000B6550000}"/>
    <cellStyle name="Comma 2 20" xfId="22228" hidden="1" xr:uid="{00000000-0005-0000-0000-0000D7560000}"/>
    <cellStyle name="Comma 2 20" xfId="22855" hidden="1" xr:uid="{00000000-0005-0000-0000-00004A590000}"/>
    <cellStyle name="Comma 2 20" xfId="23165" hidden="1" xr:uid="{00000000-0005-0000-0000-0000805A0000}"/>
    <cellStyle name="Comma 2 20" xfId="23416" hidden="1" xr:uid="{00000000-0005-0000-0000-00007B5B0000}"/>
    <cellStyle name="Comma 2 20" xfId="23663" hidden="1" xr:uid="{00000000-0005-0000-0000-0000725C0000}"/>
    <cellStyle name="Comma 2 20" xfId="23952" hidden="1" xr:uid="{00000000-0005-0000-0000-0000935D0000}"/>
    <cellStyle name="Comma 2 20" xfId="24568" hidden="1" xr:uid="{00000000-0005-0000-0000-0000FB5F0000}"/>
    <cellStyle name="Comma 2 20" xfId="24875" hidden="1" xr:uid="{00000000-0005-0000-0000-00002E610000}"/>
    <cellStyle name="Comma 2 20" xfId="25123" hidden="1" xr:uid="{00000000-0005-0000-0000-000026620000}"/>
    <cellStyle name="Comma 2 20" xfId="25370" hidden="1" xr:uid="{00000000-0005-0000-0000-00001D630000}"/>
    <cellStyle name="Comma 2 20" xfId="25659" hidden="1" xr:uid="{00000000-0005-0000-0000-00003E640000}"/>
    <cellStyle name="Comma 2 20" xfId="26265" hidden="1" xr:uid="{00000000-0005-0000-0000-00009C660000}"/>
    <cellStyle name="Comma 2 20" xfId="26571" hidden="1" xr:uid="{00000000-0005-0000-0000-0000CE670000}"/>
    <cellStyle name="Comma 2 20" xfId="26817" hidden="1" xr:uid="{00000000-0005-0000-0000-0000C4680000}"/>
    <cellStyle name="Comma 2 20" xfId="27064" hidden="1" xr:uid="{00000000-0005-0000-0000-0000BB690000}"/>
    <cellStyle name="Comma 2 20" xfId="27353" hidden="1" xr:uid="{00000000-0005-0000-0000-0000DC6A0000}"/>
    <cellStyle name="Comma 2 20" xfId="27940" hidden="1" xr:uid="{00000000-0005-0000-0000-0000276D0000}"/>
    <cellStyle name="Comma 2 20" xfId="28241" hidden="1" xr:uid="{00000000-0005-0000-0000-0000546E0000}"/>
    <cellStyle name="Comma 2 20" xfId="28478" hidden="1" xr:uid="{00000000-0005-0000-0000-0000416F0000}"/>
    <cellStyle name="Comma 2 20" xfId="28725" hidden="1" xr:uid="{00000000-0005-0000-0000-000038700000}"/>
    <cellStyle name="Comma 2 20" xfId="29014" hidden="1" xr:uid="{00000000-0005-0000-0000-000059710000}"/>
    <cellStyle name="Comma 2 20" xfId="29586" hidden="1" xr:uid="{00000000-0005-0000-0000-000095730000}"/>
    <cellStyle name="Comma 2 20" xfId="29879" hidden="1" xr:uid="{00000000-0005-0000-0000-0000BA740000}"/>
    <cellStyle name="Comma 2 20" xfId="30113" hidden="1" xr:uid="{00000000-0005-0000-0000-0000A4750000}"/>
    <cellStyle name="Comma 2 20" xfId="30360" hidden="1" xr:uid="{00000000-0005-0000-0000-00009B760000}"/>
    <cellStyle name="Comma 2 20" xfId="30649" hidden="1" xr:uid="{00000000-0005-0000-0000-0000BC770000}"/>
    <cellStyle name="Comma 2 20" xfId="31168" hidden="1" xr:uid="{00000000-0005-0000-0000-0000C3790000}"/>
    <cellStyle name="Comma 2 20" xfId="31635" hidden="1" xr:uid="{00000000-0005-0000-0000-0000967B0000}"/>
    <cellStyle name="Comma 2 20" xfId="31871" hidden="1" xr:uid="{00000000-0005-0000-0000-0000827C0000}"/>
    <cellStyle name="Comma 2 20" xfId="32499" hidden="1" xr:uid="{BF35B612-EB8C-47ED-BF19-B1FB0795C1F6}"/>
    <cellStyle name="Comma 2 20" xfId="33141" hidden="1" xr:uid="{12A7CF3B-A8B5-4762-B71B-590639C5F78F}"/>
    <cellStyle name="Comma 2 20" xfId="33704" hidden="1" xr:uid="{AC4A70A9-F19C-4095-8D0A-7400CF983977}"/>
    <cellStyle name="Comma 2 20" xfId="33943" hidden="1" xr:uid="{ED51D1BB-925C-4DB6-8B8F-5FFA5607778A}"/>
    <cellStyle name="Comma 2 20" xfId="34232" hidden="1" xr:uid="{6D4C8D47-490C-47F7-8AF1-EF5E3088E03E}"/>
    <cellStyle name="Comma 2 20" xfId="36256" hidden="1" xr:uid="{E6448711-A922-4BE9-993D-F32FDDB0DDAD}"/>
    <cellStyle name="Comma 2 20" xfId="36917" hidden="1" xr:uid="{442ECD28-13DA-443C-A443-06BEB758821A}"/>
    <cellStyle name="Comma 2 20" xfId="37487" hidden="1" xr:uid="{A47A165F-6776-4F2D-88B5-C2E21B546B14}"/>
    <cellStyle name="Comma 2 20" xfId="37734" hidden="1" xr:uid="{790B855E-3966-4477-86A7-FCCDF105BDE2}"/>
    <cellStyle name="Comma 2 20" xfId="38023" hidden="1" xr:uid="{DB1E28D2-379B-4582-BEAB-1F0119B7267C}"/>
    <cellStyle name="Comma 2 20" xfId="38475" hidden="1" xr:uid="{972F9AAB-CAAA-42FE-8A77-81E9481B1A27}"/>
    <cellStyle name="Comma 2 20" xfId="39136" hidden="1" xr:uid="{5D083A8E-1154-4C1F-9F9B-CAC611A5C693}"/>
    <cellStyle name="Comma 2 20" xfId="39450" hidden="1" xr:uid="{105B59ED-C47E-4B5F-BBB8-0FFE825A5E04}"/>
    <cellStyle name="Comma 2 20" xfId="39706" hidden="1" xr:uid="{1CC238CA-30AE-4FBC-82EC-B74739A6D441}"/>
    <cellStyle name="Comma 2 20" xfId="39953" hidden="1" xr:uid="{56C8E979-4DA6-41F2-81F8-199889A235D7}"/>
    <cellStyle name="Comma 2 20" xfId="40242" hidden="1" xr:uid="{37A9328B-44A8-4A0B-8D38-F5E7DDD37835}"/>
    <cellStyle name="Comma 2 20" xfId="40892" hidden="1" xr:uid="{B7EDDB99-2FD4-44B8-BFB0-6F648E2A0B05}"/>
    <cellStyle name="Comma 2 20" xfId="41206" hidden="1" xr:uid="{14DBD5E3-0D51-45C3-8DDA-8304E14DF123}"/>
    <cellStyle name="Comma 2 20" xfId="41462" hidden="1" xr:uid="{BFEF423D-CBAB-435B-87DC-40474DDA5B48}"/>
    <cellStyle name="Comma 2 20" xfId="41709" hidden="1" xr:uid="{4430A70F-6C74-40B3-9047-79D365D9091A}"/>
    <cellStyle name="Comma 2 20" xfId="41998" hidden="1" xr:uid="{0A73FFA5-4FDD-4FE3-AF0F-1466FF206D84}"/>
    <cellStyle name="Comma 2 20" xfId="42648" hidden="1" xr:uid="{8666894A-8B35-4AD9-9A57-862B94B4FE94}"/>
    <cellStyle name="Comma 2 20" xfId="42962" hidden="1" xr:uid="{B86C7612-204E-41A2-A539-88EC7ADC2A4D}"/>
    <cellStyle name="Comma 2 20" xfId="43218" hidden="1" xr:uid="{37C69EB4-6B23-446D-BCE9-8D318A606826}"/>
    <cellStyle name="Comma 2 20" xfId="43465" hidden="1" xr:uid="{DD2AE499-518D-4D13-8539-72B4163849EF}"/>
    <cellStyle name="Comma 2 20" xfId="43754" hidden="1" xr:uid="{9887B05D-6331-4EE5-87D8-DEC1AB063342}"/>
    <cellStyle name="Comma 2 20" xfId="44404" hidden="1" xr:uid="{B351441A-F8B9-41C4-B324-B948538831DF}"/>
    <cellStyle name="Comma 2 20" xfId="44718" hidden="1" xr:uid="{9208E929-1F79-4311-BB46-31E3F743D31B}"/>
    <cellStyle name="Comma 2 20" xfId="44974" hidden="1" xr:uid="{31981D78-4879-415B-A1DC-F7943665B403}"/>
    <cellStyle name="Comma 2 20" xfId="45221" hidden="1" xr:uid="{38870CE1-B885-4C05-A14A-CA8BF73BA26E}"/>
    <cellStyle name="Comma 2 20" xfId="45510" hidden="1" xr:uid="{FD81E69B-8D93-4194-9C9F-87753B073BC1}"/>
    <cellStyle name="Comma 2 20" xfId="46160" hidden="1" xr:uid="{CBA7B5FD-5E70-48C2-8C37-26F84A58FD1A}"/>
    <cellStyle name="Comma 2 20" xfId="46474" hidden="1" xr:uid="{545B762C-C48B-48B8-8FD4-F84419D39BE9}"/>
    <cellStyle name="Comma 2 20" xfId="46730" hidden="1" xr:uid="{4F9CDAF5-C4C0-463A-8B83-30990B6CA1D3}"/>
    <cellStyle name="Comma 2 20" xfId="46977" hidden="1" xr:uid="{B6B47D0B-2EC4-4DA1-9F62-D6734451E4E9}"/>
    <cellStyle name="Comma 2 20" xfId="47266" hidden="1" xr:uid="{70624754-EC37-442B-BB21-26BEFFA3CE0D}"/>
    <cellStyle name="Comma 2 20" xfId="47913" hidden="1" xr:uid="{6B2997A3-3A02-4BA9-BA4B-B9AA56D47436}"/>
    <cellStyle name="Comma 2 20" xfId="48227" hidden="1" xr:uid="{D9998A42-BC07-4D42-A11B-DDBCE660412D}"/>
    <cellStyle name="Comma 2 20" xfId="48483" hidden="1" xr:uid="{9E30BCA4-41FC-4627-A161-B074B3DBD6A6}"/>
    <cellStyle name="Comma 2 20" xfId="48730" hidden="1" xr:uid="{49DCB43F-DA07-45B8-8292-8359D0428466}"/>
    <cellStyle name="Comma 2 20" xfId="49019" hidden="1" xr:uid="{255E895F-013B-42C2-B043-C66E75B35D20}"/>
    <cellStyle name="Comma 2 20" xfId="49663" hidden="1" xr:uid="{45B6642D-A5F9-422D-944D-640ED712CF0C}"/>
    <cellStyle name="Comma 2 20" xfId="49977" hidden="1" xr:uid="{AD660831-9D6A-4AE7-B185-4082EA953E4B}"/>
    <cellStyle name="Comma 2 20" xfId="50233" hidden="1" xr:uid="{0792B774-C1BD-41BC-9E77-FE7F529B385D}"/>
    <cellStyle name="Comma 2 20" xfId="50480" hidden="1" xr:uid="{9FFCA3E8-53F2-402F-923D-725DA46541E2}"/>
    <cellStyle name="Comma 2 20" xfId="50769" hidden="1" xr:uid="{90AFA278-9DCB-4CE1-AF1D-246E7BDC1ACE}"/>
    <cellStyle name="Comma 2 20" xfId="51408" hidden="1" xr:uid="{0B6DA197-4AA0-4539-BB5A-D67A14E08B15}"/>
    <cellStyle name="Comma 2 20" xfId="51721" hidden="1" xr:uid="{05FDB9F1-61A0-4836-8D9D-6D10F9D15635}"/>
    <cellStyle name="Comma 2 20" xfId="51977" hidden="1" xr:uid="{DC1957D6-167D-4017-90EB-ED4DF6BD0C8C}"/>
    <cellStyle name="Comma 2 20" xfId="52224" hidden="1" xr:uid="{18B5228C-E23E-48DC-A54A-70EA19123664}"/>
    <cellStyle name="Comma 2 20" xfId="52513" hidden="1" xr:uid="{65E9F859-1A36-4C3E-AD67-01FDF328DAD1}"/>
    <cellStyle name="Comma 2 20" xfId="53146" hidden="1" xr:uid="{F80B2E48-461E-48AB-B4E6-83C387E8876C}"/>
    <cellStyle name="Comma 2 20" xfId="53457" hidden="1" xr:uid="{88EAF101-F99F-443F-A520-B269A18E9CC6}"/>
    <cellStyle name="Comma 2 20" xfId="53711" hidden="1" xr:uid="{A7B33655-B30C-4E4E-B985-9744CB568FBB}"/>
    <cellStyle name="Comma 2 20" xfId="53958" hidden="1" xr:uid="{D2809235-2D1F-4189-B298-F5B4E0182FA9}"/>
    <cellStyle name="Comma 2 20" xfId="54247" hidden="1" xr:uid="{B46038AD-0BCB-4AC2-93D8-42ED61EF746D}"/>
    <cellStyle name="Comma 2 20" xfId="54874" hidden="1" xr:uid="{0623DD38-1C99-4294-8A31-2A4FFE004BF8}"/>
    <cellStyle name="Comma 2 20" xfId="55184" hidden="1" xr:uid="{C411B76B-D30E-44B1-8618-814C271AAAC2}"/>
    <cellStyle name="Comma 2 20" xfId="55435" hidden="1" xr:uid="{0F9029EE-89B8-4CBC-857E-8FDC8C230916}"/>
    <cellStyle name="Comma 2 20" xfId="55682" hidden="1" xr:uid="{2CBC609B-4C8F-4304-87C7-88017D359AA9}"/>
    <cellStyle name="Comma 2 20" xfId="55971" hidden="1" xr:uid="{01507789-077D-469D-B7A5-49637E5DA6E8}"/>
    <cellStyle name="Comma 2 20" xfId="56587" hidden="1" xr:uid="{1E7F6B7C-5EBB-433F-9826-48382C58D415}"/>
    <cellStyle name="Comma 2 20" xfId="56894" hidden="1" xr:uid="{4E8C2F15-B9B8-495B-9093-67FAD78BCC2D}"/>
    <cellStyle name="Comma 2 20" xfId="57142" hidden="1" xr:uid="{83FD39D1-5543-4197-9819-F14AC46585CD}"/>
    <cellStyle name="Comma 2 20" xfId="57389" hidden="1" xr:uid="{31F4F762-3030-439D-90DD-44F1D1B9378D}"/>
    <cellStyle name="Comma 2 20" xfId="57678" hidden="1" xr:uid="{EBB6DB39-875C-44C4-A89B-3AD989670F39}"/>
    <cellStyle name="Comma 2 20" xfId="58284" hidden="1" xr:uid="{8795E6F7-FAAE-469E-8589-43BCE3ABFCF9}"/>
    <cellStyle name="Comma 2 20" xfId="58590" hidden="1" xr:uid="{6A7DFE23-7A42-4F84-97DA-F8C217A19029}"/>
    <cellStyle name="Comma 2 20" xfId="58836" hidden="1" xr:uid="{2C8CAA06-F668-4838-AC8D-C6F03ACE21F9}"/>
    <cellStyle name="Comma 2 20" xfId="59083" hidden="1" xr:uid="{8DCEFF60-3C02-4E10-BDFC-EB5CB9123583}"/>
    <cellStyle name="Comma 2 20" xfId="59372" hidden="1" xr:uid="{27B1A7A2-41BA-4B20-A3AD-290A244389B1}"/>
    <cellStyle name="Comma 2 20" xfId="59959" hidden="1" xr:uid="{5DE324F0-8E11-43A6-9CD5-4B701C996CD0}"/>
    <cellStyle name="Comma 2 20" xfId="60260" hidden="1" xr:uid="{CD09916F-33F2-4A43-91C9-9970EDE80BEC}"/>
    <cellStyle name="Comma 2 20" xfId="60497" hidden="1" xr:uid="{DD8A21F4-4784-4F21-846E-C5C1C173B93F}"/>
    <cellStyle name="Comma 2 20" xfId="60744" hidden="1" xr:uid="{7C439A08-5F56-4C21-9AF4-33A7E78E2B3D}"/>
    <cellStyle name="Comma 2 20" xfId="61033" hidden="1" xr:uid="{E26AB13A-62DB-43A9-B622-86DC3A9568DF}"/>
    <cellStyle name="Comma 2 20" xfId="61605" hidden="1" xr:uid="{6472606A-18F2-4D2A-A347-6243E8B15E7D}"/>
    <cellStyle name="Comma 2 20" xfId="61898" hidden="1" xr:uid="{2F58744B-6AFB-49E8-AF00-33F717A12CC2}"/>
    <cellStyle name="Comma 2 20" xfId="62132" hidden="1" xr:uid="{AC8AEE5E-7A44-440D-B0CA-6256C75AB741}"/>
    <cellStyle name="Comma 2 20" xfId="62379" hidden="1" xr:uid="{DED0438E-D2C0-4E85-9CA3-96E91E222F09}"/>
    <cellStyle name="Comma 2 20" xfId="62668" hidden="1" xr:uid="{52C1E77A-C766-4D5D-977A-1CCFC29FEBB8}"/>
    <cellStyle name="Comma 2 20" xfId="63187" hidden="1" xr:uid="{9C0EA1CB-20D7-4E95-B71D-2E259081E24F}"/>
    <cellStyle name="Comma 2 20" xfId="63654" hidden="1" xr:uid="{F10C870B-1B84-45BD-A479-97762D48C755}"/>
    <cellStyle name="Comma 2 20" xfId="63890" hidden="1" xr:uid="{1BB5165C-4185-4D4A-B4A9-5E09650E12BE}"/>
    <cellStyle name="Comma 2 21" xfId="450" hidden="1" xr:uid="{00000000-0005-0000-0000-0000C5010000}"/>
    <cellStyle name="Comma 2 21" xfId="1109" hidden="1" xr:uid="{00000000-0005-0000-0000-000058040000}"/>
    <cellStyle name="Comma 2 21" xfId="1675" hidden="1" xr:uid="{00000000-0005-0000-0000-00008E060000}"/>
    <cellStyle name="Comma 2 21" xfId="1901" hidden="1" xr:uid="{00000000-0005-0000-0000-000070070000}"/>
    <cellStyle name="Comma 2 21" xfId="2191" hidden="1" xr:uid="{00000000-0005-0000-0000-000092080000}"/>
    <cellStyle name="Comma 2 21" xfId="4241" hidden="1" xr:uid="{00000000-0005-0000-0000-000094100000}"/>
    <cellStyle name="Comma 2 21" xfId="4902" hidden="1" xr:uid="{00000000-0005-0000-0000-000029130000}"/>
    <cellStyle name="Comma 2 21" xfId="5472" hidden="1" xr:uid="{00000000-0005-0000-0000-000063150000}"/>
    <cellStyle name="Comma 2 21" xfId="5703" hidden="1" xr:uid="{00000000-0005-0000-0000-00004A160000}"/>
    <cellStyle name="Comma 2 21" xfId="5993" hidden="1" xr:uid="{00000000-0005-0000-0000-00006C170000}"/>
    <cellStyle name="Comma 2 21" xfId="6460" hidden="1" xr:uid="{00000000-0005-0000-0000-00003F190000}"/>
    <cellStyle name="Comma 2 21" xfId="7121" hidden="1" xr:uid="{00000000-0005-0000-0000-0000D41B0000}"/>
    <cellStyle name="Comma 2 21" xfId="7430" hidden="1" xr:uid="{00000000-0005-0000-0000-0000091D0000}"/>
    <cellStyle name="Comma 2 21" xfId="7691" hidden="1" xr:uid="{00000000-0005-0000-0000-00000E1E0000}"/>
    <cellStyle name="Comma 2 21" xfId="7922" hidden="1" xr:uid="{00000000-0005-0000-0000-0000F51E0000}"/>
    <cellStyle name="Comma 2 21" xfId="8212" hidden="1" xr:uid="{00000000-0005-0000-0000-000017200000}"/>
    <cellStyle name="Comma 2 21" xfId="8877" hidden="1" xr:uid="{00000000-0005-0000-0000-0000B0220000}"/>
    <cellStyle name="Comma 2 21" xfId="9186" hidden="1" xr:uid="{00000000-0005-0000-0000-0000E5230000}"/>
    <cellStyle name="Comma 2 21" xfId="9447" hidden="1" xr:uid="{00000000-0005-0000-0000-0000EA240000}"/>
    <cellStyle name="Comma 2 21" xfId="9678" hidden="1" xr:uid="{00000000-0005-0000-0000-0000D1250000}"/>
    <cellStyle name="Comma 2 21" xfId="9968" hidden="1" xr:uid="{00000000-0005-0000-0000-0000F3260000}"/>
    <cellStyle name="Comma 2 21" xfId="10633" hidden="1" xr:uid="{00000000-0005-0000-0000-00008C290000}"/>
    <cellStyle name="Comma 2 21" xfId="10942" hidden="1" xr:uid="{00000000-0005-0000-0000-0000C12A0000}"/>
    <cellStyle name="Comma 2 21" xfId="11203" hidden="1" xr:uid="{00000000-0005-0000-0000-0000C62B0000}"/>
    <cellStyle name="Comma 2 21" xfId="11434" hidden="1" xr:uid="{00000000-0005-0000-0000-0000AD2C0000}"/>
    <cellStyle name="Comma 2 21" xfId="11724" hidden="1" xr:uid="{00000000-0005-0000-0000-0000CF2D0000}"/>
    <cellStyle name="Comma 2 21" xfId="12389" hidden="1" xr:uid="{00000000-0005-0000-0000-000068300000}"/>
    <cellStyle name="Comma 2 21" xfId="12698" hidden="1" xr:uid="{00000000-0005-0000-0000-00009D310000}"/>
    <cellStyle name="Comma 2 21" xfId="12959" hidden="1" xr:uid="{00000000-0005-0000-0000-0000A2320000}"/>
    <cellStyle name="Comma 2 21" xfId="13190" hidden="1" xr:uid="{00000000-0005-0000-0000-000089330000}"/>
    <cellStyle name="Comma 2 21" xfId="13480" hidden="1" xr:uid="{00000000-0005-0000-0000-0000AB340000}"/>
    <cellStyle name="Comma 2 21" xfId="14145" hidden="1" xr:uid="{00000000-0005-0000-0000-000044370000}"/>
    <cellStyle name="Comma 2 21" xfId="14454" hidden="1" xr:uid="{00000000-0005-0000-0000-000079380000}"/>
    <cellStyle name="Comma 2 21" xfId="14715" hidden="1" xr:uid="{00000000-0005-0000-0000-00007E390000}"/>
    <cellStyle name="Comma 2 21" xfId="14946" hidden="1" xr:uid="{00000000-0005-0000-0000-0000653A0000}"/>
    <cellStyle name="Comma 2 21" xfId="15236" hidden="1" xr:uid="{00000000-0005-0000-0000-0000873B0000}"/>
    <cellStyle name="Comma 2 21" xfId="15898" hidden="1" xr:uid="{00000000-0005-0000-0000-00001D3E0000}"/>
    <cellStyle name="Comma 2 21" xfId="16207" hidden="1" xr:uid="{00000000-0005-0000-0000-0000523F0000}"/>
    <cellStyle name="Comma 2 21" xfId="16468" hidden="1" xr:uid="{00000000-0005-0000-0000-000057400000}"/>
    <cellStyle name="Comma 2 21" xfId="16699" hidden="1" xr:uid="{00000000-0005-0000-0000-00003E410000}"/>
    <cellStyle name="Comma 2 21" xfId="16989" hidden="1" xr:uid="{00000000-0005-0000-0000-000060420000}"/>
    <cellStyle name="Comma 2 21" xfId="17648" hidden="1" xr:uid="{00000000-0005-0000-0000-0000F3440000}"/>
    <cellStyle name="Comma 2 21" xfId="17957" hidden="1" xr:uid="{00000000-0005-0000-0000-000028460000}"/>
    <cellStyle name="Comma 2 21" xfId="18218" hidden="1" xr:uid="{00000000-0005-0000-0000-00002D470000}"/>
    <cellStyle name="Comma 2 21" xfId="18449" hidden="1" xr:uid="{00000000-0005-0000-0000-000014480000}"/>
    <cellStyle name="Comma 2 21" xfId="18739" hidden="1" xr:uid="{00000000-0005-0000-0000-000036490000}"/>
    <cellStyle name="Comma 2 21" xfId="19393" hidden="1" xr:uid="{00000000-0005-0000-0000-0000C44B0000}"/>
    <cellStyle name="Comma 2 21" xfId="19701" hidden="1" xr:uid="{00000000-0005-0000-0000-0000F84C0000}"/>
    <cellStyle name="Comma 2 21" xfId="19962" hidden="1" xr:uid="{00000000-0005-0000-0000-0000FD4D0000}"/>
    <cellStyle name="Comma 2 21" xfId="20193" hidden="1" xr:uid="{00000000-0005-0000-0000-0000E44E0000}"/>
    <cellStyle name="Comma 2 21" xfId="20483" hidden="1" xr:uid="{00000000-0005-0000-0000-000006500000}"/>
    <cellStyle name="Comma 2 21" xfId="21131" hidden="1" xr:uid="{00000000-0005-0000-0000-00008E520000}"/>
    <cellStyle name="Comma 2 21" xfId="21437" hidden="1" xr:uid="{00000000-0005-0000-0000-0000C0530000}"/>
    <cellStyle name="Comma 2 21" xfId="21696" hidden="1" xr:uid="{00000000-0005-0000-0000-0000C3540000}"/>
    <cellStyle name="Comma 2 21" xfId="21927" hidden="1" xr:uid="{00000000-0005-0000-0000-0000AA550000}"/>
    <cellStyle name="Comma 2 21" xfId="22217" hidden="1" xr:uid="{00000000-0005-0000-0000-0000CC560000}"/>
    <cellStyle name="Comma 2 21" xfId="22859" hidden="1" xr:uid="{00000000-0005-0000-0000-00004E590000}"/>
    <cellStyle name="Comma 2 21" xfId="23164" hidden="1" xr:uid="{00000000-0005-0000-0000-00007F5A0000}"/>
    <cellStyle name="Comma 2 21" xfId="23420" hidden="1" xr:uid="{00000000-0005-0000-0000-00007F5B0000}"/>
    <cellStyle name="Comma 2 21" xfId="23651" hidden="1" xr:uid="{00000000-0005-0000-0000-0000665C0000}"/>
    <cellStyle name="Comma 2 21" xfId="23941" hidden="1" xr:uid="{00000000-0005-0000-0000-0000885D0000}"/>
    <cellStyle name="Comma 2 21" xfId="24572" hidden="1" xr:uid="{00000000-0005-0000-0000-0000FF5F0000}"/>
    <cellStyle name="Comma 2 21" xfId="24874" hidden="1" xr:uid="{00000000-0005-0000-0000-00002D610000}"/>
    <cellStyle name="Comma 2 21" xfId="25127" hidden="1" xr:uid="{00000000-0005-0000-0000-00002A620000}"/>
    <cellStyle name="Comma 2 21" xfId="25358" hidden="1" xr:uid="{00000000-0005-0000-0000-000011630000}"/>
    <cellStyle name="Comma 2 21" xfId="25648" hidden="1" xr:uid="{00000000-0005-0000-0000-000033640000}"/>
    <cellStyle name="Comma 2 21" xfId="26269" hidden="1" xr:uid="{00000000-0005-0000-0000-0000A0660000}"/>
    <cellStyle name="Comma 2 21" xfId="26570" hidden="1" xr:uid="{00000000-0005-0000-0000-0000CD670000}"/>
    <cellStyle name="Comma 2 21" xfId="26821" hidden="1" xr:uid="{00000000-0005-0000-0000-0000C8680000}"/>
    <cellStyle name="Comma 2 21" xfId="27052" hidden="1" xr:uid="{00000000-0005-0000-0000-0000AF690000}"/>
    <cellStyle name="Comma 2 21" xfId="27342" hidden="1" xr:uid="{00000000-0005-0000-0000-0000D16A0000}"/>
    <cellStyle name="Comma 2 21" xfId="27944" hidden="1" xr:uid="{00000000-0005-0000-0000-00002B6D0000}"/>
    <cellStyle name="Comma 2 21" xfId="28240" hidden="1" xr:uid="{00000000-0005-0000-0000-0000536E0000}"/>
    <cellStyle name="Comma 2 21" xfId="28482" hidden="1" xr:uid="{00000000-0005-0000-0000-0000456F0000}"/>
    <cellStyle name="Comma 2 21" xfId="28713" hidden="1" xr:uid="{00000000-0005-0000-0000-00002C700000}"/>
    <cellStyle name="Comma 2 21" xfId="29003" hidden="1" xr:uid="{00000000-0005-0000-0000-00004E710000}"/>
    <cellStyle name="Comma 2 21" xfId="29590" hidden="1" xr:uid="{00000000-0005-0000-0000-000099730000}"/>
    <cellStyle name="Comma 2 21" xfId="29878" hidden="1" xr:uid="{00000000-0005-0000-0000-0000B9740000}"/>
    <cellStyle name="Comma 2 21" xfId="30117" hidden="1" xr:uid="{00000000-0005-0000-0000-0000A8750000}"/>
    <cellStyle name="Comma 2 21" xfId="30348" hidden="1" xr:uid="{00000000-0005-0000-0000-00008F760000}"/>
    <cellStyle name="Comma 2 21" xfId="30638" hidden="1" xr:uid="{00000000-0005-0000-0000-0000B1770000}"/>
    <cellStyle name="Comma 2 21" xfId="31172" hidden="1" xr:uid="{00000000-0005-0000-0000-0000C7790000}"/>
    <cellStyle name="Comma 2 21" xfId="31639" hidden="1" xr:uid="{00000000-0005-0000-0000-00009A7B0000}"/>
    <cellStyle name="Comma 2 21" xfId="31859" hidden="1" xr:uid="{00000000-0005-0000-0000-0000767C0000}"/>
    <cellStyle name="Comma 2 21" xfId="32503" hidden="1" xr:uid="{6173FA45-7AF2-4FB9-B791-EF033FADFAAA}"/>
    <cellStyle name="Comma 2 21" xfId="33145" hidden="1" xr:uid="{2997995B-A38E-4115-96CA-4737395C4DD7}"/>
    <cellStyle name="Comma 2 21" xfId="33708" hidden="1" xr:uid="{BEB5007B-5416-4676-8524-37302E6F1C41}"/>
    <cellStyle name="Comma 2 21" xfId="33931" hidden="1" xr:uid="{CAAFD309-78EB-480A-945A-F3A5E5C13706}"/>
    <cellStyle name="Comma 2 21" xfId="34221" hidden="1" xr:uid="{A85049CB-28A8-4503-8CB6-9CB2642680D7}"/>
    <cellStyle name="Comma 2 21" xfId="36260" hidden="1" xr:uid="{04C47C4F-AB15-4C86-8076-8D5BDA52673B}"/>
    <cellStyle name="Comma 2 21" xfId="36921" hidden="1" xr:uid="{86533A17-C930-4BA1-80DB-A0A6FB65E294}"/>
    <cellStyle name="Comma 2 21" xfId="37491" hidden="1" xr:uid="{F1D1E121-01B2-4266-972E-968F409C22DA}"/>
    <cellStyle name="Comma 2 21" xfId="37722" hidden="1" xr:uid="{FDF67780-FF73-4D9F-A1DB-237F158223C4}"/>
    <cellStyle name="Comma 2 21" xfId="38012" hidden="1" xr:uid="{4906B4B9-B5CF-46B4-81D3-27FE8B8A9069}"/>
    <cellStyle name="Comma 2 21" xfId="38479" hidden="1" xr:uid="{23104FB5-9FCB-4CA0-B7B3-353063979C0B}"/>
    <cellStyle name="Comma 2 21" xfId="39140" hidden="1" xr:uid="{48DB8782-02F3-4B4E-A0BE-75ED440356B9}"/>
    <cellStyle name="Comma 2 21" xfId="39449" hidden="1" xr:uid="{797B0D47-2A46-4A41-8D1A-ED1761817D80}"/>
    <cellStyle name="Comma 2 21" xfId="39710" hidden="1" xr:uid="{47385108-673F-44A8-992F-64C2CE5FB756}"/>
    <cellStyle name="Comma 2 21" xfId="39941" hidden="1" xr:uid="{B8C4C6F5-34F0-4D0A-BA07-92B9960BAC54}"/>
    <cellStyle name="Comma 2 21" xfId="40231" hidden="1" xr:uid="{EF26A0D9-29A6-4E88-AD44-CEEAD803230B}"/>
    <cellStyle name="Comma 2 21" xfId="40896" hidden="1" xr:uid="{68466AC0-3E83-4DB5-AD87-7DE74FA38340}"/>
    <cellStyle name="Comma 2 21" xfId="41205" hidden="1" xr:uid="{C910BF5B-7819-4A4E-BAE1-5052C1301508}"/>
    <cellStyle name="Comma 2 21" xfId="41466" hidden="1" xr:uid="{B55EDC43-2CA3-48B1-AC63-392AF2C0477D}"/>
    <cellStyle name="Comma 2 21" xfId="41697" hidden="1" xr:uid="{2447114F-F835-4360-B663-099D863CCD0A}"/>
    <cellStyle name="Comma 2 21" xfId="41987" hidden="1" xr:uid="{575A3220-F403-4910-803F-C856B8E2C4D3}"/>
    <cellStyle name="Comma 2 21" xfId="42652" hidden="1" xr:uid="{CCEDBE68-6802-480B-963F-7988AB82E2AD}"/>
    <cellStyle name="Comma 2 21" xfId="42961" hidden="1" xr:uid="{6F62320A-5311-405B-9CF8-9D554FD96619}"/>
    <cellStyle name="Comma 2 21" xfId="43222" hidden="1" xr:uid="{87F7AF3E-F9EB-4941-8D16-3DD744C34F62}"/>
    <cellStyle name="Comma 2 21" xfId="43453" hidden="1" xr:uid="{75780979-967C-4C72-BC4A-2CB6BBD0C285}"/>
    <cellStyle name="Comma 2 21" xfId="43743" hidden="1" xr:uid="{23903BE9-E795-42B4-87E6-C36B68F8DDC1}"/>
    <cellStyle name="Comma 2 21" xfId="44408" hidden="1" xr:uid="{4A5B0A83-13D6-49E4-BA10-EBA3214CB4D2}"/>
    <cellStyle name="Comma 2 21" xfId="44717" hidden="1" xr:uid="{D28590A8-921D-43CC-81B6-DD46CC731E9B}"/>
    <cellStyle name="Comma 2 21" xfId="44978" hidden="1" xr:uid="{783D1646-0C96-40CE-8AF6-625425F79AEB}"/>
    <cellStyle name="Comma 2 21" xfId="45209" hidden="1" xr:uid="{672EDA34-DA39-40AC-BDA1-63BC7C27F0FD}"/>
    <cellStyle name="Comma 2 21" xfId="45499" hidden="1" xr:uid="{3384D511-0C09-46D4-AA07-33A67581713E}"/>
    <cellStyle name="Comma 2 21" xfId="46164" hidden="1" xr:uid="{999E30B8-BA5D-4575-96D4-F739F7E3D5C6}"/>
    <cellStyle name="Comma 2 21" xfId="46473" hidden="1" xr:uid="{59D68CBB-659E-4CCE-8D88-2F84EC82804E}"/>
    <cellStyle name="Comma 2 21" xfId="46734" hidden="1" xr:uid="{18FD0091-23A9-4CC6-94DD-093192B235CC}"/>
    <cellStyle name="Comma 2 21" xfId="46965" hidden="1" xr:uid="{B111BA20-712F-438C-AFD2-B8823EAE3B85}"/>
    <cellStyle name="Comma 2 21" xfId="47255" hidden="1" xr:uid="{F5B78288-578A-4DA7-917C-312286287D97}"/>
    <cellStyle name="Comma 2 21" xfId="47917" hidden="1" xr:uid="{27BE450D-FDEA-420A-8E19-6D797312DA91}"/>
    <cellStyle name="Comma 2 21" xfId="48226" hidden="1" xr:uid="{DEC1A60D-1915-4AC8-84DA-BB5E372E3D07}"/>
    <cellStyle name="Comma 2 21" xfId="48487" hidden="1" xr:uid="{7AAC9A8C-8D52-487B-BAEC-34F40164D6AF}"/>
    <cellStyle name="Comma 2 21" xfId="48718" hidden="1" xr:uid="{5C856ABA-EEA2-4F7A-A99B-209E814F410B}"/>
    <cellStyle name="Comma 2 21" xfId="49008" hidden="1" xr:uid="{7CE49603-AA07-4D5E-9417-D4C93CC766F0}"/>
    <cellStyle name="Comma 2 21" xfId="49667" hidden="1" xr:uid="{ED983AE7-D8DE-4CA6-AB3E-26991297D918}"/>
    <cellStyle name="Comma 2 21" xfId="49976" hidden="1" xr:uid="{3E9F1B86-BD2B-47B6-8EE0-A120028D58E2}"/>
    <cellStyle name="Comma 2 21" xfId="50237" hidden="1" xr:uid="{6A1D8AD7-0F21-4B27-B2A2-9A035672B85C}"/>
    <cellStyle name="Comma 2 21" xfId="50468" hidden="1" xr:uid="{35F3BF86-6E8C-4F01-A19A-E4DEE40A25ED}"/>
    <cellStyle name="Comma 2 21" xfId="50758" hidden="1" xr:uid="{7EA9AEBA-40CF-4AEF-97A5-C96E7E8CFDB6}"/>
    <cellStyle name="Comma 2 21" xfId="51412" hidden="1" xr:uid="{E7A96824-EC7D-4F07-90F5-990B28DC25DD}"/>
    <cellStyle name="Comma 2 21" xfId="51720" hidden="1" xr:uid="{B3D1E8AC-27D5-4995-ADEC-ECEEEA292F9D}"/>
    <cellStyle name="Comma 2 21" xfId="51981" hidden="1" xr:uid="{4EB2A30D-C19B-4B60-9CC4-24DD78A6C131}"/>
    <cellStyle name="Comma 2 21" xfId="52212" hidden="1" xr:uid="{3589F61B-D4DF-4494-B6B2-CDF4E311C4FF}"/>
    <cellStyle name="Comma 2 21" xfId="52502" hidden="1" xr:uid="{57BFD244-96EA-4FC9-A6A5-3A2F96F678E6}"/>
    <cellStyle name="Comma 2 21" xfId="53150" hidden="1" xr:uid="{5696699D-C24E-412A-BBD1-9C12DEBC8F51}"/>
    <cellStyle name="Comma 2 21" xfId="53456" hidden="1" xr:uid="{CC3A49ED-164E-4064-8381-2F9C7B8683DF}"/>
    <cellStyle name="Comma 2 21" xfId="53715" hidden="1" xr:uid="{430C3266-7C68-4BFE-9706-286A275EEFA0}"/>
    <cellStyle name="Comma 2 21" xfId="53946" hidden="1" xr:uid="{69645C70-248E-406B-862D-7B6DCD6E0873}"/>
    <cellStyle name="Comma 2 21" xfId="54236" hidden="1" xr:uid="{86E4E766-ED09-4207-8D14-9B290E92DDFE}"/>
    <cellStyle name="Comma 2 21" xfId="54878" hidden="1" xr:uid="{000DA89E-1012-4870-8FDB-9D3C31860F80}"/>
    <cellStyle name="Comma 2 21" xfId="55183" hidden="1" xr:uid="{9F4DA347-4514-4312-81F2-F58495FFAB3E}"/>
    <cellStyle name="Comma 2 21" xfId="55439" hidden="1" xr:uid="{5C9AC96C-7642-4C3E-84F5-128F557B41C9}"/>
    <cellStyle name="Comma 2 21" xfId="55670" hidden="1" xr:uid="{5DD279B3-4E51-4BD9-A652-06FD36555230}"/>
    <cellStyle name="Comma 2 21" xfId="55960" hidden="1" xr:uid="{7536EEA3-EE4D-445A-A663-5634107D872F}"/>
    <cellStyle name="Comma 2 21" xfId="56591" hidden="1" xr:uid="{F0A63C39-0CB6-4F27-80B7-1BCBA11F4040}"/>
    <cellStyle name="Comma 2 21" xfId="56893" hidden="1" xr:uid="{85B5B8B3-9387-4C50-9807-46E0A53F5D9D}"/>
    <cellStyle name="Comma 2 21" xfId="57146" hidden="1" xr:uid="{CBFA82D9-6459-4193-9C74-C7C72AD979DC}"/>
    <cellStyle name="Comma 2 21" xfId="57377" hidden="1" xr:uid="{F6055A19-F75A-47AA-940D-C77FC8D2A4B7}"/>
    <cellStyle name="Comma 2 21" xfId="57667" hidden="1" xr:uid="{7DAC4E25-778F-45A8-A3FF-6E8166156DE1}"/>
    <cellStyle name="Comma 2 21" xfId="58288" hidden="1" xr:uid="{6826F8FA-4FF2-4459-A26B-E18B7E5537D8}"/>
    <cellStyle name="Comma 2 21" xfId="58589" hidden="1" xr:uid="{05419A81-5EDE-487A-AFB0-35E62B3CC880}"/>
    <cellStyle name="Comma 2 21" xfId="58840" hidden="1" xr:uid="{A2401E81-EFFA-4EFF-8737-A73B7F17A10B}"/>
    <cellStyle name="Comma 2 21" xfId="59071" hidden="1" xr:uid="{19C89087-34B9-4372-B3BB-AC23769CC063}"/>
    <cellStyle name="Comma 2 21" xfId="59361" hidden="1" xr:uid="{536C3723-B8D1-4BF7-ABEA-AC06FF3A26CD}"/>
    <cellStyle name="Comma 2 21" xfId="59963" hidden="1" xr:uid="{5DBF790D-58C1-48F6-AF46-FD606B7501D3}"/>
    <cellStyle name="Comma 2 21" xfId="60259" hidden="1" xr:uid="{182B4951-D9F3-4219-B118-C84E93DCA195}"/>
    <cellStyle name="Comma 2 21" xfId="60501" hidden="1" xr:uid="{A12E6F36-8C92-4D40-A484-3154A67BDF71}"/>
    <cellStyle name="Comma 2 21" xfId="60732" hidden="1" xr:uid="{27410418-AF98-4785-B31D-13361C35D9D1}"/>
    <cellStyle name="Comma 2 21" xfId="61022" hidden="1" xr:uid="{3DE8D967-FBC9-4DE7-B4E3-0445057D4124}"/>
    <cellStyle name="Comma 2 21" xfId="61609" hidden="1" xr:uid="{1676FB33-0901-4288-88E6-8CA15C02929C}"/>
    <cellStyle name="Comma 2 21" xfId="61897" hidden="1" xr:uid="{9742D90B-2886-43BC-A8BB-BE83A4EA2B3C}"/>
    <cellStyle name="Comma 2 21" xfId="62136" hidden="1" xr:uid="{771183D4-BE91-444D-BB17-D05D43F49C8E}"/>
    <cellStyle name="Comma 2 21" xfId="62367" hidden="1" xr:uid="{D874485D-CD0C-4330-91EE-60D6061EC529}"/>
    <cellStyle name="Comma 2 21" xfId="62657" hidden="1" xr:uid="{48418C81-8E5E-439A-BB2C-3A987C2FA20C}"/>
    <cellStyle name="Comma 2 21" xfId="63191" hidden="1" xr:uid="{B355B68D-1F8F-463B-A4A6-F7FAFC19BE5D}"/>
    <cellStyle name="Comma 2 21" xfId="63658" hidden="1" xr:uid="{58F2C4D1-FB50-4F3C-B00B-5B788D79B9D4}"/>
    <cellStyle name="Comma 2 21" xfId="63878" hidden="1" xr:uid="{C37C5274-EA89-4E7A-9468-7D70A9683E2F}"/>
    <cellStyle name="Comma 2 22" xfId="454" hidden="1" xr:uid="{00000000-0005-0000-0000-0000C9010000}"/>
    <cellStyle name="Comma 2 22" xfId="1113" hidden="1" xr:uid="{00000000-0005-0000-0000-00005C040000}"/>
    <cellStyle name="Comma 2 22" xfId="1679" hidden="1" xr:uid="{00000000-0005-0000-0000-000092060000}"/>
    <cellStyle name="Comma 2 22" xfId="1896" hidden="1" xr:uid="{00000000-0005-0000-0000-00006B070000}"/>
    <cellStyle name="Comma 2 22" xfId="2186" hidden="1" xr:uid="{00000000-0005-0000-0000-00008D080000}"/>
    <cellStyle name="Comma 2 22" xfId="4245" hidden="1" xr:uid="{00000000-0005-0000-0000-000098100000}"/>
    <cellStyle name="Comma 2 22" xfId="4906" hidden="1" xr:uid="{00000000-0005-0000-0000-00002D130000}"/>
    <cellStyle name="Comma 2 22" xfId="5476" hidden="1" xr:uid="{00000000-0005-0000-0000-000067150000}"/>
    <cellStyle name="Comma 2 22" xfId="5698" hidden="1" xr:uid="{00000000-0005-0000-0000-000045160000}"/>
    <cellStyle name="Comma 2 22" xfId="5988" hidden="1" xr:uid="{00000000-0005-0000-0000-000067170000}"/>
    <cellStyle name="Comma 2 22" xfId="6464" hidden="1" xr:uid="{00000000-0005-0000-0000-000043190000}"/>
    <cellStyle name="Comma 2 22" xfId="7125" hidden="1" xr:uid="{00000000-0005-0000-0000-0000D81B0000}"/>
    <cellStyle name="Comma 2 22" xfId="7435" hidden="1" xr:uid="{00000000-0005-0000-0000-00000E1D0000}"/>
    <cellStyle name="Comma 2 22" xfId="7695" hidden="1" xr:uid="{00000000-0005-0000-0000-0000121E0000}"/>
    <cellStyle name="Comma 2 22" xfId="7917" hidden="1" xr:uid="{00000000-0005-0000-0000-0000F01E0000}"/>
    <cellStyle name="Comma 2 22" xfId="8207" hidden="1" xr:uid="{00000000-0005-0000-0000-000012200000}"/>
    <cellStyle name="Comma 2 22" xfId="8881" hidden="1" xr:uid="{00000000-0005-0000-0000-0000B4220000}"/>
    <cellStyle name="Comma 2 22" xfId="9191" hidden="1" xr:uid="{00000000-0005-0000-0000-0000EA230000}"/>
    <cellStyle name="Comma 2 22" xfId="9451" hidden="1" xr:uid="{00000000-0005-0000-0000-0000EE240000}"/>
    <cellStyle name="Comma 2 22" xfId="9673" hidden="1" xr:uid="{00000000-0005-0000-0000-0000CC250000}"/>
    <cellStyle name="Comma 2 22" xfId="9963" hidden="1" xr:uid="{00000000-0005-0000-0000-0000EE260000}"/>
    <cellStyle name="Comma 2 22" xfId="10637" hidden="1" xr:uid="{00000000-0005-0000-0000-000090290000}"/>
    <cellStyle name="Comma 2 22" xfId="10947" hidden="1" xr:uid="{00000000-0005-0000-0000-0000C62A0000}"/>
    <cellStyle name="Comma 2 22" xfId="11207" hidden="1" xr:uid="{00000000-0005-0000-0000-0000CA2B0000}"/>
    <cellStyle name="Comma 2 22" xfId="11429" hidden="1" xr:uid="{00000000-0005-0000-0000-0000A82C0000}"/>
    <cellStyle name="Comma 2 22" xfId="11719" hidden="1" xr:uid="{00000000-0005-0000-0000-0000CA2D0000}"/>
    <cellStyle name="Comma 2 22" xfId="12393" hidden="1" xr:uid="{00000000-0005-0000-0000-00006C300000}"/>
    <cellStyle name="Comma 2 22" xfId="12703" hidden="1" xr:uid="{00000000-0005-0000-0000-0000A2310000}"/>
    <cellStyle name="Comma 2 22" xfId="12963" hidden="1" xr:uid="{00000000-0005-0000-0000-0000A6320000}"/>
    <cellStyle name="Comma 2 22" xfId="13185" hidden="1" xr:uid="{00000000-0005-0000-0000-000084330000}"/>
    <cellStyle name="Comma 2 22" xfId="13475" hidden="1" xr:uid="{00000000-0005-0000-0000-0000A6340000}"/>
    <cellStyle name="Comma 2 22" xfId="14149" hidden="1" xr:uid="{00000000-0005-0000-0000-000048370000}"/>
    <cellStyle name="Comma 2 22" xfId="14459" hidden="1" xr:uid="{00000000-0005-0000-0000-00007E380000}"/>
    <cellStyle name="Comma 2 22" xfId="14719" hidden="1" xr:uid="{00000000-0005-0000-0000-000082390000}"/>
    <cellStyle name="Comma 2 22" xfId="14941" hidden="1" xr:uid="{00000000-0005-0000-0000-0000603A0000}"/>
    <cellStyle name="Comma 2 22" xfId="15231" hidden="1" xr:uid="{00000000-0005-0000-0000-0000823B0000}"/>
    <cellStyle name="Comma 2 22" xfId="15902" hidden="1" xr:uid="{00000000-0005-0000-0000-0000213E0000}"/>
    <cellStyle name="Comma 2 22" xfId="16212" hidden="1" xr:uid="{00000000-0005-0000-0000-0000573F0000}"/>
    <cellStyle name="Comma 2 22" xfId="16472" hidden="1" xr:uid="{00000000-0005-0000-0000-00005B400000}"/>
    <cellStyle name="Comma 2 22" xfId="16694" hidden="1" xr:uid="{00000000-0005-0000-0000-000039410000}"/>
    <cellStyle name="Comma 2 22" xfId="16984" hidden="1" xr:uid="{00000000-0005-0000-0000-00005B420000}"/>
    <cellStyle name="Comma 2 22" xfId="17652" hidden="1" xr:uid="{00000000-0005-0000-0000-0000F7440000}"/>
    <cellStyle name="Comma 2 22" xfId="17962" hidden="1" xr:uid="{00000000-0005-0000-0000-00002D460000}"/>
    <cellStyle name="Comma 2 22" xfId="18222" hidden="1" xr:uid="{00000000-0005-0000-0000-000031470000}"/>
    <cellStyle name="Comma 2 22" xfId="18444" hidden="1" xr:uid="{00000000-0005-0000-0000-00000F480000}"/>
    <cellStyle name="Comma 2 22" xfId="18734" hidden="1" xr:uid="{00000000-0005-0000-0000-000031490000}"/>
    <cellStyle name="Comma 2 22" xfId="19397" hidden="1" xr:uid="{00000000-0005-0000-0000-0000C84B0000}"/>
    <cellStyle name="Comma 2 22" xfId="19706" hidden="1" xr:uid="{00000000-0005-0000-0000-0000FD4C0000}"/>
    <cellStyle name="Comma 2 22" xfId="19966" hidden="1" xr:uid="{00000000-0005-0000-0000-0000014E0000}"/>
    <cellStyle name="Comma 2 22" xfId="20188" hidden="1" xr:uid="{00000000-0005-0000-0000-0000DF4E0000}"/>
    <cellStyle name="Comma 2 22" xfId="20478" hidden="1" xr:uid="{00000000-0005-0000-0000-000001500000}"/>
    <cellStyle name="Comma 2 22" xfId="21135" hidden="1" xr:uid="{00000000-0005-0000-0000-000092520000}"/>
    <cellStyle name="Comma 2 22" xfId="21442" hidden="1" xr:uid="{00000000-0005-0000-0000-0000C5530000}"/>
    <cellStyle name="Comma 2 22" xfId="21700" hidden="1" xr:uid="{00000000-0005-0000-0000-0000C7540000}"/>
    <cellStyle name="Comma 2 22" xfId="21922" hidden="1" xr:uid="{00000000-0005-0000-0000-0000A5550000}"/>
    <cellStyle name="Comma 2 22" xfId="22212" hidden="1" xr:uid="{00000000-0005-0000-0000-0000C7560000}"/>
    <cellStyle name="Comma 2 22" xfId="22863" hidden="1" xr:uid="{00000000-0005-0000-0000-000052590000}"/>
    <cellStyle name="Comma 2 22" xfId="23169" hidden="1" xr:uid="{00000000-0005-0000-0000-0000845A0000}"/>
    <cellStyle name="Comma 2 22" xfId="23424" hidden="1" xr:uid="{00000000-0005-0000-0000-0000835B0000}"/>
    <cellStyle name="Comma 2 22" xfId="23646" hidden="1" xr:uid="{00000000-0005-0000-0000-0000615C0000}"/>
    <cellStyle name="Comma 2 22" xfId="23936" hidden="1" xr:uid="{00000000-0005-0000-0000-0000835D0000}"/>
    <cellStyle name="Comma 2 22" xfId="24576" hidden="1" xr:uid="{00000000-0005-0000-0000-000003600000}"/>
    <cellStyle name="Comma 2 22" xfId="24879" hidden="1" xr:uid="{00000000-0005-0000-0000-000032610000}"/>
    <cellStyle name="Comma 2 22" xfId="25131" hidden="1" xr:uid="{00000000-0005-0000-0000-00002E620000}"/>
    <cellStyle name="Comma 2 22" xfId="25353" hidden="1" xr:uid="{00000000-0005-0000-0000-00000C630000}"/>
    <cellStyle name="Comma 2 22" xfId="25643" hidden="1" xr:uid="{00000000-0005-0000-0000-00002E640000}"/>
    <cellStyle name="Comma 2 22" xfId="26273" hidden="1" xr:uid="{00000000-0005-0000-0000-0000A4660000}"/>
    <cellStyle name="Comma 2 22" xfId="26575" hidden="1" xr:uid="{00000000-0005-0000-0000-0000D2670000}"/>
    <cellStyle name="Comma 2 22" xfId="26825" hidden="1" xr:uid="{00000000-0005-0000-0000-0000CC680000}"/>
    <cellStyle name="Comma 2 22" xfId="27047" hidden="1" xr:uid="{00000000-0005-0000-0000-0000AA690000}"/>
    <cellStyle name="Comma 2 22" xfId="27337" hidden="1" xr:uid="{00000000-0005-0000-0000-0000CC6A0000}"/>
    <cellStyle name="Comma 2 22" xfId="27948" hidden="1" xr:uid="{00000000-0005-0000-0000-00002F6D0000}"/>
    <cellStyle name="Comma 2 22" xfId="28245" hidden="1" xr:uid="{00000000-0005-0000-0000-0000586E0000}"/>
    <cellStyle name="Comma 2 22" xfId="28486" hidden="1" xr:uid="{00000000-0005-0000-0000-0000496F0000}"/>
    <cellStyle name="Comma 2 22" xfId="28708" hidden="1" xr:uid="{00000000-0005-0000-0000-000027700000}"/>
    <cellStyle name="Comma 2 22" xfId="28998" hidden="1" xr:uid="{00000000-0005-0000-0000-000049710000}"/>
    <cellStyle name="Comma 2 22" xfId="29594" hidden="1" xr:uid="{00000000-0005-0000-0000-00009D730000}"/>
    <cellStyle name="Comma 2 22" xfId="29883" hidden="1" xr:uid="{00000000-0005-0000-0000-0000BE740000}"/>
    <cellStyle name="Comma 2 22" xfId="30121" hidden="1" xr:uid="{00000000-0005-0000-0000-0000AC750000}"/>
    <cellStyle name="Comma 2 22" xfId="30343" hidden="1" xr:uid="{00000000-0005-0000-0000-00008A760000}"/>
    <cellStyle name="Comma 2 22" xfId="30633" hidden="1" xr:uid="{00000000-0005-0000-0000-0000AC770000}"/>
    <cellStyle name="Comma 2 22" xfId="31176" hidden="1" xr:uid="{00000000-0005-0000-0000-0000CB790000}"/>
    <cellStyle name="Comma 2 22" xfId="31643" hidden="1" xr:uid="{00000000-0005-0000-0000-00009E7B0000}"/>
    <cellStyle name="Comma 2 22" xfId="31854" hidden="1" xr:uid="{00000000-0005-0000-0000-0000717C0000}"/>
    <cellStyle name="Comma 2 22" xfId="32507" hidden="1" xr:uid="{63CED17A-03FC-40CD-9302-DAEAED1ADF24}"/>
    <cellStyle name="Comma 2 22" xfId="33149" hidden="1" xr:uid="{9F11EC91-156D-48EC-B8DD-EE0267DFFC11}"/>
    <cellStyle name="Comma 2 22" xfId="33712" hidden="1" xr:uid="{533C2F14-B2A7-4313-AAE3-3A8C9127E59F}"/>
    <cellStyle name="Comma 2 22" xfId="33926" hidden="1" xr:uid="{D82193CE-06DC-4855-9850-585A2464F3A7}"/>
    <cellStyle name="Comma 2 22" xfId="34216" hidden="1" xr:uid="{4D89FAB3-2701-4168-BB97-CB1040630121}"/>
    <cellStyle name="Comma 2 22" xfId="36264" hidden="1" xr:uid="{CC86322C-9603-4C4F-ABDD-E8824A9D5AD3}"/>
    <cellStyle name="Comma 2 22" xfId="36925" hidden="1" xr:uid="{D4D53DE5-D6F2-49A6-BDAE-A1CFF52F90E1}"/>
    <cellStyle name="Comma 2 22" xfId="37495" hidden="1" xr:uid="{B78E31CD-22A3-4131-B2CC-8A32D41661F6}"/>
    <cellStyle name="Comma 2 22" xfId="37717" hidden="1" xr:uid="{6C595AB2-B70F-4C3D-AB5A-F1618D7C5DAF}"/>
    <cellStyle name="Comma 2 22" xfId="38007" hidden="1" xr:uid="{76813C18-BB4C-402C-8BC5-C10477D4CD4A}"/>
    <cellStyle name="Comma 2 22" xfId="38483" hidden="1" xr:uid="{F1821ECB-F267-4727-9C70-99CDFD8A3F2E}"/>
    <cellStyle name="Comma 2 22" xfId="39144" hidden="1" xr:uid="{DA9F8236-FF6E-4A2D-A96C-FA699B072111}"/>
    <cellStyle name="Comma 2 22" xfId="39454" hidden="1" xr:uid="{7EB8E101-3E6D-43AE-8DAB-5A3046B9382F}"/>
    <cellStyle name="Comma 2 22" xfId="39714" hidden="1" xr:uid="{0F7B9096-7815-4441-ADBE-A89EBCC4FDB0}"/>
    <cellStyle name="Comma 2 22" xfId="39936" hidden="1" xr:uid="{9B97B229-CE4E-42FC-B11F-9081BBA99970}"/>
    <cellStyle name="Comma 2 22" xfId="40226" hidden="1" xr:uid="{B1D2BF7B-34FD-44DE-9558-D2580B7144E0}"/>
    <cellStyle name="Comma 2 22" xfId="40900" hidden="1" xr:uid="{312CA8B2-EA3F-442E-AE95-C1BDD0AA73B4}"/>
    <cellStyle name="Comma 2 22" xfId="41210" hidden="1" xr:uid="{BF99463F-73D9-4A84-AD16-FDDC149A067C}"/>
    <cellStyle name="Comma 2 22" xfId="41470" hidden="1" xr:uid="{69B62923-4AF6-47F6-BC73-99CCD4CCB0FE}"/>
    <cellStyle name="Comma 2 22" xfId="41692" hidden="1" xr:uid="{C58F504F-5A86-44E6-A381-E221235E8C7B}"/>
    <cellStyle name="Comma 2 22" xfId="41982" hidden="1" xr:uid="{F55BB538-E354-4446-A830-00B470881D75}"/>
    <cellStyle name="Comma 2 22" xfId="42656" hidden="1" xr:uid="{D6E15B13-5082-4ECF-B997-DBF430AD03B3}"/>
    <cellStyle name="Comma 2 22" xfId="42966" hidden="1" xr:uid="{54FB34F5-8B8F-4D9D-ACF9-35BFF1163DA3}"/>
    <cellStyle name="Comma 2 22" xfId="43226" hidden="1" xr:uid="{E1C69D16-729D-4A63-9BC0-631B9CC5E9BD}"/>
    <cellStyle name="Comma 2 22" xfId="43448" hidden="1" xr:uid="{6405A409-8D87-488C-B3E6-697BE4D4EFC2}"/>
    <cellStyle name="Comma 2 22" xfId="43738" hidden="1" xr:uid="{C9A42D43-3144-4C30-9565-F68CBE254820}"/>
    <cellStyle name="Comma 2 22" xfId="44412" hidden="1" xr:uid="{D70F114A-3F19-434E-97EB-FB4BE868A0FA}"/>
    <cellStyle name="Comma 2 22" xfId="44722" hidden="1" xr:uid="{5B0B7A2B-FE9F-4570-991A-D5283C952456}"/>
    <cellStyle name="Comma 2 22" xfId="44982" hidden="1" xr:uid="{0E4208C7-8F7D-4C13-A3B2-F44835C4ECEB}"/>
    <cellStyle name="Comma 2 22" xfId="45204" hidden="1" xr:uid="{86578946-605F-4FE1-8C77-4BA103DE07CB}"/>
    <cellStyle name="Comma 2 22" xfId="45494" hidden="1" xr:uid="{303ECE88-74A4-47E0-9865-0D79E9C39354}"/>
    <cellStyle name="Comma 2 22" xfId="46168" hidden="1" xr:uid="{EDBFE7B9-E4BC-49C6-A289-538DE939671B}"/>
    <cellStyle name="Comma 2 22" xfId="46478" hidden="1" xr:uid="{AECC75EE-EF88-4B77-B234-85540CC51142}"/>
    <cellStyle name="Comma 2 22" xfId="46738" hidden="1" xr:uid="{77B4B51E-FDF2-44F9-91A8-03FEC48A0A2C}"/>
    <cellStyle name="Comma 2 22" xfId="46960" hidden="1" xr:uid="{41936720-36CF-48A6-AAE3-7EE5131F31A8}"/>
    <cellStyle name="Comma 2 22" xfId="47250" hidden="1" xr:uid="{ADA3D5A8-1E8E-4D1D-845F-32BF89D91F07}"/>
    <cellStyle name="Comma 2 22" xfId="47921" hidden="1" xr:uid="{D5058249-D052-4653-82C2-3B3F2F2FBC1E}"/>
    <cellStyle name="Comma 2 22" xfId="48231" hidden="1" xr:uid="{2A8217B1-8B56-4075-AAC7-5C345CA6835C}"/>
    <cellStyle name="Comma 2 22" xfId="48491" hidden="1" xr:uid="{34F5C1FB-7ABC-425D-ACDE-E6F37D6C89D2}"/>
    <cellStyle name="Comma 2 22" xfId="48713" hidden="1" xr:uid="{C051B437-3508-45CB-8E5D-1498042E4F8E}"/>
    <cellStyle name="Comma 2 22" xfId="49003" hidden="1" xr:uid="{8B250558-42AC-48CA-8F47-24E6D25E9BA7}"/>
    <cellStyle name="Comma 2 22" xfId="49671" hidden="1" xr:uid="{15CBBAB7-7578-405F-9B0A-2BB6B364A513}"/>
    <cellStyle name="Comma 2 22" xfId="49981" hidden="1" xr:uid="{ACFE964B-C493-4F6D-B2F3-AFE3A2488F48}"/>
    <cellStyle name="Comma 2 22" xfId="50241" hidden="1" xr:uid="{357DCAA0-D743-41FC-99C4-30B16D980EB3}"/>
    <cellStyle name="Comma 2 22" xfId="50463" hidden="1" xr:uid="{7A86EA2E-148B-49A2-8D69-E7EF1A8A6FD1}"/>
    <cellStyle name="Comma 2 22" xfId="50753" hidden="1" xr:uid="{4A06EC7F-F803-4219-9B49-2E9A79E47B7B}"/>
    <cellStyle name="Comma 2 22" xfId="51416" hidden="1" xr:uid="{0FC12EB4-AED8-41F2-ACBB-5FC9A735FAD1}"/>
    <cellStyle name="Comma 2 22" xfId="51725" hidden="1" xr:uid="{5E2F930D-900E-49F2-829E-79B3D3E7C126}"/>
    <cellStyle name="Comma 2 22" xfId="51985" hidden="1" xr:uid="{557C8FE4-6D5B-4C91-B6F5-A6B1D752090F}"/>
    <cellStyle name="Comma 2 22" xfId="52207" hidden="1" xr:uid="{C81E6773-4810-4D49-BA80-14521DA4B208}"/>
    <cellStyle name="Comma 2 22" xfId="52497" hidden="1" xr:uid="{A0B85739-DC1B-4558-A695-40003640B83A}"/>
    <cellStyle name="Comma 2 22" xfId="53154" hidden="1" xr:uid="{5DBE299B-D1D1-4304-9911-D88A1C7E6C11}"/>
    <cellStyle name="Comma 2 22" xfId="53461" hidden="1" xr:uid="{96E80CE7-3A03-456B-BBBF-B79624767092}"/>
    <cellStyle name="Comma 2 22" xfId="53719" hidden="1" xr:uid="{0A58BD80-8C6D-4231-A9DA-D601F2F1401C}"/>
    <cellStyle name="Comma 2 22" xfId="53941" hidden="1" xr:uid="{B7D74DEA-40E5-4629-8C1E-36689135F51A}"/>
    <cellStyle name="Comma 2 22" xfId="54231" hidden="1" xr:uid="{3A164099-5C17-4222-AD43-C89FC93D1759}"/>
    <cellStyle name="Comma 2 22" xfId="54882" hidden="1" xr:uid="{481E717D-00AC-41D4-90B0-457FF864140F}"/>
    <cellStyle name="Comma 2 22" xfId="55188" hidden="1" xr:uid="{1DBF1FAE-4F50-4F79-A98E-F68BB4460091}"/>
    <cellStyle name="Comma 2 22" xfId="55443" hidden="1" xr:uid="{E5B53470-14AB-46DB-8D4E-8EB79586B1D5}"/>
    <cellStyle name="Comma 2 22" xfId="55665" hidden="1" xr:uid="{97B3F78C-4EA3-47D5-AD7A-280FD7B783BD}"/>
    <cellStyle name="Comma 2 22" xfId="55955" hidden="1" xr:uid="{6F705616-2135-4CE8-B5A7-50C4B02A83A3}"/>
    <cellStyle name="Comma 2 22" xfId="56595" hidden="1" xr:uid="{208F0085-341F-45D3-BA2A-A7ACCC4D93DE}"/>
    <cellStyle name="Comma 2 22" xfId="56898" hidden="1" xr:uid="{4068F8FF-AC38-4C44-9953-D9BBCA239969}"/>
    <cellStyle name="Comma 2 22" xfId="57150" hidden="1" xr:uid="{E14DC9E2-B55B-4219-BFD4-2192757F6455}"/>
    <cellStyle name="Comma 2 22" xfId="57372" hidden="1" xr:uid="{F6F1BE1F-A819-4B67-AC38-7AFDA7F3B67C}"/>
    <cellStyle name="Comma 2 22" xfId="57662" hidden="1" xr:uid="{1C0398A7-66F5-457E-B2A1-FC07546FF1A4}"/>
    <cellStyle name="Comma 2 22" xfId="58292" hidden="1" xr:uid="{58499B89-CC96-432C-BF99-B8FD12DE9984}"/>
    <cellStyle name="Comma 2 22" xfId="58594" hidden="1" xr:uid="{63848233-F20C-4487-9CE2-25B05DE2AE35}"/>
    <cellStyle name="Comma 2 22" xfId="58844" hidden="1" xr:uid="{03F7EF9F-EA5C-4A78-A709-60C7E3CE695E}"/>
    <cellStyle name="Comma 2 22" xfId="59066" hidden="1" xr:uid="{4440A9F3-05A2-4CE6-AA0C-48544B733EBB}"/>
    <cellStyle name="Comma 2 22" xfId="59356" hidden="1" xr:uid="{8EAFF8F4-2FC3-4D73-9DF3-5613EA306C78}"/>
    <cellStyle name="Comma 2 22" xfId="59967" hidden="1" xr:uid="{CAF5E5FD-8F9A-4ED7-A0B6-45F1B64930BF}"/>
    <cellStyle name="Comma 2 22" xfId="60264" hidden="1" xr:uid="{E738216D-4167-4999-8B76-1CD256979ADE}"/>
    <cellStyle name="Comma 2 22" xfId="60505" hidden="1" xr:uid="{57D9D275-2A15-46E3-ABBF-15DC0C3A15EB}"/>
    <cellStyle name="Comma 2 22" xfId="60727" hidden="1" xr:uid="{69F90107-2C3E-42BD-B7CD-6333188E1333}"/>
    <cellStyle name="Comma 2 22" xfId="61017" hidden="1" xr:uid="{C360DDD3-68D6-4D92-A949-C5447F343A4C}"/>
    <cellStyle name="Comma 2 22" xfId="61613" hidden="1" xr:uid="{B3BB5A2F-3FBE-4CFB-A4B1-E0E0BBE28CEB}"/>
    <cellStyle name="Comma 2 22" xfId="61902" hidden="1" xr:uid="{0E960BDE-1C78-44BE-9EEB-FFC277289266}"/>
    <cellStyle name="Comma 2 22" xfId="62140" hidden="1" xr:uid="{A15FEE1C-5FD6-4450-8945-F2AACFFA5405}"/>
    <cellStyle name="Comma 2 22" xfId="62362" hidden="1" xr:uid="{33667BCF-79B7-421B-BC1D-836ADC3A429F}"/>
    <cellStyle name="Comma 2 22" xfId="62652" hidden="1" xr:uid="{A82DB16E-32FE-4FFB-A20D-BBD98CB14224}"/>
    <cellStyle name="Comma 2 22" xfId="63195" hidden="1" xr:uid="{96879603-EF43-4D2D-9C1E-B3D7B44EF97A}"/>
    <cellStyle name="Comma 2 22" xfId="63662" hidden="1" xr:uid="{E26E4D6F-63E1-47F1-9E48-57F9A8645162}"/>
    <cellStyle name="Comma 2 22" xfId="63873" hidden="1" xr:uid="{D42C9939-9164-4521-A019-160ED7D947FC}"/>
    <cellStyle name="Comma 2 23" xfId="459" hidden="1" xr:uid="{00000000-0005-0000-0000-0000CE010000}"/>
    <cellStyle name="Comma 2 23" xfId="1118" hidden="1" xr:uid="{00000000-0005-0000-0000-000061040000}"/>
    <cellStyle name="Comma 2 23" xfId="1683" hidden="1" xr:uid="{00000000-0005-0000-0000-000096060000}"/>
    <cellStyle name="Comma 2 23" xfId="1884" hidden="1" xr:uid="{00000000-0005-0000-0000-00005F070000}"/>
    <cellStyle name="Comma 2 23" xfId="2175" hidden="1" xr:uid="{00000000-0005-0000-0000-000082080000}"/>
    <cellStyle name="Comma 2 23" xfId="4037" hidden="1" xr:uid="{00000000-0005-0000-0000-0000C80F0000}"/>
    <cellStyle name="Comma 2 23" xfId="4109" hidden="1" xr:uid="{00000000-0005-0000-0000-000010100000}"/>
    <cellStyle name="Comma 2 23" xfId="4156" hidden="1" xr:uid="{00000000-0005-0000-0000-00003F100000}"/>
    <cellStyle name="Comma 2 23" xfId="4250" hidden="1" xr:uid="{00000000-0005-0000-0000-00009D100000}"/>
    <cellStyle name="Comma 2 23" xfId="4754" hidden="1" xr:uid="{00000000-0005-0000-0000-000095120000}"/>
    <cellStyle name="Comma 2 23" xfId="4911" hidden="1" xr:uid="{00000000-0005-0000-0000-000032130000}"/>
    <cellStyle name="Comma 2 23" xfId="5480" hidden="1" xr:uid="{00000000-0005-0000-0000-00006B150000}"/>
    <cellStyle name="Comma 2 23" xfId="5686" hidden="1" xr:uid="{00000000-0005-0000-0000-000039160000}"/>
    <cellStyle name="Comma 2 23" xfId="5977" hidden="1" xr:uid="{00000000-0005-0000-0000-00005C170000}"/>
    <cellStyle name="Comma 2 23" xfId="6469" hidden="1" xr:uid="{00000000-0005-0000-0000-000048190000}"/>
    <cellStyle name="Comma 2 23" xfId="6519" hidden="1" xr:uid="{00000000-0005-0000-0000-00007A190000}"/>
    <cellStyle name="Comma 2 23" xfId="6781" hidden="1" xr:uid="{00000000-0005-0000-0000-0000801A0000}"/>
    <cellStyle name="Comma 2 23" xfId="6840" hidden="1" xr:uid="{00000000-0005-0000-0000-0000BB1A0000}"/>
    <cellStyle name="Comma 2 23" xfId="6973" hidden="1" xr:uid="{00000000-0005-0000-0000-0000401B0000}"/>
    <cellStyle name="Comma 2 23" xfId="7130" hidden="1" xr:uid="{00000000-0005-0000-0000-0000DD1B0000}"/>
    <cellStyle name="Comma 2 23" xfId="7699" hidden="1" xr:uid="{00000000-0005-0000-0000-0000161E0000}"/>
    <cellStyle name="Comma 2 23" xfId="7905" hidden="1" xr:uid="{00000000-0005-0000-0000-0000E41E0000}"/>
    <cellStyle name="Comma 2 23" xfId="8196" hidden="1" xr:uid="{00000000-0005-0000-0000-000007200000}"/>
    <cellStyle name="Comma 2 23" xfId="8729" hidden="1" xr:uid="{00000000-0005-0000-0000-00001C220000}"/>
    <cellStyle name="Comma 2 23" xfId="8886" hidden="1" xr:uid="{00000000-0005-0000-0000-0000B9220000}"/>
    <cellStyle name="Comma 2 23" xfId="9455" hidden="1" xr:uid="{00000000-0005-0000-0000-0000F2240000}"/>
    <cellStyle name="Comma 2 23" xfId="9661" hidden="1" xr:uid="{00000000-0005-0000-0000-0000C0250000}"/>
    <cellStyle name="Comma 2 23" xfId="9952" hidden="1" xr:uid="{00000000-0005-0000-0000-0000E3260000}"/>
    <cellStyle name="Comma 2 23" xfId="10485" hidden="1" xr:uid="{00000000-0005-0000-0000-0000F8280000}"/>
    <cellStyle name="Comma 2 23" xfId="10642" hidden="1" xr:uid="{00000000-0005-0000-0000-000095290000}"/>
    <cellStyle name="Comma 2 23" xfId="11211" hidden="1" xr:uid="{00000000-0005-0000-0000-0000CE2B0000}"/>
    <cellStyle name="Comma 2 23" xfId="11417" hidden="1" xr:uid="{00000000-0005-0000-0000-00009C2C0000}"/>
    <cellStyle name="Comma 2 23" xfId="11708" hidden="1" xr:uid="{00000000-0005-0000-0000-0000BF2D0000}"/>
    <cellStyle name="Comma 2 23" xfId="12241" hidden="1" xr:uid="{00000000-0005-0000-0000-0000D42F0000}"/>
    <cellStyle name="Comma 2 23" xfId="12398" hidden="1" xr:uid="{00000000-0005-0000-0000-000071300000}"/>
    <cellStyle name="Comma 2 23" xfId="12967" hidden="1" xr:uid="{00000000-0005-0000-0000-0000AA320000}"/>
    <cellStyle name="Comma 2 23" xfId="13173" hidden="1" xr:uid="{00000000-0005-0000-0000-000078330000}"/>
    <cellStyle name="Comma 2 23" xfId="13464" hidden="1" xr:uid="{00000000-0005-0000-0000-00009B340000}"/>
    <cellStyle name="Comma 2 23" xfId="13997" hidden="1" xr:uid="{00000000-0005-0000-0000-0000B0360000}"/>
    <cellStyle name="Comma 2 23" xfId="14154" hidden="1" xr:uid="{00000000-0005-0000-0000-00004D370000}"/>
    <cellStyle name="Comma 2 23" xfId="14723" hidden="1" xr:uid="{00000000-0005-0000-0000-000086390000}"/>
    <cellStyle name="Comma 2 23" xfId="14929" hidden="1" xr:uid="{00000000-0005-0000-0000-0000543A0000}"/>
    <cellStyle name="Comma 2 23" xfId="15220" hidden="1" xr:uid="{00000000-0005-0000-0000-0000773B0000}"/>
    <cellStyle name="Comma 2 23" xfId="15752" hidden="1" xr:uid="{00000000-0005-0000-0000-00008B3D0000}"/>
    <cellStyle name="Comma 2 23" xfId="15907" hidden="1" xr:uid="{00000000-0005-0000-0000-0000263E0000}"/>
    <cellStyle name="Comma 2 23" xfId="16476" hidden="1" xr:uid="{00000000-0005-0000-0000-00005F400000}"/>
    <cellStyle name="Comma 2 23" xfId="16682" hidden="1" xr:uid="{00000000-0005-0000-0000-00002D410000}"/>
    <cellStyle name="Comma 2 23" xfId="16973" hidden="1" xr:uid="{00000000-0005-0000-0000-000050420000}"/>
    <cellStyle name="Comma 2 23" xfId="17503" hidden="1" xr:uid="{00000000-0005-0000-0000-000062440000}"/>
    <cellStyle name="Comma 2 23" xfId="17657" hidden="1" xr:uid="{00000000-0005-0000-0000-0000FC440000}"/>
    <cellStyle name="Comma 2 23" xfId="18226" hidden="1" xr:uid="{00000000-0005-0000-0000-000035470000}"/>
    <cellStyle name="Comma 2 23" xfId="18432" hidden="1" xr:uid="{00000000-0005-0000-0000-000003480000}"/>
    <cellStyle name="Comma 2 23" xfId="18723" hidden="1" xr:uid="{00000000-0005-0000-0000-000026490000}"/>
    <cellStyle name="Comma 2 23" xfId="19402" hidden="1" xr:uid="{00000000-0005-0000-0000-0000CD4B0000}"/>
    <cellStyle name="Comma 2 23" xfId="19970" hidden="1" xr:uid="{00000000-0005-0000-0000-0000054E0000}"/>
    <cellStyle name="Comma 2 23" xfId="20176" hidden="1" xr:uid="{00000000-0005-0000-0000-0000D34E0000}"/>
    <cellStyle name="Comma 2 23" xfId="20467" hidden="1" xr:uid="{00000000-0005-0000-0000-0000F64F0000}"/>
    <cellStyle name="Comma 2 23" xfId="21140" hidden="1" xr:uid="{00000000-0005-0000-0000-000097520000}"/>
    <cellStyle name="Comma 2 23" xfId="21704" hidden="1" xr:uid="{00000000-0005-0000-0000-0000CB540000}"/>
    <cellStyle name="Comma 2 23" xfId="21910" hidden="1" xr:uid="{00000000-0005-0000-0000-000099550000}"/>
    <cellStyle name="Comma 2 23" xfId="22201" hidden="1" xr:uid="{00000000-0005-0000-0000-0000BC560000}"/>
    <cellStyle name="Comma 2 23" xfId="22868" hidden="1" xr:uid="{00000000-0005-0000-0000-000057590000}"/>
    <cellStyle name="Comma 2 23" xfId="23428" hidden="1" xr:uid="{00000000-0005-0000-0000-0000875B0000}"/>
    <cellStyle name="Comma 2 23" xfId="23634" hidden="1" xr:uid="{00000000-0005-0000-0000-0000555C0000}"/>
    <cellStyle name="Comma 2 23" xfId="23925" hidden="1" xr:uid="{00000000-0005-0000-0000-0000785D0000}"/>
    <cellStyle name="Comma 2 23" xfId="24581" hidden="1" xr:uid="{00000000-0005-0000-0000-000008600000}"/>
    <cellStyle name="Comma 2 23" xfId="25135" hidden="1" xr:uid="{00000000-0005-0000-0000-000032620000}"/>
    <cellStyle name="Comma 2 23" xfId="25341" hidden="1" xr:uid="{00000000-0005-0000-0000-000000630000}"/>
    <cellStyle name="Comma 2 23" xfId="25632" hidden="1" xr:uid="{00000000-0005-0000-0000-000023640000}"/>
    <cellStyle name="Comma 2 23" xfId="26278" hidden="1" xr:uid="{00000000-0005-0000-0000-0000A9660000}"/>
    <cellStyle name="Comma 2 23" xfId="26829" hidden="1" xr:uid="{00000000-0005-0000-0000-0000D0680000}"/>
    <cellStyle name="Comma 2 23" xfId="27035" hidden="1" xr:uid="{00000000-0005-0000-0000-00009E690000}"/>
    <cellStyle name="Comma 2 23" xfId="27326" hidden="1" xr:uid="{00000000-0005-0000-0000-0000C16A0000}"/>
    <cellStyle name="Comma 2 23" xfId="27953" hidden="1" xr:uid="{00000000-0005-0000-0000-0000346D0000}"/>
    <cellStyle name="Comma 2 23" xfId="28490" hidden="1" xr:uid="{00000000-0005-0000-0000-00004D6F0000}"/>
    <cellStyle name="Comma 2 23" xfId="28696" hidden="1" xr:uid="{00000000-0005-0000-0000-00001B700000}"/>
    <cellStyle name="Comma 2 23" xfId="28987" hidden="1" xr:uid="{00000000-0005-0000-0000-00003E710000}"/>
    <cellStyle name="Comma 2 23" xfId="29599" hidden="1" xr:uid="{00000000-0005-0000-0000-0000A2730000}"/>
    <cellStyle name="Comma 2 23" xfId="30125" hidden="1" xr:uid="{00000000-0005-0000-0000-0000B0750000}"/>
    <cellStyle name="Comma 2 23" xfId="30331" hidden="1" xr:uid="{00000000-0005-0000-0000-00007E760000}"/>
    <cellStyle name="Comma 2 23" xfId="30622" hidden="1" xr:uid="{00000000-0005-0000-0000-0000A1770000}"/>
    <cellStyle name="Comma 2 23" xfId="31181" hidden="1" xr:uid="{00000000-0005-0000-0000-0000D0790000}"/>
    <cellStyle name="Comma 2 23" xfId="31647" hidden="1" xr:uid="{00000000-0005-0000-0000-0000A27B0000}"/>
    <cellStyle name="Comma 2 23" xfId="31842" hidden="1" xr:uid="{00000000-0005-0000-0000-0000657C0000}"/>
    <cellStyle name="Comma 2 23" xfId="32512" hidden="1" xr:uid="{35E9A1B5-28D6-4AB6-BD2F-08F053402D1D}"/>
    <cellStyle name="Comma 2 23" xfId="33154" hidden="1" xr:uid="{C844DBF0-5B64-493E-A473-85A0C5EC1122}"/>
    <cellStyle name="Comma 2 23" xfId="33716" hidden="1" xr:uid="{1716D680-5995-46A8-AA89-0CA320E9CC31}"/>
    <cellStyle name="Comma 2 23" xfId="33914" hidden="1" xr:uid="{146E9CC6-64AA-401F-BA5C-F63BF320B49E}"/>
    <cellStyle name="Comma 2 23" xfId="34205" hidden="1" xr:uid="{0F7D6BA4-8B4F-4DC5-BD80-E56C4941E75C}"/>
    <cellStyle name="Comma 2 23" xfId="36056" hidden="1" xr:uid="{27DC524F-0E5B-4F43-A840-E7DB43F78A8A}"/>
    <cellStyle name="Comma 2 23" xfId="36128" hidden="1" xr:uid="{6E880D76-2AF1-4DEE-94FE-9349F9957B2E}"/>
    <cellStyle name="Comma 2 23" xfId="36175" hidden="1" xr:uid="{F9A52907-0588-4F06-BF75-AF61A1925ECF}"/>
    <cellStyle name="Comma 2 23" xfId="36269" hidden="1" xr:uid="{ACFD8E6D-0183-461A-8E86-6609F7FB3CCA}"/>
    <cellStyle name="Comma 2 23" xfId="36773" hidden="1" xr:uid="{C34F802C-D3CF-4021-BF43-67AE71AB88BC}"/>
    <cellStyle name="Comma 2 23" xfId="36930" hidden="1" xr:uid="{483D3EA6-1E84-45BA-892F-E1DF09D6CB36}"/>
    <cellStyle name="Comma 2 23" xfId="37499" hidden="1" xr:uid="{534C67AE-3F36-4746-959F-CAD05D7A41D7}"/>
    <cellStyle name="Comma 2 23" xfId="37705" hidden="1" xr:uid="{3BA3C9AC-A74A-4283-9AD9-BB836BC92204}"/>
    <cellStyle name="Comma 2 23" xfId="37996" hidden="1" xr:uid="{09E33FF7-1AB7-4E04-A7BE-6EAEAFAA5B24}"/>
    <cellStyle name="Comma 2 23" xfId="38488" hidden="1" xr:uid="{17A22169-E3E5-410D-B40E-CFC1F2149608}"/>
    <cellStyle name="Comma 2 23" xfId="38538" hidden="1" xr:uid="{A6702EA3-3F0D-41B8-ACFA-1E51B9F761CB}"/>
    <cellStyle name="Comma 2 23" xfId="38800" hidden="1" xr:uid="{969B807F-3404-4E31-8848-8655C908015E}"/>
    <cellStyle name="Comma 2 23" xfId="38859" hidden="1" xr:uid="{15297207-AF35-482C-811F-777ED1A04501}"/>
    <cellStyle name="Comma 2 23" xfId="38992" hidden="1" xr:uid="{F07BF9A3-383F-4BAB-91A2-1CE4607E2558}"/>
    <cellStyle name="Comma 2 23" xfId="39149" hidden="1" xr:uid="{2F3D86AC-6C66-4148-A176-3C0833D9927F}"/>
    <cellStyle name="Comma 2 23" xfId="39718" hidden="1" xr:uid="{37BC5A85-5E73-4D13-86D2-68F95656CF11}"/>
    <cellStyle name="Comma 2 23" xfId="39924" hidden="1" xr:uid="{DA94DA2E-C45B-4347-86F3-DBEFF054B2F4}"/>
    <cellStyle name="Comma 2 23" xfId="40215" hidden="1" xr:uid="{0399E3A2-A323-4B7E-AE52-9E575B28A16C}"/>
    <cellStyle name="Comma 2 23" xfId="40748" hidden="1" xr:uid="{4E35FD37-2E30-4895-8406-C85C88FDBA6E}"/>
    <cellStyle name="Comma 2 23" xfId="40905" hidden="1" xr:uid="{9FB34C59-25EA-4DD3-AB29-F7DF8C051BEE}"/>
    <cellStyle name="Comma 2 23" xfId="41474" hidden="1" xr:uid="{11556F90-3181-449A-AA61-E0AC496C6274}"/>
    <cellStyle name="Comma 2 23" xfId="41680" hidden="1" xr:uid="{6233C4A0-192C-4AA3-A408-375EC5EF8A70}"/>
    <cellStyle name="Comma 2 23" xfId="41971" hidden="1" xr:uid="{418B650E-E553-4102-BC73-7723149129E2}"/>
    <cellStyle name="Comma 2 23" xfId="42504" hidden="1" xr:uid="{640A5A66-0DC0-4546-8985-85303FBADB25}"/>
    <cellStyle name="Comma 2 23" xfId="42661" hidden="1" xr:uid="{98FF1D58-6CF9-43AD-8B68-021442886738}"/>
    <cellStyle name="Comma 2 23" xfId="43230" hidden="1" xr:uid="{7ADC01A1-6E36-4F8E-93C3-F9BA6BC14FE0}"/>
    <cellStyle name="Comma 2 23" xfId="43436" hidden="1" xr:uid="{4C285523-4196-46AB-9AC6-A86E5329270D}"/>
    <cellStyle name="Comma 2 23" xfId="43727" hidden="1" xr:uid="{BDE8E2AC-DC48-41EE-93EF-5A44DEFDE49A}"/>
    <cellStyle name="Comma 2 23" xfId="44260" hidden="1" xr:uid="{28C2D8BE-FC99-4EF7-B5E4-EAC0A244B231}"/>
    <cellStyle name="Comma 2 23" xfId="44417" hidden="1" xr:uid="{15590285-F5C3-4161-B80B-B8DFC5176020}"/>
    <cellStyle name="Comma 2 23" xfId="44986" hidden="1" xr:uid="{CB357BAB-99F6-4B2F-8109-B893124472B0}"/>
    <cellStyle name="Comma 2 23" xfId="45192" hidden="1" xr:uid="{5E4C048A-97D5-4154-A0BA-CF2921CC7F06}"/>
    <cellStyle name="Comma 2 23" xfId="45483" hidden="1" xr:uid="{19DAAFF6-9EA2-45F2-8B79-C16EF49C2D54}"/>
    <cellStyle name="Comma 2 23" xfId="46016" hidden="1" xr:uid="{BFA99537-7B6C-4A9B-90C0-212A309851EC}"/>
    <cellStyle name="Comma 2 23" xfId="46173" hidden="1" xr:uid="{3DA61B0C-7F62-4096-94C1-667F6FBECB66}"/>
    <cellStyle name="Comma 2 23" xfId="46742" hidden="1" xr:uid="{9A24157C-A981-4D68-9B57-A2551A70E836}"/>
    <cellStyle name="Comma 2 23" xfId="46948" hidden="1" xr:uid="{F9AAE3ED-77E0-482F-93F8-D049A770C9B7}"/>
    <cellStyle name="Comma 2 23" xfId="47239" hidden="1" xr:uid="{70AED64A-7D81-4941-8860-8B8645943A61}"/>
    <cellStyle name="Comma 2 23" xfId="47771" hidden="1" xr:uid="{5C927C07-1257-4AAD-96FB-D749838E959A}"/>
    <cellStyle name="Comma 2 23" xfId="47926" hidden="1" xr:uid="{F4834AD7-0947-40EA-A21B-8F344435126F}"/>
    <cellStyle name="Comma 2 23" xfId="48495" hidden="1" xr:uid="{386B1735-3060-4285-B454-0BE5A12143FC}"/>
    <cellStyle name="Comma 2 23" xfId="48701" hidden="1" xr:uid="{9C79D160-F88E-4F96-841D-58976FC32D32}"/>
    <cellStyle name="Comma 2 23" xfId="48992" hidden="1" xr:uid="{C8F21ACA-5CD2-485F-A830-105A278CEF2F}"/>
    <cellStyle name="Comma 2 23" xfId="49522" hidden="1" xr:uid="{9075DFD5-C4F9-4DE1-ADDF-F0EA1678B47D}"/>
    <cellStyle name="Comma 2 23" xfId="49676" hidden="1" xr:uid="{7960BA14-170C-4147-ADC5-F56001FB9341}"/>
    <cellStyle name="Comma 2 23" xfId="50245" hidden="1" xr:uid="{2A47B1DD-1E33-4031-BCAA-D41A0A80A112}"/>
    <cellStyle name="Comma 2 23" xfId="50451" hidden="1" xr:uid="{F730EDE0-7EFC-44AB-9CC7-E48DFC06FEB5}"/>
    <cellStyle name="Comma 2 23" xfId="50742" hidden="1" xr:uid="{6F4E6B6D-7854-4A78-9E65-2DA9D8555C2A}"/>
    <cellStyle name="Comma 2 23" xfId="51421" hidden="1" xr:uid="{ED912E94-8C73-4623-A9D9-25CD24B70F69}"/>
    <cellStyle name="Comma 2 23" xfId="51989" hidden="1" xr:uid="{04CAD46E-5CC0-49A6-BCF0-6C91E129F891}"/>
    <cellStyle name="Comma 2 23" xfId="52195" hidden="1" xr:uid="{69745EAF-2270-431F-88AE-209810756A4F}"/>
    <cellStyle name="Comma 2 23" xfId="52486" hidden="1" xr:uid="{A59746B5-783F-4BC1-B5DD-3E2D881E343D}"/>
    <cellStyle name="Comma 2 23" xfId="53159" hidden="1" xr:uid="{861D25EC-FB9F-4CEA-8FE2-2EE7176A17E1}"/>
    <cellStyle name="Comma 2 23" xfId="53723" hidden="1" xr:uid="{F2880C40-66AF-4293-8116-6AA6FF8C620E}"/>
    <cellStyle name="Comma 2 23" xfId="53929" hidden="1" xr:uid="{F7BBA963-33E0-4600-8A60-A94641B1217F}"/>
    <cellStyle name="Comma 2 23" xfId="54220" hidden="1" xr:uid="{FAA42B93-0F1D-4376-B47F-40A9785BAAED}"/>
    <cellStyle name="Comma 2 23" xfId="54887" hidden="1" xr:uid="{F41FEC47-B48F-4A87-9CF2-297CE45AFC27}"/>
    <cellStyle name="Comma 2 23" xfId="55447" hidden="1" xr:uid="{A781B6BD-EB66-4B71-A715-A377A0E906F6}"/>
    <cellStyle name="Comma 2 23" xfId="55653" hidden="1" xr:uid="{BF2DBCC0-FFC2-4E5F-96EB-313BB19A696F}"/>
    <cellStyle name="Comma 2 23" xfId="55944" hidden="1" xr:uid="{60B6BBC2-89BA-4ED1-B585-0E9CB42AA34B}"/>
    <cellStyle name="Comma 2 23" xfId="56600" hidden="1" xr:uid="{56A31E8D-3A6E-4DD1-8F56-EFEB57225859}"/>
    <cellStyle name="Comma 2 23" xfId="57154" hidden="1" xr:uid="{348F5E28-EBD5-4994-8611-5B25054C5935}"/>
    <cellStyle name="Comma 2 23" xfId="57360" hidden="1" xr:uid="{05FCE0B2-39BA-4829-ABF4-459F82249A84}"/>
    <cellStyle name="Comma 2 23" xfId="57651" hidden="1" xr:uid="{B3BEA95B-1897-419F-8DD8-FE5C84B3D26D}"/>
    <cellStyle name="Comma 2 23" xfId="58297" hidden="1" xr:uid="{8B23F421-1E5A-4E7A-BF29-E5685E0D81A2}"/>
    <cellStyle name="Comma 2 23" xfId="58848" hidden="1" xr:uid="{BB00B44A-75E2-4456-B69B-E03DCBCEEE68}"/>
    <cellStyle name="Comma 2 23" xfId="59054" hidden="1" xr:uid="{72D549A1-7D3E-41C1-9CED-B48C713EFEEC}"/>
    <cellStyle name="Comma 2 23" xfId="59345" hidden="1" xr:uid="{ED105E2C-57A8-4462-A262-CDD5F89D9DDF}"/>
    <cellStyle name="Comma 2 23" xfId="59972" hidden="1" xr:uid="{B74B45A8-E3C4-4AB9-95E0-16E3B99BBFA9}"/>
    <cellStyle name="Comma 2 23" xfId="60509" hidden="1" xr:uid="{AD595EB4-FA16-45F0-9733-68E116B832FE}"/>
    <cellStyle name="Comma 2 23" xfId="60715" hidden="1" xr:uid="{36B389F0-1716-436F-A433-D66BDD9B456F}"/>
    <cellStyle name="Comma 2 23" xfId="61006" hidden="1" xr:uid="{969EE244-2E1D-4C8F-91D2-7BE1EA173D59}"/>
    <cellStyle name="Comma 2 23" xfId="61618" hidden="1" xr:uid="{219F2572-F8E8-448F-AE46-C6EA8ECECB73}"/>
    <cellStyle name="Comma 2 23" xfId="62144" hidden="1" xr:uid="{BA75A8D6-8F16-43C8-A308-5546B4B69492}"/>
    <cellStyle name="Comma 2 23" xfId="62350" hidden="1" xr:uid="{3E2018F8-FED2-4F81-8E36-7DC429CD71F4}"/>
    <cellStyle name="Comma 2 23" xfId="62641" hidden="1" xr:uid="{979CD800-515B-47F2-A3D5-6BD292F757CD}"/>
    <cellStyle name="Comma 2 23" xfId="63200" hidden="1" xr:uid="{B449199C-C80D-4A7D-A206-B7DBF62AB331}"/>
    <cellStyle name="Comma 2 23" xfId="63666" hidden="1" xr:uid="{ABA3A6B3-379C-4795-AC6E-61DB44C2A1E3}"/>
    <cellStyle name="Comma 2 23" xfId="63861" hidden="1" xr:uid="{822D95C9-138B-4A97-BF96-3F1406226176}"/>
    <cellStyle name="Comma 2 24" xfId="461" hidden="1" xr:uid="{00000000-0005-0000-0000-0000D0010000}"/>
    <cellStyle name="Comma 2 24" xfId="1120" hidden="1" xr:uid="{00000000-0005-0000-0000-000063040000}"/>
    <cellStyle name="Comma 2 24" xfId="1685" hidden="1" xr:uid="{00000000-0005-0000-0000-000098060000}"/>
    <cellStyle name="Comma 2 24" xfId="1877" hidden="1" xr:uid="{00000000-0005-0000-0000-000058070000}"/>
    <cellStyle name="Comma 2 24" xfId="2168" hidden="1" xr:uid="{00000000-0005-0000-0000-00007B080000}"/>
    <cellStyle name="Comma 2 24" xfId="4252" hidden="1" xr:uid="{00000000-0005-0000-0000-00009F100000}"/>
    <cellStyle name="Comma 2 24" xfId="4913" hidden="1" xr:uid="{00000000-0005-0000-0000-000034130000}"/>
    <cellStyle name="Comma 2 24" xfId="5482" hidden="1" xr:uid="{00000000-0005-0000-0000-00006D150000}"/>
    <cellStyle name="Comma 2 24" xfId="5679" hidden="1" xr:uid="{00000000-0005-0000-0000-000032160000}"/>
    <cellStyle name="Comma 2 24" xfId="5970" hidden="1" xr:uid="{00000000-0005-0000-0000-000055170000}"/>
    <cellStyle name="Comma 2 24" xfId="6471" hidden="1" xr:uid="{00000000-0005-0000-0000-00004A190000}"/>
    <cellStyle name="Comma 2 24" xfId="6504" hidden="1" xr:uid="{00000000-0005-0000-0000-00006B190000}"/>
    <cellStyle name="Comma 2 24" xfId="6784" hidden="1" xr:uid="{00000000-0005-0000-0000-0000831A0000}"/>
    <cellStyle name="Comma 2 24" xfId="7132" hidden="1" xr:uid="{00000000-0005-0000-0000-0000DF1B0000}"/>
    <cellStyle name="Comma 2 24" xfId="7487" hidden="1" xr:uid="{00000000-0005-0000-0000-0000421D0000}"/>
    <cellStyle name="Comma 2 24" xfId="7701" hidden="1" xr:uid="{00000000-0005-0000-0000-0000181E0000}"/>
    <cellStyle name="Comma 2 24" xfId="7898" hidden="1" xr:uid="{00000000-0005-0000-0000-0000DD1E0000}"/>
    <cellStyle name="Comma 2 24" xfId="8189" hidden="1" xr:uid="{00000000-0005-0000-0000-000000200000}"/>
    <cellStyle name="Comma 2 24" xfId="8888" hidden="1" xr:uid="{00000000-0005-0000-0000-0000BB220000}"/>
    <cellStyle name="Comma 2 24" xfId="9243" hidden="1" xr:uid="{00000000-0005-0000-0000-00001E240000}"/>
    <cellStyle name="Comma 2 24" xfId="9457" hidden="1" xr:uid="{00000000-0005-0000-0000-0000F4240000}"/>
    <cellStyle name="Comma 2 24" xfId="9654" hidden="1" xr:uid="{00000000-0005-0000-0000-0000B9250000}"/>
    <cellStyle name="Comma 2 24" xfId="9945" hidden="1" xr:uid="{00000000-0005-0000-0000-0000DC260000}"/>
    <cellStyle name="Comma 2 24" xfId="10644" hidden="1" xr:uid="{00000000-0005-0000-0000-000097290000}"/>
    <cellStyle name="Comma 2 24" xfId="10999" hidden="1" xr:uid="{00000000-0005-0000-0000-0000FA2A0000}"/>
    <cellStyle name="Comma 2 24" xfId="11213" hidden="1" xr:uid="{00000000-0005-0000-0000-0000D02B0000}"/>
    <cellStyle name="Comma 2 24" xfId="11410" hidden="1" xr:uid="{00000000-0005-0000-0000-0000952C0000}"/>
    <cellStyle name="Comma 2 24" xfId="11701" hidden="1" xr:uid="{00000000-0005-0000-0000-0000B82D0000}"/>
    <cellStyle name="Comma 2 24" xfId="12400" hidden="1" xr:uid="{00000000-0005-0000-0000-000073300000}"/>
    <cellStyle name="Comma 2 24" xfId="12755" hidden="1" xr:uid="{00000000-0005-0000-0000-0000D6310000}"/>
    <cellStyle name="Comma 2 24" xfId="12969" hidden="1" xr:uid="{00000000-0005-0000-0000-0000AC320000}"/>
    <cellStyle name="Comma 2 24" xfId="13166" hidden="1" xr:uid="{00000000-0005-0000-0000-000071330000}"/>
    <cellStyle name="Comma 2 24" xfId="13457" hidden="1" xr:uid="{00000000-0005-0000-0000-000094340000}"/>
    <cellStyle name="Comma 2 24" xfId="14156" hidden="1" xr:uid="{00000000-0005-0000-0000-00004F370000}"/>
    <cellStyle name="Comma 2 24" xfId="14511" hidden="1" xr:uid="{00000000-0005-0000-0000-0000B2380000}"/>
    <cellStyle name="Comma 2 24" xfId="14725" hidden="1" xr:uid="{00000000-0005-0000-0000-000088390000}"/>
    <cellStyle name="Comma 2 24" xfId="14922" hidden="1" xr:uid="{00000000-0005-0000-0000-00004D3A0000}"/>
    <cellStyle name="Comma 2 24" xfId="15213" hidden="1" xr:uid="{00000000-0005-0000-0000-0000703B0000}"/>
    <cellStyle name="Comma 2 24" xfId="15909" hidden="1" xr:uid="{00000000-0005-0000-0000-0000283E0000}"/>
    <cellStyle name="Comma 2 24" xfId="16264" hidden="1" xr:uid="{00000000-0005-0000-0000-00008B3F0000}"/>
    <cellStyle name="Comma 2 24" xfId="16478" hidden="1" xr:uid="{00000000-0005-0000-0000-000061400000}"/>
    <cellStyle name="Comma 2 24" xfId="16675" hidden="1" xr:uid="{00000000-0005-0000-0000-000026410000}"/>
    <cellStyle name="Comma 2 24" xfId="16966" hidden="1" xr:uid="{00000000-0005-0000-0000-000049420000}"/>
    <cellStyle name="Comma 2 24" xfId="17659" hidden="1" xr:uid="{00000000-0005-0000-0000-0000FE440000}"/>
    <cellStyle name="Comma 2 24" xfId="18014" hidden="1" xr:uid="{00000000-0005-0000-0000-000061460000}"/>
    <cellStyle name="Comma 2 24" xfId="18228" hidden="1" xr:uid="{00000000-0005-0000-0000-000037470000}"/>
    <cellStyle name="Comma 2 24" xfId="18425" hidden="1" xr:uid="{00000000-0005-0000-0000-0000FC470000}"/>
    <cellStyle name="Comma 2 24" xfId="18716" hidden="1" xr:uid="{00000000-0005-0000-0000-00001F490000}"/>
    <cellStyle name="Comma 2 24" xfId="19404" hidden="1" xr:uid="{00000000-0005-0000-0000-0000CF4B0000}"/>
    <cellStyle name="Comma 2 24" xfId="19758" hidden="1" xr:uid="{00000000-0005-0000-0000-0000314D0000}"/>
    <cellStyle name="Comma 2 24" xfId="19972" hidden="1" xr:uid="{00000000-0005-0000-0000-0000074E0000}"/>
    <cellStyle name="Comma 2 24" xfId="20169" hidden="1" xr:uid="{00000000-0005-0000-0000-0000CC4E0000}"/>
    <cellStyle name="Comma 2 24" xfId="20460" hidden="1" xr:uid="{00000000-0005-0000-0000-0000EF4F0000}"/>
    <cellStyle name="Comma 2 24" xfId="21142" hidden="1" xr:uid="{00000000-0005-0000-0000-000099520000}"/>
    <cellStyle name="Comma 2 24" xfId="21493" hidden="1" xr:uid="{00000000-0005-0000-0000-0000F8530000}"/>
    <cellStyle name="Comma 2 24" xfId="21706" hidden="1" xr:uid="{00000000-0005-0000-0000-0000CD540000}"/>
    <cellStyle name="Comma 2 24" xfId="21903" hidden="1" xr:uid="{00000000-0005-0000-0000-000092550000}"/>
    <cellStyle name="Comma 2 24" xfId="22194" hidden="1" xr:uid="{00000000-0005-0000-0000-0000B5560000}"/>
    <cellStyle name="Comma 2 24" xfId="22870" hidden="1" xr:uid="{00000000-0005-0000-0000-000059590000}"/>
    <cellStyle name="Comma 2 24" xfId="23219" hidden="1" xr:uid="{00000000-0005-0000-0000-0000B65A0000}"/>
    <cellStyle name="Comma 2 24" xfId="23430" hidden="1" xr:uid="{00000000-0005-0000-0000-0000895B0000}"/>
    <cellStyle name="Comma 2 24" xfId="23627" hidden="1" xr:uid="{00000000-0005-0000-0000-00004E5C0000}"/>
    <cellStyle name="Comma 2 24" xfId="23918" hidden="1" xr:uid="{00000000-0005-0000-0000-0000715D0000}"/>
    <cellStyle name="Comma 2 24" xfId="24583" hidden="1" xr:uid="{00000000-0005-0000-0000-00000A600000}"/>
    <cellStyle name="Comma 2 24" xfId="24929" hidden="1" xr:uid="{00000000-0005-0000-0000-000064610000}"/>
    <cellStyle name="Comma 2 24" xfId="25137" hidden="1" xr:uid="{00000000-0005-0000-0000-000034620000}"/>
    <cellStyle name="Comma 2 24" xfId="25334" hidden="1" xr:uid="{00000000-0005-0000-0000-0000F9620000}"/>
    <cellStyle name="Comma 2 24" xfId="25625" hidden="1" xr:uid="{00000000-0005-0000-0000-00001C640000}"/>
    <cellStyle name="Comma 2 24" xfId="26280" hidden="1" xr:uid="{00000000-0005-0000-0000-0000AB660000}"/>
    <cellStyle name="Comma 2 24" xfId="26625" hidden="1" xr:uid="{00000000-0005-0000-0000-000004680000}"/>
    <cellStyle name="Comma 2 24" xfId="26831" hidden="1" xr:uid="{00000000-0005-0000-0000-0000D2680000}"/>
    <cellStyle name="Comma 2 24" xfId="27028" hidden="1" xr:uid="{00000000-0005-0000-0000-000097690000}"/>
    <cellStyle name="Comma 2 24" xfId="27319" hidden="1" xr:uid="{00000000-0005-0000-0000-0000BA6A0000}"/>
    <cellStyle name="Comma 2 24" xfId="27955" hidden="1" xr:uid="{00000000-0005-0000-0000-0000366D0000}"/>
    <cellStyle name="Comma 2 24" xfId="28492" hidden="1" xr:uid="{00000000-0005-0000-0000-00004F6F0000}"/>
    <cellStyle name="Comma 2 24" xfId="28689" hidden="1" xr:uid="{00000000-0005-0000-0000-000014700000}"/>
    <cellStyle name="Comma 2 24" xfId="28980" hidden="1" xr:uid="{00000000-0005-0000-0000-000037710000}"/>
    <cellStyle name="Comma 2 24" xfId="29601" hidden="1" xr:uid="{00000000-0005-0000-0000-0000A4730000}"/>
    <cellStyle name="Comma 2 24" xfId="30127" hidden="1" xr:uid="{00000000-0005-0000-0000-0000B2750000}"/>
    <cellStyle name="Comma 2 24" xfId="30324" hidden="1" xr:uid="{00000000-0005-0000-0000-000077760000}"/>
    <cellStyle name="Comma 2 24" xfId="30615" hidden="1" xr:uid="{00000000-0005-0000-0000-00009A770000}"/>
    <cellStyle name="Comma 2 24" xfId="31183" hidden="1" xr:uid="{00000000-0005-0000-0000-0000D2790000}"/>
    <cellStyle name="Comma 2 24" xfId="31649" hidden="1" xr:uid="{00000000-0005-0000-0000-0000A47B0000}"/>
    <cellStyle name="Comma 2 24" xfId="31835" hidden="1" xr:uid="{00000000-0005-0000-0000-00005E7C0000}"/>
    <cellStyle name="Comma 2 24" xfId="32514" hidden="1" xr:uid="{A85C123A-5A11-4CE8-A1B4-A4E5516ADA4E}"/>
    <cellStyle name="Comma 2 24" xfId="33156" hidden="1" xr:uid="{2B8682AE-CAC3-4DDF-9877-F9DDFE044A9E}"/>
    <cellStyle name="Comma 2 24" xfId="33718" hidden="1" xr:uid="{81C6197E-A3C2-4C7A-A8D5-335BBC5C0EC1}"/>
    <cellStyle name="Comma 2 24" xfId="33907" hidden="1" xr:uid="{BCA28CA9-3130-4981-A2B6-9D3846E14116}"/>
    <cellStyle name="Comma 2 24" xfId="34198" hidden="1" xr:uid="{181917CC-BF50-498F-86AF-D1D87C7C2806}"/>
    <cellStyle name="Comma 2 24" xfId="36271" hidden="1" xr:uid="{6728D74C-DB53-4F55-959A-475F45133F08}"/>
    <cellStyle name="Comma 2 24" xfId="36932" hidden="1" xr:uid="{1A1486AF-581B-42C8-B925-A9701C0C83F6}"/>
    <cellStyle name="Comma 2 24" xfId="37501" hidden="1" xr:uid="{7223819E-FDBA-4C15-8F6C-424DDB0CE51F}"/>
    <cellStyle name="Comma 2 24" xfId="37698" hidden="1" xr:uid="{7457C4D3-D4DA-4FFA-AB92-98720D59BAE7}"/>
    <cellStyle name="Comma 2 24" xfId="37989" hidden="1" xr:uid="{9CEABE72-3905-4DB5-B25C-1CBB2BFCDED1}"/>
    <cellStyle name="Comma 2 24" xfId="38490" hidden="1" xr:uid="{AEBAF60B-3197-4B69-8E7A-EA37FC085CCA}"/>
    <cellStyle name="Comma 2 24" xfId="38523" hidden="1" xr:uid="{820F16DE-9CBC-41BB-AEE1-21DCB0625D73}"/>
    <cellStyle name="Comma 2 24" xfId="38803" hidden="1" xr:uid="{07DFD2D8-F503-4D57-B47B-922F9695A9F0}"/>
    <cellStyle name="Comma 2 24" xfId="39151" hidden="1" xr:uid="{F05E0442-3940-4588-9A31-399474D9A103}"/>
    <cellStyle name="Comma 2 24" xfId="39506" hidden="1" xr:uid="{9FB4992E-50AA-4758-B56C-718DF8A8C646}"/>
    <cellStyle name="Comma 2 24" xfId="39720" hidden="1" xr:uid="{47D3E4AF-BB4C-4906-993D-414306FF1FB7}"/>
    <cellStyle name="Comma 2 24" xfId="39917" hidden="1" xr:uid="{312421B5-84FD-438A-9BEA-F1AC33C1087E}"/>
    <cellStyle name="Comma 2 24" xfId="40208" hidden="1" xr:uid="{E8BBC4F8-BB4D-4BD7-8B91-0E16522E8880}"/>
    <cellStyle name="Comma 2 24" xfId="40907" hidden="1" xr:uid="{7E204754-4E90-4270-9A4C-132FCB7B7935}"/>
    <cellStyle name="Comma 2 24" xfId="41262" hidden="1" xr:uid="{643505D6-2FD1-4FEB-A727-73F9F9778F64}"/>
    <cellStyle name="Comma 2 24" xfId="41476" hidden="1" xr:uid="{F9711482-6865-40F3-908C-806D701B5272}"/>
    <cellStyle name="Comma 2 24" xfId="41673" hidden="1" xr:uid="{C3B5E227-05B8-4130-B08A-8ED401C3D282}"/>
    <cellStyle name="Comma 2 24" xfId="41964" hidden="1" xr:uid="{4938D79F-8324-43CF-B543-D5027372660D}"/>
    <cellStyle name="Comma 2 24" xfId="42663" hidden="1" xr:uid="{51EE95E6-0A15-4E1D-9E89-F2570C2ADA68}"/>
    <cellStyle name="Comma 2 24" xfId="43018" hidden="1" xr:uid="{AFEE2ABE-5F0A-4F4A-BB16-DA99439538C2}"/>
    <cellStyle name="Comma 2 24" xfId="43232" hidden="1" xr:uid="{E9019426-D2C9-4860-9412-E6A835E27542}"/>
    <cellStyle name="Comma 2 24" xfId="43429" hidden="1" xr:uid="{7D098CBA-7FB8-4E19-8BE7-E4D410660017}"/>
    <cellStyle name="Comma 2 24" xfId="43720" hidden="1" xr:uid="{B2F4BDE7-E25F-4C42-8CD1-2804F0AA81CD}"/>
    <cellStyle name="Comma 2 24" xfId="44419" hidden="1" xr:uid="{14D7683F-CC87-4468-B1FC-E7E212880622}"/>
    <cellStyle name="Comma 2 24" xfId="44774" hidden="1" xr:uid="{17DCC54D-E39D-4E0E-8F4E-927524238208}"/>
    <cellStyle name="Comma 2 24" xfId="44988" hidden="1" xr:uid="{7EE48FA9-34C7-40D8-93A4-A793FF0CD3A9}"/>
    <cellStyle name="Comma 2 24" xfId="45185" hidden="1" xr:uid="{94C776AD-A5F5-4B25-B1F9-AF10BBB6E419}"/>
    <cellStyle name="Comma 2 24" xfId="45476" hidden="1" xr:uid="{CFDA3F6B-F2B1-4D4F-8F72-EAD0545C5E9B}"/>
    <cellStyle name="Comma 2 24" xfId="46175" hidden="1" xr:uid="{E9F6ED0B-2A84-4528-B30A-9AF76F102795}"/>
    <cellStyle name="Comma 2 24" xfId="46530" hidden="1" xr:uid="{46DE7E8D-34EC-43C7-8FEE-327EE679B328}"/>
    <cellStyle name="Comma 2 24" xfId="46744" hidden="1" xr:uid="{B17FFD12-9EF4-4297-BAFF-C177A8FEC9FD}"/>
    <cellStyle name="Comma 2 24" xfId="46941" hidden="1" xr:uid="{17CA26E0-0A9D-48CB-9BBF-AA4F9B056344}"/>
    <cellStyle name="Comma 2 24" xfId="47232" hidden="1" xr:uid="{F338BC23-0FF3-40D4-98BA-5D49BC04705D}"/>
    <cellStyle name="Comma 2 24" xfId="47928" hidden="1" xr:uid="{DA29646E-6CC1-4DBA-A096-114FC48AF06E}"/>
    <cellStyle name="Comma 2 24" xfId="48283" hidden="1" xr:uid="{1C3E3F0F-FD28-4198-8F54-037F22A532E6}"/>
    <cellStyle name="Comma 2 24" xfId="48497" hidden="1" xr:uid="{E19546C0-A580-4EB8-B466-79B2A9D536A0}"/>
    <cellStyle name="Comma 2 24" xfId="48694" hidden="1" xr:uid="{98702EF8-97A4-4484-B797-F882E64F71AB}"/>
    <cellStyle name="Comma 2 24" xfId="48985" hidden="1" xr:uid="{506BC883-7488-4292-8E17-5A32F4E63133}"/>
    <cellStyle name="Comma 2 24" xfId="49678" hidden="1" xr:uid="{B4F40392-EAF1-46D6-B70D-6808AAE2B883}"/>
    <cellStyle name="Comma 2 24" xfId="50033" hidden="1" xr:uid="{4588F9C7-CBA3-47C9-9AF1-174A02B67A4F}"/>
    <cellStyle name="Comma 2 24" xfId="50247" hidden="1" xr:uid="{490E7A87-3B79-45E7-8F49-44733888C8EC}"/>
    <cellStyle name="Comma 2 24" xfId="50444" hidden="1" xr:uid="{2E09FA0F-C956-4A12-8DD9-A3E7E93B930F}"/>
    <cellStyle name="Comma 2 24" xfId="50735" hidden="1" xr:uid="{3A0A81E7-B946-4069-9D7D-13AE53D71333}"/>
    <cellStyle name="Comma 2 24" xfId="51423" hidden="1" xr:uid="{2A997204-46B0-4C1E-8CE5-DFB66990C087}"/>
    <cellStyle name="Comma 2 24" xfId="51777" hidden="1" xr:uid="{16F35CBB-23FD-4961-831A-0A06D8763978}"/>
    <cellStyle name="Comma 2 24" xfId="51991" hidden="1" xr:uid="{648BD86C-ABC1-4649-8FA5-08996641ADCF}"/>
    <cellStyle name="Comma 2 24" xfId="52188" hidden="1" xr:uid="{CEFB4155-F782-46AE-AF13-5D62641307E4}"/>
    <cellStyle name="Comma 2 24" xfId="52479" hidden="1" xr:uid="{4F114F85-527C-44C0-AA48-EE49BB82A1AB}"/>
    <cellStyle name="Comma 2 24" xfId="53161" hidden="1" xr:uid="{F90579CC-86C5-47A2-B7CD-8E79F918E1B2}"/>
    <cellStyle name="Comma 2 24" xfId="53512" hidden="1" xr:uid="{E129EC37-0754-4D37-A326-B7C0AD76740A}"/>
    <cellStyle name="Comma 2 24" xfId="53725" hidden="1" xr:uid="{EE99C37B-6429-429F-BE35-BCE398C97C1D}"/>
    <cellStyle name="Comma 2 24" xfId="53922" hidden="1" xr:uid="{86068DDE-5AD6-4B36-82B0-25AC0C2CC681}"/>
    <cellStyle name="Comma 2 24" xfId="54213" hidden="1" xr:uid="{05309A41-0DD5-4ED8-B515-9D0E4CB7DE5B}"/>
    <cellStyle name="Comma 2 24" xfId="54889" hidden="1" xr:uid="{4B0D33D9-812A-4906-8104-AEFAA9A5886D}"/>
    <cellStyle name="Comma 2 24" xfId="55238" hidden="1" xr:uid="{C34390B4-0905-4954-8A8F-7EC1E5F85001}"/>
    <cellStyle name="Comma 2 24" xfId="55449" hidden="1" xr:uid="{1CA03EDE-E2F1-4904-A426-EF05C8002391}"/>
    <cellStyle name="Comma 2 24" xfId="55646" hidden="1" xr:uid="{73AD0A30-AC41-4AB7-8402-FA4D2DED6F39}"/>
    <cellStyle name="Comma 2 24" xfId="55937" hidden="1" xr:uid="{9DC533BB-6F04-4B46-9533-4429B1E92EB8}"/>
    <cellStyle name="Comma 2 24" xfId="56602" hidden="1" xr:uid="{54254E5E-215D-4CC5-9DD1-6AC8CE9892D9}"/>
    <cellStyle name="Comma 2 24" xfId="56948" hidden="1" xr:uid="{F6505861-4245-4F8E-9B3A-F1DEC35A0134}"/>
    <cellStyle name="Comma 2 24" xfId="57156" hidden="1" xr:uid="{1446A516-F6A2-417E-9D94-FDB26BE48D9C}"/>
    <cellStyle name="Comma 2 24" xfId="57353" hidden="1" xr:uid="{0C93FF9B-E27F-4C10-B994-740DEFFF6836}"/>
    <cellStyle name="Comma 2 24" xfId="57644" hidden="1" xr:uid="{DA2BD822-CEC6-40ED-92E0-32FC07058F60}"/>
    <cellStyle name="Comma 2 24" xfId="58299" hidden="1" xr:uid="{4D8E64F6-709A-4763-B3FA-C13A521BE796}"/>
    <cellStyle name="Comma 2 24" xfId="58644" hidden="1" xr:uid="{BDEE2860-33AB-4267-A742-4043A66DA1F1}"/>
    <cellStyle name="Comma 2 24" xfId="58850" hidden="1" xr:uid="{EC8F0508-BB1A-4CE9-9BDB-4D22167A01D7}"/>
    <cellStyle name="Comma 2 24" xfId="59047" hidden="1" xr:uid="{D440B2CD-ED1D-48F6-8FA0-4F387D66A9D1}"/>
    <cellStyle name="Comma 2 24" xfId="59338" hidden="1" xr:uid="{65867B13-D412-44EE-9995-121A114C67B3}"/>
    <cellStyle name="Comma 2 24" xfId="59974" hidden="1" xr:uid="{9EB6345F-334C-43FF-8C66-1A1A53735B82}"/>
    <cellStyle name="Comma 2 24" xfId="60511" hidden="1" xr:uid="{088F95F1-8A4D-40F9-823C-482F167DF345}"/>
    <cellStyle name="Comma 2 24" xfId="60708" hidden="1" xr:uid="{8C4840AF-B799-459C-9BEA-8413CA6F2A1E}"/>
    <cellStyle name="Comma 2 24" xfId="60999" hidden="1" xr:uid="{76F54010-C2C4-45E3-8BCF-F5325D6260B9}"/>
    <cellStyle name="Comma 2 24" xfId="61620" hidden="1" xr:uid="{5DDEBE9C-DB88-4981-A0AA-ACC629C72AAE}"/>
    <cellStyle name="Comma 2 24" xfId="62146" hidden="1" xr:uid="{D010C87D-BB15-45EB-AB31-EEDF68088B14}"/>
    <cellStyle name="Comma 2 24" xfId="62343" hidden="1" xr:uid="{50110DCC-C2C6-4975-BF2F-00908C3CCE49}"/>
    <cellStyle name="Comma 2 24" xfId="62634" hidden="1" xr:uid="{4503C7E6-F5C4-491B-889E-27B17F2F3633}"/>
    <cellStyle name="Comma 2 24" xfId="63202" hidden="1" xr:uid="{1C7A2840-EB35-496D-8FE0-20F76DF40634}"/>
    <cellStyle name="Comma 2 24" xfId="63668" hidden="1" xr:uid="{46749318-FB81-4C1A-A758-FCBD78F7BB04}"/>
    <cellStyle name="Comma 2 24" xfId="63854" hidden="1" xr:uid="{7BAF69B6-BDBE-4804-AE7F-933217DBC531}"/>
    <cellStyle name="Comma 2 25" xfId="465" hidden="1" xr:uid="{00000000-0005-0000-0000-0000D4010000}"/>
    <cellStyle name="Comma 2 25" xfId="1124" hidden="1" xr:uid="{00000000-0005-0000-0000-000067040000}"/>
    <cellStyle name="Comma 2 25" xfId="1688" hidden="1" xr:uid="{00000000-0005-0000-0000-00009B060000}"/>
    <cellStyle name="Comma 2 25" xfId="1867" hidden="1" xr:uid="{00000000-0005-0000-0000-00004E070000}"/>
    <cellStyle name="Comma 2 25" xfId="2159" hidden="1" xr:uid="{00000000-0005-0000-0000-000072080000}"/>
    <cellStyle name="Comma 2 25" xfId="4256" hidden="1" xr:uid="{00000000-0005-0000-0000-0000A3100000}"/>
    <cellStyle name="Comma 2 25" xfId="4917" hidden="1" xr:uid="{00000000-0005-0000-0000-000038130000}"/>
    <cellStyle name="Comma 2 25" xfId="5485" hidden="1" xr:uid="{00000000-0005-0000-0000-000070150000}"/>
    <cellStyle name="Comma 2 25" xfId="5669" hidden="1" xr:uid="{00000000-0005-0000-0000-000028160000}"/>
    <cellStyle name="Comma 2 25" xfId="5961" hidden="1" xr:uid="{00000000-0005-0000-0000-00004C170000}"/>
    <cellStyle name="Comma 2 25" xfId="6473" hidden="1" xr:uid="{00000000-0005-0000-0000-00004C190000}"/>
    <cellStyle name="Comma 2 25" xfId="6475" hidden="1" xr:uid="{00000000-0005-0000-0000-00004E190000}"/>
    <cellStyle name="Comma 2 25" xfId="6477" hidden="1" xr:uid="{00000000-0005-0000-0000-000050190000}"/>
    <cellStyle name="Comma 2 25" xfId="6500" hidden="1" xr:uid="{00000000-0005-0000-0000-000067190000}"/>
    <cellStyle name="Comma 2 25" xfId="6787" hidden="1" xr:uid="{00000000-0005-0000-0000-0000861A0000}"/>
    <cellStyle name="Comma 2 25" xfId="6789" hidden="1" xr:uid="{00000000-0005-0000-0000-0000881A0000}"/>
    <cellStyle name="Comma 2 25" xfId="6797" hidden="1" xr:uid="{00000000-0005-0000-0000-0000901A0000}"/>
    <cellStyle name="Comma 2 25" xfId="7136" hidden="1" xr:uid="{00000000-0005-0000-0000-0000E31B0000}"/>
    <cellStyle name="Comma 2 25" xfId="7480" hidden="1" xr:uid="{00000000-0005-0000-0000-00003B1D0000}"/>
    <cellStyle name="Comma 2 25" xfId="7704" hidden="1" xr:uid="{00000000-0005-0000-0000-00001B1E0000}"/>
    <cellStyle name="Comma 2 25" xfId="7888" hidden="1" xr:uid="{00000000-0005-0000-0000-0000D31E0000}"/>
    <cellStyle name="Comma 2 25" xfId="8180" hidden="1" xr:uid="{00000000-0005-0000-0000-0000F71F0000}"/>
    <cellStyle name="Comma 2 25" xfId="8892" hidden="1" xr:uid="{00000000-0005-0000-0000-0000BF220000}"/>
    <cellStyle name="Comma 2 25" xfId="9236" hidden="1" xr:uid="{00000000-0005-0000-0000-000017240000}"/>
    <cellStyle name="Comma 2 25" xfId="9460" hidden="1" xr:uid="{00000000-0005-0000-0000-0000F7240000}"/>
    <cellStyle name="Comma 2 25" xfId="9644" hidden="1" xr:uid="{00000000-0005-0000-0000-0000AF250000}"/>
    <cellStyle name="Comma 2 25" xfId="9936" hidden="1" xr:uid="{00000000-0005-0000-0000-0000D3260000}"/>
    <cellStyle name="Comma 2 25" xfId="10648" hidden="1" xr:uid="{00000000-0005-0000-0000-00009B290000}"/>
    <cellStyle name="Comma 2 25" xfId="10992" hidden="1" xr:uid="{00000000-0005-0000-0000-0000F32A0000}"/>
    <cellStyle name="Comma 2 25" xfId="11216" hidden="1" xr:uid="{00000000-0005-0000-0000-0000D32B0000}"/>
    <cellStyle name="Comma 2 25" xfId="11400" hidden="1" xr:uid="{00000000-0005-0000-0000-00008B2C0000}"/>
    <cellStyle name="Comma 2 25" xfId="11692" hidden="1" xr:uid="{00000000-0005-0000-0000-0000AF2D0000}"/>
    <cellStyle name="Comma 2 25" xfId="12404" hidden="1" xr:uid="{00000000-0005-0000-0000-000077300000}"/>
    <cellStyle name="Comma 2 25" xfId="12748" hidden="1" xr:uid="{00000000-0005-0000-0000-0000CF310000}"/>
    <cellStyle name="Comma 2 25" xfId="12972" hidden="1" xr:uid="{00000000-0005-0000-0000-0000AF320000}"/>
    <cellStyle name="Comma 2 25" xfId="13156" hidden="1" xr:uid="{00000000-0005-0000-0000-000067330000}"/>
    <cellStyle name="Comma 2 25" xfId="13448" hidden="1" xr:uid="{00000000-0005-0000-0000-00008B340000}"/>
    <cellStyle name="Comma 2 25" xfId="14160" hidden="1" xr:uid="{00000000-0005-0000-0000-000053370000}"/>
    <cellStyle name="Comma 2 25" xfId="14504" hidden="1" xr:uid="{00000000-0005-0000-0000-0000AB380000}"/>
    <cellStyle name="Comma 2 25" xfId="14728" hidden="1" xr:uid="{00000000-0005-0000-0000-00008B390000}"/>
    <cellStyle name="Comma 2 25" xfId="14912" hidden="1" xr:uid="{00000000-0005-0000-0000-0000433A0000}"/>
    <cellStyle name="Comma 2 25" xfId="15204" hidden="1" xr:uid="{00000000-0005-0000-0000-0000673B0000}"/>
    <cellStyle name="Comma 2 25" xfId="15913" hidden="1" xr:uid="{00000000-0005-0000-0000-00002C3E0000}"/>
    <cellStyle name="Comma 2 25" xfId="16257" hidden="1" xr:uid="{00000000-0005-0000-0000-0000843F0000}"/>
    <cellStyle name="Comma 2 25" xfId="16481" hidden="1" xr:uid="{00000000-0005-0000-0000-000064400000}"/>
    <cellStyle name="Comma 2 25" xfId="16665" hidden="1" xr:uid="{00000000-0005-0000-0000-00001C410000}"/>
    <cellStyle name="Comma 2 25" xfId="16957" hidden="1" xr:uid="{00000000-0005-0000-0000-000040420000}"/>
    <cellStyle name="Comma 2 25" xfId="17663" hidden="1" xr:uid="{00000000-0005-0000-0000-000002450000}"/>
    <cellStyle name="Comma 2 25" xfId="18007" hidden="1" xr:uid="{00000000-0005-0000-0000-00005A460000}"/>
    <cellStyle name="Comma 2 25" xfId="18231" hidden="1" xr:uid="{00000000-0005-0000-0000-00003A470000}"/>
    <cellStyle name="Comma 2 25" xfId="18415" hidden="1" xr:uid="{00000000-0005-0000-0000-0000F2470000}"/>
    <cellStyle name="Comma 2 25" xfId="18707" hidden="1" xr:uid="{00000000-0005-0000-0000-000016490000}"/>
    <cellStyle name="Comma 2 25" xfId="19408" hidden="1" xr:uid="{00000000-0005-0000-0000-0000D34B0000}"/>
    <cellStyle name="Comma 2 25" xfId="19751" hidden="1" xr:uid="{00000000-0005-0000-0000-00002A4D0000}"/>
    <cellStyle name="Comma 2 25" xfId="19975" hidden="1" xr:uid="{00000000-0005-0000-0000-00000A4E0000}"/>
    <cellStyle name="Comma 2 25" xfId="20159" hidden="1" xr:uid="{00000000-0005-0000-0000-0000C24E0000}"/>
    <cellStyle name="Comma 2 25" xfId="20451" hidden="1" xr:uid="{00000000-0005-0000-0000-0000E64F0000}"/>
    <cellStyle name="Comma 2 25" xfId="21146" hidden="1" xr:uid="{00000000-0005-0000-0000-00009D520000}"/>
    <cellStyle name="Comma 2 25" xfId="21709" hidden="1" xr:uid="{00000000-0005-0000-0000-0000D0540000}"/>
    <cellStyle name="Comma 2 25" xfId="21893" hidden="1" xr:uid="{00000000-0005-0000-0000-000088550000}"/>
    <cellStyle name="Comma 2 25" xfId="22185" hidden="1" xr:uid="{00000000-0005-0000-0000-0000AC560000}"/>
    <cellStyle name="Comma 2 25" xfId="22874" hidden="1" xr:uid="{00000000-0005-0000-0000-00005D590000}"/>
    <cellStyle name="Comma 2 25" xfId="23433" hidden="1" xr:uid="{00000000-0005-0000-0000-00008C5B0000}"/>
    <cellStyle name="Comma 2 25" xfId="23617" hidden="1" xr:uid="{00000000-0005-0000-0000-0000445C0000}"/>
    <cellStyle name="Comma 2 25" xfId="23909" hidden="1" xr:uid="{00000000-0005-0000-0000-0000685D0000}"/>
    <cellStyle name="Comma 2 25" xfId="24587" hidden="1" xr:uid="{00000000-0005-0000-0000-00000E600000}"/>
    <cellStyle name="Comma 2 25" xfId="25140" hidden="1" xr:uid="{00000000-0005-0000-0000-000037620000}"/>
    <cellStyle name="Comma 2 25" xfId="25324" hidden="1" xr:uid="{00000000-0005-0000-0000-0000EF620000}"/>
    <cellStyle name="Comma 2 25" xfId="25616" hidden="1" xr:uid="{00000000-0005-0000-0000-000013640000}"/>
    <cellStyle name="Comma 2 25" xfId="26284" hidden="1" xr:uid="{00000000-0005-0000-0000-0000AF660000}"/>
    <cellStyle name="Comma 2 25" xfId="26834" hidden="1" xr:uid="{00000000-0005-0000-0000-0000D5680000}"/>
    <cellStyle name="Comma 2 25" xfId="27018" hidden="1" xr:uid="{00000000-0005-0000-0000-00008D690000}"/>
    <cellStyle name="Comma 2 25" xfId="27310" hidden="1" xr:uid="{00000000-0005-0000-0000-0000B16A0000}"/>
    <cellStyle name="Comma 2 25" xfId="27959" hidden="1" xr:uid="{00000000-0005-0000-0000-00003A6D0000}"/>
    <cellStyle name="Comma 2 25" xfId="28495" hidden="1" xr:uid="{00000000-0005-0000-0000-0000526F0000}"/>
    <cellStyle name="Comma 2 25" xfId="28679" hidden="1" xr:uid="{00000000-0005-0000-0000-00000A700000}"/>
    <cellStyle name="Comma 2 25" xfId="28971" hidden="1" xr:uid="{00000000-0005-0000-0000-00002E710000}"/>
    <cellStyle name="Comma 2 25" xfId="29605" hidden="1" xr:uid="{00000000-0005-0000-0000-0000A8730000}"/>
    <cellStyle name="Comma 2 25" xfId="30130" hidden="1" xr:uid="{00000000-0005-0000-0000-0000B5750000}"/>
    <cellStyle name="Comma 2 25" xfId="30314" hidden="1" xr:uid="{00000000-0005-0000-0000-00006D760000}"/>
    <cellStyle name="Comma 2 25" xfId="30606" hidden="1" xr:uid="{00000000-0005-0000-0000-000091770000}"/>
    <cellStyle name="Comma 2 25" xfId="31187" hidden="1" xr:uid="{00000000-0005-0000-0000-0000D6790000}"/>
    <cellStyle name="Comma 2 25" xfId="31652" hidden="1" xr:uid="{00000000-0005-0000-0000-0000A77B0000}"/>
    <cellStyle name="Comma 2 25" xfId="31825" hidden="1" xr:uid="{00000000-0005-0000-0000-0000547C0000}"/>
    <cellStyle name="Comma 2 25" xfId="32518" hidden="1" xr:uid="{D0C04B48-049A-4F3D-89B5-BD6CC32CEFEC}"/>
    <cellStyle name="Comma 2 25" xfId="33160" hidden="1" xr:uid="{73B608BF-5529-4380-A32D-D4E984445356}"/>
    <cellStyle name="Comma 2 25" xfId="33721" hidden="1" xr:uid="{B0B9BE44-8766-486A-BB67-CEF0F1BF8C85}"/>
    <cellStyle name="Comma 2 25" xfId="33897" hidden="1" xr:uid="{85FA63B6-9EE2-4040-9C35-2F228CEE4679}"/>
    <cellStyle name="Comma 2 25" xfId="34189" hidden="1" xr:uid="{F46D79B2-B46F-4E0B-96D2-17A465FFB9B3}"/>
    <cellStyle name="Comma 2 25" xfId="36275" hidden="1" xr:uid="{B3FFF0F4-804F-4569-B4D9-D04FC834EABE}"/>
    <cellStyle name="Comma 2 25" xfId="36936" hidden="1" xr:uid="{D447A1F5-7E6D-44AA-9C98-FA9690A6ABD9}"/>
    <cellStyle name="Comma 2 25" xfId="37504" hidden="1" xr:uid="{D920D9BE-F772-45B5-AEA0-1241576C66EC}"/>
    <cellStyle name="Comma 2 25" xfId="37688" hidden="1" xr:uid="{1241567E-FB58-4A1A-944C-C51EE021C7F9}"/>
    <cellStyle name="Comma 2 25" xfId="37980" hidden="1" xr:uid="{D964C9E0-27F9-4E6A-86A9-5857A51E1226}"/>
    <cellStyle name="Comma 2 25" xfId="38492" hidden="1" xr:uid="{3BD44348-5B23-445D-A0F0-3E5F7E5C36B6}"/>
    <cellStyle name="Comma 2 25" xfId="38494" hidden="1" xr:uid="{B5D897F7-D4EA-4CE9-A1F5-A53D6554E271}"/>
    <cellStyle name="Comma 2 25" xfId="38496" hidden="1" xr:uid="{CD8C494F-67BC-49CC-9F6F-1372013F33CA}"/>
    <cellStyle name="Comma 2 25" xfId="38519" hidden="1" xr:uid="{9A82A024-A1BD-4255-8EAB-13197E209D8B}"/>
    <cellStyle name="Comma 2 25" xfId="38806" hidden="1" xr:uid="{084ACA75-363D-4570-BF5C-F734FE6C4149}"/>
    <cellStyle name="Comma 2 25" xfId="38808" hidden="1" xr:uid="{3E81FC88-7466-42D5-BAE2-0A75A18781F4}"/>
    <cellStyle name="Comma 2 25" xfId="38816" hidden="1" xr:uid="{B27637C7-9363-4A97-8C6F-93C614943A34}"/>
    <cellStyle name="Comma 2 25" xfId="39155" hidden="1" xr:uid="{531EDBFA-CDEF-46B7-B550-9C3160BE847A}"/>
    <cellStyle name="Comma 2 25" xfId="39499" hidden="1" xr:uid="{EB6601C0-F525-4FB7-B454-7E592DB044EE}"/>
    <cellStyle name="Comma 2 25" xfId="39723" hidden="1" xr:uid="{91941DC6-EB50-4A1E-A02D-25A5FC43D441}"/>
    <cellStyle name="Comma 2 25" xfId="39907" hidden="1" xr:uid="{B8441DC7-F2B0-452C-9895-58FBADBF2CFA}"/>
    <cellStyle name="Comma 2 25" xfId="40199" hidden="1" xr:uid="{0A9897BC-EBA0-4DC3-8BA5-D0334F242B9C}"/>
    <cellStyle name="Comma 2 25" xfId="40911" hidden="1" xr:uid="{0EA4BA96-7320-43B8-BE15-F1C65B5E75B5}"/>
    <cellStyle name="Comma 2 25" xfId="41255" hidden="1" xr:uid="{29665B5E-3FC4-4B4F-92E8-4BDB285B6919}"/>
    <cellStyle name="Comma 2 25" xfId="41479" hidden="1" xr:uid="{5BCB01F5-BCDE-4386-8076-4CDD6E570E6A}"/>
    <cellStyle name="Comma 2 25" xfId="41663" hidden="1" xr:uid="{6824B48F-56D8-418E-AF6B-31DEA65905AD}"/>
    <cellStyle name="Comma 2 25" xfId="41955" hidden="1" xr:uid="{40E2E0B3-5A06-4942-91E1-5A4C8315CF34}"/>
    <cellStyle name="Comma 2 25" xfId="42667" hidden="1" xr:uid="{266C7090-39FB-4C7F-BDFC-D9D47A9427A8}"/>
    <cellStyle name="Comma 2 25" xfId="43011" hidden="1" xr:uid="{4EA2AC82-3BB2-44B1-A6B0-5E4DEAB7AFD4}"/>
    <cellStyle name="Comma 2 25" xfId="43235" hidden="1" xr:uid="{2D786A26-989C-4972-9177-36BEC33F2EAB}"/>
    <cellStyle name="Comma 2 25" xfId="43419" hidden="1" xr:uid="{15F06BB5-69E7-47DB-9D27-321F2C4886D1}"/>
    <cellStyle name="Comma 2 25" xfId="43711" hidden="1" xr:uid="{05FA8C39-0F1F-42B3-A32F-D49FD0E4FC59}"/>
    <cellStyle name="Comma 2 25" xfId="44423" hidden="1" xr:uid="{CDB63285-F590-4868-B342-0608E81A7013}"/>
    <cellStyle name="Comma 2 25" xfId="44767" hidden="1" xr:uid="{6CD3CA0B-7DE4-43CE-9928-4A3FE3EACBF8}"/>
    <cellStyle name="Comma 2 25" xfId="44991" hidden="1" xr:uid="{089C9341-B005-4A44-9BBC-4991BE5F6648}"/>
    <cellStyle name="Comma 2 25" xfId="45175" hidden="1" xr:uid="{512C3D6F-BE96-4BFD-868D-694F056F7455}"/>
    <cellStyle name="Comma 2 25" xfId="45467" hidden="1" xr:uid="{6A6EEAE6-90EA-463D-A7C0-A769EF65692B}"/>
    <cellStyle name="Comma 2 25" xfId="46179" hidden="1" xr:uid="{B8FF15F8-47AF-4CA0-A024-74EEF9100746}"/>
    <cellStyle name="Comma 2 25" xfId="46523" hidden="1" xr:uid="{41D458A5-E02D-466E-88D4-70CDF9DA490D}"/>
    <cellStyle name="Comma 2 25" xfId="46747" hidden="1" xr:uid="{B10B0FA5-E7B4-4357-BD54-0B60A8C68D6A}"/>
    <cellStyle name="Comma 2 25" xfId="46931" hidden="1" xr:uid="{91ED1748-7332-46A5-85F5-2AE124395A8D}"/>
    <cellStyle name="Comma 2 25" xfId="47223" hidden="1" xr:uid="{A009E8B8-CFDB-45EA-9723-15446D30A513}"/>
    <cellStyle name="Comma 2 25" xfId="47932" hidden="1" xr:uid="{BE20699B-8CC5-4B9E-9629-A977417DFA0F}"/>
    <cellStyle name="Comma 2 25" xfId="48276" hidden="1" xr:uid="{45B8EE12-6BFC-4175-B40C-0F39AC7F8A35}"/>
    <cellStyle name="Comma 2 25" xfId="48500" hidden="1" xr:uid="{B29BB299-E2FD-478F-ABFD-940668CC48BA}"/>
    <cellStyle name="Comma 2 25" xfId="48684" hidden="1" xr:uid="{FF9B1C26-B170-4A07-8C38-62FBBE081D93}"/>
    <cellStyle name="Comma 2 25" xfId="48976" hidden="1" xr:uid="{AEE88D7A-8241-4144-8DD5-E61207B31B5D}"/>
    <cellStyle name="Comma 2 25" xfId="49682" hidden="1" xr:uid="{0394CA9A-4E81-4D91-BE3C-D82C8BC3AF15}"/>
    <cellStyle name="Comma 2 25" xfId="50026" hidden="1" xr:uid="{78019D3F-425F-496F-A466-F0326D5D7F88}"/>
    <cellStyle name="Comma 2 25" xfId="50250" hidden="1" xr:uid="{4A60C163-92CB-4FF5-9928-F4A8F62EDCCA}"/>
    <cellStyle name="Comma 2 25" xfId="50434" hidden="1" xr:uid="{545862C1-DD8A-41F6-810A-B68314AA2BD0}"/>
    <cellStyle name="Comma 2 25" xfId="50726" hidden="1" xr:uid="{4BD368BC-9AE9-4CC6-B98F-0DBA5117C1B6}"/>
    <cellStyle name="Comma 2 25" xfId="51427" hidden="1" xr:uid="{CBBD5D81-3461-4D5B-8873-80A8B087749D}"/>
    <cellStyle name="Comma 2 25" xfId="51770" hidden="1" xr:uid="{A5B6038C-10DD-4443-9157-5D47B24112DC}"/>
    <cellStyle name="Comma 2 25" xfId="51994" hidden="1" xr:uid="{A3266F99-FB5C-423C-B791-6B2FE9812828}"/>
    <cellStyle name="Comma 2 25" xfId="52178" hidden="1" xr:uid="{31C3564F-DCF5-455B-9E7D-555105C6B6D4}"/>
    <cellStyle name="Comma 2 25" xfId="52470" hidden="1" xr:uid="{D48B5897-F6BD-4887-9572-B40D69A725EA}"/>
    <cellStyle name="Comma 2 25" xfId="53165" hidden="1" xr:uid="{8F8C4BC0-1BE2-484C-8243-CA39CE85A4C5}"/>
    <cellStyle name="Comma 2 25" xfId="53728" hidden="1" xr:uid="{8F929133-F6B1-43D5-902F-1D6B38253E31}"/>
    <cellStyle name="Comma 2 25" xfId="53912" hidden="1" xr:uid="{54CC2679-934F-42BF-8589-52A7F97D0701}"/>
    <cellStyle name="Comma 2 25" xfId="54204" hidden="1" xr:uid="{54E0A68A-A5FD-4CE0-8E2A-897C39AE5604}"/>
    <cellStyle name="Comma 2 25" xfId="54893" hidden="1" xr:uid="{EE0838B4-195F-49AE-BC8B-2AB7C7BAD743}"/>
    <cellStyle name="Comma 2 25" xfId="55452" hidden="1" xr:uid="{F311669C-A71D-4703-90BF-8EFEB24109DF}"/>
    <cellStyle name="Comma 2 25" xfId="55636" hidden="1" xr:uid="{BFE5C677-EE7F-4789-9C4D-968B7C03DAA1}"/>
    <cellStyle name="Comma 2 25" xfId="55928" hidden="1" xr:uid="{3C40C12D-A94C-44E2-A44E-7E035B923637}"/>
    <cellStyle name="Comma 2 25" xfId="56606" hidden="1" xr:uid="{03A5C152-1662-4C85-89B4-73FEB7DF96DC}"/>
    <cellStyle name="Comma 2 25" xfId="57159" hidden="1" xr:uid="{330BC79E-B671-43BB-9CC6-92B2F213DFE0}"/>
    <cellStyle name="Comma 2 25" xfId="57343" hidden="1" xr:uid="{0DFFBB2A-FB7B-4039-B3EA-E5315D075B70}"/>
    <cellStyle name="Comma 2 25" xfId="57635" hidden="1" xr:uid="{0C10E0E6-12CA-4016-BB4B-CDF52653FFC3}"/>
    <cellStyle name="Comma 2 25" xfId="58303" hidden="1" xr:uid="{3CEB4F54-2DCE-4113-BDEB-21C5695DDD50}"/>
    <cellStyle name="Comma 2 25" xfId="58853" hidden="1" xr:uid="{B56D4C13-D2E0-407B-A30C-38B51D0630EF}"/>
    <cellStyle name="Comma 2 25" xfId="59037" hidden="1" xr:uid="{A85BCBCE-05B0-42D5-82E5-3875D43530A5}"/>
    <cellStyle name="Comma 2 25" xfId="59329" hidden="1" xr:uid="{D618A500-CD23-4704-9302-2D9CCC577EAA}"/>
    <cellStyle name="Comma 2 25" xfId="59978" hidden="1" xr:uid="{D2DF323B-9535-4139-8293-27D8841FCCB8}"/>
    <cellStyle name="Comma 2 25" xfId="60514" hidden="1" xr:uid="{0C8B1F1B-375E-4221-B8E1-F929B97CB080}"/>
    <cellStyle name="Comma 2 25" xfId="60698" hidden="1" xr:uid="{07F614D8-80EA-4410-B11A-7DF11B1B87D5}"/>
    <cellStyle name="Comma 2 25" xfId="60990" hidden="1" xr:uid="{4A59215E-3926-4B59-A7B6-84FEE9D428B4}"/>
    <cellStyle name="Comma 2 25" xfId="61624" hidden="1" xr:uid="{62D76008-5F24-4003-9B46-BEC934A76857}"/>
    <cellStyle name="Comma 2 25" xfId="62149" hidden="1" xr:uid="{C05213A0-90EA-409C-B080-B13C37728FA3}"/>
    <cellStyle name="Comma 2 25" xfId="62333" hidden="1" xr:uid="{CF2B79D1-57D8-4A9E-AB56-E25B50F334A3}"/>
    <cellStyle name="Comma 2 25" xfId="62625" hidden="1" xr:uid="{ADA29608-1918-44C1-B6DA-36AA306A553C}"/>
    <cellStyle name="Comma 2 25" xfId="63206" hidden="1" xr:uid="{8DC5625E-05C2-499B-A4A6-8C067FE84F9D}"/>
    <cellStyle name="Comma 2 25" xfId="63671" hidden="1" xr:uid="{88DB1D3D-BB35-482E-A743-C0C8A3166781}"/>
    <cellStyle name="Comma 2 25" xfId="63844" hidden="1" xr:uid="{A86E4216-132F-471C-BE48-051052681682}"/>
    <cellStyle name="Comma 2 26" xfId="469" hidden="1" xr:uid="{00000000-0005-0000-0000-0000D8010000}"/>
    <cellStyle name="Comma 2 26" xfId="1128" hidden="1" xr:uid="{00000000-0005-0000-0000-00006B040000}"/>
    <cellStyle name="Comma 2 26" xfId="1692" hidden="1" xr:uid="{00000000-0005-0000-0000-00009F060000}"/>
    <cellStyle name="Comma 2 26" xfId="1858" hidden="1" xr:uid="{00000000-0005-0000-0000-000045070000}"/>
    <cellStyle name="Comma 2 26" xfId="2151" hidden="1" xr:uid="{00000000-0005-0000-0000-00006A080000}"/>
    <cellStyle name="Comma 2 26" xfId="4260" hidden="1" xr:uid="{00000000-0005-0000-0000-0000A7100000}"/>
    <cellStyle name="Comma 2 26" xfId="4921" hidden="1" xr:uid="{00000000-0005-0000-0000-00003C130000}"/>
    <cellStyle name="Comma 2 26" xfId="5489" hidden="1" xr:uid="{00000000-0005-0000-0000-000074150000}"/>
    <cellStyle name="Comma 2 26" xfId="5660" hidden="1" xr:uid="{00000000-0005-0000-0000-00001F160000}"/>
    <cellStyle name="Comma 2 26" xfId="5953" hidden="1" xr:uid="{00000000-0005-0000-0000-000044170000}"/>
    <cellStyle name="Comma 2 26" xfId="6479" hidden="1" xr:uid="{00000000-0005-0000-0000-000052190000}"/>
    <cellStyle name="Comma 2 26" xfId="6485" hidden="1" xr:uid="{00000000-0005-0000-0000-000058190000}"/>
    <cellStyle name="Comma 2 26" xfId="6792" hidden="1" xr:uid="{00000000-0005-0000-0000-00008B1A0000}"/>
    <cellStyle name="Comma 2 26" xfId="6938" hidden="1" xr:uid="{00000000-0005-0000-0000-00001D1B0000}"/>
    <cellStyle name="Comma 2 26" xfId="7140" hidden="1" xr:uid="{00000000-0005-0000-0000-0000E71B0000}"/>
    <cellStyle name="Comma 2 26" xfId="7708" hidden="1" xr:uid="{00000000-0005-0000-0000-00001F1E0000}"/>
    <cellStyle name="Comma 2 26" xfId="7879" hidden="1" xr:uid="{00000000-0005-0000-0000-0000CA1E0000}"/>
    <cellStyle name="Comma 2 26" xfId="8172" hidden="1" xr:uid="{00000000-0005-0000-0000-0000EF1F0000}"/>
    <cellStyle name="Comma 2 26" xfId="8694" hidden="1" xr:uid="{00000000-0005-0000-0000-0000F9210000}"/>
    <cellStyle name="Comma 2 26" xfId="8896" hidden="1" xr:uid="{00000000-0005-0000-0000-0000C3220000}"/>
    <cellStyle name="Comma 2 26" xfId="9464" hidden="1" xr:uid="{00000000-0005-0000-0000-0000FB240000}"/>
    <cellStyle name="Comma 2 26" xfId="9635" hidden="1" xr:uid="{00000000-0005-0000-0000-0000A6250000}"/>
    <cellStyle name="Comma 2 26" xfId="9928" hidden="1" xr:uid="{00000000-0005-0000-0000-0000CB260000}"/>
    <cellStyle name="Comma 2 26" xfId="10450" hidden="1" xr:uid="{00000000-0005-0000-0000-0000D5280000}"/>
    <cellStyle name="Comma 2 26" xfId="10652" hidden="1" xr:uid="{00000000-0005-0000-0000-00009F290000}"/>
    <cellStyle name="Comma 2 26" xfId="11220" hidden="1" xr:uid="{00000000-0005-0000-0000-0000D72B0000}"/>
    <cellStyle name="Comma 2 26" xfId="11391" hidden="1" xr:uid="{00000000-0005-0000-0000-0000822C0000}"/>
    <cellStyle name="Comma 2 26" xfId="11684" hidden="1" xr:uid="{00000000-0005-0000-0000-0000A72D0000}"/>
    <cellStyle name="Comma 2 26" xfId="12206" hidden="1" xr:uid="{00000000-0005-0000-0000-0000B12F0000}"/>
    <cellStyle name="Comma 2 26" xfId="12408" hidden="1" xr:uid="{00000000-0005-0000-0000-00007B300000}"/>
    <cellStyle name="Comma 2 26" xfId="12976" hidden="1" xr:uid="{00000000-0005-0000-0000-0000B3320000}"/>
    <cellStyle name="Comma 2 26" xfId="13147" hidden="1" xr:uid="{00000000-0005-0000-0000-00005E330000}"/>
    <cellStyle name="Comma 2 26" xfId="13440" hidden="1" xr:uid="{00000000-0005-0000-0000-000083340000}"/>
    <cellStyle name="Comma 2 26" xfId="13962" hidden="1" xr:uid="{00000000-0005-0000-0000-00008D360000}"/>
    <cellStyle name="Comma 2 26" xfId="14164" hidden="1" xr:uid="{00000000-0005-0000-0000-000057370000}"/>
    <cellStyle name="Comma 2 26" xfId="14732" hidden="1" xr:uid="{00000000-0005-0000-0000-00008F390000}"/>
    <cellStyle name="Comma 2 26" xfId="14903" hidden="1" xr:uid="{00000000-0005-0000-0000-00003A3A0000}"/>
    <cellStyle name="Comma 2 26" xfId="15196" hidden="1" xr:uid="{00000000-0005-0000-0000-00005F3B0000}"/>
    <cellStyle name="Comma 2 26" xfId="15718" hidden="1" xr:uid="{00000000-0005-0000-0000-0000693D0000}"/>
    <cellStyle name="Comma 2 26" xfId="15917" hidden="1" xr:uid="{00000000-0005-0000-0000-0000303E0000}"/>
    <cellStyle name="Comma 2 26" xfId="16485" hidden="1" xr:uid="{00000000-0005-0000-0000-000068400000}"/>
    <cellStyle name="Comma 2 26" xfId="16656" hidden="1" xr:uid="{00000000-0005-0000-0000-000013410000}"/>
    <cellStyle name="Comma 2 26" xfId="16949" hidden="1" xr:uid="{00000000-0005-0000-0000-000038420000}"/>
    <cellStyle name="Comma 2 26" xfId="17470" hidden="1" xr:uid="{00000000-0005-0000-0000-000041440000}"/>
    <cellStyle name="Comma 2 26" xfId="17667" hidden="1" xr:uid="{00000000-0005-0000-0000-000006450000}"/>
    <cellStyle name="Comma 2 26" xfId="18235" hidden="1" xr:uid="{00000000-0005-0000-0000-00003E470000}"/>
    <cellStyle name="Comma 2 26" xfId="18406" hidden="1" xr:uid="{00000000-0005-0000-0000-0000E9470000}"/>
    <cellStyle name="Comma 2 26" xfId="18699" hidden="1" xr:uid="{00000000-0005-0000-0000-00000E490000}"/>
    <cellStyle name="Comma 2 26" xfId="19219" hidden="1" xr:uid="{00000000-0005-0000-0000-0000164B0000}"/>
    <cellStyle name="Comma 2 26" xfId="19412" hidden="1" xr:uid="{00000000-0005-0000-0000-0000D74B0000}"/>
    <cellStyle name="Comma 2 26" xfId="19979" hidden="1" xr:uid="{00000000-0005-0000-0000-00000E4E0000}"/>
    <cellStyle name="Comma 2 26" xfId="20150" hidden="1" xr:uid="{00000000-0005-0000-0000-0000B94E0000}"/>
    <cellStyle name="Comma 2 26" xfId="20443" hidden="1" xr:uid="{00000000-0005-0000-0000-0000DE4F0000}"/>
    <cellStyle name="Comma 2 26" xfId="20962" hidden="1" xr:uid="{00000000-0005-0000-0000-0000E5510000}"/>
    <cellStyle name="Comma 2 26" xfId="21150" hidden="1" xr:uid="{00000000-0005-0000-0000-0000A1520000}"/>
    <cellStyle name="Comma 2 26" xfId="21713" hidden="1" xr:uid="{00000000-0005-0000-0000-0000D4540000}"/>
    <cellStyle name="Comma 2 26" xfId="21884" hidden="1" xr:uid="{00000000-0005-0000-0000-00007F550000}"/>
    <cellStyle name="Comma 2 26" xfId="22177" hidden="1" xr:uid="{00000000-0005-0000-0000-0000A4560000}"/>
    <cellStyle name="Comma 2 26" xfId="22692" hidden="1" xr:uid="{00000000-0005-0000-0000-0000A7580000}"/>
    <cellStyle name="Comma 2 26" xfId="22878" hidden="1" xr:uid="{00000000-0005-0000-0000-000061590000}"/>
    <cellStyle name="Comma 2 26" xfId="23437" hidden="1" xr:uid="{00000000-0005-0000-0000-0000905B0000}"/>
    <cellStyle name="Comma 2 26" xfId="23608" hidden="1" xr:uid="{00000000-0005-0000-0000-00003B5C0000}"/>
    <cellStyle name="Comma 2 26" xfId="23901" hidden="1" xr:uid="{00000000-0005-0000-0000-0000605D0000}"/>
    <cellStyle name="Comma 2 26" xfId="24415" hidden="1" xr:uid="{00000000-0005-0000-0000-0000625F0000}"/>
    <cellStyle name="Comma 2 26" xfId="24591" hidden="1" xr:uid="{00000000-0005-0000-0000-000012600000}"/>
    <cellStyle name="Comma 2 26" xfId="25144" hidden="1" xr:uid="{00000000-0005-0000-0000-00003B620000}"/>
    <cellStyle name="Comma 2 26" xfId="25315" hidden="1" xr:uid="{00000000-0005-0000-0000-0000E6620000}"/>
    <cellStyle name="Comma 2 26" xfId="25608" hidden="1" xr:uid="{00000000-0005-0000-0000-00000B640000}"/>
    <cellStyle name="Comma 2 26" xfId="26117" hidden="1" xr:uid="{00000000-0005-0000-0000-000008660000}"/>
    <cellStyle name="Comma 2 26" xfId="26288" hidden="1" xr:uid="{00000000-0005-0000-0000-0000B3660000}"/>
    <cellStyle name="Comma 2 26" xfId="26838" hidden="1" xr:uid="{00000000-0005-0000-0000-0000D9680000}"/>
    <cellStyle name="Comma 2 26" xfId="27009" hidden="1" xr:uid="{00000000-0005-0000-0000-000084690000}"/>
    <cellStyle name="Comma 2 26" xfId="27302" hidden="1" xr:uid="{00000000-0005-0000-0000-0000A96A0000}"/>
    <cellStyle name="Comma 2 26" xfId="27963" hidden="1" xr:uid="{00000000-0005-0000-0000-00003E6D0000}"/>
    <cellStyle name="Comma 2 26" xfId="28499" hidden="1" xr:uid="{00000000-0005-0000-0000-0000566F0000}"/>
    <cellStyle name="Comma 2 26" xfId="28670" hidden="1" xr:uid="{00000000-0005-0000-0000-000001700000}"/>
    <cellStyle name="Comma 2 26" xfId="28963" hidden="1" xr:uid="{00000000-0005-0000-0000-000026710000}"/>
    <cellStyle name="Comma 2 26" xfId="29609" hidden="1" xr:uid="{00000000-0005-0000-0000-0000AC730000}"/>
    <cellStyle name="Comma 2 26" xfId="30134" hidden="1" xr:uid="{00000000-0005-0000-0000-0000B9750000}"/>
    <cellStyle name="Comma 2 26" xfId="30305" hidden="1" xr:uid="{00000000-0005-0000-0000-000064760000}"/>
    <cellStyle name="Comma 2 26" xfId="30598" hidden="1" xr:uid="{00000000-0005-0000-0000-000089770000}"/>
    <cellStyle name="Comma 2 26" xfId="31191" hidden="1" xr:uid="{00000000-0005-0000-0000-0000DA790000}"/>
    <cellStyle name="Comma 2 26" xfId="31656" hidden="1" xr:uid="{00000000-0005-0000-0000-0000AB7B0000}"/>
    <cellStyle name="Comma 2 26" xfId="31816" hidden="1" xr:uid="{00000000-0005-0000-0000-00004B7C0000}"/>
    <cellStyle name="Comma 2 26" xfId="32522" hidden="1" xr:uid="{8FEBE723-0DBA-417E-9E77-D597A23F2119}"/>
    <cellStyle name="Comma 2 26" xfId="33164" hidden="1" xr:uid="{E30FF46B-F589-420F-A1FB-169803C90FA0}"/>
    <cellStyle name="Comma 2 26" xfId="33725" hidden="1" xr:uid="{77CDCD81-FD3C-468A-9EFF-273447733156}"/>
    <cellStyle name="Comma 2 26" xfId="33888" hidden="1" xr:uid="{AB23098D-D393-44E1-B38D-843447F3FA40}"/>
    <cellStyle name="Comma 2 26" xfId="34181" hidden="1" xr:uid="{E496E31D-DA3C-4600-8579-00434B1D8BB3}"/>
    <cellStyle name="Comma 2 26" xfId="36279" hidden="1" xr:uid="{CC728DEF-17D3-4B55-8319-1CE5CBB63982}"/>
    <cellStyle name="Comma 2 26" xfId="36940" hidden="1" xr:uid="{BB3496CA-5409-46F0-B01C-2CE92710FACB}"/>
    <cellStyle name="Comma 2 26" xfId="37508" hidden="1" xr:uid="{5933E06E-D2F8-4392-B6CD-83463CE094E1}"/>
    <cellStyle name="Comma 2 26" xfId="37679" hidden="1" xr:uid="{93EEE8DA-53B4-404B-B0B0-722CBA5818CE}"/>
    <cellStyle name="Comma 2 26" xfId="37972" hidden="1" xr:uid="{FC8EFA4B-01A1-4A1B-A96F-E650F4378FAC}"/>
    <cellStyle name="Comma 2 26" xfId="38498" hidden="1" xr:uid="{856F34D3-1BF7-4D46-9786-D1945883BD7A}"/>
    <cellStyle name="Comma 2 26" xfId="38504" hidden="1" xr:uid="{9EA935BD-D5B3-4468-B219-4CAFF33B6538}"/>
    <cellStyle name="Comma 2 26" xfId="38811" hidden="1" xr:uid="{8C0601F3-167B-42BD-8146-538E8F24E8A0}"/>
    <cellStyle name="Comma 2 26" xfId="38957" hidden="1" xr:uid="{D033728E-B947-415B-9591-33464D44D7DE}"/>
    <cellStyle name="Comma 2 26" xfId="39159" hidden="1" xr:uid="{F41CC357-A460-4264-90C1-2658315690E5}"/>
    <cellStyle name="Comma 2 26" xfId="39727" hidden="1" xr:uid="{054C4955-31EA-4EE4-85A3-A98FBAC32F6E}"/>
    <cellStyle name="Comma 2 26" xfId="39898" hidden="1" xr:uid="{60A902C3-A7FB-4A22-88A8-DB406F57FB41}"/>
    <cellStyle name="Comma 2 26" xfId="40191" hidden="1" xr:uid="{26B91E4C-3749-4255-9E5E-D86FFC6F4C35}"/>
    <cellStyle name="Comma 2 26" xfId="40713" hidden="1" xr:uid="{0403DBF5-F0A3-4F46-A985-F42462FD4678}"/>
    <cellStyle name="Comma 2 26" xfId="40915" hidden="1" xr:uid="{9DF4CC56-416C-4B69-8F68-932B532A45E6}"/>
    <cellStyle name="Comma 2 26" xfId="41483" hidden="1" xr:uid="{980816FB-C691-4F62-9134-2C9A3869DCD1}"/>
    <cellStyle name="Comma 2 26" xfId="41654" hidden="1" xr:uid="{0ABDE4F2-18B9-4C24-9636-3E46C8919CCA}"/>
    <cellStyle name="Comma 2 26" xfId="41947" hidden="1" xr:uid="{51EEAE14-D6C5-42AF-82F6-A40D404D37C8}"/>
    <cellStyle name="Comma 2 26" xfId="42469" hidden="1" xr:uid="{0BA35B52-C649-48DD-9FD8-04695D26148A}"/>
    <cellStyle name="Comma 2 26" xfId="42671" hidden="1" xr:uid="{15BB3316-8883-4BA0-B387-172792F63EBF}"/>
    <cellStyle name="Comma 2 26" xfId="43239" hidden="1" xr:uid="{E026E533-1B5C-4A5B-BD8D-3E14A71FC74C}"/>
    <cellStyle name="Comma 2 26" xfId="43410" hidden="1" xr:uid="{A42405BE-FEEB-4726-B271-8E923002D4FB}"/>
    <cellStyle name="Comma 2 26" xfId="43703" hidden="1" xr:uid="{9B98F272-02E0-4B04-9907-0EE1F4B1B96F}"/>
    <cellStyle name="Comma 2 26" xfId="44225" hidden="1" xr:uid="{B0D2B7FD-6816-4434-AA33-1D8DF4D2BCED}"/>
    <cellStyle name="Comma 2 26" xfId="44427" hidden="1" xr:uid="{06E77AE3-A44F-4631-979F-A28419CAC7E0}"/>
    <cellStyle name="Comma 2 26" xfId="44995" hidden="1" xr:uid="{948C58FD-3F85-4603-AE84-30F6E2FE62DB}"/>
    <cellStyle name="Comma 2 26" xfId="45166" hidden="1" xr:uid="{35B0CD4C-775A-4F2F-9E3A-3405A972B27D}"/>
    <cellStyle name="Comma 2 26" xfId="45459" hidden="1" xr:uid="{0B34F0A1-3DED-4F07-8901-0AA943C615E3}"/>
    <cellStyle name="Comma 2 26" xfId="45981" hidden="1" xr:uid="{BF1B1B65-48DE-4792-91D2-267D3CCDCA4E}"/>
    <cellStyle name="Comma 2 26" xfId="46183" hidden="1" xr:uid="{BD71E4DD-1551-4792-8538-FB3C8D4581E9}"/>
    <cellStyle name="Comma 2 26" xfId="46751" hidden="1" xr:uid="{4A7A2719-1FBF-4704-BA1F-DAD002135E92}"/>
    <cellStyle name="Comma 2 26" xfId="46922" hidden="1" xr:uid="{EF524BB7-76F2-4723-A67A-FD61A12EA945}"/>
    <cellStyle name="Comma 2 26" xfId="47215" hidden="1" xr:uid="{B284C7AE-088D-4D5B-BEE4-8D8E503F3CAF}"/>
    <cellStyle name="Comma 2 26" xfId="47737" hidden="1" xr:uid="{8B178444-F638-457E-A6E9-B07A200619A2}"/>
    <cellStyle name="Comma 2 26" xfId="47936" hidden="1" xr:uid="{F58F89D3-16D5-427A-B2E9-2CD772216773}"/>
    <cellStyle name="Comma 2 26" xfId="48504" hidden="1" xr:uid="{63938350-6341-4EC8-B7BF-5A17B42663B1}"/>
    <cellStyle name="Comma 2 26" xfId="48675" hidden="1" xr:uid="{2D81CC65-AF33-4B53-B897-0D552173933A}"/>
    <cellStyle name="Comma 2 26" xfId="48968" hidden="1" xr:uid="{9174FF28-4668-42A8-AAB8-D3C82ED66197}"/>
    <cellStyle name="Comma 2 26" xfId="49489" hidden="1" xr:uid="{DA215482-CF58-4D29-9A83-495527766C94}"/>
    <cellStyle name="Comma 2 26" xfId="49686" hidden="1" xr:uid="{A599D465-E780-46F7-BAD4-33AF974C1018}"/>
    <cellStyle name="Comma 2 26" xfId="50254" hidden="1" xr:uid="{58903BCD-01B4-4103-9E81-2AA48D09F1CC}"/>
    <cellStyle name="Comma 2 26" xfId="50425" hidden="1" xr:uid="{45F151B4-D609-4AFD-9897-605CF610C83C}"/>
    <cellStyle name="Comma 2 26" xfId="50718" hidden="1" xr:uid="{F8048BA7-B3C1-4618-89FE-2C7FDADF627A}"/>
    <cellStyle name="Comma 2 26" xfId="51238" hidden="1" xr:uid="{53E4855F-9BB3-4AE1-B90E-3ED8BFA812A7}"/>
    <cellStyle name="Comma 2 26" xfId="51431" hidden="1" xr:uid="{530D8C26-8E00-4B01-9373-A8EC33353F9B}"/>
    <cellStyle name="Comma 2 26" xfId="51998" hidden="1" xr:uid="{BB407FC8-0790-4776-9512-8491C3C2ABC0}"/>
    <cellStyle name="Comma 2 26" xfId="52169" hidden="1" xr:uid="{B68BF772-71CC-40B0-A83C-3734DB4362F1}"/>
    <cellStyle name="Comma 2 26" xfId="52462" hidden="1" xr:uid="{15A89416-E176-49EC-B1E2-CC9247B63E20}"/>
    <cellStyle name="Comma 2 26" xfId="52981" hidden="1" xr:uid="{3C29500D-4320-46F3-A85C-3E89AA5F5FFC}"/>
    <cellStyle name="Comma 2 26" xfId="53169" hidden="1" xr:uid="{BC01DA30-87B5-40B6-B6A3-8B31429E0C44}"/>
    <cellStyle name="Comma 2 26" xfId="53732" hidden="1" xr:uid="{D964A87A-13B6-457F-B765-0D3ACFAC5020}"/>
    <cellStyle name="Comma 2 26" xfId="53903" hidden="1" xr:uid="{C426CE53-A62D-45DE-BD81-3F0A9014373C}"/>
    <cellStyle name="Comma 2 26" xfId="54196" hidden="1" xr:uid="{3A2AFF78-43F3-40AC-B259-460C92C51C71}"/>
    <cellStyle name="Comma 2 26" xfId="54711" hidden="1" xr:uid="{41F45F31-FBB0-4B0A-8B9F-81B99E5FFD1D}"/>
    <cellStyle name="Comma 2 26" xfId="54897" hidden="1" xr:uid="{7D3F4F83-0FF7-4116-8D10-ABC482437939}"/>
    <cellStyle name="Comma 2 26" xfId="55456" hidden="1" xr:uid="{35B93F4C-C8D7-496D-A04B-5D501B2B89CE}"/>
    <cellStyle name="Comma 2 26" xfId="55627" hidden="1" xr:uid="{993D34DA-A743-44E9-83FE-59F8BFE615A8}"/>
    <cellStyle name="Comma 2 26" xfId="55920" hidden="1" xr:uid="{76DF07FC-258B-45EF-996F-7AA44DD76C04}"/>
    <cellStyle name="Comma 2 26" xfId="56434" hidden="1" xr:uid="{E05EC730-0313-45B7-B9AB-DF799E5E264C}"/>
    <cellStyle name="Comma 2 26" xfId="56610" hidden="1" xr:uid="{8019EEED-31D3-4671-95D6-7EDCF81C82C6}"/>
    <cellStyle name="Comma 2 26" xfId="57163" hidden="1" xr:uid="{799DF8E1-46EC-48BC-A0DB-6CE31AB53C0D}"/>
    <cellStyle name="Comma 2 26" xfId="57334" hidden="1" xr:uid="{64379C19-7814-4F5D-9C74-E0C467A37F9B}"/>
    <cellStyle name="Comma 2 26" xfId="57627" hidden="1" xr:uid="{655FD876-580E-4430-BEB7-E99DCE7F9A9F}"/>
    <cellStyle name="Comma 2 26" xfId="58136" hidden="1" xr:uid="{29F86A90-5AC8-4719-8425-1D08E97D1480}"/>
    <cellStyle name="Comma 2 26" xfId="58307" hidden="1" xr:uid="{92F32CB3-9DCB-4E90-B5EE-0423834A0E92}"/>
    <cellStyle name="Comma 2 26" xfId="58857" hidden="1" xr:uid="{863AFC61-94A3-4D69-A99E-71441807CD39}"/>
    <cellStyle name="Comma 2 26" xfId="59028" hidden="1" xr:uid="{6E253727-23B1-4885-B156-15BA632F2EA5}"/>
    <cellStyle name="Comma 2 26" xfId="59321" hidden="1" xr:uid="{D6963B16-99F0-40FA-8628-565CF26B5D41}"/>
    <cellStyle name="Comma 2 26" xfId="59982" hidden="1" xr:uid="{30876C91-E371-4767-916E-57E8205D538E}"/>
    <cellStyle name="Comma 2 26" xfId="60518" hidden="1" xr:uid="{2F0934EF-AD0A-43FF-8FDF-E853202BF863}"/>
    <cellStyle name="Comma 2 26" xfId="60689" hidden="1" xr:uid="{20A195E2-EC10-4147-8937-0811E0E65C8F}"/>
    <cellStyle name="Comma 2 26" xfId="60982" hidden="1" xr:uid="{96A8FC1C-FD07-428D-97A5-F020A1713016}"/>
    <cellStyle name="Comma 2 26" xfId="61628" hidden="1" xr:uid="{2A9759F3-112F-400D-803E-D4AB1FBD63EF}"/>
    <cellStyle name="Comma 2 26" xfId="62153" hidden="1" xr:uid="{00C1ED3A-DC6A-458C-BAB8-E6EC9699B661}"/>
    <cellStyle name="Comma 2 26" xfId="62324" hidden="1" xr:uid="{39FD1F08-452F-44FA-8BD8-AD17F0FA39EE}"/>
    <cellStyle name="Comma 2 26" xfId="62617" hidden="1" xr:uid="{2884E885-B391-4DAE-8049-F526613A6EBA}"/>
    <cellStyle name="Comma 2 26" xfId="63210" hidden="1" xr:uid="{9AAA2449-699A-480E-9C5C-9D0518A6A337}"/>
    <cellStyle name="Comma 2 26" xfId="63675" hidden="1" xr:uid="{7E1FC47D-630A-4BD4-8D71-35DFEC64AE8B}"/>
    <cellStyle name="Comma 2 26" xfId="63835" hidden="1" xr:uid="{A0C4D267-A6C2-4AE3-96D6-8D7BD7CC7079}"/>
    <cellStyle name="Comma 2 27" xfId="473" hidden="1" xr:uid="{00000000-0005-0000-0000-0000DC010000}"/>
    <cellStyle name="Comma 2 27" xfId="1132" hidden="1" xr:uid="{00000000-0005-0000-0000-00006F040000}"/>
    <cellStyle name="Comma 2 27" xfId="1696" hidden="1" xr:uid="{00000000-0005-0000-0000-0000A3060000}"/>
    <cellStyle name="Comma 2 27" xfId="1848" hidden="1" xr:uid="{00000000-0005-0000-0000-00003B070000}"/>
    <cellStyle name="Comma 2 27" xfId="2143" hidden="1" xr:uid="{00000000-0005-0000-0000-000062080000}"/>
    <cellStyle name="Comma 2 27" xfId="4264" hidden="1" xr:uid="{00000000-0005-0000-0000-0000AB100000}"/>
    <cellStyle name="Comma 2 27" xfId="4925" hidden="1" xr:uid="{00000000-0005-0000-0000-000040130000}"/>
    <cellStyle name="Comma 2 27" xfId="5493" hidden="1" xr:uid="{00000000-0005-0000-0000-000078150000}"/>
    <cellStyle name="Comma 2 27" xfId="5650" hidden="1" xr:uid="{00000000-0005-0000-0000-000015160000}"/>
    <cellStyle name="Comma 2 27" xfId="5945" hidden="1" xr:uid="{00000000-0005-0000-0000-00003C170000}"/>
    <cellStyle name="Comma 2 27" xfId="6466" hidden="1" xr:uid="{00000000-0005-0000-0000-000045190000}"/>
    <cellStyle name="Comma 2 27" xfId="6483" hidden="1" xr:uid="{00000000-0005-0000-0000-000056190000}"/>
    <cellStyle name="Comma 2 27" xfId="6800" hidden="1" xr:uid="{00000000-0005-0000-0000-0000931A0000}"/>
    <cellStyle name="Comma 2 27" xfId="7144" hidden="1" xr:uid="{00000000-0005-0000-0000-0000EB1B0000}"/>
    <cellStyle name="Comma 2 27" xfId="7437" hidden="1" xr:uid="{00000000-0005-0000-0000-0000101D0000}"/>
    <cellStyle name="Comma 2 27" xfId="7712" hidden="1" xr:uid="{00000000-0005-0000-0000-0000231E0000}"/>
    <cellStyle name="Comma 2 27" xfId="7869" hidden="1" xr:uid="{00000000-0005-0000-0000-0000C01E0000}"/>
    <cellStyle name="Comma 2 27" xfId="8164" hidden="1" xr:uid="{00000000-0005-0000-0000-0000E71F0000}"/>
    <cellStyle name="Comma 2 27" xfId="8900" hidden="1" xr:uid="{00000000-0005-0000-0000-0000C7220000}"/>
    <cellStyle name="Comma 2 27" xfId="9193" hidden="1" xr:uid="{00000000-0005-0000-0000-0000EC230000}"/>
    <cellStyle name="Comma 2 27" xfId="9468" hidden="1" xr:uid="{00000000-0005-0000-0000-0000FF240000}"/>
    <cellStyle name="Comma 2 27" xfId="9625" hidden="1" xr:uid="{00000000-0005-0000-0000-00009C250000}"/>
    <cellStyle name="Comma 2 27" xfId="9920" hidden="1" xr:uid="{00000000-0005-0000-0000-0000C3260000}"/>
    <cellStyle name="Comma 2 27" xfId="10656" hidden="1" xr:uid="{00000000-0005-0000-0000-0000A3290000}"/>
    <cellStyle name="Comma 2 27" xfId="10949" hidden="1" xr:uid="{00000000-0005-0000-0000-0000C82A0000}"/>
    <cellStyle name="Comma 2 27" xfId="11224" hidden="1" xr:uid="{00000000-0005-0000-0000-0000DB2B0000}"/>
    <cellStyle name="Comma 2 27" xfId="11381" hidden="1" xr:uid="{00000000-0005-0000-0000-0000782C0000}"/>
    <cellStyle name="Comma 2 27" xfId="11676" hidden="1" xr:uid="{00000000-0005-0000-0000-00009F2D0000}"/>
    <cellStyle name="Comma 2 27" xfId="12412" hidden="1" xr:uid="{00000000-0005-0000-0000-00007F300000}"/>
    <cellStyle name="Comma 2 27" xfId="12705" hidden="1" xr:uid="{00000000-0005-0000-0000-0000A4310000}"/>
    <cellStyle name="Comma 2 27" xfId="12980" hidden="1" xr:uid="{00000000-0005-0000-0000-0000B7320000}"/>
    <cellStyle name="Comma 2 27" xfId="13137" hidden="1" xr:uid="{00000000-0005-0000-0000-000054330000}"/>
    <cellStyle name="Comma 2 27" xfId="13432" hidden="1" xr:uid="{00000000-0005-0000-0000-00007B340000}"/>
    <cellStyle name="Comma 2 27" xfId="14168" hidden="1" xr:uid="{00000000-0005-0000-0000-00005B370000}"/>
    <cellStyle name="Comma 2 27" xfId="14461" hidden="1" xr:uid="{00000000-0005-0000-0000-000080380000}"/>
    <cellStyle name="Comma 2 27" xfId="14736" hidden="1" xr:uid="{00000000-0005-0000-0000-000093390000}"/>
    <cellStyle name="Comma 2 27" xfId="14893" hidden="1" xr:uid="{00000000-0005-0000-0000-0000303A0000}"/>
    <cellStyle name="Comma 2 27" xfId="15188" hidden="1" xr:uid="{00000000-0005-0000-0000-0000573B0000}"/>
    <cellStyle name="Comma 2 27" xfId="15921" hidden="1" xr:uid="{00000000-0005-0000-0000-0000343E0000}"/>
    <cellStyle name="Comma 2 27" xfId="16214" hidden="1" xr:uid="{00000000-0005-0000-0000-0000593F0000}"/>
    <cellStyle name="Comma 2 27" xfId="16489" hidden="1" xr:uid="{00000000-0005-0000-0000-00006C400000}"/>
    <cellStyle name="Comma 2 27" xfId="16646" hidden="1" xr:uid="{00000000-0005-0000-0000-000009410000}"/>
    <cellStyle name="Comma 2 27" xfId="16941" hidden="1" xr:uid="{00000000-0005-0000-0000-000030420000}"/>
    <cellStyle name="Comma 2 27" xfId="17671" hidden="1" xr:uid="{00000000-0005-0000-0000-00000A450000}"/>
    <cellStyle name="Comma 2 27" xfId="17964" hidden="1" xr:uid="{00000000-0005-0000-0000-00002F460000}"/>
    <cellStyle name="Comma 2 27" xfId="18239" hidden="1" xr:uid="{00000000-0005-0000-0000-000042470000}"/>
    <cellStyle name="Comma 2 27" xfId="18396" hidden="1" xr:uid="{00000000-0005-0000-0000-0000DF470000}"/>
    <cellStyle name="Comma 2 27" xfId="18691" hidden="1" xr:uid="{00000000-0005-0000-0000-000006490000}"/>
    <cellStyle name="Comma 2 27" xfId="19416" hidden="1" xr:uid="{00000000-0005-0000-0000-0000DB4B0000}"/>
    <cellStyle name="Comma 2 27" xfId="19708" hidden="1" xr:uid="{00000000-0005-0000-0000-0000FF4C0000}"/>
    <cellStyle name="Comma 2 27" xfId="19983" hidden="1" xr:uid="{00000000-0005-0000-0000-0000124E0000}"/>
    <cellStyle name="Comma 2 27" xfId="20140" hidden="1" xr:uid="{00000000-0005-0000-0000-0000AF4E0000}"/>
    <cellStyle name="Comma 2 27" xfId="20435" hidden="1" xr:uid="{00000000-0005-0000-0000-0000D64F0000}"/>
    <cellStyle name="Comma 2 27" xfId="21154" hidden="1" xr:uid="{00000000-0005-0000-0000-0000A5520000}"/>
    <cellStyle name="Comma 2 27" xfId="21444" hidden="1" xr:uid="{00000000-0005-0000-0000-0000C7530000}"/>
    <cellStyle name="Comma 2 27" xfId="21717" hidden="1" xr:uid="{00000000-0005-0000-0000-0000D8540000}"/>
    <cellStyle name="Comma 2 27" xfId="21874" hidden="1" xr:uid="{00000000-0005-0000-0000-000075550000}"/>
    <cellStyle name="Comma 2 27" xfId="22169" hidden="1" xr:uid="{00000000-0005-0000-0000-00009C560000}"/>
    <cellStyle name="Comma 2 27" xfId="22882" hidden="1" xr:uid="{00000000-0005-0000-0000-000065590000}"/>
    <cellStyle name="Comma 2 27" xfId="23171" hidden="1" xr:uid="{00000000-0005-0000-0000-0000865A0000}"/>
    <cellStyle name="Comma 2 27" xfId="23441" hidden="1" xr:uid="{00000000-0005-0000-0000-0000945B0000}"/>
    <cellStyle name="Comma 2 27" xfId="23598" hidden="1" xr:uid="{00000000-0005-0000-0000-0000315C0000}"/>
    <cellStyle name="Comma 2 27" xfId="23893" hidden="1" xr:uid="{00000000-0005-0000-0000-0000585D0000}"/>
    <cellStyle name="Comma 2 27" xfId="24595" hidden="1" xr:uid="{00000000-0005-0000-0000-000016600000}"/>
    <cellStyle name="Comma 2 27" xfId="24881" hidden="1" xr:uid="{00000000-0005-0000-0000-000034610000}"/>
    <cellStyle name="Comma 2 27" xfId="25148" hidden="1" xr:uid="{00000000-0005-0000-0000-00003F620000}"/>
    <cellStyle name="Comma 2 27" xfId="25305" hidden="1" xr:uid="{00000000-0005-0000-0000-0000DC620000}"/>
    <cellStyle name="Comma 2 27" xfId="25600" hidden="1" xr:uid="{00000000-0005-0000-0000-000003640000}"/>
    <cellStyle name="Comma 2 27" xfId="26292" hidden="1" xr:uid="{00000000-0005-0000-0000-0000B7660000}"/>
    <cellStyle name="Comma 2 27" xfId="26577" hidden="1" xr:uid="{00000000-0005-0000-0000-0000D4670000}"/>
    <cellStyle name="Comma 2 27" xfId="26842" hidden="1" xr:uid="{00000000-0005-0000-0000-0000DD680000}"/>
    <cellStyle name="Comma 2 27" xfId="26999" hidden="1" xr:uid="{00000000-0005-0000-0000-00007A690000}"/>
    <cellStyle name="Comma 2 27" xfId="27294" hidden="1" xr:uid="{00000000-0005-0000-0000-0000A16A0000}"/>
    <cellStyle name="Comma 2 27" xfId="27967" hidden="1" xr:uid="{00000000-0005-0000-0000-0000426D0000}"/>
    <cellStyle name="Comma 2 27" xfId="28503" hidden="1" xr:uid="{00000000-0005-0000-0000-00005A6F0000}"/>
    <cellStyle name="Comma 2 27" xfId="28660" hidden="1" xr:uid="{00000000-0005-0000-0000-0000F76F0000}"/>
    <cellStyle name="Comma 2 27" xfId="28955" hidden="1" xr:uid="{00000000-0005-0000-0000-00001E710000}"/>
    <cellStyle name="Comma 2 27" xfId="29613" hidden="1" xr:uid="{00000000-0005-0000-0000-0000B0730000}"/>
    <cellStyle name="Comma 2 27" xfId="30138" hidden="1" xr:uid="{00000000-0005-0000-0000-0000BD750000}"/>
    <cellStyle name="Comma 2 27" xfId="30295" hidden="1" xr:uid="{00000000-0005-0000-0000-00005A760000}"/>
    <cellStyle name="Comma 2 27" xfId="30590" hidden="1" xr:uid="{00000000-0005-0000-0000-000081770000}"/>
    <cellStyle name="Comma 2 27" xfId="31195" hidden="1" xr:uid="{00000000-0005-0000-0000-0000DE790000}"/>
    <cellStyle name="Comma 2 27" xfId="31660" hidden="1" xr:uid="{00000000-0005-0000-0000-0000AF7B0000}"/>
    <cellStyle name="Comma 2 27" xfId="31806" hidden="1" xr:uid="{00000000-0005-0000-0000-0000417C0000}"/>
    <cellStyle name="Comma 2 27" xfId="32526" hidden="1" xr:uid="{714F5F38-6E1B-4193-9A90-AF870C7AFB30}"/>
    <cellStyle name="Comma 2 27" xfId="33168" hidden="1" xr:uid="{978DAEEA-AE5D-4966-A294-B05B9BE68A30}"/>
    <cellStyle name="Comma 2 27" xfId="33729" hidden="1" xr:uid="{AA1E3696-65EC-4EDF-B383-E3F59FC6D5AF}"/>
    <cellStyle name="Comma 2 27" xfId="33878" hidden="1" xr:uid="{79EFD678-4F57-4E7D-8F88-EA9637A6086E}"/>
    <cellStyle name="Comma 2 27" xfId="34173" hidden="1" xr:uid="{F99B0232-C57C-479E-AE48-C94A8C3D2B09}"/>
    <cellStyle name="Comma 2 27" xfId="36283" hidden="1" xr:uid="{D0206271-F4A6-44CF-86CE-859EE444C427}"/>
    <cellStyle name="Comma 2 27" xfId="36944" hidden="1" xr:uid="{9FDEACDD-0764-45F0-B318-763C26693986}"/>
    <cellStyle name="Comma 2 27" xfId="37512" hidden="1" xr:uid="{8B35EC9F-72E6-40F8-A492-97ACFCFDDBD7}"/>
    <cellStyle name="Comma 2 27" xfId="37669" hidden="1" xr:uid="{ACD5A091-AAF6-4D03-9E41-275803C2E86F}"/>
    <cellStyle name="Comma 2 27" xfId="37964" hidden="1" xr:uid="{E33A3F39-F985-4051-BA6E-CEBC6A21643A}"/>
    <cellStyle name="Comma 2 27" xfId="38485" hidden="1" xr:uid="{350A25E4-5411-482C-9E91-EB110391EE62}"/>
    <cellStyle name="Comma 2 27" xfId="38502" hidden="1" xr:uid="{E1826AAC-5ACD-4B71-A22A-CE7C3C230BD2}"/>
    <cellStyle name="Comma 2 27" xfId="38819" hidden="1" xr:uid="{EB29556B-AFE9-4F09-9AF4-4029E6E3E9A3}"/>
    <cellStyle name="Comma 2 27" xfId="39163" hidden="1" xr:uid="{AFFFF5E1-CC6C-4C4D-A2D3-0672BF4874EB}"/>
    <cellStyle name="Comma 2 27" xfId="39456" hidden="1" xr:uid="{24EA1833-4EC3-40FE-B355-E6DA48942B89}"/>
    <cellStyle name="Comma 2 27" xfId="39731" hidden="1" xr:uid="{43865DA9-B32C-477D-A4D9-7347E9A3B28F}"/>
    <cellStyle name="Comma 2 27" xfId="39888" hidden="1" xr:uid="{988649AF-93D0-4A23-AA79-0F1C838C912E}"/>
    <cellStyle name="Comma 2 27" xfId="40183" hidden="1" xr:uid="{623A1F30-B623-4431-8F88-C635F76DC31D}"/>
    <cellStyle name="Comma 2 27" xfId="40919" hidden="1" xr:uid="{A4B68A96-58F6-4CC3-93D3-C249795472CE}"/>
    <cellStyle name="Comma 2 27" xfId="41212" hidden="1" xr:uid="{B4DFCC97-FC28-40E8-A268-91A4366B8BE3}"/>
    <cellStyle name="Comma 2 27" xfId="41487" hidden="1" xr:uid="{749EB332-382E-493A-A4A0-BEA584AB091E}"/>
    <cellStyle name="Comma 2 27" xfId="41644" hidden="1" xr:uid="{F388F398-A080-40D0-B20E-F652011DE505}"/>
    <cellStyle name="Comma 2 27" xfId="41939" hidden="1" xr:uid="{0E1CDF78-57F9-4FDE-A19A-9D36B9F9476F}"/>
    <cellStyle name="Comma 2 27" xfId="42675" hidden="1" xr:uid="{8648F92B-6846-45C1-B184-426119E4AF09}"/>
    <cellStyle name="Comma 2 27" xfId="42968" hidden="1" xr:uid="{2FF43881-E604-4FAA-9CE6-2E3BFBDCA08D}"/>
    <cellStyle name="Comma 2 27" xfId="43243" hidden="1" xr:uid="{EE8FD072-0CF8-41D0-999A-58B0629049AB}"/>
    <cellStyle name="Comma 2 27" xfId="43400" hidden="1" xr:uid="{A0D85AFA-AA49-4C25-A58F-51E6C0DEAF1E}"/>
    <cellStyle name="Comma 2 27" xfId="43695" hidden="1" xr:uid="{ED11600E-E221-432B-99AF-A913A36EE0D7}"/>
    <cellStyle name="Comma 2 27" xfId="44431" hidden="1" xr:uid="{64410935-AEFF-413A-BFB1-478BFF0F3252}"/>
    <cellStyle name="Comma 2 27" xfId="44724" hidden="1" xr:uid="{498E7767-08E9-44A6-9ACF-0B04719D50BF}"/>
    <cellStyle name="Comma 2 27" xfId="44999" hidden="1" xr:uid="{4710F042-031E-4040-B5F6-292A13B5A185}"/>
    <cellStyle name="Comma 2 27" xfId="45156" hidden="1" xr:uid="{68F2CD1A-10AE-4122-8B84-58E00426CC24}"/>
    <cellStyle name="Comma 2 27" xfId="45451" hidden="1" xr:uid="{FBF16A0A-015A-4A1B-9449-DD14FED5CEA8}"/>
    <cellStyle name="Comma 2 27" xfId="46187" hidden="1" xr:uid="{E3D3A1A0-CCD1-4AEC-826A-C343D39EE482}"/>
    <cellStyle name="Comma 2 27" xfId="46480" hidden="1" xr:uid="{611D9A87-4B02-4720-A93E-8AE91E59BD0D}"/>
    <cellStyle name="Comma 2 27" xfId="46755" hidden="1" xr:uid="{B580CF8C-2114-4C08-8E60-2DE8084CF203}"/>
    <cellStyle name="Comma 2 27" xfId="46912" hidden="1" xr:uid="{03FF9129-4F87-468F-986E-E29F85D4B650}"/>
    <cellStyle name="Comma 2 27" xfId="47207" hidden="1" xr:uid="{B9377447-2DD7-486F-AB51-9558D488B9F2}"/>
    <cellStyle name="Comma 2 27" xfId="47940" hidden="1" xr:uid="{ED7114D5-6F6F-44E2-B442-F9414A5A616E}"/>
    <cellStyle name="Comma 2 27" xfId="48233" hidden="1" xr:uid="{309EE7DA-CFE3-48BC-B5E0-703BA045E4F9}"/>
    <cellStyle name="Comma 2 27" xfId="48508" hidden="1" xr:uid="{F0A85EBA-AB79-4834-BA97-FB9690B77456}"/>
    <cellStyle name="Comma 2 27" xfId="48665" hidden="1" xr:uid="{D2AD6199-4CEE-49D3-91B3-308B2A8F93A0}"/>
    <cellStyle name="Comma 2 27" xfId="48960" hidden="1" xr:uid="{15436513-5981-4907-ADD5-6BE29EC6BCC0}"/>
    <cellStyle name="Comma 2 27" xfId="49690" hidden="1" xr:uid="{3B124B39-BBEB-4EE7-A71E-FF12CEAEB4E5}"/>
    <cellStyle name="Comma 2 27" xfId="49983" hidden="1" xr:uid="{9678B183-1CC4-4462-B706-3C8392A44135}"/>
    <cellStyle name="Comma 2 27" xfId="50258" hidden="1" xr:uid="{6085E974-79E8-49DE-A788-2E4DFE85D3D1}"/>
    <cellStyle name="Comma 2 27" xfId="50415" hidden="1" xr:uid="{8F26BFDB-4627-41C2-9878-7A080DD99B9F}"/>
    <cellStyle name="Comma 2 27" xfId="50710" hidden="1" xr:uid="{9815882A-CE76-4EA0-A69B-D4637396FC96}"/>
    <cellStyle name="Comma 2 27" xfId="51435" hidden="1" xr:uid="{C2693568-0F3E-401F-99E3-B0D0C2CFF2B4}"/>
    <cellStyle name="Comma 2 27" xfId="51727" hidden="1" xr:uid="{6C094E7D-6A5C-45D0-B642-A4BEE306512C}"/>
    <cellStyle name="Comma 2 27" xfId="52002" hidden="1" xr:uid="{D343726E-544E-414F-9F16-31A94B4CAFFC}"/>
    <cellStyle name="Comma 2 27" xfId="52159" hidden="1" xr:uid="{5F9B4ECD-7516-4CAC-94AC-693137581135}"/>
    <cellStyle name="Comma 2 27" xfId="52454" hidden="1" xr:uid="{467781F2-343D-48D1-AD3F-F0843D4A72BF}"/>
    <cellStyle name="Comma 2 27" xfId="53173" hidden="1" xr:uid="{46A86FF3-FB32-4A4B-A73B-C549B2BD0668}"/>
    <cellStyle name="Comma 2 27" xfId="53463" hidden="1" xr:uid="{C1B43A03-D486-470F-B0F4-BF1C7797ACB7}"/>
    <cellStyle name="Comma 2 27" xfId="53736" hidden="1" xr:uid="{95FAB48B-15C8-49CF-9959-EA19BE23091C}"/>
    <cellStyle name="Comma 2 27" xfId="53893" hidden="1" xr:uid="{7ECB2315-FABE-49F7-9981-AF1C9CA2B5B8}"/>
    <cellStyle name="Comma 2 27" xfId="54188" hidden="1" xr:uid="{0B4398A7-F174-4DF5-AC56-26E2D0C97845}"/>
    <cellStyle name="Comma 2 27" xfId="54901" hidden="1" xr:uid="{286EA9F0-0914-4F7F-849B-0991D2FAFB9E}"/>
    <cellStyle name="Comma 2 27" xfId="55190" hidden="1" xr:uid="{79FA2BA1-7329-4385-BF8D-E0B248DD92A7}"/>
    <cellStyle name="Comma 2 27" xfId="55460" hidden="1" xr:uid="{7F3AADB1-7AF0-4648-A3E8-32A3BEB609F8}"/>
    <cellStyle name="Comma 2 27" xfId="55617" hidden="1" xr:uid="{4261FC8C-6949-4370-AC0D-50AF6EAE5568}"/>
    <cellStyle name="Comma 2 27" xfId="55912" hidden="1" xr:uid="{433E5E7F-7E0A-40DC-94B9-A7813B9A0353}"/>
    <cellStyle name="Comma 2 27" xfId="56614" hidden="1" xr:uid="{E5CCCC08-5BB6-4529-BE80-86ACB8833804}"/>
    <cellStyle name="Comma 2 27" xfId="56900" hidden="1" xr:uid="{7EF655D1-04D1-4E5B-B05B-EEFC21E098BF}"/>
    <cellStyle name="Comma 2 27" xfId="57167" hidden="1" xr:uid="{E2D2C946-7952-4B1D-B24B-A4F780592138}"/>
    <cellStyle name="Comma 2 27" xfId="57324" hidden="1" xr:uid="{592E4DBC-16F1-4F85-9D48-79AAD2CD1D8C}"/>
    <cellStyle name="Comma 2 27" xfId="57619" hidden="1" xr:uid="{B3587D8A-9934-4455-BAAC-58575A2F1D60}"/>
    <cellStyle name="Comma 2 27" xfId="58311" hidden="1" xr:uid="{502E5343-17F7-4396-96C4-9E8FAAB3EAF4}"/>
    <cellStyle name="Comma 2 27" xfId="58596" hidden="1" xr:uid="{15E4F44D-FD56-4D0F-90FA-710CC230ED22}"/>
    <cellStyle name="Comma 2 27" xfId="58861" hidden="1" xr:uid="{C3525D8E-C69C-4A98-BCAD-0A935751A6EC}"/>
    <cellStyle name="Comma 2 27" xfId="59018" hidden="1" xr:uid="{DC043550-58FB-4BC9-B935-8E9934DA3313}"/>
    <cellStyle name="Comma 2 27" xfId="59313" hidden="1" xr:uid="{A8CF5A2A-AEAD-4941-AFA4-2D04571835B3}"/>
    <cellStyle name="Comma 2 27" xfId="59986" hidden="1" xr:uid="{E57108B4-1D50-4F82-AF09-DEB38DFAD97D}"/>
    <cellStyle name="Comma 2 27" xfId="60522" hidden="1" xr:uid="{3627D4A4-CBC5-478E-9C9D-4F9933FCCFD3}"/>
    <cellStyle name="Comma 2 27" xfId="60679" hidden="1" xr:uid="{19CAEA25-3B05-4B13-9CDC-EE30B886F85C}"/>
    <cellStyle name="Comma 2 27" xfId="60974" hidden="1" xr:uid="{B8AAA184-5340-4F9D-A402-122AFE5A3B44}"/>
    <cellStyle name="Comma 2 27" xfId="61632" hidden="1" xr:uid="{7AE11DF5-A530-4D1B-B3CF-AAB735B15200}"/>
    <cellStyle name="Comma 2 27" xfId="62157" hidden="1" xr:uid="{526EDCFB-F6C6-46F3-B215-CAEE55CF1659}"/>
    <cellStyle name="Comma 2 27" xfId="62314" hidden="1" xr:uid="{C1E1D556-ACF3-4927-81D6-36614B83CD42}"/>
    <cellStyle name="Comma 2 27" xfId="62609" hidden="1" xr:uid="{12D9A462-F020-4BCC-BB84-10C024377776}"/>
    <cellStyle name="Comma 2 27" xfId="63214" hidden="1" xr:uid="{2ADB8A3A-77D6-4B09-8F0D-189E92CA485B}"/>
    <cellStyle name="Comma 2 27" xfId="63679" hidden="1" xr:uid="{18631DEB-8DF7-490E-ABF9-E274583CEB0A}"/>
    <cellStyle name="Comma 2 27" xfId="63825" hidden="1" xr:uid="{F1BB86A3-D09E-47D6-BED9-E77EFB93C296}"/>
    <cellStyle name="Comma 2 28" xfId="476" hidden="1" xr:uid="{00000000-0005-0000-0000-0000DF010000}"/>
    <cellStyle name="Comma 2 28" xfId="1135" hidden="1" xr:uid="{00000000-0005-0000-0000-000072040000}"/>
    <cellStyle name="Comma 2 28" xfId="1699" hidden="1" xr:uid="{00000000-0005-0000-0000-0000A6060000}"/>
    <cellStyle name="Comma 2 28" xfId="1838" hidden="1" xr:uid="{00000000-0005-0000-0000-000031070000}"/>
    <cellStyle name="Comma 2 28" xfId="2135" hidden="1" xr:uid="{00000000-0005-0000-0000-00005A080000}"/>
    <cellStyle name="Comma 2 28" xfId="4267" hidden="1" xr:uid="{00000000-0005-0000-0000-0000AE100000}"/>
    <cellStyle name="Comma 2 28" xfId="4928" hidden="1" xr:uid="{00000000-0005-0000-0000-000043130000}"/>
    <cellStyle name="Comma 2 28" xfId="5496" hidden="1" xr:uid="{00000000-0005-0000-0000-00007B150000}"/>
    <cellStyle name="Comma 2 28" xfId="5640" hidden="1" xr:uid="{00000000-0005-0000-0000-00000B160000}"/>
    <cellStyle name="Comma 2 28" xfId="5937" hidden="1" xr:uid="{00000000-0005-0000-0000-000034170000}"/>
    <cellStyle name="Comma 2 28" xfId="6486" hidden="1" xr:uid="{00000000-0005-0000-0000-000059190000}"/>
    <cellStyle name="Comma 2 28" xfId="7147" hidden="1" xr:uid="{00000000-0005-0000-0000-0000EE1B0000}"/>
    <cellStyle name="Comma 2 28" xfId="7463" hidden="1" xr:uid="{00000000-0005-0000-0000-00002A1D0000}"/>
    <cellStyle name="Comma 2 28" xfId="7715" hidden="1" xr:uid="{00000000-0005-0000-0000-0000261E0000}"/>
    <cellStyle name="Comma 2 28" xfId="7859" hidden="1" xr:uid="{00000000-0005-0000-0000-0000B61E0000}"/>
    <cellStyle name="Comma 2 28" xfId="8156" hidden="1" xr:uid="{00000000-0005-0000-0000-0000DF1F0000}"/>
    <cellStyle name="Comma 2 28" xfId="8903" hidden="1" xr:uid="{00000000-0005-0000-0000-0000CA220000}"/>
    <cellStyle name="Comma 2 28" xfId="9219" hidden="1" xr:uid="{00000000-0005-0000-0000-000006240000}"/>
    <cellStyle name="Comma 2 28" xfId="9471" hidden="1" xr:uid="{00000000-0005-0000-0000-000002250000}"/>
    <cellStyle name="Comma 2 28" xfId="9615" hidden="1" xr:uid="{00000000-0005-0000-0000-000092250000}"/>
    <cellStyle name="Comma 2 28" xfId="9912" hidden="1" xr:uid="{00000000-0005-0000-0000-0000BB260000}"/>
    <cellStyle name="Comma 2 28" xfId="10659" hidden="1" xr:uid="{00000000-0005-0000-0000-0000A6290000}"/>
    <cellStyle name="Comma 2 28" xfId="10975" hidden="1" xr:uid="{00000000-0005-0000-0000-0000E22A0000}"/>
    <cellStyle name="Comma 2 28" xfId="11227" hidden="1" xr:uid="{00000000-0005-0000-0000-0000DE2B0000}"/>
    <cellStyle name="Comma 2 28" xfId="11371" hidden="1" xr:uid="{00000000-0005-0000-0000-00006E2C0000}"/>
    <cellStyle name="Comma 2 28" xfId="11668" hidden="1" xr:uid="{00000000-0005-0000-0000-0000972D0000}"/>
    <cellStyle name="Comma 2 28" xfId="12415" hidden="1" xr:uid="{00000000-0005-0000-0000-000082300000}"/>
    <cellStyle name="Comma 2 28" xfId="12731" hidden="1" xr:uid="{00000000-0005-0000-0000-0000BE310000}"/>
    <cellStyle name="Comma 2 28" xfId="12983" hidden="1" xr:uid="{00000000-0005-0000-0000-0000BA320000}"/>
    <cellStyle name="Comma 2 28" xfId="13127" hidden="1" xr:uid="{00000000-0005-0000-0000-00004A330000}"/>
    <cellStyle name="Comma 2 28" xfId="13424" hidden="1" xr:uid="{00000000-0005-0000-0000-000073340000}"/>
    <cellStyle name="Comma 2 28" xfId="14171" hidden="1" xr:uid="{00000000-0005-0000-0000-00005E370000}"/>
    <cellStyle name="Comma 2 28" xfId="14487" hidden="1" xr:uid="{00000000-0005-0000-0000-00009A380000}"/>
    <cellStyle name="Comma 2 28" xfId="14739" hidden="1" xr:uid="{00000000-0005-0000-0000-000096390000}"/>
    <cellStyle name="Comma 2 28" xfId="14883" hidden="1" xr:uid="{00000000-0005-0000-0000-0000263A0000}"/>
    <cellStyle name="Comma 2 28" xfId="15180" hidden="1" xr:uid="{00000000-0005-0000-0000-00004F3B0000}"/>
    <cellStyle name="Comma 2 28" xfId="15924" hidden="1" xr:uid="{00000000-0005-0000-0000-0000373E0000}"/>
    <cellStyle name="Comma 2 28" xfId="16240" hidden="1" xr:uid="{00000000-0005-0000-0000-0000733F0000}"/>
    <cellStyle name="Comma 2 28" xfId="16492" hidden="1" xr:uid="{00000000-0005-0000-0000-00006F400000}"/>
    <cellStyle name="Comma 2 28" xfId="16636" hidden="1" xr:uid="{00000000-0005-0000-0000-0000FF400000}"/>
    <cellStyle name="Comma 2 28" xfId="16933" hidden="1" xr:uid="{00000000-0005-0000-0000-000028420000}"/>
    <cellStyle name="Comma 2 28" xfId="17674" hidden="1" xr:uid="{00000000-0005-0000-0000-00000D450000}"/>
    <cellStyle name="Comma 2 28" xfId="17990" hidden="1" xr:uid="{00000000-0005-0000-0000-000049460000}"/>
    <cellStyle name="Comma 2 28" xfId="18242" hidden="1" xr:uid="{00000000-0005-0000-0000-000045470000}"/>
    <cellStyle name="Comma 2 28" xfId="18386" hidden="1" xr:uid="{00000000-0005-0000-0000-0000D5470000}"/>
    <cellStyle name="Comma 2 28" xfId="18683" hidden="1" xr:uid="{00000000-0005-0000-0000-0000FE480000}"/>
    <cellStyle name="Comma 2 28" xfId="19419" hidden="1" xr:uid="{00000000-0005-0000-0000-0000DE4B0000}"/>
    <cellStyle name="Comma 2 28" xfId="19734" hidden="1" xr:uid="{00000000-0005-0000-0000-0000194D0000}"/>
    <cellStyle name="Comma 2 28" xfId="19986" hidden="1" xr:uid="{00000000-0005-0000-0000-0000154E0000}"/>
    <cellStyle name="Comma 2 28" xfId="20130" hidden="1" xr:uid="{00000000-0005-0000-0000-0000A54E0000}"/>
    <cellStyle name="Comma 2 28" xfId="20427" hidden="1" xr:uid="{00000000-0005-0000-0000-0000CE4F0000}"/>
    <cellStyle name="Comma 2 28" xfId="21157" hidden="1" xr:uid="{00000000-0005-0000-0000-0000A8520000}"/>
    <cellStyle name="Comma 2 28" xfId="21470" hidden="1" xr:uid="{00000000-0005-0000-0000-0000E1530000}"/>
    <cellStyle name="Comma 2 28" xfId="21720" hidden="1" xr:uid="{00000000-0005-0000-0000-0000DB540000}"/>
    <cellStyle name="Comma 2 28" xfId="21864" hidden="1" xr:uid="{00000000-0005-0000-0000-00006B550000}"/>
    <cellStyle name="Comma 2 28" xfId="22161" hidden="1" xr:uid="{00000000-0005-0000-0000-000094560000}"/>
    <cellStyle name="Comma 2 28" xfId="22885" hidden="1" xr:uid="{00000000-0005-0000-0000-000068590000}"/>
    <cellStyle name="Comma 2 28" xfId="23196" hidden="1" xr:uid="{00000000-0005-0000-0000-00009F5A0000}"/>
    <cellStyle name="Comma 2 28" xfId="23444" hidden="1" xr:uid="{00000000-0005-0000-0000-0000975B0000}"/>
    <cellStyle name="Comma 2 28" xfId="23588" hidden="1" xr:uid="{00000000-0005-0000-0000-0000275C0000}"/>
    <cellStyle name="Comma 2 28" xfId="23885" hidden="1" xr:uid="{00000000-0005-0000-0000-0000505D0000}"/>
    <cellStyle name="Comma 2 28" xfId="24598" hidden="1" xr:uid="{00000000-0005-0000-0000-000019600000}"/>
    <cellStyle name="Comma 2 28" xfId="24906" hidden="1" xr:uid="{00000000-0005-0000-0000-00004D610000}"/>
    <cellStyle name="Comma 2 28" xfId="25151" hidden="1" xr:uid="{00000000-0005-0000-0000-000042620000}"/>
    <cellStyle name="Comma 2 28" xfId="25295" hidden="1" xr:uid="{00000000-0005-0000-0000-0000D2620000}"/>
    <cellStyle name="Comma 2 28" xfId="25592" hidden="1" xr:uid="{00000000-0005-0000-0000-0000FB630000}"/>
    <cellStyle name="Comma 2 28" xfId="26295" hidden="1" xr:uid="{00000000-0005-0000-0000-0000BA660000}"/>
    <cellStyle name="Comma 2 28" xfId="26602" hidden="1" xr:uid="{00000000-0005-0000-0000-0000ED670000}"/>
    <cellStyle name="Comma 2 28" xfId="26845" hidden="1" xr:uid="{00000000-0005-0000-0000-0000E0680000}"/>
    <cellStyle name="Comma 2 28" xfId="26989" hidden="1" xr:uid="{00000000-0005-0000-0000-000070690000}"/>
    <cellStyle name="Comma 2 28" xfId="27286" hidden="1" xr:uid="{00000000-0005-0000-0000-0000996A0000}"/>
    <cellStyle name="Comma 2 28" xfId="27970" hidden="1" xr:uid="{00000000-0005-0000-0000-0000456D0000}"/>
    <cellStyle name="Comma 2 28" xfId="28270" hidden="1" xr:uid="{00000000-0005-0000-0000-0000716E0000}"/>
    <cellStyle name="Comma 2 28" xfId="28506" hidden="1" xr:uid="{00000000-0005-0000-0000-00005D6F0000}"/>
    <cellStyle name="Comma 2 28" xfId="28650" hidden="1" xr:uid="{00000000-0005-0000-0000-0000ED6F0000}"/>
    <cellStyle name="Comma 2 28" xfId="28947" hidden="1" xr:uid="{00000000-0005-0000-0000-000016710000}"/>
    <cellStyle name="Comma 2 28" xfId="29616" hidden="1" xr:uid="{00000000-0005-0000-0000-0000B3730000}"/>
    <cellStyle name="Comma 2 28" xfId="29908" hidden="1" xr:uid="{00000000-0005-0000-0000-0000D7740000}"/>
    <cellStyle name="Comma 2 28" xfId="30141" hidden="1" xr:uid="{00000000-0005-0000-0000-0000C0750000}"/>
    <cellStyle name="Comma 2 28" xfId="30285" hidden="1" xr:uid="{00000000-0005-0000-0000-000050760000}"/>
    <cellStyle name="Comma 2 28" xfId="30582" hidden="1" xr:uid="{00000000-0005-0000-0000-000079770000}"/>
    <cellStyle name="Comma 2 28" xfId="31198" hidden="1" xr:uid="{00000000-0005-0000-0000-0000E1790000}"/>
    <cellStyle name="Comma 2 28" xfId="31663" hidden="1" xr:uid="{00000000-0005-0000-0000-0000B27B0000}"/>
    <cellStyle name="Comma 2 28" xfId="31796" hidden="1" xr:uid="{00000000-0005-0000-0000-0000377C0000}"/>
    <cellStyle name="Comma 2 28" xfId="32529" hidden="1" xr:uid="{52C79009-9B18-4B57-A474-38183C2AC2DA}"/>
    <cellStyle name="Comma 2 28" xfId="33171" hidden="1" xr:uid="{31EB98E6-FDBC-4E4F-8E76-82077E681DC6}"/>
    <cellStyle name="Comma 2 28" xfId="33732" hidden="1" xr:uid="{B6AEF279-7C95-45AE-9621-92B03F552752}"/>
    <cellStyle name="Comma 2 28" xfId="33868" hidden="1" xr:uid="{95AC1280-2BE9-4ACB-A3F8-AED2DAA5B010}"/>
    <cellStyle name="Comma 2 28" xfId="34165" hidden="1" xr:uid="{2363EB94-2672-45CC-844E-E0C78E5F184A}"/>
    <cellStyle name="Comma 2 28" xfId="36286" hidden="1" xr:uid="{36812DE2-784C-4795-AA9D-171141BB3BB5}"/>
    <cellStyle name="Comma 2 28" xfId="36947" hidden="1" xr:uid="{390C3452-669C-4163-AD0C-74227C89AAA3}"/>
    <cellStyle name="Comma 2 28" xfId="37515" hidden="1" xr:uid="{2BD08E7F-BB94-4A52-AA1C-093504084609}"/>
    <cellStyle name="Comma 2 28" xfId="37659" hidden="1" xr:uid="{06E103C0-0A93-49CA-A9B7-C424B952DB9E}"/>
    <cellStyle name="Comma 2 28" xfId="37956" hidden="1" xr:uid="{563B2038-B236-4BAF-AE3A-5C1617D1A543}"/>
    <cellStyle name="Comma 2 28" xfId="38505" hidden="1" xr:uid="{DB90C45B-6E33-4D3E-A982-3AE8B6CA8515}"/>
    <cellStyle name="Comma 2 28" xfId="39166" hidden="1" xr:uid="{250CA0AC-72D3-4768-8AF5-11531662ADCE}"/>
    <cellStyle name="Comma 2 28" xfId="39482" hidden="1" xr:uid="{A41FDC48-1A4A-442F-B9F4-F777EE33DE51}"/>
    <cellStyle name="Comma 2 28" xfId="39734" hidden="1" xr:uid="{2ECDF51C-5BD1-468C-A457-D9AA30040AD6}"/>
    <cellStyle name="Comma 2 28" xfId="39878" hidden="1" xr:uid="{BD2F2ABB-6B22-4538-9DC7-9F2089F49B67}"/>
    <cellStyle name="Comma 2 28" xfId="40175" hidden="1" xr:uid="{90008EEC-A823-4253-BF14-1AE2B6B4D29A}"/>
    <cellStyle name="Comma 2 28" xfId="40922" hidden="1" xr:uid="{6DA30755-E82E-4D46-B9A2-26BD05310E57}"/>
    <cellStyle name="Comma 2 28" xfId="41238" hidden="1" xr:uid="{9722D4F2-30BA-4DC5-BEBC-C1B748586B68}"/>
    <cellStyle name="Comma 2 28" xfId="41490" hidden="1" xr:uid="{3D2B81AB-CD33-4068-89FD-CA3D26D8E430}"/>
    <cellStyle name="Comma 2 28" xfId="41634" hidden="1" xr:uid="{8874CB78-7D64-45F6-906B-1D72A0B98303}"/>
    <cellStyle name="Comma 2 28" xfId="41931" hidden="1" xr:uid="{882D1248-F397-4B84-8F62-031CE7A56B29}"/>
    <cellStyle name="Comma 2 28" xfId="42678" hidden="1" xr:uid="{593220C2-6519-49CD-A849-5ECA01B05D97}"/>
    <cellStyle name="Comma 2 28" xfId="42994" hidden="1" xr:uid="{154C60BE-C6EB-45B2-AB14-9FA498B73AD0}"/>
    <cellStyle name="Comma 2 28" xfId="43246" hidden="1" xr:uid="{65907D2B-5F7E-4726-9BDA-B3CDD1182679}"/>
    <cellStyle name="Comma 2 28" xfId="43390" hidden="1" xr:uid="{A2897886-EBF8-4C35-91DB-89A6AE64BCF0}"/>
    <cellStyle name="Comma 2 28" xfId="43687" hidden="1" xr:uid="{D1238071-165F-4B27-B861-0F5D1A41392F}"/>
    <cellStyle name="Comma 2 28" xfId="44434" hidden="1" xr:uid="{24F781E2-B478-4136-8F2F-270E30F3C901}"/>
    <cellStyle name="Comma 2 28" xfId="44750" hidden="1" xr:uid="{232200C7-21C6-4CE6-A8E0-C1029B994B58}"/>
    <cellStyle name="Comma 2 28" xfId="45002" hidden="1" xr:uid="{5375CF17-02C9-49FF-8783-05DFA134C47F}"/>
    <cellStyle name="Comma 2 28" xfId="45146" hidden="1" xr:uid="{4FC65F7F-072B-45E3-B3FF-5F66B66AE897}"/>
    <cellStyle name="Comma 2 28" xfId="45443" hidden="1" xr:uid="{AAFA30E5-8050-4E98-B283-85CC56CF094E}"/>
    <cellStyle name="Comma 2 28" xfId="46190" hidden="1" xr:uid="{539C178B-F478-46CE-B112-B045F02CC668}"/>
    <cellStyle name="Comma 2 28" xfId="46506" hidden="1" xr:uid="{71313E79-E1A5-423E-971F-BAA41396CAE9}"/>
    <cellStyle name="Comma 2 28" xfId="46758" hidden="1" xr:uid="{DDB3C1E6-77B1-408B-BC95-72D9252E50E1}"/>
    <cellStyle name="Comma 2 28" xfId="46902" hidden="1" xr:uid="{51C59492-7E4E-431C-9C7D-1A2D0B697E12}"/>
    <cellStyle name="Comma 2 28" xfId="47199" hidden="1" xr:uid="{41442975-9F92-4FC9-83D0-CE039ADEED98}"/>
    <cellStyle name="Comma 2 28" xfId="47943" hidden="1" xr:uid="{7BB64A10-4715-4EEA-909A-1D685C3CB0CB}"/>
    <cellStyle name="Comma 2 28" xfId="48259" hidden="1" xr:uid="{78A91B02-88CC-46D1-B099-CA30F6AD4F93}"/>
    <cellStyle name="Comma 2 28" xfId="48511" hidden="1" xr:uid="{0EFD8C09-A6CF-4B9F-97CE-64BB72FBF08F}"/>
    <cellStyle name="Comma 2 28" xfId="48655" hidden="1" xr:uid="{08AC0E1D-E84C-466F-810F-77AA7ED431F7}"/>
    <cellStyle name="Comma 2 28" xfId="48952" hidden="1" xr:uid="{D4EDF09A-D563-4021-B9E7-0E7C7B532F99}"/>
    <cellStyle name="Comma 2 28" xfId="49693" hidden="1" xr:uid="{DEABD682-3171-460A-AB82-D7A6241A92FE}"/>
    <cellStyle name="Comma 2 28" xfId="50009" hidden="1" xr:uid="{E4A27090-C1FC-4939-9BC1-FC70A83D0FEE}"/>
    <cellStyle name="Comma 2 28" xfId="50261" hidden="1" xr:uid="{B86B6941-A0D8-4502-BDB4-52CF53FF10F3}"/>
    <cellStyle name="Comma 2 28" xfId="50405" hidden="1" xr:uid="{9998BCA7-65B6-48A7-945C-0C7BFE3B57E7}"/>
    <cellStyle name="Comma 2 28" xfId="50702" hidden="1" xr:uid="{436C5E4A-A738-433C-A00D-8EEE467D5CD5}"/>
    <cellStyle name="Comma 2 28" xfId="51438" hidden="1" xr:uid="{B4BE357C-39F7-41F8-BE48-6138DCC939AC}"/>
    <cellStyle name="Comma 2 28" xfId="51753" hidden="1" xr:uid="{42B30CF5-7794-49C2-8639-B8A2601C3727}"/>
    <cellStyle name="Comma 2 28" xfId="52005" hidden="1" xr:uid="{9177802D-CCE0-4C88-B357-BF37811E109C}"/>
    <cellStyle name="Comma 2 28" xfId="52149" hidden="1" xr:uid="{25AFF701-9F0F-46B1-A859-E95F1BA2B012}"/>
    <cellStyle name="Comma 2 28" xfId="52446" hidden="1" xr:uid="{1F45C755-EA3A-46E4-994A-8F19C4ED59C4}"/>
    <cellStyle name="Comma 2 28" xfId="53176" hidden="1" xr:uid="{B9EB4BB0-3A47-44B3-BF07-296EC71528D8}"/>
    <cellStyle name="Comma 2 28" xfId="53489" hidden="1" xr:uid="{17191FE7-A951-4D07-98E7-4AC19FD173F8}"/>
    <cellStyle name="Comma 2 28" xfId="53739" hidden="1" xr:uid="{6D128AC2-3D12-4E8C-B960-448BD164114E}"/>
    <cellStyle name="Comma 2 28" xfId="53883" hidden="1" xr:uid="{39CFD2C6-B27F-4C49-A5B4-D408A7AC8458}"/>
    <cellStyle name="Comma 2 28" xfId="54180" hidden="1" xr:uid="{D1990A00-3D53-431E-B34E-606EADD1A4A2}"/>
    <cellStyle name="Comma 2 28" xfId="54904" hidden="1" xr:uid="{516B6802-8025-4259-8B62-54FEDFF88EED}"/>
    <cellStyle name="Comma 2 28" xfId="55215" hidden="1" xr:uid="{D7610ED6-F2F6-4906-ABF9-37A8FAE5AB15}"/>
    <cellStyle name="Comma 2 28" xfId="55463" hidden="1" xr:uid="{453363CB-61EB-414D-A200-8EA22FCADAA7}"/>
    <cellStyle name="Comma 2 28" xfId="55607" hidden="1" xr:uid="{19623DCC-5DFF-4349-B59B-193D2AE231DD}"/>
    <cellStyle name="Comma 2 28" xfId="55904" hidden="1" xr:uid="{78406304-C8C2-4A96-85AF-CC422650813E}"/>
    <cellStyle name="Comma 2 28" xfId="56617" hidden="1" xr:uid="{9E527E83-3FBC-4653-9236-C587DF6E9A71}"/>
    <cellStyle name="Comma 2 28" xfId="56925" hidden="1" xr:uid="{C3208AD7-C0EE-409E-A87A-AB7633D4ECD5}"/>
    <cellStyle name="Comma 2 28" xfId="57170" hidden="1" xr:uid="{CFFEBB08-A08C-4E46-A40D-052C77717AF5}"/>
    <cellStyle name="Comma 2 28" xfId="57314" hidden="1" xr:uid="{430721F7-E856-469E-805E-F790EFB64965}"/>
    <cellStyle name="Comma 2 28" xfId="57611" hidden="1" xr:uid="{18305D5B-F2E7-4079-9C4F-968F6A706E9C}"/>
    <cellStyle name="Comma 2 28" xfId="58314" hidden="1" xr:uid="{EA032ECD-0CA0-4E27-BA3B-D77C726823E5}"/>
    <cellStyle name="Comma 2 28" xfId="58621" hidden="1" xr:uid="{0C77B62A-D620-4AF5-AB2D-E924EF42CF1E}"/>
    <cellStyle name="Comma 2 28" xfId="58864" hidden="1" xr:uid="{4B27681C-C56C-4C6E-9200-1268554EC3D1}"/>
    <cellStyle name="Comma 2 28" xfId="59008" hidden="1" xr:uid="{ABA1926A-37CD-4719-ADB4-F5E34624ED71}"/>
    <cellStyle name="Comma 2 28" xfId="59305" hidden="1" xr:uid="{55A32E42-DC8B-40E5-A84B-54C67951773C}"/>
    <cellStyle name="Comma 2 28" xfId="59989" hidden="1" xr:uid="{A554571E-ED9D-4B3B-862F-B87EDEED8DE1}"/>
    <cellStyle name="Comma 2 28" xfId="60289" hidden="1" xr:uid="{F735FF8B-2C7B-4576-A454-70DF0003D8CE}"/>
    <cellStyle name="Comma 2 28" xfId="60525" hidden="1" xr:uid="{3F6C4672-F03B-41E9-A079-30AC91EDC92A}"/>
    <cellStyle name="Comma 2 28" xfId="60669" hidden="1" xr:uid="{46CB1730-82A2-4DC2-99AE-832739EFF1C9}"/>
    <cellStyle name="Comma 2 28" xfId="60966" hidden="1" xr:uid="{9C6A628F-8A3D-4443-85F2-61F9F0027958}"/>
    <cellStyle name="Comma 2 28" xfId="61635" hidden="1" xr:uid="{6B7EE346-2B83-4062-BD62-1E3D03C3A10B}"/>
    <cellStyle name="Comma 2 28" xfId="61927" hidden="1" xr:uid="{FD0163BE-61F0-4ADA-9977-BDEB12EA2CAD}"/>
    <cellStyle name="Comma 2 28" xfId="62160" hidden="1" xr:uid="{6979FCF8-66CA-4782-823D-4F8F3A1A3517}"/>
    <cellStyle name="Comma 2 28" xfId="62304" hidden="1" xr:uid="{E91C5587-AF17-430C-B538-B8239A8EDFE5}"/>
    <cellStyle name="Comma 2 28" xfId="62601" hidden="1" xr:uid="{F337A731-1A66-4EED-96A5-3ED9582D8F58}"/>
    <cellStyle name="Comma 2 28" xfId="63217" hidden="1" xr:uid="{F62E4CA3-E553-4E45-B802-FA349E5B3B43}"/>
    <cellStyle name="Comma 2 28" xfId="63682" hidden="1" xr:uid="{12A03B2E-10BE-4CE6-AB78-7605C7B246A7}"/>
    <cellStyle name="Comma 2 28" xfId="63815" hidden="1" xr:uid="{46B7EEDF-3D79-4C19-BF39-49328647326C}"/>
    <cellStyle name="Comma 2 29" xfId="480" hidden="1" xr:uid="{00000000-0005-0000-0000-0000E3010000}"/>
    <cellStyle name="Comma 2 29" xfId="1139" hidden="1" xr:uid="{00000000-0005-0000-0000-000076040000}"/>
    <cellStyle name="Comma 2 29" xfId="1702" hidden="1" xr:uid="{00000000-0005-0000-0000-0000A9060000}"/>
    <cellStyle name="Comma 2 29" xfId="1831" hidden="1" xr:uid="{00000000-0005-0000-0000-00002A070000}"/>
    <cellStyle name="Comma 2 29" xfId="2128" hidden="1" xr:uid="{00000000-0005-0000-0000-000053080000}"/>
    <cellStyle name="Comma 2 29" xfId="4271" hidden="1" xr:uid="{00000000-0005-0000-0000-0000B2100000}"/>
    <cellStyle name="Comma 2 29" xfId="4932" hidden="1" xr:uid="{00000000-0005-0000-0000-000047130000}"/>
    <cellStyle name="Comma 2 29" xfId="5499" hidden="1" xr:uid="{00000000-0005-0000-0000-00007E150000}"/>
    <cellStyle name="Comma 2 29" xfId="5633" hidden="1" xr:uid="{00000000-0005-0000-0000-000004160000}"/>
    <cellStyle name="Comma 2 29" xfId="5930" hidden="1" xr:uid="{00000000-0005-0000-0000-00002D170000}"/>
    <cellStyle name="Comma 2 29" xfId="6490" hidden="1" xr:uid="{00000000-0005-0000-0000-00005D190000}"/>
    <cellStyle name="Comma 2 29" xfId="7151" hidden="1" xr:uid="{00000000-0005-0000-0000-0000F21B0000}"/>
    <cellStyle name="Comma 2 29" xfId="7466" hidden="1" xr:uid="{00000000-0005-0000-0000-00002D1D0000}"/>
    <cellStyle name="Comma 2 29" xfId="7718" hidden="1" xr:uid="{00000000-0005-0000-0000-0000291E0000}"/>
    <cellStyle name="Comma 2 29" xfId="7852" hidden="1" xr:uid="{00000000-0005-0000-0000-0000AF1E0000}"/>
    <cellStyle name="Comma 2 29" xfId="8149" hidden="1" xr:uid="{00000000-0005-0000-0000-0000D81F0000}"/>
    <cellStyle name="Comma 2 29" xfId="8907" hidden="1" xr:uid="{00000000-0005-0000-0000-0000CE220000}"/>
    <cellStyle name="Comma 2 29" xfId="9222" hidden="1" xr:uid="{00000000-0005-0000-0000-000009240000}"/>
    <cellStyle name="Comma 2 29" xfId="9474" hidden="1" xr:uid="{00000000-0005-0000-0000-000005250000}"/>
    <cellStyle name="Comma 2 29" xfId="9608" hidden="1" xr:uid="{00000000-0005-0000-0000-00008B250000}"/>
    <cellStyle name="Comma 2 29" xfId="9905" hidden="1" xr:uid="{00000000-0005-0000-0000-0000B4260000}"/>
    <cellStyle name="Comma 2 29" xfId="10663" hidden="1" xr:uid="{00000000-0005-0000-0000-0000AA290000}"/>
    <cellStyle name="Comma 2 29" xfId="10978" hidden="1" xr:uid="{00000000-0005-0000-0000-0000E52A0000}"/>
    <cellStyle name="Comma 2 29" xfId="11230" hidden="1" xr:uid="{00000000-0005-0000-0000-0000E12B0000}"/>
    <cellStyle name="Comma 2 29" xfId="11364" hidden="1" xr:uid="{00000000-0005-0000-0000-0000672C0000}"/>
    <cellStyle name="Comma 2 29" xfId="11661" hidden="1" xr:uid="{00000000-0005-0000-0000-0000902D0000}"/>
    <cellStyle name="Comma 2 29" xfId="12419" hidden="1" xr:uid="{00000000-0005-0000-0000-000086300000}"/>
    <cellStyle name="Comma 2 29" xfId="12734" hidden="1" xr:uid="{00000000-0005-0000-0000-0000C1310000}"/>
    <cellStyle name="Comma 2 29" xfId="12986" hidden="1" xr:uid="{00000000-0005-0000-0000-0000BD320000}"/>
    <cellStyle name="Comma 2 29" xfId="13120" hidden="1" xr:uid="{00000000-0005-0000-0000-000043330000}"/>
    <cellStyle name="Comma 2 29" xfId="13417" hidden="1" xr:uid="{00000000-0005-0000-0000-00006C340000}"/>
    <cellStyle name="Comma 2 29" xfId="14175" hidden="1" xr:uid="{00000000-0005-0000-0000-000062370000}"/>
    <cellStyle name="Comma 2 29" xfId="14490" hidden="1" xr:uid="{00000000-0005-0000-0000-00009D380000}"/>
    <cellStyle name="Comma 2 29" xfId="14742" hidden="1" xr:uid="{00000000-0005-0000-0000-000099390000}"/>
    <cellStyle name="Comma 2 29" xfId="14876" hidden="1" xr:uid="{00000000-0005-0000-0000-00001F3A0000}"/>
    <cellStyle name="Comma 2 29" xfId="15173" hidden="1" xr:uid="{00000000-0005-0000-0000-0000483B0000}"/>
    <cellStyle name="Comma 2 29" xfId="15928" hidden="1" xr:uid="{00000000-0005-0000-0000-00003B3E0000}"/>
    <cellStyle name="Comma 2 29" xfId="16243" hidden="1" xr:uid="{00000000-0005-0000-0000-0000763F0000}"/>
    <cellStyle name="Comma 2 29" xfId="16495" hidden="1" xr:uid="{00000000-0005-0000-0000-000072400000}"/>
    <cellStyle name="Comma 2 29" xfId="16629" hidden="1" xr:uid="{00000000-0005-0000-0000-0000F8400000}"/>
    <cellStyle name="Comma 2 29" xfId="16926" hidden="1" xr:uid="{00000000-0005-0000-0000-000021420000}"/>
    <cellStyle name="Comma 2 29" xfId="17678" hidden="1" xr:uid="{00000000-0005-0000-0000-000011450000}"/>
    <cellStyle name="Comma 2 29" xfId="17993" hidden="1" xr:uid="{00000000-0005-0000-0000-00004C460000}"/>
    <cellStyle name="Comma 2 29" xfId="18245" hidden="1" xr:uid="{00000000-0005-0000-0000-000048470000}"/>
    <cellStyle name="Comma 2 29" xfId="18379" hidden="1" xr:uid="{00000000-0005-0000-0000-0000CE470000}"/>
    <cellStyle name="Comma 2 29" xfId="18676" hidden="1" xr:uid="{00000000-0005-0000-0000-0000F7480000}"/>
    <cellStyle name="Comma 2 29" xfId="19423" hidden="1" xr:uid="{00000000-0005-0000-0000-0000E24B0000}"/>
    <cellStyle name="Comma 2 29" xfId="19737" hidden="1" xr:uid="{00000000-0005-0000-0000-00001C4D0000}"/>
    <cellStyle name="Comma 2 29" xfId="19989" hidden="1" xr:uid="{00000000-0005-0000-0000-0000184E0000}"/>
    <cellStyle name="Comma 2 29" xfId="20123" hidden="1" xr:uid="{00000000-0005-0000-0000-00009E4E0000}"/>
    <cellStyle name="Comma 2 29" xfId="20420" hidden="1" xr:uid="{00000000-0005-0000-0000-0000C74F0000}"/>
    <cellStyle name="Comma 2 29" xfId="21161" hidden="1" xr:uid="{00000000-0005-0000-0000-0000AC520000}"/>
    <cellStyle name="Comma 2 29" xfId="21473" hidden="1" xr:uid="{00000000-0005-0000-0000-0000E4530000}"/>
    <cellStyle name="Comma 2 29" xfId="21723" hidden="1" xr:uid="{00000000-0005-0000-0000-0000DE540000}"/>
    <cellStyle name="Comma 2 29" xfId="21857" hidden="1" xr:uid="{00000000-0005-0000-0000-000064550000}"/>
    <cellStyle name="Comma 2 29" xfId="22154" hidden="1" xr:uid="{00000000-0005-0000-0000-00008D560000}"/>
    <cellStyle name="Comma 2 29" xfId="22889" hidden="1" xr:uid="{00000000-0005-0000-0000-00006C590000}"/>
    <cellStyle name="Comma 2 29" xfId="23199" hidden="1" xr:uid="{00000000-0005-0000-0000-0000A25A0000}"/>
    <cellStyle name="Comma 2 29" xfId="23447" hidden="1" xr:uid="{00000000-0005-0000-0000-00009A5B0000}"/>
    <cellStyle name="Comma 2 29" xfId="23581" hidden="1" xr:uid="{00000000-0005-0000-0000-0000205C0000}"/>
    <cellStyle name="Comma 2 29" xfId="23878" hidden="1" xr:uid="{00000000-0005-0000-0000-0000495D0000}"/>
    <cellStyle name="Comma 2 29" xfId="24602" hidden="1" xr:uid="{00000000-0005-0000-0000-00001D600000}"/>
    <cellStyle name="Comma 2 29" xfId="24909" hidden="1" xr:uid="{00000000-0005-0000-0000-000050610000}"/>
    <cellStyle name="Comma 2 29" xfId="25154" hidden="1" xr:uid="{00000000-0005-0000-0000-000045620000}"/>
    <cellStyle name="Comma 2 29" xfId="25288" hidden="1" xr:uid="{00000000-0005-0000-0000-0000CB620000}"/>
    <cellStyle name="Comma 2 29" xfId="25585" hidden="1" xr:uid="{00000000-0005-0000-0000-0000F4630000}"/>
    <cellStyle name="Comma 2 29" xfId="26299" hidden="1" xr:uid="{00000000-0005-0000-0000-0000BE660000}"/>
    <cellStyle name="Comma 2 29" xfId="26605" hidden="1" xr:uid="{00000000-0005-0000-0000-0000F0670000}"/>
    <cellStyle name="Comma 2 29" xfId="26848" hidden="1" xr:uid="{00000000-0005-0000-0000-0000E3680000}"/>
    <cellStyle name="Comma 2 29" xfId="26982" hidden="1" xr:uid="{00000000-0005-0000-0000-000069690000}"/>
    <cellStyle name="Comma 2 29" xfId="27279" hidden="1" xr:uid="{00000000-0005-0000-0000-0000926A0000}"/>
    <cellStyle name="Comma 2 29" xfId="27974" hidden="1" xr:uid="{00000000-0005-0000-0000-0000496D0000}"/>
    <cellStyle name="Comma 2 29" xfId="28273" hidden="1" xr:uid="{00000000-0005-0000-0000-0000746E0000}"/>
    <cellStyle name="Comma 2 29" xfId="28509" hidden="1" xr:uid="{00000000-0005-0000-0000-0000606F0000}"/>
    <cellStyle name="Comma 2 29" xfId="28643" hidden="1" xr:uid="{00000000-0005-0000-0000-0000E66F0000}"/>
    <cellStyle name="Comma 2 29" xfId="28940" hidden="1" xr:uid="{00000000-0005-0000-0000-00000F710000}"/>
    <cellStyle name="Comma 2 29" xfId="29620" hidden="1" xr:uid="{00000000-0005-0000-0000-0000B7730000}"/>
    <cellStyle name="Comma 2 29" xfId="29911" hidden="1" xr:uid="{00000000-0005-0000-0000-0000DA740000}"/>
    <cellStyle name="Comma 2 29" xfId="30144" hidden="1" xr:uid="{00000000-0005-0000-0000-0000C3750000}"/>
    <cellStyle name="Comma 2 29" xfId="30278" hidden="1" xr:uid="{00000000-0005-0000-0000-000049760000}"/>
    <cellStyle name="Comma 2 29" xfId="30575" hidden="1" xr:uid="{00000000-0005-0000-0000-000072770000}"/>
    <cellStyle name="Comma 2 29" xfId="31202" hidden="1" xr:uid="{00000000-0005-0000-0000-0000E5790000}"/>
    <cellStyle name="Comma 2 29" xfId="31666" hidden="1" xr:uid="{00000000-0005-0000-0000-0000B57B0000}"/>
    <cellStyle name="Comma 2 29" xfId="31789" hidden="1" xr:uid="{00000000-0005-0000-0000-0000307C0000}"/>
    <cellStyle name="Comma 2 29" xfId="32533" hidden="1" xr:uid="{2D569FFB-9489-413D-A670-2278A57DD413}"/>
    <cellStyle name="Comma 2 29" xfId="33175" hidden="1" xr:uid="{A01A98BC-7F6E-4709-876A-CBFF1F48DF53}"/>
    <cellStyle name="Comma 2 29" xfId="33735" hidden="1" xr:uid="{031F4E60-6586-4B5D-9ED6-7B3922FC8661}"/>
    <cellStyle name="Comma 2 29" xfId="33861" hidden="1" xr:uid="{31F4CDDC-7510-4237-B024-AC3BFBBB2015}"/>
    <cellStyle name="Comma 2 29" xfId="34158" hidden="1" xr:uid="{50A33636-9B38-480D-B90F-FAE09F01B5DB}"/>
    <cellStyle name="Comma 2 29" xfId="36290" hidden="1" xr:uid="{011D97A7-FB77-4D01-A55F-070A6FD9DEE3}"/>
    <cellStyle name="Comma 2 29" xfId="36951" hidden="1" xr:uid="{A5A59064-4BFB-4A65-9554-83BD503A7378}"/>
    <cellStyle name="Comma 2 29" xfId="37518" hidden="1" xr:uid="{B87749C3-2F76-4B77-B30E-13E9C7C18CB0}"/>
    <cellStyle name="Comma 2 29" xfId="37652" hidden="1" xr:uid="{3D974A1D-271A-406D-A865-9EC76EBE9BF8}"/>
    <cellStyle name="Comma 2 29" xfId="37949" hidden="1" xr:uid="{044A4C1F-F4D3-493F-883A-7F0F20A7A3B4}"/>
    <cellStyle name="Comma 2 29" xfId="38509" hidden="1" xr:uid="{376670FE-EFAD-4FE7-B36E-B5E3DA09D465}"/>
    <cellStyle name="Comma 2 29" xfId="39170" hidden="1" xr:uid="{B1EE9CB1-6643-4978-912F-811BF48D08A9}"/>
    <cellStyle name="Comma 2 29" xfId="39485" hidden="1" xr:uid="{8E4B8A43-2F95-4E5F-8AE8-19CEB61171B6}"/>
    <cellStyle name="Comma 2 29" xfId="39737" hidden="1" xr:uid="{80E0E4FF-37F1-4BB2-A26E-3FBFDFC987A6}"/>
    <cellStyle name="Comma 2 29" xfId="39871" hidden="1" xr:uid="{6C661EDB-C17E-43E8-8D28-E9E223713D32}"/>
    <cellStyle name="Comma 2 29" xfId="40168" hidden="1" xr:uid="{7CC2E27E-A5E5-4067-9C22-4C1F0800FBD5}"/>
    <cellStyle name="Comma 2 29" xfId="40926" hidden="1" xr:uid="{AC72C044-478B-4FFD-B5BA-24FEB9B0D871}"/>
    <cellStyle name="Comma 2 29" xfId="41241" hidden="1" xr:uid="{B388A77D-150E-4C0D-854A-7BA995190B5B}"/>
    <cellStyle name="Comma 2 29" xfId="41493" hidden="1" xr:uid="{A369C05E-E4AF-44ED-ACC2-625351737561}"/>
    <cellStyle name="Comma 2 29" xfId="41627" hidden="1" xr:uid="{D10B7A84-60B5-4250-B6DD-197394F44EC6}"/>
    <cellStyle name="Comma 2 29" xfId="41924" hidden="1" xr:uid="{32962DDC-2A9F-43C7-884B-AFDF74FDCC67}"/>
    <cellStyle name="Comma 2 29" xfId="42682" hidden="1" xr:uid="{337445A4-DCD1-4B92-9008-EB1AEDDF36E6}"/>
    <cellStyle name="Comma 2 29" xfId="42997" hidden="1" xr:uid="{91D48082-A636-4F47-A318-2811961026C2}"/>
    <cellStyle name="Comma 2 29" xfId="43249" hidden="1" xr:uid="{1C4F8881-A13A-49C0-B167-606B18F09FB8}"/>
    <cellStyle name="Comma 2 29" xfId="43383" hidden="1" xr:uid="{59923A4D-290C-4761-B11D-94327E14F1D9}"/>
    <cellStyle name="Comma 2 29" xfId="43680" hidden="1" xr:uid="{73F471C0-B772-4F56-A294-3052A8D1DDCD}"/>
    <cellStyle name="Comma 2 29" xfId="44438" hidden="1" xr:uid="{D4512851-C9C1-49EC-8393-663E8B46FE32}"/>
    <cellStyle name="Comma 2 29" xfId="44753" hidden="1" xr:uid="{B19B79E6-863D-4A7C-89B4-260D3FFCD24B}"/>
    <cellStyle name="Comma 2 29" xfId="45005" hidden="1" xr:uid="{8CB8F186-69C8-44D5-87A2-6BAA1304ABF4}"/>
    <cellStyle name="Comma 2 29" xfId="45139" hidden="1" xr:uid="{59E00AAC-B69E-446A-A513-726DBD9A0C53}"/>
    <cellStyle name="Comma 2 29" xfId="45436" hidden="1" xr:uid="{E3578E7C-3D47-4C71-B111-C89F550AEA97}"/>
    <cellStyle name="Comma 2 29" xfId="46194" hidden="1" xr:uid="{8E8AADF5-0273-48DD-880C-6DF8E28012EE}"/>
    <cellStyle name="Comma 2 29" xfId="46509" hidden="1" xr:uid="{9D94389B-F191-4B99-89F3-D2F76098B7EC}"/>
    <cellStyle name="Comma 2 29" xfId="46761" hidden="1" xr:uid="{8F65E89D-0A1D-4FCC-B3A6-25C16425C420}"/>
    <cellStyle name="Comma 2 29" xfId="46895" hidden="1" xr:uid="{D0078D2A-22FB-4639-BEC5-7E95C378F014}"/>
    <cellStyle name="Comma 2 29" xfId="47192" hidden="1" xr:uid="{5BE81EFD-63A9-432C-AC1D-A01E20EC7281}"/>
    <cellStyle name="Comma 2 29" xfId="47947" hidden="1" xr:uid="{24F758A1-5BD7-44AC-9883-345FDD047168}"/>
    <cellStyle name="Comma 2 29" xfId="48262" hidden="1" xr:uid="{835673EE-3904-4E0D-919B-8AC842F7B457}"/>
    <cellStyle name="Comma 2 29" xfId="48514" hidden="1" xr:uid="{3B3CCBFA-B8AA-4742-967A-C0554684349B}"/>
    <cellStyle name="Comma 2 29" xfId="48648" hidden="1" xr:uid="{7F64BB0D-D423-4D95-A6AB-BF9F3CEF47FA}"/>
    <cellStyle name="Comma 2 29" xfId="48945" hidden="1" xr:uid="{38813BA2-7465-42FC-9562-F29C5E16A8D9}"/>
    <cellStyle name="Comma 2 29" xfId="49697" hidden="1" xr:uid="{57B8345D-6711-468B-8ED5-232418D48E1C}"/>
    <cellStyle name="Comma 2 29" xfId="50012" hidden="1" xr:uid="{30224D99-87BF-4054-9D56-6E08FBEB5B1B}"/>
    <cellStyle name="Comma 2 29" xfId="50264" hidden="1" xr:uid="{FBACA5A8-DB7D-4A08-B7BF-B11DEABF0967}"/>
    <cellStyle name="Comma 2 29" xfId="50398" hidden="1" xr:uid="{F01D3FC7-9DC2-4B3A-AC49-62F5CCCE35D9}"/>
    <cellStyle name="Comma 2 29" xfId="50695" hidden="1" xr:uid="{752890F6-71BF-4F66-A69B-DD09B3740DF1}"/>
    <cellStyle name="Comma 2 29" xfId="51442" hidden="1" xr:uid="{41F9D00B-17BC-4C24-9A9C-74B1753F4FB4}"/>
    <cellStyle name="Comma 2 29" xfId="51756" hidden="1" xr:uid="{8E47AD11-6A2E-4AF5-9C7B-62CFA5E5983F}"/>
    <cellStyle name="Comma 2 29" xfId="52008" hidden="1" xr:uid="{ADCE66A5-3837-4423-8E50-4CEFF690614B}"/>
    <cellStyle name="Comma 2 29" xfId="52142" hidden="1" xr:uid="{DC548596-C3B5-4D3E-9974-8A956952CDB6}"/>
    <cellStyle name="Comma 2 29" xfId="52439" hidden="1" xr:uid="{133D1B2C-69E0-4746-9946-1BB9A0670EF8}"/>
    <cellStyle name="Comma 2 29" xfId="53180" hidden="1" xr:uid="{49E814C6-5405-49FD-8D47-92BC08199FFB}"/>
    <cellStyle name="Comma 2 29" xfId="53492" hidden="1" xr:uid="{6C5B19BD-C519-4536-B339-57D1710259AD}"/>
    <cellStyle name="Comma 2 29" xfId="53742" hidden="1" xr:uid="{07148747-0F69-4EE2-A76C-81177DE83F4D}"/>
    <cellStyle name="Comma 2 29" xfId="53876" hidden="1" xr:uid="{A1DB4593-C81E-46DB-9A9F-52A136324D00}"/>
    <cellStyle name="Comma 2 29" xfId="54173" hidden="1" xr:uid="{FF087FBB-75F1-4656-BA17-CAF91F542202}"/>
    <cellStyle name="Comma 2 29" xfId="54908" hidden="1" xr:uid="{F6282711-D31F-4DEA-BBB2-E24E1AECA82A}"/>
    <cellStyle name="Comma 2 29" xfId="55218" hidden="1" xr:uid="{F6ECFE3F-0889-4F67-AA21-5374517988B5}"/>
    <cellStyle name="Comma 2 29" xfId="55466" hidden="1" xr:uid="{A2E5A0AF-B3F9-45C0-8E14-6B89AB6A00AF}"/>
    <cellStyle name="Comma 2 29" xfId="55600" hidden="1" xr:uid="{BD076D94-5F5C-40D2-B2D9-A78B3FC1E120}"/>
    <cellStyle name="Comma 2 29" xfId="55897" hidden="1" xr:uid="{5CCA1B03-629D-464F-A050-214A6553A19D}"/>
    <cellStyle name="Comma 2 29" xfId="56621" hidden="1" xr:uid="{1E7DDF0A-6AB6-4FDB-9F82-7D446A73B854}"/>
    <cellStyle name="Comma 2 29" xfId="56928" hidden="1" xr:uid="{CD77FCCB-D935-484B-BBD0-1FC6A3FD22FD}"/>
    <cellStyle name="Comma 2 29" xfId="57173" hidden="1" xr:uid="{9F79A257-AC0C-4814-ABDD-23768101B17D}"/>
    <cellStyle name="Comma 2 29" xfId="57307" hidden="1" xr:uid="{48E54913-96A3-4791-A22D-D8C94BC171A0}"/>
    <cellStyle name="Comma 2 29" xfId="57604" hidden="1" xr:uid="{2CCBD660-9560-4E4C-9A6D-EFB81C4A8ADE}"/>
    <cellStyle name="Comma 2 29" xfId="58318" hidden="1" xr:uid="{6DF50B82-F4E3-4DCC-9425-BD06C26C8B52}"/>
    <cellStyle name="Comma 2 29" xfId="58624" hidden="1" xr:uid="{38304E68-4D19-42EF-9CE8-35C0CDABEAAB}"/>
    <cellStyle name="Comma 2 29" xfId="58867" hidden="1" xr:uid="{3E5A410D-BBDA-4ED1-A586-8ECAD4C9AF9B}"/>
    <cellStyle name="Comma 2 29" xfId="59001" hidden="1" xr:uid="{75AC6720-36A8-4346-BFC7-30051C6F5496}"/>
    <cellStyle name="Comma 2 29" xfId="59298" hidden="1" xr:uid="{002212F7-9114-44E0-B14D-C2FF7B1DB312}"/>
    <cellStyle name="Comma 2 29" xfId="59993" hidden="1" xr:uid="{2EE076F5-178F-4C55-A3AB-D3C108DB93F4}"/>
    <cellStyle name="Comma 2 29" xfId="60292" hidden="1" xr:uid="{30271954-ECA0-49F2-A0C3-9743EA838D77}"/>
    <cellStyle name="Comma 2 29" xfId="60528" hidden="1" xr:uid="{EB70C3E8-0681-478C-8517-CFDD11FA67D8}"/>
    <cellStyle name="Comma 2 29" xfId="60662" hidden="1" xr:uid="{502879BF-E493-4B80-8ED9-A5A3B042F6F5}"/>
    <cellStyle name="Comma 2 29" xfId="60959" hidden="1" xr:uid="{3D98BDE2-51C1-4791-A0E4-2DBAAB588246}"/>
    <cellStyle name="Comma 2 29" xfId="61639" hidden="1" xr:uid="{1E27202F-0D24-4BDE-A938-A20B6E5CB191}"/>
    <cellStyle name="Comma 2 29" xfId="61930" hidden="1" xr:uid="{D873F0E2-6105-44F8-A12F-86F26F944DE4}"/>
    <cellStyle name="Comma 2 29" xfId="62163" hidden="1" xr:uid="{F6772010-CDCA-4318-A603-55FF91CCC5C2}"/>
    <cellStyle name="Comma 2 29" xfId="62297" hidden="1" xr:uid="{32754873-E1D5-4936-BAC4-FE829D8B13D9}"/>
    <cellStyle name="Comma 2 29" xfId="62594" hidden="1" xr:uid="{B5414F7F-2EE8-4273-A141-47E07804A6A6}"/>
    <cellStyle name="Comma 2 29" xfId="63221" hidden="1" xr:uid="{32906560-3BD9-49A5-95DA-4A333E110D62}"/>
    <cellStyle name="Comma 2 29" xfId="63685" hidden="1" xr:uid="{772E86FA-C85E-4963-8EB1-58AE63AE5103}"/>
    <cellStyle name="Comma 2 29" xfId="63808" hidden="1" xr:uid="{4D936406-D243-48AC-ADF9-9B156F207AD6}"/>
    <cellStyle name="Comma 2 3" xfId="312" xr:uid="{00000000-0005-0000-0000-00003B010000}"/>
    <cellStyle name="Comma 2 3 2" xfId="32418" xr:uid="{B5864D51-872F-4E63-994C-0DB9E1247254}"/>
    <cellStyle name="Comma 2 30" xfId="485" hidden="1" xr:uid="{00000000-0005-0000-0000-0000E8010000}"/>
    <cellStyle name="Comma 2 30" xfId="1042" hidden="1" xr:uid="{00000000-0005-0000-0000-000015040000}"/>
    <cellStyle name="Comma 2 30" xfId="1143" hidden="1" xr:uid="{00000000-0005-0000-0000-00007A040000}"/>
    <cellStyle name="Comma 2 30" xfId="1707" hidden="1" xr:uid="{00000000-0005-0000-0000-0000AE060000}"/>
    <cellStyle name="Comma 2 30" xfId="1819" hidden="1" xr:uid="{00000000-0005-0000-0000-00001E070000}"/>
    <cellStyle name="Comma 2 30" xfId="4276" hidden="1" xr:uid="{00000000-0005-0000-0000-0000B7100000}"/>
    <cellStyle name="Comma 2 30" xfId="4835" hidden="1" xr:uid="{00000000-0005-0000-0000-0000E6120000}"/>
    <cellStyle name="Comma 2 30" xfId="4937" hidden="1" xr:uid="{00000000-0005-0000-0000-00004C130000}"/>
    <cellStyle name="Comma 2 30" xfId="5504" hidden="1" xr:uid="{00000000-0005-0000-0000-000083150000}"/>
    <cellStyle name="Comma 2 30" xfId="5621" hidden="1" xr:uid="{00000000-0005-0000-0000-0000F8150000}"/>
    <cellStyle name="Comma 2 30" xfId="6421" hidden="1" xr:uid="{00000000-0005-0000-0000-000018190000}"/>
    <cellStyle name="Comma 2 30" xfId="6488" hidden="1" xr:uid="{00000000-0005-0000-0000-00005B190000}"/>
    <cellStyle name="Comma 2 30" xfId="6495" hidden="1" xr:uid="{00000000-0005-0000-0000-000062190000}"/>
    <cellStyle name="Comma 2 30" xfId="6673" hidden="1" xr:uid="{00000000-0005-0000-0000-0000141A0000}"/>
    <cellStyle name="Comma 2 30" xfId="6720" hidden="1" xr:uid="{00000000-0005-0000-0000-0000431A0000}"/>
    <cellStyle name="Comma 2 30" xfId="6793" hidden="1" xr:uid="{00000000-0005-0000-0000-00008C1A0000}"/>
    <cellStyle name="Comma 2 30" xfId="6816" hidden="1" xr:uid="{00000000-0005-0000-0000-0000A31A0000}"/>
    <cellStyle name="Comma 2 30" xfId="7054" hidden="1" xr:uid="{00000000-0005-0000-0000-0000911B0000}"/>
    <cellStyle name="Comma 2 30" xfId="7156" hidden="1" xr:uid="{00000000-0005-0000-0000-0000F71B0000}"/>
    <cellStyle name="Comma 2 30" xfId="7504" hidden="1" xr:uid="{00000000-0005-0000-0000-0000531D0000}"/>
    <cellStyle name="Comma 2 30" xfId="7723" hidden="1" xr:uid="{00000000-0005-0000-0000-00002E1E0000}"/>
    <cellStyle name="Comma 2 30" xfId="7840" hidden="1" xr:uid="{00000000-0005-0000-0000-0000A31E0000}"/>
    <cellStyle name="Comma 2 30" xfId="8810" hidden="1" xr:uid="{00000000-0005-0000-0000-00006D220000}"/>
    <cellStyle name="Comma 2 30" xfId="8912" hidden="1" xr:uid="{00000000-0005-0000-0000-0000D3220000}"/>
    <cellStyle name="Comma 2 30" xfId="9260" hidden="1" xr:uid="{00000000-0005-0000-0000-00002F240000}"/>
    <cellStyle name="Comma 2 30" xfId="9479" hidden="1" xr:uid="{00000000-0005-0000-0000-00000A250000}"/>
    <cellStyle name="Comma 2 30" xfId="9596" hidden="1" xr:uid="{00000000-0005-0000-0000-00007F250000}"/>
    <cellStyle name="Comma 2 30" xfId="10566" hidden="1" xr:uid="{00000000-0005-0000-0000-000049290000}"/>
    <cellStyle name="Comma 2 30" xfId="10668" hidden="1" xr:uid="{00000000-0005-0000-0000-0000AF290000}"/>
    <cellStyle name="Comma 2 30" xfId="11016" hidden="1" xr:uid="{00000000-0005-0000-0000-00000B2B0000}"/>
    <cellStyle name="Comma 2 30" xfId="11235" hidden="1" xr:uid="{00000000-0005-0000-0000-0000E62B0000}"/>
    <cellStyle name="Comma 2 30" xfId="11352" hidden="1" xr:uid="{00000000-0005-0000-0000-00005B2C0000}"/>
    <cellStyle name="Comma 2 30" xfId="12322" hidden="1" xr:uid="{00000000-0005-0000-0000-000025300000}"/>
    <cellStyle name="Comma 2 30" xfId="12424" hidden="1" xr:uid="{00000000-0005-0000-0000-00008B300000}"/>
    <cellStyle name="Comma 2 30" xfId="12772" hidden="1" xr:uid="{00000000-0005-0000-0000-0000E7310000}"/>
    <cellStyle name="Comma 2 30" xfId="12991" hidden="1" xr:uid="{00000000-0005-0000-0000-0000C2320000}"/>
    <cellStyle name="Comma 2 30" xfId="13108" hidden="1" xr:uid="{00000000-0005-0000-0000-000037330000}"/>
    <cellStyle name="Comma 2 30" xfId="14078" hidden="1" xr:uid="{00000000-0005-0000-0000-000001370000}"/>
    <cellStyle name="Comma 2 30" xfId="14180" hidden="1" xr:uid="{00000000-0005-0000-0000-000067370000}"/>
    <cellStyle name="Comma 2 30" xfId="14528" hidden="1" xr:uid="{00000000-0005-0000-0000-0000C3380000}"/>
    <cellStyle name="Comma 2 30" xfId="14747" hidden="1" xr:uid="{00000000-0005-0000-0000-00009E390000}"/>
    <cellStyle name="Comma 2 30" xfId="14864" hidden="1" xr:uid="{00000000-0005-0000-0000-0000133A0000}"/>
    <cellStyle name="Comma 2 30" xfId="15831" hidden="1" xr:uid="{00000000-0005-0000-0000-0000DA3D0000}"/>
    <cellStyle name="Comma 2 30" xfId="15933" hidden="1" xr:uid="{00000000-0005-0000-0000-0000403E0000}"/>
    <cellStyle name="Comma 2 30" xfId="16281" hidden="1" xr:uid="{00000000-0005-0000-0000-00009C3F0000}"/>
    <cellStyle name="Comma 2 30" xfId="16500" hidden="1" xr:uid="{00000000-0005-0000-0000-000077400000}"/>
    <cellStyle name="Comma 2 30" xfId="16617" hidden="1" xr:uid="{00000000-0005-0000-0000-0000EC400000}"/>
    <cellStyle name="Comma 2 30" xfId="17581" hidden="1" xr:uid="{00000000-0005-0000-0000-0000B0440000}"/>
    <cellStyle name="Comma 2 30" xfId="17683" hidden="1" xr:uid="{00000000-0005-0000-0000-000016450000}"/>
    <cellStyle name="Comma 2 30" xfId="18031" hidden="1" xr:uid="{00000000-0005-0000-0000-000072460000}"/>
    <cellStyle name="Comma 2 30" xfId="18250" hidden="1" xr:uid="{00000000-0005-0000-0000-00004D470000}"/>
    <cellStyle name="Comma 2 30" xfId="18367" hidden="1" xr:uid="{00000000-0005-0000-0000-0000C2470000}"/>
    <cellStyle name="Comma 2 30" xfId="19327" hidden="1" xr:uid="{00000000-0005-0000-0000-0000824B0000}"/>
    <cellStyle name="Comma 2 30" xfId="19428" hidden="1" xr:uid="{00000000-0005-0000-0000-0000E74B0000}"/>
    <cellStyle name="Comma 2 30" xfId="19775" hidden="1" xr:uid="{00000000-0005-0000-0000-0000424D0000}"/>
    <cellStyle name="Comma 2 30" xfId="19994" hidden="1" xr:uid="{00000000-0005-0000-0000-00001D4E0000}"/>
    <cellStyle name="Comma 2 30" xfId="20111" hidden="1" xr:uid="{00000000-0005-0000-0000-0000924E0000}"/>
    <cellStyle name="Comma 2 30" xfId="21065" hidden="1" xr:uid="{00000000-0005-0000-0000-00004C520000}"/>
    <cellStyle name="Comma 2 30" xfId="21166" hidden="1" xr:uid="{00000000-0005-0000-0000-0000B1520000}"/>
    <cellStyle name="Comma 2 30" xfId="21728" hidden="1" xr:uid="{00000000-0005-0000-0000-0000E3540000}"/>
    <cellStyle name="Comma 2 30" xfId="21845" hidden="1" xr:uid="{00000000-0005-0000-0000-000058550000}"/>
    <cellStyle name="Comma 2 30" xfId="22793" hidden="1" xr:uid="{00000000-0005-0000-0000-00000C590000}"/>
    <cellStyle name="Comma 2 30" xfId="22894" hidden="1" xr:uid="{00000000-0005-0000-0000-000071590000}"/>
    <cellStyle name="Comma 2 30" xfId="23452" hidden="1" xr:uid="{00000000-0005-0000-0000-00009F5B0000}"/>
    <cellStyle name="Comma 2 30" xfId="23569" hidden="1" xr:uid="{00000000-0005-0000-0000-0000145C0000}"/>
    <cellStyle name="Comma 2 30" xfId="24508" hidden="1" xr:uid="{00000000-0005-0000-0000-0000BF5F0000}"/>
    <cellStyle name="Comma 2 30" xfId="24607" hidden="1" xr:uid="{00000000-0005-0000-0000-000022600000}"/>
    <cellStyle name="Comma 2 30" xfId="25159" hidden="1" xr:uid="{00000000-0005-0000-0000-00004A620000}"/>
    <cellStyle name="Comma 2 30" xfId="25276" hidden="1" xr:uid="{00000000-0005-0000-0000-0000BF620000}"/>
    <cellStyle name="Comma 2 30" xfId="26205" hidden="1" xr:uid="{00000000-0005-0000-0000-000060660000}"/>
    <cellStyle name="Comma 2 30" xfId="26304" hidden="1" xr:uid="{00000000-0005-0000-0000-0000C3660000}"/>
    <cellStyle name="Comma 2 30" xfId="26853" hidden="1" xr:uid="{00000000-0005-0000-0000-0000E8680000}"/>
    <cellStyle name="Comma 2 30" xfId="26970" hidden="1" xr:uid="{00000000-0005-0000-0000-00005D690000}"/>
    <cellStyle name="Comma 2 30" xfId="27884" hidden="1" xr:uid="{00000000-0005-0000-0000-0000EF6C0000}"/>
    <cellStyle name="Comma 2 30" xfId="27979" hidden="1" xr:uid="{00000000-0005-0000-0000-00004E6D0000}"/>
    <cellStyle name="Comma 2 30" xfId="28514" hidden="1" xr:uid="{00000000-0005-0000-0000-0000656F0000}"/>
    <cellStyle name="Comma 2 30" xfId="28631" hidden="1" xr:uid="{00000000-0005-0000-0000-0000DA6F0000}"/>
    <cellStyle name="Comma 2 30" xfId="29531" hidden="1" xr:uid="{00000000-0005-0000-0000-00005E730000}"/>
    <cellStyle name="Comma 2 30" xfId="29625" hidden="1" xr:uid="{00000000-0005-0000-0000-0000BC730000}"/>
    <cellStyle name="Comma 2 30" xfId="30149" hidden="1" xr:uid="{00000000-0005-0000-0000-0000C8750000}"/>
    <cellStyle name="Comma 2 30" xfId="30266" hidden="1" xr:uid="{00000000-0005-0000-0000-00003D760000}"/>
    <cellStyle name="Comma 2 30" xfId="31121" hidden="1" xr:uid="{00000000-0005-0000-0000-000094790000}"/>
    <cellStyle name="Comma 2 30" xfId="31206" hidden="1" xr:uid="{00000000-0005-0000-0000-0000E9790000}"/>
    <cellStyle name="Comma 2 30" xfId="31671" hidden="1" xr:uid="{00000000-0005-0000-0000-0000BA7B0000}"/>
    <cellStyle name="Comma 2 30" xfId="31777" hidden="1" xr:uid="{00000000-0005-0000-0000-0000247C0000}"/>
    <cellStyle name="Comma 2 30" xfId="32538" hidden="1" xr:uid="{F663E98B-72A7-4222-B2FD-FD7BE9BF479D}"/>
    <cellStyle name="Comma 2 30" xfId="33078" hidden="1" xr:uid="{5667F736-7EDC-4F3E-ADF8-4042EAD8E793}"/>
    <cellStyle name="Comma 2 30" xfId="33179" hidden="1" xr:uid="{BE982A68-1CF4-4AD5-8D40-913C198023B3}"/>
    <cellStyle name="Comma 2 30" xfId="33740" hidden="1" xr:uid="{191CEBD6-6EB9-48EC-B259-1BBB90679B75}"/>
    <cellStyle name="Comma 2 30" xfId="33849" hidden="1" xr:uid="{49FB7F7C-4B37-4BF1-A138-275CC497895E}"/>
    <cellStyle name="Comma 2 30" xfId="36295" hidden="1" xr:uid="{2E6445EF-40FA-449B-A0B5-87BA8683AA27}"/>
    <cellStyle name="Comma 2 30" xfId="36854" hidden="1" xr:uid="{BD7E76A3-C152-48BD-BA91-AD8B26825223}"/>
    <cellStyle name="Comma 2 30" xfId="36956" hidden="1" xr:uid="{0FB0C578-5C44-428A-8AE3-56B272C7B4DB}"/>
    <cellStyle name="Comma 2 30" xfId="37523" hidden="1" xr:uid="{84CB9D90-B75C-48D6-A3E7-13ED3F5D8547}"/>
    <cellStyle name="Comma 2 30" xfId="37640" hidden="1" xr:uid="{14DA04D3-8AB1-4CB4-BCB5-74576C5FDBC7}"/>
    <cellStyle name="Comma 2 30" xfId="38440" hidden="1" xr:uid="{442E68F4-0C4A-43C9-847F-4096104A0A7E}"/>
    <cellStyle name="Comma 2 30" xfId="38507" hidden="1" xr:uid="{B75E1973-696B-4735-8FEE-0A7BEBE5C348}"/>
    <cellStyle name="Comma 2 30" xfId="38514" hidden="1" xr:uid="{7BFEAA81-00C8-4FA0-9265-4137572FF54E}"/>
    <cellStyle name="Comma 2 30" xfId="38692" hidden="1" xr:uid="{587369FB-03C6-44AD-878F-B9DBF4A7DC49}"/>
    <cellStyle name="Comma 2 30" xfId="38739" hidden="1" xr:uid="{D9F27FB9-EFA0-42AF-A9E4-12F672685884}"/>
    <cellStyle name="Comma 2 30" xfId="38812" hidden="1" xr:uid="{627BC2D3-521A-4FEF-993B-8C51CFE7CC1B}"/>
    <cellStyle name="Comma 2 30" xfId="38835" hidden="1" xr:uid="{F7984FEF-7867-4F8E-AB76-1C11676C6737}"/>
    <cellStyle name="Comma 2 30" xfId="39073" hidden="1" xr:uid="{230F96F9-5A45-458F-9224-C87AFFF4043B}"/>
    <cellStyle name="Comma 2 30" xfId="39175" hidden="1" xr:uid="{00672872-9402-4400-A4ED-68BF933D8384}"/>
    <cellStyle name="Comma 2 30" xfId="39523" hidden="1" xr:uid="{0236654A-20AA-46B3-A604-7A3253C77F66}"/>
    <cellStyle name="Comma 2 30" xfId="39742" hidden="1" xr:uid="{F0B346B8-C11A-4849-8A64-FE7E86020340}"/>
    <cellStyle name="Comma 2 30" xfId="39859" hidden="1" xr:uid="{B4722B68-5885-460E-823E-073F21A2B3DF}"/>
    <cellStyle name="Comma 2 30" xfId="40829" hidden="1" xr:uid="{2A297D1C-5CE3-41A2-9A08-E0F382558DE1}"/>
    <cellStyle name="Comma 2 30" xfId="40931" hidden="1" xr:uid="{89FFC97B-121C-4771-A4EA-5545CC0D46CD}"/>
    <cellStyle name="Comma 2 30" xfId="41279" hidden="1" xr:uid="{6D0BD4E5-75C7-4D30-A65C-965F2321710F}"/>
    <cellStyle name="Comma 2 30" xfId="41498" hidden="1" xr:uid="{F8C05B2A-9275-487B-A324-24E2202688BB}"/>
    <cellStyle name="Comma 2 30" xfId="41615" hidden="1" xr:uid="{C7924B1A-4C95-4CF9-BD9D-2C097A44E22F}"/>
    <cellStyle name="Comma 2 30" xfId="42585" hidden="1" xr:uid="{73478B71-D3F7-45E0-9571-0E8A1A80485C}"/>
    <cellStyle name="Comma 2 30" xfId="42687" hidden="1" xr:uid="{BC8FDA9E-393F-47A9-8E18-1045ECAEA138}"/>
    <cellStyle name="Comma 2 30" xfId="43035" hidden="1" xr:uid="{70114EF0-9F53-4D2B-A989-0A28E09F757F}"/>
    <cellStyle name="Comma 2 30" xfId="43254" hidden="1" xr:uid="{C093B501-92E4-4061-8F5B-0F09B1A95238}"/>
    <cellStyle name="Comma 2 30" xfId="43371" hidden="1" xr:uid="{738DBCA6-F2E8-4D72-89FE-DB3E857794F8}"/>
    <cellStyle name="Comma 2 30" xfId="44341" hidden="1" xr:uid="{EE0C7560-D152-4191-8A79-7463D070F2B9}"/>
    <cellStyle name="Comma 2 30" xfId="44443" hidden="1" xr:uid="{DCD60A01-F7D0-4E3E-9B0F-2EEAB0312EC9}"/>
    <cellStyle name="Comma 2 30" xfId="44791" hidden="1" xr:uid="{D48B5844-FAC2-43CF-BB0B-BBF915C3C063}"/>
    <cellStyle name="Comma 2 30" xfId="45010" hidden="1" xr:uid="{D1DC5B56-2097-4EA9-8358-B1C3B7D0D1C9}"/>
    <cellStyle name="Comma 2 30" xfId="45127" hidden="1" xr:uid="{849AA9FB-7DCC-45EC-9512-6C3089D6CB49}"/>
    <cellStyle name="Comma 2 30" xfId="46097" hidden="1" xr:uid="{FCCCF9E9-BD32-4C2B-9610-0C95324F9457}"/>
    <cellStyle name="Comma 2 30" xfId="46199" hidden="1" xr:uid="{48BBE511-557D-4B92-A326-CD09687B4DB6}"/>
    <cellStyle name="Comma 2 30" xfId="46547" hidden="1" xr:uid="{2C7A60F2-60FE-4919-83B1-6E2C976A1ECF}"/>
    <cellStyle name="Comma 2 30" xfId="46766" hidden="1" xr:uid="{57758EA6-A9BF-4C21-800D-773265F4B4D0}"/>
    <cellStyle name="Comma 2 30" xfId="46883" hidden="1" xr:uid="{3AE458D5-731F-4FB6-B34B-0EEBA20DB2DF}"/>
    <cellStyle name="Comma 2 30" xfId="47850" hidden="1" xr:uid="{D3ECF4C9-D4DD-400C-A59B-B623BCD0AE83}"/>
    <cellStyle name="Comma 2 30" xfId="47952" hidden="1" xr:uid="{F7F582D2-00F2-4ACD-B732-549157BA91EB}"/>
    <cellStyle name="Comma 2 30" xfId="48300" hidden="1" xr:uid="{BDDE70ED-0F03-4884-B075-4B1886813F8A}"/>
    <cellStyle name="Comma 2 30" xfId="48519" hidden="1" xr:uid="{F3908AEC-4F66-45F9-9AE4-8EB2859F3F6F}"/>
    <cellStyle name="Comma 2 30" xfId="48636" hidden="1" xr:uid="{34E86795-7F7D-432D-83BB-B8725790924C}"/>
    <cellStyle name="Comma 2 30" xfId="49600" hidden="1" xr:uid="{A0166210-8082-45D9-8D9E-F386C00676EA}"/>
    <cellStyle name="Comma 2 30" xfId="49702" hidden="1" xr:uid="{ABE6D72C-2E98-4BA4-960F-D97F70B63E2A}"/>
    <cellStyle name="Comma 2 30" xfId="50050" hidden="1" xr:uid="{10E7D3D4-20DC-4BF8-A95C-9F06D21FD316}"/>
    <cellStyle name="Comma 2 30" xfId="50269" hidden="1" xr:uid="{5278C739-5287-4448-AF1C-862D652F98E6}"/>
    <cellStyle name="Comma 2 30" xfId="50386" hidden="1" xr:uid="{AFE8BCA1-BA53-496A-A16E-211D702D0F15}"/>
    <cellStyle name="Comma 2 30" xfId="51346" hidden="1" xr:uid="{AACB10EE-C3F9-4D2C-9E2A-A6D58BE47CB0}"/>
    <cellStyle name="Comma 2 30" xfId="51447" hidden="1" xr:uid="{7244D9E7-FEDC-41F5-B1D0-FB9118E92AD0}"/>
    <cellStyle name="Comma 2 30" xfId="51794" hidden="1" xr:uid="{41C25B3D-9CA7-45C6-A0E9-666D1097C81B}"/>
    <cellStyle name="Comma 2 30" xfId="52013" hidden="1" xr:uid="{050791D2-BCA4-41DA-B165-B85B45E9C77D}"/>
    <cellStyle name="Comma 2 30" xfId="52130" hidden="1" xr:uid="{C440F6CE-84A5-44E9-BAD8-0B77B2199B99}"/>
    <cellStyle name="Comma 2 30" xfId="53084" hidden="1" xr:uid="{D69B7D78-5632-4AA3-9FBA-8E4C90A1E16D}"/>
    <cellStyle name="Comma 2 30" xfId="53185" hidden="1" xr:uid="{A9902198-101E-469C-B5D8-CA087ED66E8D}"/>
    <cellStyle name="Comma 2 30" xfId="53747" hidden="1" xr:uid="{BEBFC07B-0E2A-4C17-B305-CC20B761392C}"/>
    <cellStyle name="Comma 2 30" xfId="53864" hidden="1" xr:uid="{6E7AB9EF-04AC-4EAA-AB49-854D00962926}"/>
    <cellStyle name="Comma 2 30" xfId="54812" hidden="1" xr:uid="{A4BAF05F-E531-46A4-BC54-D8C9C55452A4}"/>
    <cellStyle name="Comma 2 30" xfId="54913" hidden="1" xr:uid="{1C440530-4CDC-4B1A-9A75-930A7FF346D5}"/>
    <cellStyle name="Comma 2 30" xfId="55471" hidden="1" xr:uid="{BC2F58A3-737D-4DB6-8949-31B5F344E872}"/>
    <cellStyle name="Comma 2 30" xfId="55588" hidden="1" xr:uid="{0075B796-D47F-4556-8A49-6B2307BA6B21}"/>
    <cellStyle name="Comma 2 30" xfId="56527" hidden="1" xr:uid="{9BB224CF-B4C0-46BB-BA54-5797AEEA0FA4}"/>
    <cellStyle name="Comma 2 30" xfId="56626" hidden="1" xr:uid="{08EFBECE-DCEC-4DFC-B3C0-3043891E0BAD}"/>
    <cellStyle name="Comma 2 30" xfId="57178" hidden="1" xr:uid="{AF3FD7DF-7B9D-4CE8-A15A-BB080BC27745}"/>
    <cellStyle name="Comma 2 30" xfId="57295" hidden="1" xr:uid="{71F28F11-17C2-4148-8D77-187EAC323E52}"/>
    <cellStyle name="Comma 2 30" xfId="58224" hidden="1" xr:uid="{B8C77C54-7E71-49B4-ABC9-8E1C75B02A9F}"/>
    <cellStyle name="Comma 2 30" xfId="58323" hidden="1" xr:uid="{2F739A91-A8B3-4926-94CE-620956160758}"/>
    <cellStyle name="Comma 2 30" xfId="58872" hidden="1" xr:uid="{E1BD15B8-09B3-4E32-838F-A3746FD43C3E}"/>
    <cellStyle name="Comma 2 30" xfId="58989" hidden="1" xr:uid="{B1553495-EAE6-4FC4-9346-6E30E5B9F785}"/>
    <cellStyle name="Comma 2 30" xfId="59903" hidden="1" xr:uid="{2BE28950-51E8-48A3-9615-A1A0035BFE7A}"/>
    <cellStyle name="Comma 2 30" xfId="59998" hidden="1" xr:uid="{F6EF0A4D-42B3-4DA9-BEA3-425FA39B3BE1}"/>
    <cellStyle name="Comma 2 30" xfId="60533" hidden="1" xr:uid="{C4E7683D-C483-4FE2-AD28-BEC6250A4942}"/>
    <cellStyle name="Comma 2 30" xfId="60650" hidden="1" xr:uid="{E97C1537-78C7-4844-944D-69C44047491D}"/>
    <cellStyle name="Comma 2 30" xfId="61550" hidden="1" xr:uid="{D9156F9E-1050-41EA-B38A-B20C9902125B}"/>
    <cellStyle name="Comma 2 30" xfId="61644" hidden="1" xr:uid="{6C1E490F-DFA8-4E38-A7A2-9D23661420CF}"/>
    <cellStyle name="Comma 2 30" xfId="62168" hidden="1" xr:uid="{80CD93C2-6A7A-4AFB-B73C-57E246FC7C74}"/>
    <cellStyle name="Comma 2 30" xfId="62285" hidden="1" xr:uid="{468D4A65-27E2-4076-BD0B-45C8F39E64EA}"/>
    <cellStyle name="Comma 2 30" xfId="63140" hidden="1" xr:uid="{7EA62190-84D0-42C9-82AB-763DDC9D8C82}"/>
    <cellStyle name="Comma 2 30" xfId="63225" hidden="1" xr:uid="{00B68177-6D29-4EEB-AEFD-8ADDA8A41CA1}"/>
    <cellStyle name="Comma 2 30" xfId="63690" hidden="1" xr:uid="{B3763F7A-79FC-46AA-BF29-4F614FFBCB40}"/>
    <cellStyle name="Comma 2 30" xfId="63796" hidden="1" xr:uid="{C12EA764-24DF-4CB4-AA71-21A97518BBBE}"/>
    <cellStyle name="Comma 2 31" xfId="492" hidden="1" xr:uid="{00000000-0005-0000-0000-0000EF010000}"/>
    <cellStyle name="Comma 2 31" xfId="1026" hidden="1" xr:uid="{00000000-0005-0000-0000-000005040000}"/>
    <cellStyle name="Comma 2 31" xfId="1148" hidden="1" xr:uid="{00000000-0005-0000-0000-00007F040000}"/>
    <cellStyle name="Comma 2 31" xfId="1714" hidden="1" xr:uid="{00000000-0005-0000-0000-0000B5060000}"/>
    <cellStyle name="Comma 2 31" xfId="1799" hidden="1" xr:uid="{00000000-0005-0000-0000-00000A070000}"/>
    <cellStyle name="Comma 2 31" xfId="4283" hidden="1" xr:uid="{00000000-0005-0000-0000-0000BE100000}"/>
    <cellStyle name="Comma 2 31" xfId="4819" hidden="1" xr:uid="{00000000-0005-0000-0000-0000D6120000}"/>
    <cellStyle name="Comma 2 31" xfId="4944" hidden="1" xr:uid="{00000000-0005-0000-0000-000053130000}"/>
    <cellStyle name="Comma 2 31" xfId="5511" hidden="1" xr:uid="{00000000-0005-0000-0000-00008A150000}"/>
    <cellStyle name="Comma 2 31" xfId="5600" hidden="1" xr:uid="{00000000-0005-0000-0000-0000E3150000}"/>
    <cellStyle name="Comma 2 31" xfId="6502" hidden="1" xr:uid="{00000000-0005-0000-0000-000069190000}"/>
    <cellStyle name="Comma 2 31" xfId="7038" hidden="1" xr:uid="{00000000-0005-0000-0000-0000811B0000}"/>
    <cellStyle name="Comma 2 31" xfId="7163" hidden="1" xr:uid="{00000000-0005-0000-0000-0000FE1B0000}"/>
    <cellStyle name="Comma 2 31" xfId="7484" hidden="1" xr:uid="{00000000-0005-0000-0000-00003F1D0000}"/>
    <cellStyle name="Comma 2 31" xfId="7730" hidden="1" xr:uid="{00000000-0005-0000-0000-0000351E0000}"/>
    <cellStyle name="Comma 2 31" xfId="7819" hidden="1" xr:uid="{00000000-0005-0000-0000-00008E1E0000}"/>
    <cellStyle name="Comma 2 31" xfId="8794" hidden="1" xr:uid="{00000000-0005-0000-0000-00005D220000}"/>
    <cellStyle name="Comma 2 31" xfId="8919" hidden="1" xr:uid="{00000000-0005-0000-0000-0000DA220000}"/>
    <cellStyle name="Comma 2 31" xfId="9240" hidden="1" xr:uid="{00000000-0005-0000-0000-00001B240000}"/>
    <cellStyle name="Comma 2 31" xfId="9486" hidden="1" xr:uid="{00000000-0005-0000-0000-000011250000}"/>
    <cellStyle name="Comma 2 31" xfId="9575" hidden="1" xr:uid="{00000000-0005-0000-0000-00006A250000}"/>
    <cellStyle name="Comma 2 31" xfId="10550" hidden="1" xr:uid="{00000000-0005-0000-0000-000039290000}"/>
    <cellStyle name="Comma 2 31" xfId="10675" hidden="1" xr:uid="{00000000-0005-0000-0000-0000B6290000}"/>
    <cellStyle name="Comma 2 31" xfId="10996" hidden="1" xr:uid="{00000000-0005-0000-0000-0000F72A0000}"/>
    <cellStyle name="Comma 2 31" xfId="11242" hidden="1" xr:uid="{00000000-0005-0000-0000-0000ED2B0000}"/>
    <cellStyle name="Comma 2 31" xfId="11331" hidden="1" xr:uid="{00000000-0005-0000-0000-0000462C0000}"/>
    <cellStyle name="Comma 2 31" xfId="12306" hidden="1" xr:uid="{00000000-0005-0000-0000-000015300000}"/>
    <cellStyle name="Comma 2 31" xfId="12431" hidden="1" xr:uid="{00000000-0005-0000-0000-000092300000}"/>
    <cellStyle name="Comma 2 31" xfId="12752" hidden="1" xr:uid="{00000000-0005-0000-0000-0000D3310000}"/>
    <cellStyle name="Comma 2 31" xfId="12998" hidden="1" xr:uid="{00000000-0005-0000-0000-0000C9320000}"/>
    <cellStyle name="Comma 2 31" xfId="13087" hidden="1" xr:uid="{00000000-0005-0000-0000-000022330000}"/>
    <cellStyle name="Comma 2 31" xfId="14062" hidden="1" xr:uid="{00000000-0005-0000-0000-0000F1360000}"/>
    <cellStyle name="Comma 2 31" xfId="14187" hidden="1" xr:uid="{00000000-0005-0000-0000-00006E370000}"/>
    <cellStyle name="Comma 2 31" xfId="14508" hidden="1" xr:uid="{00000000-0005-0000-0000-0000AF380000}"/>
    <cellStyle name="Comma 2 31" xfId="14754" hidden="1" xr:uid="{00000000-0005-0000-0000-0000A5390000}"/>
    <cellStyle name="Comma 2 31" xfId="14843" hidden="1" xr:uid="{00000000-0005-0000-0000-0000FE390000}"/>
    <cellStyle name="Comma 2 31" xfId="15815" hidden="1" xr:uid="{00000000-0005-0000-0000-0000CA3D0000}"/>
    <cellStyle name="Comma 2 31" xfId="15940" hidden="1" xr:uid="{00000000-0005-0000-0000-0000473E0000}"/>
    <cellStyle name="Comma 2 31" xfId="16261" hidden="1" xr:uid="{00000000-0005-0000-0000-0000883F0000}"/>
    <cellStyle name="Comma 2 31" xfId="16507" hidden="1" xr:uid="{00000000-0005-0000-0000-00007E400000}"/>
    <cellStyle name="Comma 2 31" xfId="16596" hidden="1" xr:uid="{00000000-0005-0000-0000-0000D7400000}"/>
    <cellStyle name="Comma 2 31" xfId="17565" hidden="1" xr:uid="{00000000-0005-0000-0000-0000A0440000}"/>
    <cellStyle name="Comma 2 31" xfId="17690" hidden="1" xr:uid="{00000000-0005-0000-0000-00001D450000}"/>
    <cellStyle name="Comma 2 31" xfId="18011" hidden="1" xr:uid="{00000000-0005-0000-0000-00005E460000}"/>
    <cellStyle name="Comma 2 31" xfId="18257" hidden="1" xr:uid="{00000000-0005-0000-0000-000054470000}"/>
    <cellStyle name="Comma 2 31" xfId="18346" hidden="1" xr:uid="{00000000-0005-0000-0000-0000AD470000}"/>
    <cellStyle name="Comma 2 31" xfId="19311" hidden="1" xr:uid="{00000000-0005-0000-0000-0000724B0000}"/>
    <cellStyle name="Comma 2 31" xfId="19435" hidden="1" xr:uid="{00000000-0005-0000-0000-0000EE4B0000}"/>
    <cellStyle name="Comma 2 31" xfId="19755" hidden="1" xr:uid="{00000000-0005-0000-0000-00002E4D0000}"/>
    <cellStyle name="Comma 2 31" xfId="20001" hidden="1" xr:uid="{00000000-0005-0000-0000-0000244E0000}"/>
    <cellStyle name="Comma 2 31" xfId="20090" hidden="1" xr:uid="{00000000-0005-0000-0000-00007D4E0000}"/>
    <cellStyle name="Comma 2 31" xfId="21049" hidden="1" xr:uid="{00000000-0005-0000-0000-00003C520000}"/>
    <cellStyle name="Comma 2 31" xfId="21173" hidden="1" xr:uid="{00000000-0005-0000-0000-0000B8520000}"/>
    <cellStyle name="Comma 2 31" xfId="21490" hidden="1" xr:uid="{00000000-0005-0000-0000-0000F5530000}"/>
    <cellStyle name="Comma 2 31" xfId="21735" hidden="1" xr:uid="{00000000-0005-0000-0000-0000EA540000}"/>
    <cellStyle name="Comma 2 31" xfId="21824" hidden="1" xr:uid="{00000000-0005-0000-0000-000043550000}"/>
    <cellStyle name="Comma 2 31" xfId="22777" hidden="1" xr:uid="{00000000-0005-0000-0000-0000FC580000}"/>
    <cellStyle name="Comma 2 31" xfId="22901" hidden="1" xr:uid="{00000000-0005-0000-0000-000078590000}"/>
    <cellStyle name="Comma 2 31" xfId="23216" hidden="1" xr:uid="{00000000-0005-0000-0000-0000B35A0000}"/>
    <cellStyle name="Comma 2 31" xfId="23459" hidden="1" xr:uid="{00000000-0005-0000-0000-0000A65B0000}"/>
    <cellStyle name="Comma 2 31" xfId="23548" hidden="1" xr:uid="{00000000-0005-0000-0000-0000FF5B0000}"/>
    <cellStyle name="Comma 2 31" xfId="24492" hidden="1" xr:uid="{00000000-0005-0000-0000-0000AF5F0000}"/>
    <cellStyle name="Comma 2 31" xfId="24614" hidden="1" xr:uid="{00000000-0005-0000-0000-000029600000}"/>
    <cellStyle name="Comma 2 31" xfId="24926" hidden="1" xr:uid="{00000000-0005-0000-0000-000061610000}"/>
    <cellStyle name="Comma 2 31" xfId="25166" hidden="1" xr:uid="{00000000-0005-0000-0000-000051620000}"/>
    <cellStyle name="Comma 2 31" xfId="25255" hidden="1" xr:uid="{00000000-0005-0000-0000-0000AA620000}"/>
    <cellStyle name="Comma 2 31" xfId="26189" hidden="1" xr:uid="{00000000-0005-0000-0000-000050660000}"/>
    <cellStyle name="Comma 2 31" xfId="26311" hidden="1" xr:uid="{00000000-0005-0000-0000-0000CA660000}"/>
    <cellStyle name="Comma 2 31" xfId="26622" hidden="1" xr:uid="{00000000-0005-0000-0000-000001680000}"/>
    <cellStyle name="Comma 2 31" xfId="26860" hidden="1" xr:uid="{00000000-0005-0000-0000-0000EF680000}"/>
    <cellStyle name="Comma 2 31" xfId="26949" hidden="1" xr:uid="{00000000-0005-0000-0000-000048690000}"/>
    <cellStyle name="Comma 2 31" xfId="27869" hidden="1" xr:uid="{00000000-0005-0000-0000-0000E06C0000}"/>
    <cellStyle name="Comma 2 31" xfId="27986" hidden="1" xr:uid="{00000000-0005-0000-0000-0000556D0000}"/>
    <cellStyle name="Comma 2 31" xfId="28290" hidden="1" xr:uid="{00000000-0005-0000-0000-0000856E0000}"/>
    <cellStyle name="Comma 2 31" xfId="28521" hidden="1" xr:uid="{00000000-0005-0000-0000-00006C6F0000}"/>
    <cellStyle name="Comma 2 31" xfId="28610" hidden="1" xr:uid="{00000000-0005-0000-0000-0000C56F0000}"/>
    <cellStyle name="Comma 2 31" xfId="29516" hidden="1" xr:uid="{00000000-0005-0000-0000-00004F730000}"/>
    <cellStyle name="Comma 2 31" xfId="29632" hidden="1" xr:uid="{00000000-0005-0000-0000-0000C3730000}"/>
    <cellStyle name="Comma 2 31" xfId="29927" hidden="1" xr:uid="{00000000-0005-0000-0000-0000EA740000}"/>
    <cellStyle name="Comma 2 31" xfId="30156" hidden="1" xr:uid="{00000000-0005-0000-0000-0000CF750000}"/>
    <cellStyle name="Comma 2 31" xfId="30245" hidden="1" xr:uid="{00000000-0005-0000-0000-000028760000}"/>
    <cellStyle name="Comma 2 31" xfId="31109" hidden="1" xr:uid="{00000000-0005-0000-0000-000088790000}"/>
    <cellStyle name="Comma 2 31" xfId="31210" hidden="1" xr:uid="{00000000-0005-0000-0000-0000ED790000}"/>
    <cellStyle name="Comma 2 31" xfId="31678" hidden="1" xr:uid="{00000000-0005-0000-0000-0000C17B0000}"/>
    <cellStyle name="Comma 2 31" xfId="31758" hidden="1" xr:uid="{00000000-0005-0000-0000-0000117C0000}"/>
    <cellStyle name="Comma 2 31" xfId="32545" hidden="1" xr:uid="{624EB1FD-E011-4BDA-BD72-49618E620EDF}"/>
    <cellStyle name="Comma 2 31" xfId="33062" hidden="1" xr:uid="{E0F002DC-D4DE-4753-BE00-68BBEEFE5B33}"/>
    <cellStyle name="Comma 2 31" xfId="33184" hidden="1" xr:uid="{72EE6E50-87BF-44E0-ADAC-15562AFFE51C}"/>
    <cellStyle name="Comma 2 31" xfId="33747" hidden="1" xr:uid="{C41A4AE8-986F-49AC-860C-C3D2DB7E8763}"/>
    <cellStyle name="Comma 2 31" xfId="33829" hidden="1" xr:uid="{1E3325F6-FB7B-4130-B11E-C09FFC505C6B}"/>
    <cellStyle name="Comma 2 31" xfId="36302" hidden="1" xr:uid="{4724F0EC-34A3-46F7-8BC0-83C29146C5E7}"/>
    <cellStyle name="Comma 2 31" xfId="36838" hidden="1" xr:uid="{97AA4976-32A9-48D8-B995-CC6F2ECAE133}"/>
    <cellStyle name="Comma 2 31" xfId="36963" hidden="1" xr:uid="{5ED9D30A-589F-4836-BADB-0CE9777CE796}"/>
    <cellStyle name="Comma 2 31" xfId="37530" hidden="1" xr:uid="{9DC5B164-AA95-4420-B950-0467DBCBBAC0}"/>
    <cellStyle name="Comma 2 31" xfId="37619" hidden="1" xr:uid="{C706C179-EB34-4B6C-82B6-35F7E9A6A815}"/>
    <cellStyle name="Comma 2 31" xfId="38521" hidden="1" xr:uid="{3E8879E1-6999-497E-889B-BCD3F70E4774}"/>
    <cellStyle name="Comma 2 31" xfId="39057" hidden="1" xr:uid="{FA2038DA-8CF6-489D-A5FB-02FB745CD9A7}"/>
    <cellStyle name="Comma 2 31" xfId="39182" hidden="1" xr:uid="{C1C4BE26-3435-4FE8-AB7D-6131E43746DE}"/>
    <cellStyle name="Comma 2 31" xfId="39503" hidden="1" xr:uid="{893AB295-8A82-4C8A-B82B-293DF2B5F233}"/>
    <cellStyle name="Comma 2 31" xfId="39749" hidden="1" xr:uid="{46B4B4D8-0FA0-46E2-AD05-F88A55F4D614}"/>
    <cellStyle name="Comma 2 31" xfId="39838" hidden="1" xr:uid="{0056CFC3-DE3C-4124-A560-613468EEBDB3}"/>
    <cellStyle name="Comma 2 31" xfId="40813" hidden="1" xr:uid="{6876D964-B3D2-49AA-9332-04AFDAF64CA7}"/>
    <cellStyle name="Comma 2 31" xfId="40938" hidden="1" xr:uid="{2D5152E9-A8C3-4B8B-B822-F642783DEC3C}"/>
    <cellStyle name="Comma 2 31" xfId="41259" hidden="1" xr:uid="{567A47EC-04E5-4E01-A40B-AE863731DA78}"/>
    <cellStyle name="Comma 2 31" xfId="41505" hidden="1" xr:uid="{178777E0-D620-49B9-81C8-57403F2ADFA9}"/>
    <cellStyle name="Comma 2 31" xfId="41594" hidden="1" xr:uid="{AA3292E7-DC71-4E86-A4F9-27BC488C2653}"/>
    <cellStyle name="Comma 2 31" xfId="42569" hidden="1" xr:uid="{D81C2DD0-622C-4E2C-84AE-64804988FF8F}"/>
    <cellStyle name="Comma 2 31" xfId="42694" hidden="1" xr:uid="{C564A3C4-1601-4121-93BA-DA95FF1143FD}"/>
    <cellStyle name="Comma 2 31" xfId="43015" hidden="1" xr:uid="{389BA20A-CA0A-4F11-94FB-B15C6B7D7DA3}"/>
    <cellStyle name="Comma 2 31" xfId="43261" hidden="1" xr:uid="{8E1170B0-5CA3-493A-B3D9-A8920B65C958}"/>
    <cellStyle name="Comma 2 31" xfId="43350" hidden="1" xr:uid="{2D637CE6-B2C5-4C6C-9C08-98562D306CAB}"/>
    <cellStyle name="Comma 2 31" xfId="44325" hidden="1" xr:uid="{4C7C2C72-EA95-4DE1-9623-720AAEF0C811}"/>
    <cellStyle name="Comma 2 31" xfId="44450" hidden="1" xr:uid="{905A6194-DED2-4005-B6A3-66DC04C8A4BE}"/>
    <cellStyle name="Comma 2 31" xfId="44771" hidden="1" xr:uid="{2DA3E05C-CE0E-4B8D-8EAB-E31B05D68EF9}"/>
    <cellStyle name="Comma 2 31" xfId="45017" hidden="1" xr:uid="{82ED09F5-518E-4E50-9A86-254CE12DD967}"/>
    <cellStyle name="Comma 2 31" xfId="45106" hidden="1" xr:uid="{561B2A58-8177-4E2A-A290-863C5CDA8431}"/>
    <cellStyle name="Comma 2 31" xfId="46081" hidden="1" xr:uid="{A12D3A80-0CF0-480E-8D2E-DFB37687770C}"/>
    <cellStyle name="Comma 2 31" xfId="46206" hidden="1" xr:uid="{996FB9AD-DF2C-4518-8D82-8843CFEF89B7}"/>
    <cellStyle name="Comma 2 31" xfId="46527" hidden="1" xr:uid="{ACB0A8FC-EE0C-4F19-819D-76DDDB3E46DC}"/>
    <cellStyle name="Comma 2 31" xfId="46773" hidden="1" xr:uid="{1FA936AC-852B-49A3-9672-5E4B5EB563C7}"/>
    <cellStyle name="Comma 2 31" xfId="46862" hidden="1" xr:uid="{BFDDCD12-79B1-4739-8DFE-01C9747BC214}"/>
    <cellStyle name="Comma 2 31" xfId="47834" hidden="1" xr:uid="{F07DA7A8-46BB-4483-BAF2-C7CA637A28F1}"/>
    <cellStyle name="Comma 2 31" xfId="47959" hidden="1" xr:uid="{7EEF7950-598D-44B4-BCBA-874E761BC2F2}"/>
    <cellStyle name="Comma 2 31" xfId="48280" hidden="1" xr:uid="{DB4FF638-18BD-4927-BED9-4C0EEFC9A753}"/>
    <cellStyle name="Comma 2 31" xfId="48526" hidden="1" xr:uid="{FA6B7961-C277-4C74-B00B-1B8F2AE640E8}"/>
    <cellStyle name="Comma 2 31" xfId="48615" hidden="1" xr:uid="{7B84C241-F4CD-4C08-8C21-79E1988E168D}"/>
    <cellStyle name="Comma 2 31" xfId="49584" hidden="1" xr:uid="{C99FD8C2-F489-4C20-A588-F74E392C9292}"/>
    <cellStyle name="Comma 2 31" xfId="49709" hidden="1" xr:uid="{EF9D99F2-FF7F-47E0-8992-49782E4FB6AC}"/>
    <cellStyle name="Comma 2 31" xfId="50030" hidden="1" xr:uid="{A925D45C-A8EC-48D7-BDDD-D3E243CFEE10}"/>
    <cellStyle name="Comma 2 31" xfId="50276" hidden="1" xr:uid="{15BC7AB0-A69E-447D-B9FD-E0D92E253C64}"/>
    <cellStyle name="Comma 2 31" xfId="50365" hidden="1" xr:uid="{66AB1606-79DB-4BAD-A267-F3CD379072E7}"/>
    <cellStyle name="Comma 2 31" xfId="51330" hidden="1" xr:uid="{E93DDB80-292E-4788-9A21-A7CA40599B0A}"/>
    <cellStyle name="Comma 2 31" xfId="51454" hidden="1" xr:uid="{25F45D73-F2D4-4922-9F58-2E93808D699A}"/>
    <cellStyle name="Comma 2 31" xfId="51774" hidden="1" xr:uid="{517873D5-6810-4F95-AF3A-C24A69A020FE}"/>
    <cellStyle name="Comma 2 31" xfId="52020" hidden="1" xr:uid="{CFB034E2-DD2F-4880-9CFF-0080743E8A9B}"/>
    <cellStyle name="Comma 2 31" xfId="52109" hidden="1" xr:uid="{01BE6119-221A-45CE-B1EF-358AA1AE6B9C}"/>
    <cellStyle name="Comma 2 31" xfId="53068" hidden="1" xr:uid="{4068F20D-64C5-458D-AEA5-C5FA3C9C59C0}"/>
    <cellStyle name="Comma 2 31" xfId="53192" hidden="1" xr:uid="{535F481F-95B8-4FD7-86F8-846F588688BA}"/>
    <cellStyle name="Comma 2 31" xfId="53509" hidden="1" xr:uid="{61C51BED-4A0F-4A5F-AAE7-68B4B6F64B01}"/>
    <cellStyle name="Comma 2 31" xfId="53754" hidden="1" xr:uid="{8A61C70F-234C-46B5-824B-E71ED8832CE8}"/>
    <cellStyle name="Comma 2 31" xfId="53843" hidden="1" xr:uid="{75AD6A66-BB30-4B45-9751-0B670CB3A9D7}"/>
    <cellStyle name="Comma 2 31" xfId="54796" hidden="1" xr:uid="{302EEE51-9217-4A65-9507-1305B099834E}"/>
    <cellStyle name="Comma 2 31" xfId="54920" hidden="1" xr:uid="{1D88989F-7A2B-4D42-A7F0-DE2A2902CAE2}"/>
    <cellStyle name="Comma 2 31" xfId="55235" hidden="1" xr:uid="{89D1D8A2-C85D-411C-9C01-75FA7F203224}"/>
    <cellStyle name="Comma 2 31" xfId="55478" hidden="1" xr:uid="{19FF4911-2091-4ED4-B92E-0B8709BDFEE0}"/>
    <cellStyle name="Comma 2 31" xfId="55567" hidden="1" xr:uid="{3370D12F-6AA6-4ECF-9E79-045A84ECAFE4}"/>
    <cellStyle name="Comma 2 31" xfId="56511" hidden="1" xr:uid="{5BF966DB-E5E1-433A-8177-776D2EF89318}"/>
    <cellStyle name="Comma 2 31" xfId="56633" hidden="1" xr:uid="{FC3B0FE5-E64F-4B99-8676-B3765C4BDD22}"/>
    <cellStyle name="Comma 2 31" xfId="56945" hidden="1" xr:uid="{C4D47FD4-4654-440C-A820-DA84C69A48FD}"/>
    <cellStyle name="Comma 2 31" xfId="57185" hidden="1" xr:uid="{FAF404F0-73D3-4D0D-AAD4-ACABBE18E1CB}"/>
    <cellStyle name="Comma 2 31" xfId="57274" hidden="1" xr:uid="{0540E89D-4860-4B6C-ABF1-DD45DAD01320}"/>
    <cellStyle name="Comma 2 31" xfId="58208" hidden="1" xr:uid="{3F182F9D-CD2B-4FD0-86A4-1501093A901F}"/>
    <cellStyle name="Comma 2 31" xfId="58330" hidden="1" xr:uid="{C1AF8B99-BCD0-4D71-BDDE-F9885BF15FAB}"/>
    <cellStyle name="Comma 2 31" xfId="58641" hidden="1" xr:uid="{A282FC28-8B02-4F28-AC63-9E8FD0C00C93}"/>
    <cellStyle name="Comma 2 31" xfId="58879" hidden="1" xr:uid="{B8DBAAD6-7550-4935-BD20-A2C6D4854D40}"/>
    <cellStyle name="Comma 2 31" xfId="58968" hidden="1" xr:uid="{F17ACC9D-E259-4041-9958-73549E497636}"/>
    <cellStyle name="Comma 2 31" xfId="59888" hidden="1" xr:uid="{44CE3DD9-D8DE-40E9-821C-E1651EA26641}"/>
    <cellStyle name="Comma 2 31" xfId="60005" hidden="1" xr:uid="{F4DBDE6B-0630-4697-BBC8-DF6931E342F2}"/>
    <cellStyle name="Comma 2 31" xfId="60309" hidden="1" xr:uid="{750B3367-6113-4C33-9BFE-6AF3524187DB}"/>
    <cellStyle name="Comma 2 31" xfId="60540" hidden="1" xr:uid="{91613554-9A94-40A7-9A05-01E358A27D10}"/>
    <cellStyle name="Comma 2 31" xfId="60629" hidden="1" xr:uid="{781029E8-6F50-4FD5-AB32-28AE45DBFF74}"/>
    <cellStyle name="Comma 2 31" xfId="61535" hidden="1" xr:uid="{DD7000B5-7AF9-40DB-A3A3-B2A453723E2D}"/>
    <cellStyle name="Comma 2 31" xfId="61651" hidden="1" xr:uid="{B658EE78-D63A-4027-8AD9-765836C4948A}"/>
    <cellStyle name="Comma 2 31" xfId="61946" hidden="1" xr:uid="{00A0FBE2-654D-4E69-AC0D-CEB8E7A2530C}"/>
    <cellStyle name="Comma 2 31" xfId="62175" hidden="1" xr:uid="{ECFF8E0D-F44A-44CF-B0CD-B05800959C5B}"/>
    <cellStyle name="Comma 2 31" xfId="62264" hidden="1" xr:uid="{FF49E88B-F9AE-47D4-9317-3E050A56C6BA}"/>
    <cellStyle name="Comma 2 31" xfId="63128" hidden="1" xr:uid="{40ED8F5A-5BE2-4A37-964C-8A77D8645B6C}"/>
    <cellStyle name="Comma 2 31" xfId="63229" hidden="1" xr:uid="{B3E92E01-6DB7-4576-80A0-848E10FFC1EC}"/>
    <cellStyle name="Comma 2 31" xfId="63697" hidden="1" xr:uid="{ACA86E4C-30F5-4C2E-B0EC-F4741B013DCF}"/>
    <cellStyle name="Comma 2 31" xfId="63777" hidden="1" xr:uid="{156FED14-25E2-47CC-943B-9A7DF73AFAAE}"/>
    <cellStyle name="Comma 2 32" xfId="496" hidden="1" xr:uid="{00000000-0005-0000-0000-0000F3010000}"/>
    <cellStyle name="Comma 2 32" xfId="988" hidden="1" xr:uid="{00000000-0005-0000-0000-0000DF030000}"/>
    <cellStyle name="Comma 2 32" xfId="1151" hidden="1" xr:uid="{00000000-0005-0000-0000-000082040000}"/>
    <cellStyle name="Comma 2 32" xfId="1717" hidden="1" xr:uid="{00000000-0005-0000-0000-0000B8060000}"/>
    <cellStyle name="Comma 2 32" xfId="1792" hidden="1" xr:uid="{00000000-0005-0000-0000-000003070000}"/>
    <cellStyle name="Comma 2 32" xfId="4287" hidden="1" xr:uid="{00000000-0005-0000-0000-0000C2100000}"/>
    <cellStyle name="Comma 2 32" xfId="4779" hidden="1" xr:uid="{00000000-0005-0000-0000-0000AE120000}"/>
    <cellStyle name="Comma 2 32" xfId="4948" hidden="1" xr:uid="{00000000-0005-0000-0000-000057130000}"/>
    <cellStyle name="Comma 2 32" xfId="5515" hidden="1" xr:uid="{00000000-0005-0000-0000-00008E150000}"/>
    <cellStyle name="Comma 2 32" xfId="5593" hidden="1" xr:uid="{00000000-0005-0000-0000-0000DC150000}"/>
    <cellStyle name="Comma 2 32" xfId="6506" hidden="1" xr:uid="{00000000-0005-0000-0000-00006D190000}"/>
    <cellStyle name="Comma 2 32" xfId="6998" hidden="1" xr:uid="{00000000-0005-0000-0000-0000591B0000}"/>
    <cellStyle name="Comma 2 32" xfId="7167" hidden="1" xr:uid="{00000000-0005-0000-0000-0000021C0000}"/>
    <cellStyle name="Comma 2 32" xfId="7605" hidden="1" xr:uid="{00000000-0005-0000-0000-0000B81D0000}"/>
    <cellStyle name="Comma 2 32" xfId="7734" hidden="1" xr:uid="{00000000-0005-0000-0000-0000391E0000}"/>
    <cellStyle name="Comma 2 32" xfId="7812" hidden="1" xr:uid="{00000000-0005-0000-0000-0000871E0000}"/>
    <cellStyle name="Comma 2 32" xfId="8754" hidden="1" xr:uid="{00000000-0005-0000-0000-000035220000}"/>
    <cellStyle name="Comma 2 32" xfId="8923" hidden="1" xr:uid="{00000000-0005-0000-0000-0000DE220000}"/>
    <cellStyle name="Comma 2 32" xfId="9361" hidden="1" xr:uid="{00000000-0005-0000-0000-000094240000}"/>
    <cellStyle name="Comma 2 32" xfId="9490" hidden="1" xr:uid="{00000000-0005-0000-0000-000015250000}"/>
    <cellStyle name="Comma 2 32" xfId="9568" hidden="1" xr:uid="{00000000-0005-0000-0000-000063250000}"/>
    <cellStyle name="Comma 2 32" xfId="10510" hidden="1" xr:uid="{00000000-0005-0000-0000-000011290000}"/>
    <cellStyle name="Comma 2 32" xfId="10679" hidden="1" xr:uid="{00000000-0005-0000-0000-0000BA290000}"/>
    <cellStyle name="Comma 2 32" xfId="11117" hidden="1" xr:uid="{00000000-0005-0000-0000-0000702B0000}"/>
    <cellStyle name="Comma 2 32" xfId="11246" hidden="1" xr:uid="{00000000-0005-0000-0000-0000F12B0000}"/>
    <cellStyle name="Comma 2 32" xfId="11324" hidden="1" xr:uid="{00000000-0005-0000-0000-00003F2C0000}"/>
    <cellStyle name="Comma 2 32" xfId="12266" hidden="1" xr:uid="{00000000-0005-0000-0000-0000ED2F0000}"/>
    <cellStyle name="Comma 2 32" xfId="12435" hidden="1" xr:uid="{00000000-0005-0000-0000-000096300000}"/>
    <cellStyle name="Comma 2 32" xfId="12873" hidden="1" xr:uid="{00000000-0005-0000-0000-00004C320000}"/>
    <cellStyle name="Comma 2 32" xfId="13002" hidden="1" xr:uid="{00000000-0005-0000-0000-0000CD320000}"/>
    <cellStyle name="Comma 2 32" xfId="13080" hidden="1" xr:uid="{00000000-0005-0000-0000-00001B330000}"/>
    <cellStyle name="Comma 2 32" xfId="14022" hidden="1" xr:uid="{00000000-0005-0000-0000-0000C9360000}"/>
    <cellStyle name="Comma 2 32" xfId="14191" hidden="1" xr:uid="{00000000-0005-0000-0000-000072370000}"/>
    <cellStyle name="Comma 2 32" xfId="14629" hidden="1" xr:uid="{00000000-0005-0000-0000-000028390000}"/>
    <cellStyle name="Comma 2 32" xfId="14758" hidden="1" xr:uid="{00000000-0005-0000-0000-0000A9390000}"/>
    <cellStyle name="Comma 2 32" xfId="14836" hidden="1" xr:uid="{00000000-0005-0000-0000-0000F7390000}"/>
    <cellStyle name="Comma 2 32" xfId="15776" hidden="1" xr:uid="{00000000-0005-0000-0000-0000A33D0000}"/>
    <cellStyle name="Comma 2 32" xfId="15944" hidden="1" xr:uid="{00000000-0005-0000-0000-00004B3E0000}"/>
    <cellStyle name="Comma 2 32" xfId="16382" hidden="1" xr:uid="{00000000-0005-0000-0000-000001400000}"/>
    <cellStyle name="Comma 2 32" xfId="16511" hidden="1" xr:uid="{00000000-0005-0000-0000-000082400000}"/>
    <cellStyle name="Comma 2 32" xfId="16589" hidden="1" xr:uid="{00000000-0005-0000-0000-0000D0400000}"/>
    <cellStyle name="Comma 2 32" xfId="17527" hidden="1" xr:uid="{00000000-0005-0000-0000-00007A440000}"/>
    <cellStyle name="Comma 2 32" xfId="17694" hidden="1" xr:uid="{00000000-0005-0000-0000-000021450000}"/>
    <cellStyle name="Comma 2 32" xfId="18132" hidden="1" xr:uid="{00000000-0005-0000-0000-0000D7460000}"/>
    <cellStyle name="Comma 2 32" xfId="18261" hidden="1" xr:uid="{00000000-0005-0000-0000-000058470000}"/>
    <cellStyle name="Comma 2 32" xfId="18339" hidden="1" xr:uid="{00000000-0005-0000-0000-0000A6470000}"/>
    <cellStyle name="Comma 2 32" xfId="19273" hidden="1" xr:uid="{00000000-0005-0000-0000-00004C4B0000}"/>
    <cellStyle name="Comma 2 32" xfId="19439" hidden="1" xr:uid="{00000000-0005-0000-0000-0000F24B0000}"/>
    <cellStyle name="Comma 2 32" xfId="19876" hidden="1" xr:uid="{00000000-0005-0000-0000-0000A74D0000}"/>
    <cellStyle name="Comma 2 32" xfId="20005" hidden="1" xr:uid="{00000000-0005-0000-0000-0000284E0000}"/>
    <cellStyle name="Comma 2 32" xfId="20083" hidden="1" xr:uid="{00000000-0005-0000-0000-0000764E0000}"/>
    <cellStyle name="Comma 2 32" xfId="21012" hidden="1" xr:uid="{00000000-0005-0000-0000-000017520000}"/>
    <cellStyle name="Comma 2 32" xfId="21177" hidden="1" xr:uid="{00000000-0005-0000-0000-0000BC520000}"/>
    <cellStyle name="Comma 2 32" xfId="21610" hidden="1" xr:uid="{00000000-0005-0000-0000-00006D540000}"/>
    <cellStyle name="Comma 2 32" xfId="21739" hidden="1" xr:uid="{00000000-0005-0000-0000-0000EE540000}"/>
    <cellStyle name="Comma 2 32" xfId="21817" hidden="1" xr:uid="{00000000-0005-0000-0000-00003C550000}"/>
    <cellStyle name="Comma 2 32" xfId="22740" hidden="1" xr:uid="{00000000-0005-0000-0000-0000D7580000}"/>
    <cellStyle name="Comma 2 32" xfId="22905" hidden="1" xr:uid="{00000000-0005-0000-0000-00007C590000}"/>
    <cellStyle name="Comma 2 32" xfId="23335" hidden="1" xr:uid="{00000000-0005-0000-0000-00002A5B0000}"/>
    <cellStyle name="Comma 2 32" xfId="23463" hidden="1" xr:uid="{00000000-0005-0000-0000-0000AA5B0000}"/>
    <cellStyle name="Comma 2 32" xfId="23541" hidden="1" xr:uid="{00000000-0005-0000-0000-0000F85B0000}"/>
    <cellStyle name="Comma 2 32" xfId="24457" hidden="1" xr:uid="{00000000-0005-0000-0000-00008C5F0000}"/>
    <cellStyle name="Comma 2 32" xfId="24618" hidden="1" xr:uid="{00000000-0005-0000-0000-00002D600000}"/>
    <cellStyle name="Comma 2 32" xfId="25043" hidden="1" xr:uid="{00000000-0005-0000-0000-0000D6610000}"/>
    <cellStyle name="Comma 2 32" xfId="25170" hidden="1" xr:uid="{00000000-0005-0000-0000-000055620000}"/>
    <cellStyle name="Comma 2 32" xfId="25248" hidden="1" xr:uid="{00000000-0005-0000-0000-0000A3620000}"/>
    <cellStyle name="Comma 2 32" xfId="26155" hidden="1" xr:uid="{00000000-0005-0000-0000-00002E660000}"/>
    <cellStyle name="Comma 2 32" xfId="26315" hidden="1" xr:uid="{00000000-0005-0000-0000-0000CE660000}"/>
    <cellStyle name="Comma 2 32" xfId="26737" hidden="1" xr:uid="{00000000-0005-0000-0000-000074680000}"/>
    <cellStyle name="Comma 2 32" xfId="26864" hidden="1" xr:uid="{00000000-0005-0000-0000-0000F3680000}"/>
    <cellStyle name="Comma 2 32" xfId="26942" hidden="1" xr:uid="{00000000-0005-0000-0000-000041690000}"/>
    <cellStyle name="Comma 2 32" xfId="27835" hidden="1" xr:uid="{00000000-0005-0000-0000-0000BE6C0000}"/>
    <cellStyle name="Comma 2 32" xfId="27990" hidden="1" xr:uid="{00000000-0005-0000-0000-0000596D0000}"/>
    <cellStyle name="Comma 2 32" xfId="28401" hidden="1" xr:uid="{00000000-0005-0000-0000-0000F46E0000}"/>
    <cellStyle name="Comma 2 32" xfId="28525" hidden="1" xr:uid="{00000000-0005-0000-0000-0000706F0000}"/>
    <cellStyle name="Comma 2 32" xfId="28603" hidden="1" xr:uid="{00000000-0005-0000-0000-0000BE6F0000}"/>
    <cellStyle name="Comma 2 32" xfId="29485" hidden="1" xr:uid="{00000000-0005-0000-0000-000030730000}"/>
    <cellStyle name="Comma 2 32" xfId="29636" hidden="1" xr:uid="{00000000-0005-0000-0000-0000C7730000}"/>
    <cellStyle name="Comma 2 32" xfId="30036" hidden="1" xr:uid="{00000000-0005-0000-0000-000057750000}"/>
    <cellStyle name="Comma 2 32" xfId="30160" hidden="1" xr:uid="{00000000-0005-0000-0000-0000D3750000}"/>
    <cellStyle name="Comma 2 32" xfId="30238" hidden="1" xr:uid="{00000000-0005-0000-0000-000021760000}"/>
    <cellStyle name="Comma 2 32" xfId="31085" hidden="1" xr:uid="{00000000-0005-0000-0000-000070790000}"/>
    <cellStyle name="Comma 2 32" xfId="31213" hidden="1" xr:uid="{00000000-0005-0000-0000-0000F0790000}"/>
    <cellStyle name="Comma 2 32" xfId="31681" hidden="1" xr:uid="{00000000-0005-0000-0000-0000C47B0000}"/>
    <cellStyle name="Comma 2 32" xfId="31751" hidden="1" xr:uid="{00000000-0005-0000-0000-00000A7C0000}"/>
    <cellStyle name="Comma 2 32" xfId="32549" hidden="1" xr:uid="{DDC21270-3460-42A6-94B4-D2E2F9D2CDB2}"/>
    <cellStyle name="Comma 2 32" xfId="33025" hidden="1" xr:uid="{C97873BE-670D-4765-96D8-BB56AEB10664}"/>
    <cellStyle name="Comma 2 32" xfId="33187" hidden="1" xr:uid="{B3ED3951-8E8A-47F3-91A3-CDC78EE41D58}"/>
    <cellStyle name="Comma 2 32" xfId="33750" hidden="1" xr:uid="{5F52703A-5F96-4A53-91D4-D4F122944E4B}"/>
    <cellStyle name="Comma 2 32" xfId="33822" hidden="1" xr:uid="{65AA90C1-0086-4450-8232-CB920B0E39D8}"/>
    <cellStyle name="Comma 2 32" xfId="36306" hidden="1" xr:uid="{20D49D00-59F5-4EB9-83B8-9C13EF87FCC5}"/>
    <cellStyle name="Comma 2 32" xfId="36798" hidden="1" xr:uid="{46054083-4894-4EF2-B420-87ED9D4BA3DE}"/>
    <cellStyle name="Comma 2 32" xfId="36967" hidden="1" xr:uid="{FB55F95E-731D-419C-8FB6-D295E67619EE}"/>
    <cellStyle name="Comma 2 32" xfId="37534" hidden="1" xr:uid="{23E2272C-5411-4E82-8CBC-7CF82796385E}"/>
    <cellStyle name="Comma 2 32" xfId="37612" hidden="1" xr:uid="{9A824D03-023B-4903-BEB6-D370F4C55702}"/>
    <cellStyle name="Comma 2 32" xfId="38525" hidden="1" xr:uid="{F02F393C-790F-4D68-8966-40C2B6D7BB82}"/>
    <cellStyle name="Comma 2 32" xfId="39017" hidden="1" xr:uid="{1ED50CD8-CA3E-442D-BE6A-E5115F73258F}"/>
    <cellStyle name="Comma 2 32" xfId="39186" hidden="1" xr:uid="{CECF5FD3-9D0D-495C-863B-EEE58D4C884B}"/>
    <cellStyle name="Comma 2 32" xfId="39624" hidden="1" xr:uid="{F8FA4919-9112-40AA-9DB8-A907FF1350AE}"/>
    <cellStyle name="Comma 2 32" xfId="39753" hidden="1" xr:uid="{45FD400E-1E37-4DAB-8078-42783D300643}"/>
    <cellStyle name="Comma 2 32" xfId="39831" hidden="1" xr:uid="{2F2A3821-4D6D-499F-9566-6E81A13F5B1C}"/>
    <cellStyle name="Comma 2 32" xfId="40773" hidden="1" xr:uid="{86B6B6C5-691B-4AED-9573-01D76B6D248D}"/>
    <cellStyle name="Comma 2 32" xfId="40942" hidden="1" xr:uid="{3AF452C2-09E0-488B-BA1A-1C7A7E5E3F12}"/>
    <cellStyle name="Comma 2 32" xfId="41380" hidden="1" xr:uid="{E097C366-3D2F-490F-9D29-0A4F77ABA76C}"/>
    <cellStyle name="Comma 2 32" xfId="41509" hidden="1" xr:uid="{C167D2E1-0BB1-4F80-973A-2B076A388D19}"/>
    <cellStyle name="Comma 2 32" xfId="41587" hidden="1" xr:uid="{41A22D18-2AC5-4CD7-B33A-628998090D7E}"/>
    <cellStyle name="Comma 2 32" xfId="42529" hidden="1" xr:uid="{57D66113-B25C-4759-9891-F1F7D032C8B5}"/>
    <cellStyle name="Comma 2 32" xfId="42698" hidden="1" xr:uid="{ACEA1F2B-E388-4E7E-846F-E7F0A3C324C7}"/>
    <cellStyle name="Comma 2 32" xfId="43136" hidden="1" xr:uid="{389643C6-0A3E-428A-AC62-F4B1822CC326}"/>
    <cellStyle name="Comma 2 32" xfId="43265" hidden="1" xr:uid="{C74A9000-B79E-4A41-B82A-B3918C6CECB9}"/>
    <cellStyle name="Comma 2 32" xfId="43343" hidden="1" xr:uid="{ED95BD79-18BF-4C32-B049-0D5724D311B0}"/>
    <cellStyle name="Comma 2 32" xfId="44285" hidden="1" xr:uid="{F950A27C-41E7-441A-AD44-CA1F43E84099}"/>
    <cellStyle name="Comma 2 32" xfId="44454" hidden="1" xr:uid="{6C6FFF36-1D64-475F-854F-5AB7BA8895DC}"/>
    <cellStyle name="Comma 2 32" xfId="44892" hidden="1" xr:uid="{BCC1DE11-97AE-4A5A-A3D1-D7C7823AD2D1}"/>
    <cellStyle name="Comma 2 32" xfId="45021" hidden="1" xr:uid="{E40148B4-F468-4EF7-9CBB-CBD6EAFADFC4}"/>
    <cellStyle name="Comma 2 32" xfId="45099" hidden="1" xr:uid="{F8B87700-44EE-4EC9-832D-1907A1E8E6DE}"/>
    <cellStyle name="Comma 2 32" xfId="46041" hidden="1" xr:uid="{714DABEA-AC9E-43C5-B26E-40714708A7B6}"/>
    <cellStyle name="Comma 2 32" xfId="46210" hidden="1" xr:uid="{DF46E6C5-97E4-4939-9860-88228B2643F8}"/>
    <cellStyle name="Comma 2 32" xfId="46648" hidden="1" xr:uid="{0F7DCD25-4C45-43C1-9036-781E25196E33}"/>
    <cellStyle name="Comma 2 32" xfId="46777" hidden="1" xr:uid="{03025CC7-7133-4EC4-A476-6CD507E28216}"/>
    <cellStyle name="Comma 2 32" xfId="46855" hidden="1" xr:uid="{C5345364-93CE-40AA-AD6F-1715283D206C}"/>
    <cellStyle name="Comma 2 32" xfId="47795" hidden="1" xr:uid="{1734875F-DAE2-4D91-B61E-302A1C527ADF}"/>
    <cellStyle name="Comma 2 32" xfId="47963" hidden="1" xr:uid="{D09DA691-76E0-4A6F-A11D-A7663BDA51A3}"/>
    <cellStyle name="Comma 2 32" xfId="48401" hidden="1" xr:uid="{A766922A-990D-4E52-91E5-7F8FB2739DAB}"/>
    <cellStyle name="Comma 2 32" xfId="48530" hidden="1" xr:uid="{C009AF14-2CA5-44B6-99CE-DA272D64CDE8}"/>
    <cellStyle name="Comma 2 32" xfId="48608" hidden="1" xr:uid="{0F8A80E3-16DF-4A29-843E-5BCAB63F33F8}"/>
    <cellStyle name="Comma 2 32" xfId="49546" hidden="1" xr:uid="{3829ED47-D724-47DA-9C5D-53741C1DA78F}"/>
    <cellStyle name="Comma 2 32" xfId="49713" hidden="1" xr:uid="{4F90A762-808B-433E-BB2F-EF67C35716DA}"/>
    <cellStyle name="Comma 2 32" xfId="50151" hidden="1" xr:uid="{CDD16298-272B-420A-BF55-EA5A8D9E86A0}"/>
    <cellStyle name="Comma 2 32" xfId="50280" hidden="1" xr:uid="{A49F4F49-B3C4-4BA0-8938-5C6A9EC8F032}"/>
    <cellStyle name="Comma 2 32" xfId="50358" hidden="1" xr:uid="{67936429-131C-45D4-8889-D1A028160475}"/>
    <cellStyle name="Comma 2 32" xfId="51292" hidden="1" xr:uid="{23B50182-5E24-48BC-8546-E0F282C3F365}"/>
    <cellStyle name="Comma 2 32" xfId="51458" hidden="1" xr:uid="{53D94DE7-F371-4738-BECF-4AE4F9AFC331}"/>
    <cellStyle name="Comma 2 32" xfId="51895" hidden="1" xr:uid="{E49F6824-BAC8-4590-9CAE-4579431CAB6E}"/>
    <cellStyle name="Comma 2 32" xfId="52024" hidden="1" xr:uid="{572413FA-3EB7-4930-BFF0-ACB06103F791}"/>
    <cellStyle name="Comma 2 32" xfId="52102" hidden="1" xr:uid="{566C4C31-B803-48CD-B972-BD2C01137399}"/>
    <cellStyle name="Comma 2 32" xfId="53031" hidden="1" xr:uid="{38B92441-84A7-4EBB-BE8E-C28B1CBDBDA8}"/>
    <cellStyle name="Comma 2 32" xfId="53196" hidden="1" xr:uid="{CA13F7BD-C93F-4A47-8653-BEF068F45E3C}"/>
    <cellStyle name="Comma 2 32" xfId="53629" hidden="1" xr:uid="{FB718F7C-8AA4-44BC-907F-47AF38B3D30C}"/>
    <cellStyle name="Comma 2 32" xfId="53758" hidden="1" xr:uid="{C3A7BFE4-3527-4879-91B9-3A1D396CC693}"/>
    <cellStyle name="Comma 2 32" xfId="53836" hidden="1" xr:uid="{7DD75C9A-094C-4EBF-9F43-AE1D53251E61}"/>
    <cellStyle name="Comma 2 32" xfId="54759" hidden="1" xr:uid="{513DAC97-8338-4179-B532-8F405EB0AB4A}"/>
    <cellStyle name="Comma 2 32" xfId="54924" hidden="1" xr:uid="{063D83DF-8ACF-4460-8C92-6F7B47BD3D02}"/>
    <cellStyle name="Comma 2 32" xfId="55354" hidden="1" xr:uid="{2C6F6F9C-2C65-41C7-AC0A-9E34B1FDBD73}"/>
    <cellStyle name="Comma 2 32" xfId="55482" hidden="1" xr:uid="{9CB40927-1C31-4891-8A81-20C5C87C57A1}"/>
    <cellStyle name="Comma 2 32" xfId="55560" hidden="1" xr:uid="{AFB0FA02-B438-4CD8-A89C-1E8AA240872D}"/>
    <cellStyle name="Comma 2 32" xfId="56476" hidden="1" xr:uid="{4B758D74-D8AF-4DC5-8667-C56E93AF08EA}"/>
    <cellStyle name="Comma 2 32" xfId="56637" hidden="1" xr:uid="{5C2478A7-9DB0-4078-A6E3-F413037EA0AC}"/>
    <cellStyle name="Comma 2 32" xfId="57062" hidden="1" xr:uid="{ECA10943-0E88-46CA-B956-6A219F9053DA}"/>
    <cellStyle name="Comma 2 32" xfId="57189" hidden="1" xr:uid="{79944858-B336-4462-912C-B54D54278C0D}"/>
    <cellStyle name="Comma 2 32" xfId="57267" hidden="1" xr:uid="{00F8DDFA-19CA-4F01-BF08-9F4433CD600D}"/>
    <cellStyle name="Comma 2 32" xfId="58174" hidden="1" xr:uid="{068BC8F0-C2A6-4295-950C-AC42E7E75A4D}"/>
    <cellStyle name="Comma 2 32" xfId="58334" hidden="1" xr:uid="{621483C6-7A1B-4583-A367-8F3E01BCCC22}"/>
    <cellStyle name="Comma 2 32" xfId="58756" hidden="1" xr:uid="{C549CE87-BC76-424B-9346-A8B9C922FFF3}"/>
    <cellStyle name="Comma 2 32" xfId="58883" hidden="1" xr:uid="{777A99D1-9C8F-405C-9FFA-3A138AC6022F}"/>
    <cellStyle name="Comma 2 32" xfId="58961" hidden="1" xr:uid="{B14341BA-C25E-4A44-994C-F1A32864F26A}"/>
    <cellStyle name="Comma 2 32" xfId="59854" hidden="1" xr:uid="{87E7F6DC-9CDE-495D-B3B4-B2EA88880956}"/>
    <cellStyle name="Comma 2 32" xfId="60009" hidden="1" xr:uid="{BBBB2835-DAE3-4FEA-907B-4F4EF713EA40}"/>
    <cellStyle name="Comma 2 32" xfId="60420" hidden="1" xr:uid="{7EB521A5-C6ED-44F7-9C44-C41005635B67}"/>
    <cellStyle name="Comma 2 32" xfId="60544" hidden="1" xr:uid="{33DD8ABC-1BB0-41B8-A14A-3C225FF274B7}"/>
    <cellStyle name="Comma 2 32" xfId="60622" hidden="1" xr:uid="{DD56F26C-40B2-4AA3-87AD-EAE83AC14762}"/>
    <cellStyle name="Comma 2 32" xfId="61504" hidden="1" xr:uid="{A672A91C-9EBC-4C94-AB6D-EB053D2ABB1B}"/>
    <cellStyle name="Comma 2 32" xfId="61655" hidden="1" xr:uid="{451C75E8-90E9-4415-A277-3834F3E6592A}"/>
    <cellStyle name="Comma 2 32" xfId="62055" hidden="1" xr:uid="{FAB9D59A-05F6-46FD-A870-70A234FB98A2}"/>
    <cellStyle name="Comma 2 32" xfId="62179" hidden="1" xr:uid="{F2570734-ED16-421B-810A-788BD78E9D5C}"/>
    <cellStyle name="Comma 2 32" xfId="62257" hidden="1" xr:uid="{E442D54D-3589-46FA-8956-3B84EB970473}"/>
    <cellStyle name="Comma 2 32" xfId="63104" hidden="1" xr:uid="{EAFC0457-A56E-4C35-B03D-A085DF9EB168}"/>
    <cellStyle name="Comma 2 32" xfId="63232" hidden="1" xr:uid="{8BCBB102-7249-4883-BDB0-C59AD3ABB0F9}"/>
    <cellStyle name="Comma 2 32" xfId="63700" hidden="1" xr:uid="{587D9CC8-5F4F-40DD-B249-D65A849936B2}"/>
    <cellStyle name="Comma 2 32" xfId="63770" hidden="1" xr:uid="{CFC781A6-3206-4DCE-8891-0E868723DB20}"/>
    <cellStyle name="Comma 2 33" xfId="500" hidden="1" xr:uid="{00000000-0005-0000-0000-0000F7010000}"/>
    <cellStyle name="Comma 2 33" xfId="1155" hidden="1" xr:uid="{00000000-0005-0000-0000-000086040000}"/>
    <cellStyle name="Comma 2 33" xfId="1622" hidden="1" xr:uid="{00000000-0005-0000-0000-000059060000}"/>
    <cellStyle name="Comma 2 33" xfId="1721" hidden="1" xr:uid="{00000000-0005-0000-0000-0000BC060000}"/>
    <cellStyle name="Comma 2 33" xfId="1781" hidden="1" xr:uid="{00000000-0005-0000-0000-0000F8060000}"/>
    <cellStyle name="Comma 2 33" xfId="4291" hidden="1" xr:uid="{00000000-0005-0000-0000-0000C6100000}"/>
    <cellStyle name="Comma 2 33" xfId="4952" hidden="1" xr:uid="{00000000-0005-0000-0000-00005B130000}"/>
    <cellStyle name="Comma 2 33" xfId="5419" hidden="1" xr:uid="{00000000-0005-0000-0000-00002E150000}"/>
    <cellStyle name="Comma 2 33" xfId="5519" hidden="1" xr:uid="{00000000-0005-0000-0000-000092150000}"/>
    <cellStyle name="Comma 2 33" xfId="5582" hidden="1" xr:uid="{00000000-0005-0000-0000-0000D1150000}"/>
    <cellStyle name="Comma 2 33" xfId="6510" hidden="1" xr:uid="{00000000-0005-0000-0000-000071190000}"/>
    <cellStyle name="Comma 2 33" xfId="7171" hidden="1" xr:uid="{00000000-0005-0000-0000-0000061C0000}"/>
    <cellStyle name="Comma 2 33" xfId="7496" hidden="1" xr:uid="{00000000-0005-0000-0000-00004B1D0000}"/>
    <cellStyle name="Comma 2 33" xfId="7638" hidden="1" xr:uid="{00000000-0005-0000-0000-0000D91D0000}"/>
    <cellStyle name="Comma 2 33" xfId="7738" hidden="1" xr:uid="{00000000-0005-0000-0000-00003D1E0000}"/>
    <cellStyle name="Comma 2 33" xfId="7801" hidden="1" xr:uid="{00000000-0005-0000-0000-00007C1E0000}"/>
    <cellStyle name="Comma 2 33" xfId="8927" hidden="1" xr:uid="{00000000-0005-0000-0000-0000E2220000}"/>
    <cellStyle name="Comma 2 33" xfId="9252" hidden="1" xr:uid="{00000000-0005-0000-0000-000027240000}"/>
    <cellStyle name="Comma 2 33" xfId="9394" hidden="1" xr:uid="{00000000-0005-0000-0000-0000B5240000}"/>
    <cellStyle name="Comma 2 33" xfId="9494" hidden="1" xr:uid="{00000000-0005-0000-0000-000019250000}"/>
    <cellStyle name="Comma 2 33" xfId="9557" hidden="1" xr:uid="{00000000-0005-0000-0000-000058250000}"/>
    <cellStyle name="Comma 2 33" xfId="10683" hidden="1" xr:uid="{00000000-0005-0000-0000-0000BE290000}"/>
    <cellStyle name="Comma 2 33" xfId="11008" hidden="1" xr:uid="{00000000-0005-0000-0000-0000032B0000}"/>
    <cellStyle name="Comma 2 33" xfId="11150" hidden="1" xr:uid="{00000000-0005-0000-0000-0000912B0000}"/>
    <cellStyle name="Comma 2 33" xfId="11250" hidden="1" xr:uid="{00000000-0005-0000-0000-0000F52B0000}"/>
    <cellStyle name="Comma 2 33" xfId="11313" hidden="1" xr:uid="{00000000-0005-0000-0000-0000342C0000}"/>
    <cellStyle name="Comma 2 33" xfId="12439" hidden="1" xr:uid="{00000000-0005-0000-0000-00009A300000}"/>
    <cellStyle name="Comma 2 33" xfId="12764" hidden="1" xr:uid="{00000000-0005-0000-0000-0000DF310000}"/>
    <cellStyle name="Comma 2 33" xfId="12906" hidden="1" xr:uid="{00000000-0005-0000-0000-00006D320000}"/>
    <cellStyle name="Comma 2 33" xfId="13006" hidden="1" xr:uid="{00000000-0005-0000-0000-0000D1320000}"/>
    <cellStyle name="Comma 2 33" xfId="13069" hidden="1" xr:uid="{00000000-0005-0000-0000-000010330000}"/>
    <cellStyle name="Comma 2 33" xfId="14195" hidden="1" xr:uid="{00000000-0005-0000-0000-000076370000}"/>
    <cellStyle name="Comma 2 33" xfId="14520" hidden="1" xr:uid="{00000000-0005-0000-0000-0000BB380000}"/>
    <cellStyle name="Comma 2 33" xfId="14662" hidden="1" xr:uid="{00000000-0005-0000-0000-000049390000}"/>
    <cellStyle name="Comma 2 33" xfId="14762" hidden="1" xr:uid="{00000000-0005-0000-0000-0000AD390000}"/>
    <cellStyle name="Comma 2 33" xfId="14825" hidden="1" xr:uid="{00000000-0005-0000-0000-0000EC390000}"/>
    <cellStyle name="Comma 2 33" xfId="15948" hidden="1" xr:uid="{00000000-0005-0000-0000-00004F3E0000}"/>
    <cellStyle name="Comma 2 33" xfId="16273" hidden="1" xr:uid="{00000000-0005-0000-0000-0000943F0000}"/>
    <cellStyle name="Comma 2 33" xfId="16415" hidden="1" xr:uid="{00000000-0005-0000-0000-000022400000}"/>
    <cellStyle name="Comma 2 33" xfId="16515" hidden="1" xr:uid="{00000000-0005-0000-0000-000086400000}"/>
    <cellStyle name="Comma 2 33" xfId="16578" hidden="1" xr:uid="{00000000-0005-0000-0000-0000C5400000}"/>
    <cellStyle name="Comma 2 33" xfId="17698" hidden="1" xr:uid="{00000000-0005-0000-0000-000025450000}"/>
    <cellStyle name="Comma 2 33" xfId="18023" hidden="1" xr:uid="{00000000-0005-0000-0000-00006A460000}"/>
    <cellStyle name="Comma 2 33" xfId="18165" hidden="1" xr:uid="{00000000-0005-0000-0000-0000F8460000}"/>
    <cellStyle name="Comma 2 33" xfId="18265" hidden="1" xr:uid="{00000000-0005-0000-0000-00005C470000}"/>
    <cellStyle name="Comma 2 33" xfId="18328" hidden="1" xr:uid="{00000000-0005-0000-0000-00009B470000}"/>
    <cellStyle name="Comma 2 33" xfId="19443" hidden="1" xr:uid="{00000000-0005-0000-0000-0000F64B0000}"/>
    <cellStyle name="Comma 2 33" xfId="19767" hidden="1" xr:uid="{00000000-0005-0000-0000-00003A4D0000}"/>
    <cellStyle name="Comma 2 33" xfId="19909" hidden="1" xr:uid="{00000000-0005-0000-0000-0000C84D0000}"/>
    <cellStyle name="Comma 2 33" xfId="20009" hidden="1" xr:uid="{00000000-0005-0000-0000-00002C4E0000}"/>
    <cellStyle name="Comma 2 33" xfId="20072" hidden="1" xr:uid="{00000000-0005-0000-0000-00006B4E0000}"/>
    <cellStyle name="Comma 2 33" xfId="21181" hidden="1" xr:uid="{00000000-0005-0000-0000-0000C0520000}"/>
    <cellStyle name="Comma 2 33" xfId="21502" hidden="1" xr:uid="{00000000-0005-0000-0000-000001540000}"/>
    <cellStyle name="Comma 2 33" xfId="21643" hidden="1" xr:uid="{00000000-0005-0000-0000-00008E540000}"/>
    <cellStyle name="Comma 2 33" xfId="21743" hidden="1" xr:uid="{00000000-0005-0000-0000-0000F2540000}"/>
    <cellStyle name="Comma 2 33" xfId="21806" hidden="1" xr:uid="{00000000-0005-0000-0000-000031550000}"/>
    <cellStyle name="Comma 2 33" xfId="22909" hidden="1" xr:uid="{00000000-0005-0000-0000-000080590000}"/>
    <cellStyle name="Comma 2 33" xfId="23228" hidden="1" xr:uid="{00000000-0005-0000-0000-0000BF5A0000}"/>
    <cellStyle name="Comma 2 33" xfId="23367" hidden="1" xr:uid="{00000000-0005-0000-0000-00004A5B0000}"/>
    <cellStyle name="Comma 2 33" xfId="23467" hidden="1" xr:uid="{00000000-0005-0000-0000-0000AE5B0000}"/>
    <cellStyle name="Comma 2 33" xfId="23530" hidden="1" xr:uid="{00000000-0005-0000-0000-0000ED5B0000}"/>
    <cellStyle name="Comma 2 33" xfId="24622" hidden="1" xr:uid="{00000000-0005-0000-0000-000031600000}"/>
    <cellStyle name="Comma 2 33" xfId="24937" hidden="1" xr:uid="{00000000-0005-0000-0000-00006C610000}"/>
    <cellStyle name="Comma 2 33" xfId="25074" hidden="1" xr:uid="{00000000-0005-0000-0000-0000F5610000}"/>
    <cellStyle name="Comma 2 33" xfId="25174" hidden="1" xr:uid="{00000000-0005-0000-0000-000059620000}"/>
    <cellStyle name="Comma 2 33" xfId="25237" hidden="1" xr:uid="{00000000-0005-0000-0000-000098620000}"/>
    <cellStyle name="Comma 2 33" xfId="26319" hidden="1" xr:uid="{00000000-0005-0000-0000-0000D2660000}"/>
    <cellStyle name="Comma 2 33" xfId="26633" hidden="1" xr:uid="{00000000-0005-0000-0000-00000C680000}"/>
    <cellStyle name="Comma 2 33" xfId="26768" hidden="1" xr:uid="{00000000-0005-0000-0000-000093680000}"/>
    <cellStyle name="Comma 2 33" xfId="26868" hidden="1" xr:uid="{00000000-0005-0000-0000-0000F7680000}"/>
    <cellStyle name="Comma 2 33" xfId="26931" hidden="1" xr:uid="{00000000-0005-0000-0000-000036690000}"/>
    <cellStyle name="Comma 2 33" xfId="27994" hidden="1" xr:uid="{00000000-0005-0000-0000-00005D6D0000}"/>
    <cellStyle name="Comma 2 33" xfId="28300" hidden="1" xr:uid="{00000000-0005-0000-0000-00008F6E0000}"/>
    <cellStyle name="Comma 2 33" xfId="28429" hidden="1" xr:uid="{00000000-0005-0000-0000-0000106F0000}"/>
    <cellStyle name="Comma 2 33" xfId="28529" hidden="1" xr:uid="{00000000-0005-0000-0000-0000746F0000}"/>
    <cellStyle name="Comma 2 33" xfId="28592" hidden="1" xr:uid="{00000000-0005-0000-0000-0000B36F0000}"/>
    <cellStyle name="Comma 2 33" xfId="29640" hidden="1" xr:uid="{00000000-0005-0000-0000-0000CB730000}"/>
    <cellStyle name="Comma 2 33" xfId="29936" hidden="1" xr:uid="{00000000-0005-0000-0000-0000F3740000}"/>
    <cellStyle name="Comma 2 33" xfId="30064" hidden="1" xr:uid="{00000000-0005-0000-0000-000073750000}"/>
    <cellStyle name="Comma 2 33" xfId="30164" hidden="1" xr:uid="{00000000-0005-0000-0000-0000D7750000}"/>
    <cellStyle name="Comma 2 33" xfId="30227" hidden="1" xr:uid="{00000000-0005-0000-0000-000016760000}"/>
    <cellStyle name="Comma 2 33" xfId="31217" hidden="1" xr:uid="{00000000-0005-0000-0000-0000F4790000}"/>
    <cellStyle name="Comma 2 33" xfId="31586" hidden="1" xr:uid="{00000000-0005-0000-0000-0000657B0000}"/>
    <cellStyle name="Comma 2 33" xfId="31684" hidden="1" xr:uid="{00000000-0005-0000-0000-0000C77B0000}"/>
    <cellStyle name="Comma 2 33" xfId="31740" hidden="1" xr:uid="{00000000-0005-0000-0000-0000FF7B0000}"/>
    <cellStyle name="Comma 2 33" xfId="32553" hidden="1" xr:uid="{65C59ADB-FE81-482F-AB8C-B7718497890C}"/>
    <cellStyle name="Comma 2 33" xfId="33191" hidden="1" xr:uid="{D1751146-0DE0-448A-9AC5-2902FB49AEC0}"/>
    <cellStyle name="Comma 2 33" xfId="33655" hidden="1" xr:uid="{9E70D72F-0B57-4258-A38B-C3191BD2E22D}"/>
    <cellStyle name="Comma 2 33" xfId="33754" hidden="1" xr:uid="{D2EF15A8-BED6-4EF6-85FE-9B5973AC2E5A}"/>
    <cellStyle name="Comma 2 33" xfId="33811" hidden="1" xr:uid="{E48A86FC-E7F7-4C98-A0AD-3A99EACA1FF2}"/>
    <cellStyle name="Comma 2 33" xfId="36310" hidden="1" xr:uid="{E79B1EF0-A294-4CC4-B5E1-84AFB3DAD2BC}"/>
    <cellStyle name="Comma 2 33" xfId="36971" hidden="1" xr:uid="{A8AE9D53-A63E-43E9-B57C-0EDC178EB143}"/>
    <cellStyle name="Comma 2 33" xfId="37438" hidden="1" xr:uid="{54408E59-C9F2-4AC8-A399-EAE4A2EC6D5A}"/>
    <cellStyle name="Comma 2 33" xfId="37538" hidden="1" xr:uid="{F042E8E0-1EFD-4ED7-AA79-E0D949A84E8E}"/>
    <cellStyle name="Comma 2 33" xfId="37601" hidden="1" xr:uid="{5B6461AE-AC09-4F35-800D-643AB6B60D77}"/>
    <cellStyle name="Comma 2 33" xfId="38529" hidden="1" xr:uid="{F1FF676C-4E5E-4AE5-BEE7-1F73A6005DCE}"/>
    <cellStyle name="Comma 2 33" xfId="39190" hidden="1" xr:uid="{BD213156-AC9E-4B2D-898F-1893BA97C649}"/>
    <cellStyle name="Comma 2 33" xfId="39515" hidden="1" xr:uid="{80616569-DA7A-4362-B181-2D8B9ECC989E}"/>
    <cellStyle name="Comma 2 33" xfId="39657" hidden="1" xr:uid="{25C10797-1ABF-4D98-A1CF-CDDD3FD73FB7}"/>
    <cellStyle name="Comma 2 33" xfId="39757" hidden="1" xr:uid="{6D9AC9D7-EDA3-4E86-8B12-B3A7F2FA8602}"/>
    <cellStyle name="Comma 2 33" xfId="39820" hidden="1" xr:uid="{B3D61715-31FF-4105-8A21-874D88343301}"/>
    <cellStyle name="Comma 2 33" xfId="40946" hidden="1" xr:uid="{04E085AF-81B3-477C-8399-CAF34074B7EC}"/>
    <cellStyle name="Comma 2 33" xfId="41271" hidden="1" xr:uid="{7AFBDA14-9705-4B46-8FE7-908092A8CBD7}"/>
    <cellStyle name="Comma 2 33" xfId="41413" hidden="1" xr:uid="{F24E66E4-0CAA-4C45-840D-908D26AC75FC}"/>
    <cellStyle name="Comma 2 33" xfId="41513" hidden="1" xr:uid="{388F73F7-57AE-4790-A7AF-FF4E2F37E8DD}"/>
    <cellStyle name="Comma 2 33" xfId="41576" hidden="1" xr:uid="{91DB8AA9-347E-453F-A775-BDAB7FB8CDF2}"/>
    <cellStyle name="Comma 2 33" xfId="42702" hidden="1" xr:uid="{BBD2F2DA-606F-45CD-B33D-66B261B88792}"/>
    <cellStyle name="Comma 2 33" xfId="43027" hidden="1" xr:uid="{DC1A28EE-7F2D-44DA-BBED-22E1A70BAEDE}"/>
    <cellStyle name="Comma 2 33" xfId="43169" hidden="1" xr:uid="{F7305400-7C34-4FCE-A926-92602A131FE9}"/>
    <cellStyle name="Comma 2 33" xfId="43269" hidden="1" xr:uid="{6C2F3A3C-2C18-498C-BFD4-7DC00A8E4101}"/>
    <cellStyle name="Comma 2 33" xfId="43332" hidden="1" xr:uid="{33F54E46-643C-4727-A5BA-D7D9BB6A3C99}"/>
    <cellStyle name="Comma 2 33" xfId="44458" hidden="1" xr:uid="{9185F90F-B758-44BC-B874-C8A630C77BD7}"/>
    <cellStyle name="Comma 2 33" xfId="44783" hidden="1" xr:uid="{1DA581A2-4034-4DCB-9A05-1384203AA206}"/>
    <cellStyle name="Comma 2 33" xfId="44925" hidden="1" xr:uid="{EAC80CCC-14DE-478F-BC44-EC395D9EECA7}"/>
    <cellStyle name="Comma 2 33" xfId="45025" hidden="1" xr:uid="{318B1793-36E7-4E33-8DA8-17776FE307B8}"/>
    <cellStyle name="Comma 2 33" xfId="45088" hidden="1" xr:uid="{86E7490D-26BC-418A-96C8-3804F525FB54}"/>
    <cellStyle name="Comma 2 33" xfId="46214" hidden="1" xr:uid="{F07CD50B-13B1-45F0-A4A4-F88FDE7F7B99}"/>
    <cellStyle name="Comma 2 33" xfId="46539" hidden="1" xr:uid="{46A4C6AB-9960-4B3D-BD5C-38E08B991F98}"/>
    <cellStyle name="Comma 2 33" xfId="46681" hidden="1" xr:uid="{DD225F56-BD8D-4418-B92D-B816B660DFF5}"/>
    <cellStyle name="Comma 2 33" xfId="46781" hidden="1" xr:uid="{BE8B9CE2-2D4D-48E4-815F-D2D0C4CBA62A}"/>
    <cellStyle name="Comma 2 33" xfId="46844" hidden="1" xr:uid="{AC7CCE27-D960-4B3C-843D-88A848476AA4}"/>
    <cellStyle name="Comma 2 33" xfId="47967" hidden="1" xr:uid="{340DC9CB-504D-4478-BCDE-82B07178EB35}"/>
    <cellStyle name="Comma 2 33" xfId="48292" hidden="1" xr:uid="{4A5B0160-629E-4E59-AE1B-08A66739BF7F}"/>
    <cellStyle name="Comma 2 33" xfId="48434" hidden="1" xr:uid="{0D903B93-D5AD-4B02-9739-3631A5103F81}"/>
    <cellStyle name="Comma 2 33" xfId="48534" hidden="1" xr:uid="{EC5B5FC4-14AC-4A54-AEDD-BC7923E5877E}"/>
    <cellStyle name="Comma 2 33" xfId="48597" hidden="1" xr:uid="{00840B43-07D0-478A-BE91-597C07B12EA0}"/>
    <cellStyle name="Comma 2 33" xfId="49717" hidden="1" xr:uid="{A46E0298-26D5-4F57-89C5-D136CCAE241A}"/>
    <cellStyle name="Comma 2 33" xfId="50042" hidden="1" xr:uid="{6D54429E-E654-410E-B85E-C228823EAA9F}"/>
    <cellStyle name="Comma 2 33" xfId="50184" hidden="1" xr:uid="{FECCD3E3-D074-4605-BFC4-24EE9C17380F}"/>
    <cellStyle name="Comma 2 33" xfId="50284" hidden="1" xr:uid="{C574A02F-3AC0-4846-AE93-9FAEFAC536B5}"/>
    <cellStyle name="Comma 2 33" xfId="50347" hidden="1" xr:uid="{D1246345-103D-49E3-ADED-6D950B1447F8}"/>
    <cellStyle name="Comma 2 33" xfId="51462" hidden="1" xr:uid="{BBEB9EED-D028-4532-B336-AFA04117BF1C}"/>
    <cellStyle name="Comma 2 33" xfId="51786" hidden="1" xr:uid="{78EA4007-3569-4491-B077-7A4274111EC0}"/>
    <cellStyle name="Comma 2 33" xfId="51928" hidden="1" xr:uid="{8983F242-CA9A-40AA-A5AE-0079830EE5AF}"/>
    <cellStyle name="Comma 2 33" xfId="52028" hidden="1" xr:uid="{88FF7434-6B9A-4889-A6F3-08AAB65ABCFA}"/>
    <cellStyle name="Comma 2 33" xfId="52091" hidden="1" xr:uid="{573D095E-9FA5-4870-BF0F-A30D4FE8364B}"/>
    <cellStyle name="Comma 2 33" xfId="53200" hidden="1" xr:uid="{1972B39C-B271-457C-BC8A-C9D70C7EA896}"/>
    <cellStyle name="Comma 2 33" xfId="53521" hidden="1" xr:uid="{4ECCC420-3598-445F-9226-729FC43CC329}"/>
    <cellStyle name="Comma 2 33" xfId="53662" hidden="1" xr:uid="{31CCE1C0-601C-4F15-9C18-29E939EA427B}"/>
    <cellStyle name="Comma 2 33" xfId="53762" hidden="1" xr:uid="{F51DD195-FA12-46B4-A0D1-B0656D23C3E6}"/>
    <cellStyle name="Comma 2 33" xfId="53825" hidden="1" xr:uid="{848DF833-B23D-467F-98F4-1B2864F311CF}"/>
    <cellStyle name="Comma 2 33" xfId="54928" hidden="1" xr:uid="{B9A12196-77ED-4A48-9944-530AA31C2D16}"/>
    <cellStyle name="Comma 2 33" xfId="55247" hidden="1" xr:uid="{372DFE93-A49D-44C7-999D-DE397A63FAF1}"/>
    <cellStyle name="Comma 2 33" xfId="55386" hidden="1" xr:uid="{4B462F48-E0EA-4CB9-9DD4-A6490A2E07C0}"/>
    <cellStyle name="Comma 2 33" xfId="55486" hidden="1" xr:uid="{EC62BFDA-3A04-4CF2-A036-12B035EF48E0}"/>
    <cellStyle name="Comma 2 33" xfId="55549" hidden="1" xr:uid="{C54F8E3F-F179-4C09-9972-01E172E4177E}"/>
    <cellStyle name="Comma 2 33" xfId="56641" hidden="1" xr:uid="{8AEA59AD-EEE5-438F-9768-0AF4438FF08C}"/>
    <cellStyle name="Comma 2 33" xfId="56956" hidden="1" xr:uid="{49BA399C-7F9F-46CC-8728-7C7D6AE9EBED}"/>
    <cellStyle name="Comma 2 33" xfId="57093" hidden="1" xr:uid="{28FA5013-28AF-4796-BF79-4698DAFC62C1}"/>
    <cellStyle name="Comma 2 33" xfId="57193" hidden="1" xr:uid="{D27A1620-E26A-4462-BC4C-3A7F6EFAFF88}"/>
    <cellStyle name="Comma 2 33" xfId="57256" hidden="1" xr:uid="{BFD9F383-4CA7-4965-82D1-2BB1ED98070C}"/>
    <cellStyle name="Comma 2 33" xfId="58338" hidden="1" xr:uid="{B11F390F-14C9-47DC-A271-DB8BFCBA1D62}"/>
    <cellStyle name="Comma 2 33" xfId="58652" hidden="1" xr:uid="{64E6A0BD-2B56-4957-BDEE-ED3AE92FB2A4}"/>
    <cellStyle name="Comma 2 33" xfId="58787" hidden="1" xr:uid="{FED786C9-9E51-4CCF-9795-2B22939928EF}"/>
    <cellStyle name="Comma 2 33" xfId="58887" hidden="1" xr:uid="{B1C19AE9-D837-40DE-808B-C5E1B7543D47}"/>
    <cellStyle name="Comma 2 33" xfId="58950" hidden="1" xr:uid="{B57CA4D9-810E-4902-B81A-AFE3A810C861}"/>
    <cellStyle name="Comma 2 33" xfId="60013" hidden="1" xr:uid="{0AF75D61-AA98-438A-86C6-11EB49D3DF60}"/>
    <cellStyle name="Comma 2 33" xfId="60319" hidden="1" xr:uid="{A5BD2785-3BF6-416D-8A63-914BD668CC24}"/>
    <cellStyle name="Comma 2 33" xfId="60448" hidden="1" xr:uid="{9C8AE43A-267C-4F54-8621-D47AC7BC8980}"/>
    <cellStyle name="Comma 2 33" xfId="60548" hidden="1" xr:uid="{D827E572-789C-42E1-AEB9-20A848F0A9F6}"/>
    <cellStyle name="Comma 2 33" xfId="60611" hidden="1" xr:uid="{64376BA8-4031-4F9D-85D9-9B24B0D1148A}"/>
    <cellStyle name="Comma 2 33" xfId="61659" hidden="1" xr:uid="{A033F82E-42DA-46F6-807D-AE3FDD8322E1}"/>
    <cellStyle name="Comma 2 33" xfId="61955" hidden="1" xr:uid="{01EA47E5-AC1E-433B-9BCF-54853D9A1578}"/>
    <cellStyle name="Comma 2 33" xfId="62083" hidden="1" xr:uid="{753315AD-2C2F-4174-93A3-04BE673B6F6C}"/>
    <cellStyle name="Comma 2 33" xfId="62183" hidden="1" xr:uid="{3000D6EB-356E-47E3-9A9D-A96F9B56309D}"/>
    <cellStyle name="Comma 2 33" xfId="62246" hidden="1" xr:uid="{7A05EC2C-8287-472A-A48E-40485F6C776B}"/>
    <cellStyle name="Comma 2 33" xfId="63236" hidden="1" xr:uid="{CB2729A9-A8F9-42D6-AFDD-9583727A009E}"/>
    <cellStyle name="Comma 2 33" xfId="63605" hidden="1" xr:uid="{498C82F9-C8E9-4958-93EE-ECA0DFA06810}"/>
    <cellStyle name="Comma 2 33" xfId="63703" hidden="1" xr:uid="{854BD396-5EE6-43B7-8E02-90B854D5E8E2}"/>
    <cellStyle name="Comma 2 33" xfId="63759" hidden="1" xr:uid="{1CCC2183-FD66-49B1-BC90-C7C8B32CC7E9}"/>
    <cellStyle name="Comma 2 34" xfId="505" hidden="1" xr:uid="{00000000-0005-0000-0000-0000FC010000}"/>
    <cellStyle name="Comma 2 34" xfId="1160" hidden="1" xr:uid="{00000000-0005-0000-0000-00008B040000}"/>
    <cellStyle name="Comma 2 34" xfId="1649" hidden="1" xr:uid="{00000000-0005-0000-0000-000074060000}"/>
    <cellStyle name="Comma 2 34" xfId="1725" hidden="1" xr:uid="{00000000-0005-0000-0000-0000C0060000}"/>
    <cellStyle name="Comma 2 34" xfId="1769" hidden="1" xr:uid="{00000000-0005-0000-0000-0000EC060000}"/>
    <cellStyle name="Comma 2 34" xfId="4296" hidden="1" xr:uid="{00000000-0005-0000-0000-0000CB100000}"/>
    <cellStyle name="Comma 2 34" xfId="4753" hidden="1" xr:uid="{00000000-0005-0000-0000-000094120000}"/>
    <cellStyle name="Comma 2 34" xfId="4957" hidden="1" xr:uid="{00000000-0005-0000-0000-000060130000}"/>
    <cellStyle name="Comma 2 34" xfId="5446" hidden="1" xr:uid="{00000000-0005-0000-0000-000049150000}"/>
    <cellStyle name="Comma 2 34" xfId="5524" hidden="1" xr:uid="{00000000-0005-0000-0000-000097150000}"/>
    <cellStyle name="Comma 2 34" xfId="5570" hidden="1" xr:uid="{00000000-0005-0000-0000-0000C5150000}"/>
    <cellStyle name="Comma 2 34" xfId="6515" hidden="1" xr:uid="{00000000-0005-0000-0000-000076190000}"/>
    <cellStyle name="Comma 2 34" xfId="6833" hidden="1" xr:uid="{00000000-0005-0000-0000-0000B41A0000}"/>
    <cellStyle name="Comma 2 34" xfId="6972" hidden="1" xr:uid="{00000000-0005-0000-0000-00003F1B0000}"/>
    <cellStyle name="Comma 2 34" xfId="7176" hidden="1" xr:uid="{00000000-0005-0000-0000-00000B1C0000}"/>
    <cellStyle name="Comma 2 34" xfId="7665" hidden="1" xr:uid="{00000000-0005-0000-0000-0000F41D0000}"/>
    <cellStyle name="Comma 2 34" xfId="7743" hidden="1" xr:uid="{00000000-0005-0000-0000-0000421E0000}"/>
    <cellStyle name="Comma 2 34" xfId="7789" hidden="1" xr:uid="{00000000-0005-0000-0000-0000701E0000}"/>
    <cellStyle name="Comma 2 34" xfId="8728" hidden="1" xr:uid="{00000000-0005-0000-0000-00001B220000}"/>
    <cellStyle name="Comma 2 34" xfId="8932" hidden="1" xr:uid="{00000000-0005-0000-0000-0000E7220000}"/>
    <cellStyle name="Comma 2 34" xfId="9421" hidden="1" xr:uid="{00000000-0005-0000-0000-0000D0240000}"/>
    <cellStyle name="Comma 2 34" xfId="9499" hidden="1" xr:uid="{00000000-0005-0000-0000-00001E250000}"/>
    <cellStyle name="Comma 2 34" xfId="9545" hidden="1" xr:uid="{00000000-0005-0000-0000-00004C250000}"/>
    <cellStyle name="Comma 2 34" xfId="10484" hidden="1" xr:uid="{00000000-0005-0000-0000-0000F7280000}"/>
    <cellStyle name="Comma 2 34" xfId="10688" hidden="1" xr:uid="{00000000-0005-0000-0000-0000C3290000}"/>
    <cellStyle name="Comma 2 34" xfId="11177" hidden="1" xr:uid="{00000000-0005-0000-0000-0000AC2B0000}"/>
    <cellStyle name="Comma 2 34" xfId="11255" hidden="1" xr:uid="{00000000-0005-0000-0000-0000FA2B0000}"/>
    <cellStyle name="Comma 2 34" xfId="11301" hidden="1" xr:uid="{00000000-0005-0000-0000-0000282C0000}"/>
    <cellStyle name="Comma 2 34" xfId="12240" hidden="1" xr:uid="{00000000-0005-0000-0000-0000D32F0000}"/>
    <cellStyle name="Comma 2 34" xfId="12444" hidden="1" xr:uid="{00000000-0005-0000-0000-00009F300000}"/>
    <cellStyle name="Comma 2 34" xfId="12933" hidden="1" xr:uid="{00000000-0005-0000-0000-000088320000}"/>
    <cellStyle name="Comma 2 34" xfId="13011" hidden="1" xr:uid="{00000000-0005-0000-0000-0000D6320000}"/>
    <cellStyle name="Comma 2 34" xfId="13057" hidden="1" xr:uid="{00000000-0005-0000-0000-000004330000}"/>
    <cellStyle name="Comma 2 34" xfId="13996" hidden="1" xr:uid="{00000000-0005-0000-0000-0000AF360000}"/>
    <cellStyle name="Comma 2 34" xfId="14200" hidden="1" xr:uid="{00000000-0005-0000-0000-00007B370000}"/>
    <cellStyle name="Comma 2 34" xfId="14689" hidden="1" xr:uid="{00000000-0005-0000-0000-000064390000}"/>
    <cellStyle name="Comma 2 34" xfId="14767" hidden="1" xr:uid="{00000000-0005-0000-0000-0000B2390000}"/>
    <cellStyle name="Comma 2 34" xfId="14813" hidden="1" xr:uid="{00000000-0005-0000-0000-0000E0390000}"/>
    <cellStyle name="Comma 2 34" xfId="15751" hidden="1" xr:uid="{00000000-0005-0000-0000-00008A3D0000}"/>
    <cellStyle name="Comma 2 34" xfId="15953" hidden="1" xr:uid="{00000000-0005-0000-0000-0000543E0000}"/>
    <cellStyle name="Comma 2 34" xfId="16442" hidden="1" xr:uid="{00000000-0005-0000-0000-00003D400000}"/>
    <cellStyle name="Comma 2 34" xfId="16520" hidden="1" xr:uid="{00000000-0005-0000-0000-00008B400000}"/>
    <cellStyle name="Comma 2 34" xfId="16566" hidden="1" xr:uid="{00000000-0005-0000-0000-0000B9400000}"/>
    <cellStyle name="Comma 2 34" xfId="17502" hidden="1" xr:uid="{00000000-0005-0000-0000-000061440000}"/>
    <cellStyle name="Comma 2 34" xfId="17703" hidden="1" xr:uid="{00000000-0005-0000-0000-00002A450000}"/>
    <cellStyle name="Comma 2 34" xfId="18192" hidden="1" xr:uid="{00000000-0005-0000-0000-000013470000}"/>
    <cellStyle name="Comma 2 34" xfId="18270" hidden="1" xr:uid="{00000000-0005-0000-0000-000061470000}"/>
    <cellStyle name="Comma 2 34" xfId="18316" hidden="1" xr:uid="{00000000-0005-0000-0000-00008F470000}"/>
    <cellStyle name="Comma 2 34" xfId="19249" hidden="1" xr:uid="{00000000-0005-0000-0000-0000344B0000}"/>
    <cellStyle name="Comma 2 34" xfId="19448" hidden="1" xr:uid="{00000000-0005-0000-0000-0000FB4B0000}"/>
    <cellStyle name="Comma 2 34" xfId="19936" hidden="1" xr:uid="{00000000-0005-0000-0000-0000E34D0000}"/>
    <cellStyle name="Comma 2 34" xfId="20014" hidden="1" xr:uid="{00000000-0005-0000-0000-0000314E0000}"/>
    <cellStyle name="Comma 2 34" xfId="20060" hidden="1" xr:uid="{00000000-0005-0000-0000-00005F4E0000}"/>
    <cellStyle name="Comma 2 34" xfId="20990" hidden="1" xr:uid="{00000000-0005-0000-0000-000001520000}"/>
    <cellStyle name="Comma 2 34" xfId="21186" hidden="1" xr:uid="{00000000-0005-0000-0000-0000C5520000}"/>
    <cellStyle name="Comma 2 34" xfId="21670" hidden="1" xr:uid="{00000000-0005-0000-0000-0000A9540000}"/>
    <cellStyle name="Comma 2 34" xfId="21748" hidden="1" xr:uid="{00000000-0005-0000-0000-0000F7540000}"/>
    <cellStyle name="Comma 2 34" xfId="21794" hidden="1" xr:uid="{00000000-0005-0000-0000-000025550000}"/>
    <cellStyle name="Comma 2 34" xfId="22718" hidden="1" xr:uid="{00000000-0005-0000-0000-0000C1580000}"/>
    <cellStyle name="Comma 2 34" xfId="22914" hidden="1" xr:uid="{00000000-0005-0000-0000-000085590000}"/>
    <cellStyle name="Comma 2 34" xfId="23394" hidden="1" xr:uid="{00000000-0005-0000-0000-0000655B0000}"/>
    <cellStyle name="Comma 2 34" xfId="23472" hidden="1" xr:uid="{00000000-0005-0000-0000-0000B35B0000}"/>
    <cellStyle name="Comma 2 34" xfId="23518" hidden="1" xr:uid="{00000000-0005-0000-0000-0000E15B0000}"/>
    <cellStyle name="Comma 2 34" xfId="24436" hidden="1" xr:uid="{00000000-0005-0000-0000-0000775F0000}"/>
    <cellStyle name="Comma 2 34" xfId="24627" hidden="1" xr:uid="{00000000-0005-0000-0000-000036600000}"/>
    <cellStyle name="Comma 2 34" xfId="25101" hidden="1" xr:uid="{00000000-0005-0000-0000-000010620000}"/>
    <cellStyle name="Comma 2 34" xfId="25179" hidden="1" xr:uid="{00000000-0005-0000-0000-00005E620000}"/>
    <cellStyle name="Comma 2 34" xfId="25225" hidden="1" xr:uid="{00000000-0005-0000-0000-00008C620000}"/>
    <cellStyle name="Comma 2 34" xfId="26137" hidden="1" xr:uid="{00000000-0005-0000-0000-00001C660000}"/>
    <cellStyle name="Comma 2 34" xfId="26324" hidden="1" xr:uid="{00000000-0005-0000-0000-0000D7660000}"/>
    <cellStyle name="Comma 2 34" xfId="26795" hidden="1" xr:uid="{00000000-0005-0000-0000-0000AE680000}"/>
    <cellStyle name="Comma 2 34" xfId="26873" hidden="1" xr:uid="{00000000-0005-0000-0000-0000FC680000}"/>
    <cellStyle name="Comma 2 34" xfId="26919" hidden="1" xr:uid="{00000000-0005-0000-0000-00002A690000}"/>
    <cellStyle name="Comma 2 34" xfId="27999" hidden="1" xr:uid="{00000000-0005-0000-0000-0000626D0000}"/>
    <cellStyle name="Comma 2 34" xfId="28456" hidden="1" xr:uid="{00000000-0005-0000-0000-00002B6F0000}"/>
    <cellStyle name="Comma 2 34" xfId="28534" hidden="1" xr:uid="{00000000-0005-0000-0000-0000796F0000}"/>
    <cellStyle name="Comma 2 34" xfId="28580" hidden="1" xr:uid="{00000000-0005-0000-0000-0000A76F0000}"/>
    <cellStyle name="Comma 2 34" xfId="29645" hidden="1" xr:uid="{00000000-0005-0000-0000-0000D0730000}"/>
    <cellStyle name="Comma 2 34" xfId="30091" hidden="1" xr:uid="{00000000-0005-0000-0000-00008E750000}"/>
    <cellStyle name="Comma 2 34" xfId="30169" hidden="1" xr:uid="{00000000-0005-0000-0000-0000DC750000}"/>
    <cellStyle name="Comma 2 34" xfId="30215" hidden="1" xr:uid="{00000000-0005-0000-0000-00000A760000}"/>
    <cellStyle name="Comma 2 34" xfId="31222" hidden="1" xr:uid="{00000000-0005-0000-0000-0000F9790000}"/>
    <cellStyle name="Comma 2 34" xfId="31613" hidden="1" xr:uid="{00000000-0005-0000-0000-0000807B0000}"/>
    <cellStyle name="Comma 2 34" xfId="31687" hidden="1" xr:uid="{00000000-0005-0000-0000-0000CA7B0000}"/>
    <cellStyle name="Comma 2 34" xfId="31728" hidden="1" xr:uid="{00000000-0005-0000-0000-0000F37B0000}"/>
    <cellStyle name="Comma 2 34" xfId="32558" hidden="1" xr:uid="{37F683AB-3DB8-4E06-A1E3-FB63D76806F1}"/>
    <cellStyle name="Comma 2 34" xfId="33196" hidden="1" xr:uid="{086A70EF-2E54-44C4-B20E-781EEBB0042C}"/>
    <cellStyle name="Comma 2 34" xfId="33682" hidden="1" xr:uid="{00CD7F98-9AED-497E-A92A-A6A84A627796}"/>
    <cellStyle name="Comma 2 34" xfId="33757" hidden="1" xr:uid="{4D8503DD-0C46-44B4-AEFE-A66BB89DFA68}"/>
    <cellStyle name="Comma 2 34" xfId="33799" hidden="1" xr:uid="{B322E627-9730-4A87-8497-6F38FDD8F1BE}"/>
    <cellStyle name="Comma 2 34" xfId="36315" hidden="1" xr:uid="{8AF00458-0939-4D0B-A64D-B304FC3597CF}"/>
    <cellStyle name="Comma 2 34" xfId="36772" hidden="1" xr:uid="{EDAABAF2-85E8-46EA-BD8A-D10D779ADF7D}"/>
    <cellStyle name="Comma 2 34" xfId="36976" hidden="1" xr:uid="{FF88FD9D-26CF-4131-8692-EE9D4605FB1B}"/>
    <cellStyle name="Comma 2 34" xfId="37465" hidden="1" xr:uid="{BD3C0FBD-6907-4082-8E31-9592ED0D8EB2}"/>
    <cellStyle name="Comma 2 34" xfId="37543" hidden="1" xr:uid="{80BF7CCD-64D6-4123-830D-F51FE320FF1A}"/>
    <cellStyle name="Comma 2 34" xfId="37589" hidden="1" xr:uid="{B8CFC02D-17DF-4333-9FD7-FB7FB0A8006A}"/>
    <cellStyle name="Comma 2 34" xfId="38534" hidden="1" xr:uid="{EA2C393D-45AA-4AC7-9B0A-00D2B2295DC4}"/>
    <cellStyle name="Comma 2 34" xfId="38852" hidden="1" xr:uid="{A35377AA-91E2-445E-A19E-32EA716BE4F2}"/>
    <cellStyle name="Comma 2 34" xfId="38991" hidden="1" xr:uid="{A12C1FD0-1B1C-4684-B356-1079BFFBCC5D}"/>
    <cellStyle name="Comma 2 34" xfId="39195" hidden="1" xr:uid="{D1895A86-35C6-43AF-98A7-B5D5004C1D08}"/>
    <cellStyle name="Comma 2 34" xfId="39684" hidden="1" xr:uid="{F8D7FD57-C121-4D79-8072-FD00A1BA25CD}"/>
    <cellStyle name="Comma 2 34" xfId="39762" hidden="1" xr:uid="{3C91B14B-05D5-433F-A3A8-1AA80525DE7B}"/>
    <cellStyle name="Comma 2 34" xfId="39808" hidden="1" xr:uid="{08293872-1EB5-408B-A032-61731EC479AE}"/>
    <cellStyle name="Comma 2 34" xfId="40747" hidden="1" xr:uid="{B57056CE-E2CE-44C9-91EB-58A07BFD6D60}"/>
    <cellStyle name="Comma 2 34" xfId="40951" hidden="1" xr:uid="{9388EF6C-514B-4B75-A873-7F83F837EF33}"/>
    <cellStyle name="Comma 2 34" xfId="41440" hidden="1" xr:uid="{74D7152D-5B24-4DB8-B633-DADD3DFF5E63}"/>
    <cellStyle name="Comma 2 34" xfId="41518" hidden="1" xr:uid="{825CFCDE-E4E1-4D4B-AD20-2F9A30B79932}"/>
    <cellStyle name="Comma 2 34" xfId="41564" hidden="1" xr:uid="{39CE6795-B2AF-41C8-8A01-3E5CC7E24008}"/>
    <cellStyle name="Comma 2 34" xfId="42503" hidden="1" xr:uid="{BF4D030B-FD11-48B5-89DB-7170CB4B4FFE}"/>
    <cellStyle name="Comma 2 34" xfId="42707" hidden="1" xr:uid="{ED2AA7EA-B1C6-405C-B6BA-7455075E392B}"/>
    <cellStyle name="Comma 2 34" xfId="43196" hidden="1" xr:uid="{0CF7A6F6-23B7-4F3D-8128-ED2F1D5F618A}"/>
    <cellStyle name="Comma 2 34" xfId="43274" hidden="1" xr:uid="{826141E4-BF3C-46B0-92D2-8278F9C7BA23}"/>
    <cellStyle name="Comma 2 34" xfId="43320" hidden="1" xr:uid="{9107C83D-2FC4-4E66-9423-FCEA77918AB4}"/>
    <cellStyle name="Comma 2 34" xfId="44259" hidden="1" xr:uid="{2998819B-D647-4280-9C20-BA140B113CF5}"/>
    <cellStyle name="Comma 2 34" xfId="44463" hidden="1" xr:uid="{AE6A636F-A2D3-4CC8-BB47-0AE0B9FE2727}"/>
    <cellStyle name="Comma 2 34" xfId="44952" hidden="1" xr:uid="{1FC308D2-78EF-4BFA-AE05-48E40A9051D7}"/>
    <cellStyle name="Comma 2 34" xfId="45030" hidden="1" xr:uid="{D2E41394-0DFC-489D-B0C1-79552C849165}"/>
    <cellStyle name="Comma 2 34" xfId="45076" hidden="1" xr:uid="{80773F98-1A92-4293-AB86-402FDA0CE2A5}"/>
    <cellStyle name="Comma 2 34" xfId="46015" hidden="1" xr:uid="{55D622F6-DA75-4DCA-A15E-C23290287F26}"/>
    <cellStyle name="Comma 2 34" xfId="46219" hidden="1" xr:uid="{584756EB-C861-4BF3-9791-1C533EA19B85}"/>
    <cellStyle name="Comma 2 34" xfId="46708" hidden="1" xr:uid="{19AA18C4-7D37-4432-92A9-AFAD46946112}"/>
    <cellStyle name="Comma 2 34" xfId="46786" hidden="1" xr:uid="{F7EE2FBE-3361-49E2-8C79-D64408065506}"/>
    <cellStyle name="Comma 2 34" xfId="46832" hidden="1" xr:uid="{EBA2A526-A21A-4FCA-B681-B9AC09FD5A5D}"/>
    <cellStyle name="Comma 2 34" xfId="47770" hidden="1" xr:uid="{67551015-0E92-4571-B3DB-13E2A4DF9553}"/>
    <cellStyle name="Comma 2 34" xfId="47972" hidden="1" xr:uid="{A8A21BD8-2C3C-43C1-876F-A4E926F40A22}"/>
    <cellStyle name="Comma 2 34" xfId="48461" hidden="1" xr:uid="{8E7CE227-A0E4-475D-A63F-DD5457A3CE5A}"/>
    <cellStyle name="Comma 2 34" xfId="48539" hidden="1" xr:uid="{CA1EDC7D-B394-45AC-A7CE-2652A29F7639}"/>
    <cellStyle name="Comma 2 34" xfId="48585" hidden="1" xr:uid="{AB35A865-6640-4998-B701-589C2D4EB453}"/>
    <cellStyle name="Comma 2 34" xfId="49521" hidden="1" xr:uid="{A0EA872B-1FD4-4A6C-B545-BFB6E7629A79}"/>
    <cellStyle name="Comma 2 34" xfId="49722" hidden="1" xr:uid="{F274E00F-797F-4A81-8A89-882785897B0A}"/>
    <cellStyle name="Comma 2 34" xfId="50211" hidden="1" xr:uid="{E550C627-EBAB-46D7-A39B-E4EB16730902}"/>
    <cellStyle name="Comma 2 34" xfId="50289" hidden="1" xr:uid="{0683998F-3061-4BA5-94F3-7CE393B15C88}"/>
    <cellStyle name="Comma 2 34" xfId="50335" hidden="1" xr:uid="{1C4921CF-490C-40BF-9BE6-FB521FD1EF68}"/>
    <cellStyle name="Comma 2 34" xfId="51268" hidden="1" xr:uid="{2B621BAE-CF4D-4F26-9D6B-8019A6928A59}"/>
    <cellStyle name="Comma 2 34" xfId="51467" hidden="1" xr:uid="{9FE1068F-3CA8-42D6-9936-12028B9246C3}"/>
    <cellStyle name="Comma 2 34" xfId="51955" hidden="1" xr:uid="{D10A56A3-AABB-41F0-B73E-7F2D992BDF71}"/>
    <cellStyle name="Comma 2 34" xfId="52033" hidden="1" xr:uid="{09E91BC2-F31B-4CDA-879B-2AF1EC8E249D}"/>
    <cellStyle name="Comma 2 34" xfId="52079" hidden="1" xr:uid="{C9529001-BB56-4D5B-BF79-45C2142F4D41}"/>
    <cellStyle name="Comma 2 34" xfId="53009" hidden="1" xr:uid="{B06D3D5D-465F-4DA3-8580-36B32D49F338}"/>
    <cellStyle name="Comma 2 34" xfId="53205" hidden="1" xr:uid="{E292C158-CA7C-41C8-8B07-B138DE080C39}"/>
    <cellStyle name="Comma 2 34" xfId="53689" hidden="1" xr:uid="{EF54E996-6C29-44F4-8A4B-1D0A1177EBEE}"/>
    <cellStyle name="Comma 2 34" xfId="53767" hidden="1" xr:uid="{86420CFF-10E5-44C9-8AA6-B4702E528ACF}"/>
    <cellStyle name="Comma 2 34" xfId="53813" hidden="1" xr:uid="{D7B173F0-D650-43CB-A91D-1A1B22AA06D1}"/>
    <cellStyle name="Comma 2 34" xfId="54737" hidden="1" xr:uid="{EAF424EE-2F10-42BB-92C5-0273E303A446}"/>
    <cellStyle name="Comma 2 34" xfId="54933" hidden="1" xr:uid="{89F6D4C2-A8E7-42C7-A850-4B337A53FA3E}"/>
    <cellStyle name="Comma 2 34" xfId="55413" hidden="1" xr:uid="{9102F1D5-6FB0-42F4-A40F-701BA2257DAB}"/>
    <cellStyle name="Comma 2 34" xfId="55491" hidden="1" xr:uid="{BBB21A4C-0FA2-40F0-B8EC-A6DC53A8BF6C}"/>
    <cellStyle name="Comma 2 34" xfId="55537" hidden="1" xr:uid="{10BD97EA-B322-4679-BA98-968BCC47EF33}"/>
    <cellStyle name="Comma 2 34" xfId="56455" hidden="1" xr:uid="{14093E33-73B2-4811-AD5C-24CB961FEC00}"/>
    <cellStyle name="Comma 2 34" xfId="56646" hidden="1" xr:uid="{3DEB6955-1076-40BE-93E4-08BC47592FE4}"/>
    <cellStyle name="Comma 2 34" xfId="57120" hidden="1" xr:uid="{27DB660B-0BD6-4D99-B0FA-7B09708F7AFD}"/>
    <cellStyle name="Comma 2 34" xfId="57198" hidden="1" xr:uid="{412F8BCA-275B-4C59-BDF0-75C9A270F9A0}"/>
    <cellStyle name="Comma 2 34" xfId="57244" hidden="1" xr:uid="{9360BFD1-1BAF-43AB-ADB7-E9C3EAEC96A7}"/>
    <cellStyle name="Comma 2 34" xfId="58156" hidden="1" xr:uid="{C507DCB6-2BAD-43BE-B081-FF3A6BFB2529}"/>
    <cellStyle name="Comma 2 34" xfId="58343" hidden="1" xr:uid="{04582332-BEDE-4DE0-988A-D34571E44A7C}"/>
    <cellStyle name="Comma 2 34" xfId="58814" hidden="1" xr:uid="{3951556A-61A1-4B94-B565-0BFD2CF2C4C2}"/>
    <cellStyle name="Comma 2 34" xfId="58892" hidden="1" xr:uid="{DAA77E93-7B9A-4982-9BD4-B9603854CF6D}"/>
    <cellStyle name="Comma 2 34" xfId="58938" hidden="1" xr:uid="{CE49FC15-91D3-4330-900D-D4BE283E616E}"/>
    <cellStyle name="Comma 2 34" xfId="60018" hidden="1" xr:uid="{3C677324-A599-463D-9836-FAABD93B6287}"/>
    <cellStyle name="Comma 2 34" xfId="60475" hidden="1" xr:uid="{1E3A5461-D133-4387-A8B9-01DADC137A03}"/>
    <cellStyle name="Comma 2 34" xfId="60553" hidden="1" xr:uid="{9D21B89C-40A6-4C33-AEC9-F6ED970A0536}"/>
    <cellStyle name="Comma 2 34" xfId="60599" hidden="1" xr:uid="{5B4B16F0-AF48-4EEF-9737-D7F6C8999083}"/>
    <cellStyle name="Comma 2 34" xfId="61664" hidden="1" xr:uid="{7FD552CA-7D87-477E-9F3A-B45FB10051AE}"/>
    <cellStyle name="Comma 2 34" xfId="62110" hidden="1" xr:uid="{2C112C48-6260-4960-AEE9-28E5E1968CAB}"/>
    <cellStyle name="Comma 2 34" xfId="62188" hidden="1" xr:uid="{3A5AF26E-750B-494D-A262-E4C3ED4449AE}"/>
    <cellStyle name="Comma 2 34" xfId="62234" hidden="1" xr:uid="{32A53128-D60C-4570-BF1E-91568D35EA50}"/>
    <cellStyle name="Comma 2 34" xfId="63241" hidden="1" xr:uid="{2D7118E4-2894-429D-BFD7-516C2E5E169D}"/>
    <cellStyle name="Comma 2 34" xfId="63632" hidden="1" xr:uid="{8A101C9E-BD9E-40A5-A15E-BFFE1CF337D1}"/>
    <cellStyle name="Comma 2 34" xfId="63706" hidden="1" xr:uid="{A5F8686A-EF19-4EEF-8720-813F90D6C1DA}"/>
    <cellStyle name="Comma 2 34" xfId="63747" hidden="1" xr:uid="{E62D2BA0-5C5A-4DC8-95BB-8FB8B6DBD802}"/>
    <cellStyle name="Comma 2 35" xfId="508" hidden="1" xr:uid="{00000000-0005-0000-0000-0000FF010000}"/>
    <cellStyle name="Comma 2 35" xfId="1163" hidden="1" xr:uid="{00000000-0005-0000-0000-00008E040000}"/>
    <cellStyle name="Comma 2 35" xfId="1676" hidden="1" xr:uid="{00000000-0005-0000-0000-00008F060000}"/>
    <cellStyle name="Comma 2 35" xfId="1728" hidden="1" xr:uid="{00000000-0005-0000-0000-0000C3060000}"/>
    <cellStyle name="Comma 2 35" xfId="1759" hidden="1" xr:uid="{00000000-0005-0000-0000-0000E2060000}"/>
    <cellStyle name="Comma 2 35" xfId="4299" hidden="1" xr:uid="{00000000-0005-0000-0000-0000CE100000}"/>
    <cellStyle name="Comma 2 35" xfId="4960" hidden="1" xr:uid="{00000000-0005-0000-0000-000063130000}"/>
    <cellStyle name="Comma 2 35" xfId="5473" hidden="1" xr:uid="{00000000-0005-0000-0000-000064150000}"/>
    <cellStyle name="Comma 2 35" xfId="5527" hidden="1" xr:uid="{00000000-0005-0000-0000-00009A150000}"/>
    <cellStyle name="Comma 2 35" xfId="5560" hidden="1" xr:uid="{00000000-0005-0000-0000-0000BB150000}"/>
    <cellStyle name="Comma 2 35" xfId="6518" hidden="1" xr:uid="{00000000-0005-0000-0000-000079190000}"/>
    <cellStyle name="Comma 2 35" xfId="7179" hidden="1" xr:uid="{00000000-0005-0000-0000-00000E1C0000}"/>
    <cellStyle name="Comma 2 35" xfId="7501" hidden="1" xr:uid="{00000000-0005-0000-0000-0000501D0000}"/>
    <cellStyle name="Comma 2 35" xfId="7692" hidden="1" xr:uid="{00000000-0005-0000-0000-00000F1E0000}"/>
    <cellStyle name="Comma 2 35" xfId="7746" hidden="1" xr:uid="{00000000-0005-0000-0000-0000451E0000}"/>
    <cellStyle name="Comma 2 35" xfId="7779" hidden="1" xr:uid="{00000000-0005-0000-0000-0000661E0000}"/>
    <cellStyle name="Comma 2 35" xfId="8935" hidden="1" xr:uid="{00000000-0005-0000-0000-0000EA220000}"/>
    <cellStyle name="Comma 2 35" xfId="9257" hidden="1" xr:uid="{00000000-0005-0000-0000-00002C240000}"/>
    <cellStyle name="Comma 2 35" xfId="9448" hidden="1" xr:uid="{00000000-0005-0000-0000-0000EB240000}"/>
    <cellStyle name="Comma 2 35" xfId="9502" hidden="1" xr:uid="{00000000-0005-0000-0000-000021250000}"/>
    <cellStyle name="Comma 2 35" xfId="9535" hidden="1" xr:uid="{00000000-0005-0000-0000-000042250000}"/>
    <cellStyle name="Comma 2 35" xfId="10691" hidden="1" xr:uid="{00000000-0005-0000-0000-0000C6290000}"/>
    <cellStyle name="Comma 2 35" xfId="11013" hidden="1" xr:uid="{00000000-0005-0000-0000-0000082B0000}"/>
    <cellStyle name="Comma 2 35" xfId="11204" hidden="1" xr:uid="{00000000-0005-0000-0000-0000C72B0000}"/>
    <cellStyle name="Comma 2 35" xfId="11258" hidden="1" xr:uid="{00000000-0005-0000-0000-0000FD2B0000}"/>
    <cellStyle name="Comma 2 35" xfId="11291" hidden="1" xr:uid="{00000000-0005-0000-0000-00001E2C0000}"/>
    <cellStyle name="Comma 2 35" xfId="12447" hidden="1" xr:uid="{00000000-0005-0000-0000-0000A2300000}"/>
    <cellStyle name="Comma 2 35" xfId="12769" hidden="1" xr:uid="{00000000-0005-0000-0000-0000E4310000}"/>
    <cellStyle name="Comma 2 35" xfId="12960" hidden="1" xr:uid="{00000000-0005-0000-0000-0000A3320000}"/>
    <cellStyle name="Comma 2 35" xfId="13014" hidden="1" xr:uid="{00000000-0005-0000-0000-0000D9320000}"/>
    <cellStyle name="Comma 2 35" xfId="13047" hidden="1" xr:uid="{00000000-0005-0000-0000-0000FA320000}"/>
    <cellStyle name="Comma 2 35" xfId="14203" hidden="1" xr:uid="{00000000-0005-0000-0000-00007E370000}"/>
    <cellStyle name="Comma 2 35" xfId="14525" hidden="1" xr:uid="{00000000-0005-0000-0000-0000C0380000}"/>
    <cellStyle name="Comma 2 35" xfId="14716" hidden="1" xr:uid="{00000000-0005-0000-0000-00007F390000}"/>
    <cellStyle name="Comma 2 35" xfId="14770" hidden="1" xr:uid="{00000000-0005-0000-0000-0000B5390000}"/>
    <cellStyle name="Comma 2 35" xfId="14803" hidden="1" xr:uid="{00000000-0005-0000-0000-0000D6390000}"/>
    <cellStyle name="Comma 2 35" xfId="15956" hidden="1" xr:uid="{00000000-0005-0000-0000-0000573E0000}"/>
    <cellStyle name="Comma 2 35" xfId="16278" hidden="1" xr:uid="{00000000-0005-0000-0000-0000993F0000}"/>
    <cellStyle name="Comma 2 35" xfId="16469" hidden="1" xr:uid="{00000000-0005-0000-0000-000058400000}"/>
    <cellStyle name="Comma 2 35" xfId="16523" hidden="1" xr:uid="{00000000-0005-0000-0000-00008E400000}"/>
    <cellStyle name="Comma 2 35" xfId="16556" hidden="1" xr:uid="{00000000-0005-0000-0000-0000AF400000}"/>
    <cellStyle name="Comma 2 35" xfId="17706" hidden="1" xr:uid="{00000000-0005-0000-0000-00002D450000}"/>
    <cellStyle name="Comma 2 35" xfId="18028" hidden="1" xr:uid="{00000000-0005-0000-0000-00006F460000}"/>
    <cellStyle name="Comma 2 35" xfId="18219" hidden="1" xr:uid="{00000000-0005-0000-0000-00002E470000}"/>
    <cellStyle name="Comma 2 35" xfId="18273" hidden="1" xr:uid="{00000000-0005-0000-0000-000064470000}"/>
    <cellStyle name="Comma 2 35" xfId="18306" hidden="1" xr:uid="{00000000-0005-0000-0000-000085470000}"/>
    <cellStyle name="Comma 2 35" xfId="19451" hidden="1" xr:uid="{00000000-0005-0000-0000-0000FE4B0000}"/>
    <cellStyle name="Comma 2 35" xfId="19772" hidden="1" xr:uid="{00000000-0005-0000-0000-00003F4D0000}"/>
    <cellStyle name="Comma 2 35" xfId="19963" hidden="1" xr:uid="{00000000-0005-0000-0000-0000FE4D0000}"/>
    <cellStyle name="Comma 2 35" xfId="20017" hidden="1" xr:uid="{00000000-0005-0000-0000-0000344E0000}"/>
    <cellStyle name="Comma 2 35" xfId="20050" hidden="1" xr:uid="{00000000-0005-0000-0000-0000554E0000}"/>
    <cellStyle name="Comma 2 35" xfId="21189" hidden="1" xr:uid="{00000000-0005-0000-0000-0000C8520000}"/>
    <cellStyle name="Comma 2 35" xfId="21507" hidden="1" xr:uid="{00000000-0005-0000-0000-000006540000}"/>
    <cellStyle name="Comma 2 35" xfId="21697" hidden="1" xr:uid="{00000000-0005-0000-0000-0000C4540000}"/>
    <cellStyle name="Comma 2 35" xfId="21751" hidden="1" xr:uid="{00000000-0005-0000-0000-0000FA540000}"/>
    <cellStyle name="Comma 2 35" xfId="21784" hidden="1" xr:uid="{00000000-0005-0000-0000-00001B550000}"/>
    <cellStyle name="Comma 2 35" xfId="22917" hidden="1" xr:uid="{00000000-0005-0000-0000-000088590000}"/>
    <cellStyle name="Comma 2 35" xfId="23233" hidden="1" xr:uid="{00000000-0005-0000-0000-0000C45A0000}"/>
    <cellStyle name="Comma 2 35" xfId="23421" hidden="1" xr:uid="{00000000-0005-0000-0000-0000805B0000}"/>
    <cellStyle name="Comma 2 35" xfId="23475" hidden="1" xr:uid="{00000000-0005-0000-0000-0000B65B0000}"/>
    <cellStyle name="Comma 2 35" xfId="23508" hidden="1" xr:uid="{00000000-0005-0000-0000-0000D75B0000}"/>
    <cellStyle name="Comma 2 35" xfId="24630" hidden="1" xr:uid="{00000000-0005-0000-0000-000039600000}"/>
    <cellStyle name="Comma 2 35" xfId="24942" hidden="1" xr:uid="{00000000-0005-0000-0000-000071610000}"/>
    <cellStyle name="Comma 2 35" xfId="25128" hidden="1" xr:uid="{00000000-0005-0000-0000-00002B620000}"/>
    <cellStyle name="Comma 2 35" xfId="25182" hidden="1" xr:uid="{00000000-0005-0000-0000-000061620000}"/>
    <cellStyle name="Comma 2 35" xfId="25215" hidden="1" xr:uid="{00000000-0005-0000-0000-000082620000}"/>
    <cellStyle name="Comma 2 35" xfId="26327" hidden="1" xr:uid="{00000000-0005-0000-0000-0000DA660000}"/>
    <cellStyle name="Comma 2 35" xfId="26638" hidden="1" xr:uid="{00000000-0005-0000-0000-000011680000}"/>
    <cellStyle name="Comma 2 35" xfId="26822" hidden="1" xr:uid="{00000000-0005-0000-0000-0000C9680000}"/>
    <cellStyle name="Comma 2 35" xfId="26876" hidden="1" xr:uid="{00000000-0005-0000-0000-0000FF680000}"/>
    <cellStyle name="Comma 2 35" xfId="26909" hidden="1" xr:uid="{00000000-0005-0000-0000-000020690000}"/>
    <cellStyle name="Comma 2 35" xfId="28002" hidden="1" xr:uid="{00000000-0005-0000-0000-0000656D0000}"/>
    <cellStyle name="Comma 2 35" xfId="28305" hidden="1" xr:uid="{00000000-0005-0000-0000-0000946E0000}"/>
    <cellStyle name="Comma 2 35" xfId="28483" hidden="1" xr:uid="{00000000-0005-0000-0000-0000466F0000}"/>
    <cellStyle name="Comma 2 35" xfId="28537" hidden="1" xr:uid="{00000000-0005-0000-0000-00007C6F0000}"/>
    <cellStyle name="Comma 2 35" xfId="28570" hidden="1" xr:uid="{00000000-0005-0000-0000-00009D6F0000}"/>
    <cellStyle name="Comma 2 35" xfId="29648" hidden="1" xr:uid="{00000000-0005-0000-0000-0000D3730000}"/>
    <cellStyle name="Comma 2 35" xfId="29941" hidden="1" xr:uid="{00000000-0005-0000-0000-0000F8740000}"/>
    <cellStyle name="Comma 2 35" xfId="30118" hidden="1" xr:uid="{00000000-0005-0000-0000-0000A9750000}"/>
    <cellStyle name="Comma 2 35" xfId="30172" hidden="1" xr:uid="{00000000-0005-0000-0000-0000DF750000}"/>
    <cellStyle name="Comma 2 35" xfId="30205" hidden="1" xr:uid="{00000000-0005-0000-0000-000000760000}"/>
    <cellStyle name="Comma 2 35" xfId="31225" hidden="1" xr:uid="{00000000-0005-0000-0000-0000FC790000}"/>
    <cellStyle name="Comma 2 35" xfId="31640" hidden="1" xr:uid="{00000000-0005-0000-0000-00009B7B0000}"/>
    <cellStyle name="Comma 2 35" xfId="31688" hidden="1" xr:uid="{00000000-0005-0000-0000-0000CB7B0000}"/>
    <cellStyle name="Comma 2 35" xfId="31718" hidden="1" xr:uid="{00000000-0005-0000-0000-0000E97B0000}"/>
    <cellStyle name="Comma 2 35" xfId="32561" hidden="1" xr:uid="{B335DD83-CDED-4E4D-9E28-A972451C1C0A}"/>
    <cellStyle name="Comma 2 35" xfId="33199" hidden="1" xr:uid="{4460EF27-6774-4914-B307-F2F45E695D62}"/>
    <cellStyle name="Comma 2 35" xfId="33709" hidden="1" xr:uid="{7219EE24-ABE9-4E99-BE7F-C54909EF1804}"/>
    <cellStyle name="Comma 2 35" xfId="33759" hidden="1" xr:uid="{C6C02479-697F-4E40-9451-DF642A1982C6}"/>
    <cellStyle name="Comma 2 35" xfId="33789" hidden="1" xr:uid="{9241B80E-275D-4538-AE0B-5D480F4314DB}"/>
    <cellStyle name="Comma 2 35" xfId="36318" hidden="1" xr:uid="{4DCBDC6C-3D20-4A53-A635-2B40D8BDC58E}"/>
    <cellStyle name="Comma 2 35" xfId="36979" hidden="1" xr:uid="{2C785D0B-AB07-4460-8577-22D0601F3803}"/>
    <cellStyle name="Comma 2 35" xfId="37492" hidden="1" xr:uid="{70F4884E-C84F-4F2E-B08D-8972C8245DDB}"/>
    <cellStyle name="Comma 2 35" xfId="37546" hidden="1" xr:uid="{848D370F-DD31-4171-9A21-9091E1BE02F8}"/>
    <cellStyle name="Comma 2 35" xfId="37579" hidden="1" xr:uid="{DEB5D12A-557F-4396-A7F1-EE7D4D65B78D}"/>
    <cellStyle name="Comma 2 35" xfId="38537" hidden="1" xr:uid="{C6AC8C71-E43C-418C-BF19-38E424D695F1}"/>
    <cellStyle name="Comma 2 35" xfId="39198" hidden="1" xr:uid="{98D28AF4-2B8B-4B21-8315-5C6CC346E2FE}"/>
    <cellStyle name="Comma 2 35" xfId="39520" hidden="1" xr:uid="{CA337397-3F77-453E-969C-6B6835B5BD7C}"/>
    <cellStyle name="Comma 2 35" xfId="39711" hidden="1" xr:uid="{DAF9600D-F2F6-45B4-96A8-5C5B64259C6A}"/>
    <cellStyle name="Comma 2 35" xfId="39765" hidden="1" xr:uid="{AE5CAE48-648C-4F4F-8595-F6F7EC9E42D8}"/>
    <cellStyle name="Comma 2 35" xfId="39798" hidden="1" xr:uid="{37BA96F3-DBE4-4A39-A18E-7ACF4AA48033}"/>
    <cellStyle name="Comma 2 35" xfId="40954" hidden="1" xr:uid="{9A8F6BD8-D4CE-4AE4-9F45-BB2F8330FAE9}"/>
    <cellStyle name="Comma 2 35" xfId="41276" hidden="1" xr:uid="{77CD05A7-8D9F-43D6-9FC3-62687CE375A3}"/>
    <cellStyle name="Comma 2 35" xfId="41467" hidden="1" xr:uid="{C404AD86-5B6E-4564-94B6-5CC5E124C444}"/>
    <cellStyle name="Comma 2 35" xfId="41521" hidden="1" xr:uid="{8B3C909C-177A-46EE-B2D8-25D6F63CB161}"/>
    <cellStyle name="Comma 2 35" xfId="41554" hidden="1" xr:uid="{8F5AABA2-6B75-481C-9E42-2443CDA445E0}"/>
    <cellStyle name="Comma 2 35" xfId="42710" hidden="1" xr:uid="{5DDE0DDF-64CF-4C64-85AF-BEABD4A4AB7F}"/>
    <cellStyle name="Comma 2 35" xfId="43032" hidden="1" xr:uid="{55A0D6DC-D575-4918-953B-CAF4D77F89DC}"/>
    <cellStyle name="Comma 2 35" xfId="43223" hidden="1" xr:uid="{2574DD95-DF0B-4E22-97D0-3F0F1228C61D}"/>
    <cellStyle name="Comma 2 35" xfId="43277" hidden="1" xr:uid="{332E2958-57AC-4627-9E75-7C1EE5B0BF28}"/>
    <cellStyle name="Comma 2 35" xfId="43310" hidden="1" xr:uid="{688524DE-8499-4852-8F73-B25A1166022C}"/>
    <cellStyle name="Comma 2 35" xfId="44466" hidden="1" xr:uid="{15F5458B-1D10-4EDC-9D08-8C8CD7B13D00}"/>
    <cellStyle name="Comma 2 35" xfId="44788" hidden="1" xr:uid="{FE8D06DC-1FE4-4F4A-84CE-78DC97B764E1}"/>
    <cellStyle name="Comma 2 35" xfId="44979" hidden="1" xr:uid="{2B195A42-0FD8-4740-AA31-BC3209A654EE}"/>
    <cellStyle name="Comma 2 35" xfId="45033" hidden="1" xr:uid="{9A6EDA6C-0AC1-4FA5-9C50-757AA0D2D1D7}"/>
    <cellStyle name="Comma 2 35" xfId="45066" hidden="1" xr:uid="{F7B97C6C-13ED-4965-8FDD-98BAC6A25428}"/>
    <cellStyle name="Comma 2 35" xfId="46222" hidden="1" xr:uid="{4E1C4310-7FD1-4C1B-92D8-522323D466C5}"/>
    <cellStyle name="Comma 2 35" xfId="46544" hidden="1" xr:uid="{CCF8C479-5F57-4BCF-AD95-97499F9C4055}"/>
    <cellStyle name="Comma 2 35" xfId="46735" hidden="1" xr:uid="{34C5CB4C-D2DB-45D1-B3D1-B66F194D83DA}"/>
    <cellStyle name="Comma 2 35" xfId="46789" hidden="1" xr:uid="{63DD5E0E-D99C-4626-A9EC-FC7FFC90BBF9}"/>
    <cellStyle name="Comma 2 35" xfId="46822" hidden="1" xr:uid="{C465F662-7956-49F9-9BA0-C2CDF339554A}"/>
    <cellStyle name="Comma 2 35" xfId="47975" hidden="1" xr:uid="{CD4D7A5C-85E3-4C18-81C7-EABD46A7AF65}"/>
    <cellStyle name="Comma 2 35" xfId="48297" hidden="1" xr:uid="{219DB37D-C031-44EA-82EE-0BF4E16DC1E3}"/>
    <cellStyle name="Comma 2 35" xfId="48488" hidden="1" xr:uid="{650DDF9F-2C3C-4383-A9FC-4E41EA10F1AA}"/>
    <cellStyle name="Comma 2 35" xfId="48542" hidden="1" xr:uid="{0738D4E8-51BC-44CD-96CA-FE7222D712B8}"/>
    <cellStyle name="Comma 2 35" xfId="48575" hidden="1" xr:uid="{97B4638C-D242-4694-8E06-749FEAB4617B}"/>
    <cellStyle name="Comma 2 35" xfId="49725" hidden="1" xr:uid="{34355BF1-616E-42EE-8E41-7CC1A1C32BF1}"/>
    <cellStyle name="Comma 2 35" xfId="50047" hidden="1" xr:uid="{05DDDF36-336D-4249-A16C-CC0A868757AA}"/>
    <cellStyle name="Comma 2 35" xfId="50238" hidden="1" xr:uid="{B0EE7E13-3078-4057-B97F-1DF666FBCD42}"/>
    <cellStyle name="Comma 2 35" xfId="50292" hidden="1" xr:uid="{B892C97A-DA0B-4F4A-AAF4-28D3FFA2C29A}"/>
    <cellStyle name="Comma 2 35" xfId="50325" hidden="1" xr:uid="{23D3E5A1-7C6A-4714-8071-3FFADF82288C}"/>
    <cellStyle name="Comma 2 35" xfId="51470" hidden="1" xr:uid="{2123CB92-243C-4B93-A8A8-76241FD9EBDF}"/>
    <cellStyle name="Comma 2 35" xfId="51791" hidden="1" xr:uid="{CFFE93CF-6CB6-40B1-85CC-8C87D64CF294}"/>
    <cellStyle name="Comma 2 35" xfId="51982" hidden="1" xr:uid="{4D42692D-ADFF-41D7-B2F3-2FD890B2AAD3}"/>
    <cellStyle name="Comma 2 35" xfId="52036" hidden="1" xr:uid="{AC9B7049-81C9-4715-B2DC-1A4965D00A93}"/>
    <cellStyle name="Comma 2 35" xfId="52069" hidden="1" xr:uid="{B4D60AE3-303B-4F77-B8E5-2219CE7FB7A5}"/>
    <cellStyle name="Comma 2 35" xfId="53208" hidden="1" xr:uid="{00419CBF-CD32-4AC1-A115-27D4236880AD}"/>
    <cellStyle name="Comma 2 35" xfId="53526" hidden="1" xr:uid="{748E03CA-CEB4-430C-B569-DED188A2C466}"/>
    <cellStyle name="Comma 2 35" xfId="53716" hidden="1" xr:uid="{88E8EF1A-5E85-467A-8EAC-7C307D141C3D}"/>
    <cellStyle name="Comma 2 35" xfId="53770" hidden="1" xr:uid="{948F04EC-1AA3-469D-99D3-CF9B085FD539}"/>
    <cellStyle name="Comma 2 35" xfId="53803" hidden="1" xr:uid="{8D5575D7-9C63-46D8-9383-A83A94EA61DE}"/>
    <cellStyle name="Comma 2 35" xfId="54936" hidden="1" xr:uid="{545AA627-83DF-4195-8CCA-371E3E436163}"/>
    <cellStyle name="Comma 2 35" xfId="55252" hidden="1" xr:uid="{459BCC56-2928-4015-AC54-53C967F22D41}"/>
    <cellStyle name="Comma 2 35" xfId="55440" hidden="1" xr:uid="{0FEA933F-74C0-4190-9950-1DED9A13F7E9}"/>
    <cellStyle name="Comma 2 35" xfId="55494" hidden="1" xr:uid="{42714012-A232-404F-B1B9-A833F6A8EB62}"/>
    <cellStyle name="Comma 2 35" xfId="55527" hidden="1" xr:uid="{67D72A84-8BFE-4690-A261-0325E82A1D7E}"/>
    <cellStyle name="Comma 2 35" xfId="56649" hidden="1" xr:uid="{EA024FB5-0FC7-4B6C-8D02-3FEF2F6F93EA}"/>
    <cellStyle name="Comma 2 35" xfId="56961" hidden="1" xr:uid="{B4609FBD-73EB-42AA-877C-0493A210EF30}"/>
    <cellStyle name="Comma 2 35" xfId="57147" hidden="1" xr:uid="{F080EF5A-A691-443A-99CA-F8DADEC151DA}"/>
    <cellStyle name="Comma 2 35" xfId="57201" hidden="1" xr:uid="{4135DBAD-2F33-47FA-B506-51F8DD283895}"/>
    <cellStyle name="Comma 2 35" xfId="57234" hidden="1" xr:uid="{4A96A746-5920-4DD9-A679-F5D7EB0A68A6}"/>
    <cellStyle name="Comma 2 35" xfId="58346" hidden="1" xr:uid="{A0FFB01A-1DFC-480A-9715-D84DA824FA33}"/>
    <cellStyle name="Comma 2 35" xfId="58657" hidden="1" xr:uid="{3E5A5278-709B-4145-A2DD-2CDA1F110F9A}"/>
    <cellStyle name="Comma 2 35" xfId="58841" hidden="1" xr:uid="{44670F81-80A7-4460-BD7E-3E8B3FD97185}"/>
    <cellStyle name="Comma 2 35" xfId="58895" hidden="1" xr:uid="{1C58B3A9-508D-4DE4-BCF7-5AD1137ECCB5}"/>
    <cellStyle name="Comma 2 35" xfId="58928" hidden="1" xr:uid="{076C25A1-975E-4E11-ADD9-E4056F6EDC7D}"/>
    <cellStyle name="Comma 2 35" xfId="60021" hidden="1" xr:uid="{27BE7E9D-1824-4F1C-8CF1-E3CC3C41A8B2}"/>
    <cellStyle name="Comma 2 35" xfId="60324" hidden="1" xr:uid="{62413D53-87A3-42EA-AB64-487C4287B70D}"/>
    <cellStyle name="Comma 2 35" xfId="60502" hidden="1" xr:uid="{0C466B2D-9CB0-49A5-9A75-2589DE1F4067}"/>
    <cellStyle name="Comma 2 35" xfId="60556" hidden="1" xr:uid="{AAC0EFC2-A524-4473-9BD0-1ECF0999DE30}"/>
    <cellStyle name="Comma 2 35" xfId="60589" hidden="1" xr:uid="{5C6625EF-5A75-46F3-9DAB-8CAC2B329F15}"/>
    <cellStyle name="Comma 2 35" xfId="61667" hidden="1" xr:uid="{3E95BD19-6A6D-4C96-AA70-AD825E9274CD}"/>
    <cellStyle name="Comma 2 35" xfId="61960" hidden="1" xr:uid="{3EAB5A46-4ED6-4B6C-BEA7-692E91130025}"/>
    <cellStyle name="Comma 2 35" xfId="62137" hidden="1" xr:uid="{62EDDA07-6276-48E3-BCE7-49B3D6038478}"/>
    <cellStyle name="Comma 2 35" xfId="62191" hidden="1" xr:uid="{96194433-BB1F-426F-9BA7-E8F103FF3276}"/>
    <cellStyle name="Comma 2 35" xfId="62224" hidden="1" xr:uid="{44C12DF7-88C2-4F92-8D7E-890C17EFED8C}"/>
    <cellStyle name="Comma 2 35" xfId="63244" hidden="1" xr:uid="{6A0FE281-45FD-47C6-AD5A-D5A72FB20242}"/>
    <cellStyle name="Comma 2 35" xfId="63659" hidden="1" xr:uid="{5D168B7B-127F-405E-BE3A-450BC9B3414B}"/>
    <cellStyle name="Comma 2 35" xfId="63707" hidden="1" xr:uid="{7E405B97-0512-45B7-9B41-E1525073FDA4}"/>
    <cellStyle name="Comma 2 35" xfId="63737" hidden="1" xr:uid="{DE771B1C-91B6-42F4-AD85-8FE3FF7D3CCB}"/>
    <cellStyle name="Comma 2 36" xfId="512" hidden="1" xr:uid="{00000000-0005-0000-0000-000003020000}"/>
    <cellStyle name="Comma 2 36" xfId="1167" hidden="1" xr:uid="{00000000-0005-0000-0000-000092040000}"/>
    <cellStyle name="Comma 2 36" xfId="1700" hidden="1" xr:uid="{00000000-0005-0000-0000-0000A7060000}"/>
    <cellStyle name="Comma 2 36" xfId="1730" hidden="1" xr:uid="{00000000-0005-0000-0000-0000C5060000}"/>
    <cellStyle name="Comma 2 36" xfId="1752" hidden="1" xr:uid="{00000000-0005-0000-0000-0000DB060000}"/>
    <cellStyle name="Comma 2 36" xfId="4303" hidden="1" xr:uid="{00000000-0005-0000-0000-0000D2100000}"/>
    <cellStyle name="Comma 2 36" xfId="4964" hidden="1" xr:uid="{00000000-0005-0000-0000-000067130000}"/>
    <cellStyle name="Comma 2 36" xfId="5497" hidden="1" xr:uid="{00000000-0005-0000-0000-00007C150000}"/>
    <cellStyle name="Comma 2 36" xfId="5529" hidden="1" xr:uid="{00000000-0005-0000-0000-00009C150000}"/>
    <cellStyle name="Comma 2 36" xfId="5553" hidden="1" xr:uid="{00000000-0005-0000-0000-0000B4150000}"/>
    <cellStyle name="Comma 2 36" xfId="6522" hidden="1" xr:uid="{00000000-0005-0000-0000-00007D190000}"/>
    <cellStyle name="Comma 2 36" xfId="7183" hidden="1" xr:uid="{00000000-0005-0000-0000-0000121C0000}"/>
    <cellStyle name="Comma 2 36" xfId="7507" hidden="1" xr:uid="{00000000-0005-0000-0000-0000561D0000}"/>
    <cellStyle name="Comma 2 36" xfId="7716" hidden="1" xr:uid="{00000000-0005-0000-0000-0000271E0000}"/>
    <cellStyle name="Comma 2 36" xfId="7748" hidden="1" xr:uid="{00000000-0005-0000-0000-0000471E0000}"/>
    <cellStyle name="Comma 2 36" xfId="7772" hidden="1" xr:uid="{00000000-0005-0000-0000-00005F1E0000}"/>
    <cellStyle name="Comma 2 36" xfId="8939" hidden="1" xr:uid="{00000000-0005-0000-0000-0000EE220000}"/>
    <cellStyle name="Comma 2 36" xfId="9263" hidden="1" xr:uid="{00000000-0005-0000-0000-000032240000}"/>
    <cellStyle name="Comma 2 36" xfId="9472" hidden="1" xr:uid="{00000000-0005-0000-0000-000003250000}"/>
    <cellStyle name="Comma 2 36" xfId="9504" hidden="1" xr:uid="{00000000-0005-0000-0000-000023250000}"/>
    <cellStyle name="Comma 2 36" xfId="9528" hidden="1" xr:uid="{00000000-0005-0000-0000-00003B250000}"/>
    <cellStyle name="Comma 2 36" xfId="10695" hidden="1" xr:uid="{00000000-0005-0000-0000-0000CA290000}"/>
    <cellStyle name="Comma 2 36" xfId="11019" hidden="1" xr:uid="{00000000-0005-0000-0000-00000E2B0000}"/>
    <cellStyle name="Comma 2 36" xfId="11228" hidden="1" xr:uid="{00000000-0005-0000-0000-0000DF2B0000}"/>
    <cellStyle name="Comma 2 36" xfId="11260" hidden="1" xr:uid="{00000000-0005-0000-0000-0000FF2B0000}"/>
    <cellStyle name="Comma 2 36" xfId="11284" hidden="1" xr:uid="{00000000-0005-0000-0000-0000172C0000}"/>
    <cellStyle name="Comma 2 36" xfId="12451" hidden="1" xr:uid="{00000000-0005-0000-0000-0000A6300000}"/>
    <cellStyle name="Comma 2 36" xfId="12775" hidden="1" xr:uid="{00000000-0005-0000-0000-0000EA310000}"/>
    <cellStyle name="Comma 2 36" xfId="12984" hidden="1" xr:uid="{00000000-0005-0000-0000-0000BB320000}"/>
    <cellStyle name="Comma 2 36" xfId="13016" hidden="1" xr:uid="{00000000-0005-0000-0000-0000DB320000}"/>
    <cellStyle name="Comma 2 36" xfId="13040" hidden="1" xr:uid="{00000000-0005-0000-0000-0000F3320000}"/>
    <cellStyle name="Comma 2 36" xfId="14207" hidden="1" xr:uid="{00000000-0005-0000-0000-000082370000}"/>
    <cellStyle name="Comma 2 36" xfId="14531" hidden="1" xr:uid="{00000000-0005-0000-0000-0000C6380000}"/>
    <cellStyle name="Comma 2 36" xfId="14740" hidden="1" xr:uid="{00000000-0005-0000-0000-000097390000}"/>
    <cellStyle name="Comma 2 36" xfId="14772" hidden="1" xr:uid="{00000000-0005-0000-0000-0000B7390000}"/>
    <cellStyle name="Comma 2 36" xfId="14796" hidden="1" xr:uid="{00000000-0005-0000-0000-0000CF390000}"/>
    <cellStyle name="Comma 2 36" xfId="15960" hidden="1" xr:uid="{00000000-0005-0000-0000-00005B3E0000}"/>
    <cellStyle name="Comma 2 36" xfId="16284" hidden="1" xr:uid="{00000000-0005-0000-0000-00009F3F0000}"/>
    <cellStyle name="Comma 2 36" xfId="16493" hidden="1" xr:uid="{00000000-0005-0000-0000-000070400000}"/>
    <cellStyle name="Comma 2 36" xfId="16525" hidden="1" xr:uid="{00000000-0005-0000-0000-000090400000}"/>
    <cellStyle name="Comma 2 36" xfId="16549" hidden="1" xr:uid="{00000000-0005-0000-0000-0000A8400000}"/>
    <cellStyle name="Comma 2 36" xfId="17710" hidden="1" xr:uid="{00000000-0005-0000-0000-000031450000}"/>
    <cellStyle name="Comma 2 36" xfId="18034" hidden="1" xr:uid="{00000000-0005-0000-0000-000075460000}"/>
    <cellStyle name="Comma 2 36" xfId="18243" hidden="1" xr:uid="{00000000-0005-0000-0000-000046470000}"/>
    <cellStyle name="Comma 2 36" xfId="18275" hidden="1" xr:uid="{00000000-0005-0000-0000-000066470000}"/>
    <cellStyle name="Comma 2 36" xfId="18299" hidden="1" xr:uid="{00000000-0005-0000-0000-00007E470000}"/>
    <cellStyle name="Comma 2 36" xfId="19455" hidden="1" xr:uid="{00000000-0005-0000-0000-0000024C0000}"/>
    <cellStyle name="Comma 2 36" xfId="19778" hidden="1" xr:uid="{00000000-0005-0000-0000-0000454D0000}"/>
    <cellStyle name="Comma 2 36" xfId="19987" hidden="1" xr:uid="{00000000-0005-0000-0000-0000164E0000}"/>
    <cellStyle name="Comma 2 36" xfId="20019" hidden="1" xr:uid="{00000000-0005-0000-0000-0000364E0000}"/>
    <cellStyle name="Comma 2 36" xfId="20043" hidden="1" xr:uid="{00000000-0005-0000-0000-00004E4E0000}"/>
    <cellStyle name="Comma 2 36" xfId="21193" hidden="1" xr:uid="{00000000-0005-0000-0000-0000CC520000}"/>
    <cellStyle name="Comma 2 36" xfId="21512" hidden="1" xr:uid="{00000000-0005-0000-0000-00000B540000}"/>
    <cellStyle name="Comma 2 36" xfId="21721" hidden="1" xr:uid="{00000000-0005-0000-0000-0000DC540000}"/>
    <cellStyle name="Comma 2 36" xfId="21753" hidden="1" xr:uid="{00000000-0005-0000-0000-0000FC540000}"/>
    <cellStyle name="Comma 2 36" xfId="21777" hidden="1" xr:uid="{00000000-0005-0000-0000-000014550000}"/>
    <cellStyle name="Comma 2 36" xfId="22921" hidden="1" xr:uid="{00000000-0005-0000-0000-00008C590000}"/>
    <cellStyle name="Comma 2 36" xfId="23238" hidden="1" xr:uid="{00000000-0005-0000-0000-0000C95A0000}"/>
    <cellStyle name="Comma 2 36" xfId="23445" hidden="1" xr:uid="{00000000-0005-0000-0000-0000985B0000}"/>
    <cellStyle name="Comma 2 36" xfId="23477" hidden="1" xr:uid="{00000000-0005-0000-0000-0000B85B0000}"/>
    <cellStyle name="Comma 2 36" xfId="23501" hidden="1" xr:uid="{00000000-0005-0000-0000-0000D05B0000}"/>
    <cellStyle name="Comma 2 36" xfId="24634" hidden="1" xr:uid="{00000000-0005-0000-0000-00003D600000}"/>
    <cellStyle name="Comma 2 36" xfId="24947" hidden="1" xr:uid="{00000000-0005-0000-0000-000076610000}"/>
    <cellStyle name="Comma 2 36" xfId="25152" hidden="1" xr:uid="{00000000-0005-0000-0000-000043620000}"/>
    <cellStyle name="Comma 2 36" xfId="25184" hidden="1" xr:uid="{00000000-0005-0000-0000-000063620000}"/>
    <cellStyle name="Comma 2 36" xfId="25208" hidden="1" xr:uid="{00000000-0005-0000-0000-00007B620000}"/>
    <cellStyle name="Comma 2 36" xfId="26331" hidden="1" xr:uid="{00000000-0005-0000-0000-0000DE660000}"/>
    <cellStyle name="Comma 2 36" xfId="26643" hidden="1" xr:uid="{00000000-0005-0000-0000-000016680000}"/>
    <cellStyle name="Comma 2 36" xfId="26846" hidden="1" xr:uid="{00000000-0005-0000-0000-0000E1680000}"/>
    <cellStyle name="Comma 2 36" xfId="26878" hidden="1" xr:uid="{00000000-0005-0000-0000-000001690000}"/>
    <cellStyle name="Comma 2 36" xfId="26902" hidden="1" xr:uid="{00000000-0005-0000-0000-000019690000}"/>
    <cellStyle name="Comma 2 36" xfId="28006" hidden="1" xr:uid="{00000000-0005-0000-0000-0000696D0000}"/>
    <cellStyle name="Comma 2 36" xfId="28310" hidden="1" xr:uid="{00000000-0005-0000-0000-0000996E0000}"/>
    <cellStyle name="Comma 2 36" xfId="28507" hidden="1" xr:uid="{00000000-0005-0000-0000-00005E6F0000}"/>
    <cellStyle name="Comma 2 36" xfId="28539" hidden="1" xr:uid="{00000000-0005-0000-0000-00007E6F0000}"/>
    <cellStyle name="Comma 2 36" xfId="28563" hidden="1" xr:uid="{00000000-0005-0000-0000-0000966F0000}"/>
    <cellStyle name="Comma 2 36" xfId="29652" hidden="1" xr:uid="{00000000-0005-0000-0000-0000D7730000}"/>
    <cellStyle name="Comma 2 36" xfId="29946" hidden="1" xr:uid="{00000000-0005-0000-0000-0000FD740000}"/>
    <cellStyle name="Comma 2 36" xfId="30142" hidden="1" xr:uid="{00000000-0005-0000-0000-0000C1750000}"/>
    <cellStyle name="Comma 2 36" xfId="30174" hidden="1" xr:uid="{00000000-0005-0000-0000-0000E1750000}"/>
    <cellStyle name="Comma 2 36" xfId="30198" hidden="1" xr:uid="{00000000-0005-0000-0000-0000F9750000}"/>
    <cellStyle name="Comma 2 36" xfId="31229" hidden="1" xr:uid="{00000000-0005-0000-0000-0000007A0000}"/>
    <cellStyle name="Comma 2 36" xfId="31664" hidden="1" xr:uid="{00000000-0005-0000-0000-0000B37B0000}"/>
    <cellStyle name="Comma 2 36" xfId="31689" hidden="1" xr:uid="{00000000-0005-0000-0000-0000CC7B0000}"/>
    <cellStyle name="Comma 2 36" xfId="31711" hidden="1" xr:uid="{00000000-0005-0000-0000-0000E27B0000}"/>
    <cellStyle name="Comma 2 36" xfId="32565" hidden="1" xr:uid="{45D52E93-DC9B-4C97-8D1E-72585FCD37A3}"/>
    <cellStyle name="Comma 2 36" xfId="33203" hidden="1" xr:uid="{BCEF030F-7939-4662-ADBF-B424AA251FA1}"/>
    <cellStyle name="Comma 2 36" xfId="33733" hidden="1" xr:uid="{6E1472C6-1B9E-48E6-9C01-FD1A4281D1F4}"/>
    <cellStyle name="Comma 2 36" xfId="33760" hidden="1" xr:uid="{13DA629C-F8DF-4BB4-9887-3BD70AF4C188}"/>
    <cellStyle name="Comma 2 36" xfId="33782" hidden="1" xr:uid="{3C9C576B-0568-49F4-B40A-483DCF67BBEF}"/>
    <cellStyle name="Comma 2 36" xfId="36322" hidden="1" xr:uid="{464D3B83-B7B2-48B9-902B-4F9315F73041}"/>
    <cellStyle name="Comma 2 36" xfId="36983" hidden="1" xr:uid="{A594D184-ED99-4CE0-8581-507EB73F228E}"/>
    <cellStyle name="Comma 2 36" xfId="37516" hidden="1" xr:uid="{1873FDE1-8A2E-4E3F-A845-A65283716819}"/>
    <cellStyle name="Comma 2 36" xfId="37548" hidden="1" xr:uid="{6173E389-CCFB-4086-96E6-D901F02D27CE}"/>
    <cellStyle name="Comma 2 36" xfId="37572" hidden="1" xr:uid="{EF6D7841-4C90-4C1D-AAA5-9AC8CB6E6D22}"/>
    <cellStyle name="Comma 2 36" xfId="38541" hidden="1" xr:uid="{41473D09-E132-4C6A-93E6-4E677DABC4D0}"/>
    <cellStyle name="Comma 2 36" xfId="39202" hidden="1" xr:uid="{C7CD00FD-E352-44C5-A950-1CD0FFEB91F3}"/>
    <cellStyle name="Comma 2 36" xfId="39526" hidden="1" xr:uid="{F1679314-127F-4B4D-8EC0-AE6A060C2114}"/>
    <cellStyle name="Comma 2 36" xfId="39735" hidden="1" xr:uid="{2BAA8F65-733A-42DC-9259-9757A75ACDC5}"/>
    <cellStyle name="Comma 2 36" xfId="39767" hidden="1" xr:uid="{93078AA1-A6AC-457C-B69A-D508E04437AF}"/>
    <cellStyle name="Comma 2 36" xfId="39791" hidden="1" xr:uid="{9C2F774E-27BE-49A0-B4F9-3AE85009C355}"/>
    <cellStyle name="Comma 2 36" xfId="40958" hidden="1" xr:uid="{4194A78D-207C-49EF-A4A6-5842A1DBC6B5}"/>
    <cellStyle name="Comma 2 36" xfId="41282" hidden="1" xr:uid="{2495EF27-1F54-4722-8E93-3C3279E1A7C2}"/>
    <cellStyle name="Comma 2 36" xfId="41491" hidden="1" xr:uid="{B2A84A7B-E396-48D9-91FD-9D1069BF7546}"/>
    <cellStyle name="Comma 2 36" xfId="41523" hidden="1" xr:uid="{67BA9C0E-E4B2-4DDA-8C0B-4ED7F765BDE2}"/>
    <cellStyle name="Comma 2 36" xfId="41547" hidden="1" xr:uid="{C5187C3A-0CCB-4BDE-8A67-6CFE2B6FD2B4}"/>
    <cellStyle name="Comma 2 36" xfId="42714" hidden="1" xr:uid="{E5E6987B-C1AD-49B1-9800-FC9E194E0CA7}"/>
    <cellStyle name="Comma 2 36" xfId="43038" hidden="1" xr:uid="{DEF38D2D-CDF7-40CA-B451-7BB338950BD1}"/>
    <cellStyle name="Comma 2 36" xfId="43247" hidden="1" xr:uid="{22B1EE5A-C122-401B-9FC2-51E514DA10B3}"/>
    <cellStyle name="Comma 2 36" xfId="43279" hidden="1" xr:uid="{51649793-81D0-4962-8812-E1FA08DEBB70}"/>
    <cellStyle name="Comma 2 36" xfId="43303" hidden="1" xr:uid="{6F7CC6CC-92D7-439F-9440-532E7D9E07E3}"/>
    <cellStyle name="Comma 2 36" xfId="44470" hidden="1" xr:uid="{706E9245-04B9-42E3-8318-F080A695ADC4}"/>
    <cellStyle name="Comma 2 36" xfId="44794" hidden="1" xr:uid="{92E76C96-EEA8-47D9-84B2-35512168D2DD}"/>
    <cellStyle name="Comma 2 36" xfId="45003" hidden="1" xr:uid="{F36F4503-FCE5-489B-A130-DB80CA6306AF}"/>
    <cellStyle name="Comma 2 36" xfId="45035" hidden="1" xr:uid="{F2F33627-832E-462D-886A-234925A37F60}"/>
    <cellStyle name="Comma 2 36" xfId="45059" hidden="1" xr:uid="{C8564032-496B-403E-A327-9B3F4404074F}"/>
    <cellStyle name="Comma 2 36" xfId="46226" hidden="1" xr:uid="{6D7F781C-360B-4D02-B579-99D6F1A6E420}"/>
    <cellStyle name="Comma 2 36" xfId="46550" hidden="1" xr:uid="{102AD33C-B27C-4404-9B4F-A697B012B242}"/>
    <cellStyle name="Comma 2 36" xfId="46759" hidden="1" xr:uid="{E58E3B6A-F880-4B1B-B386-F0CD3ED15E83}"/>
    <cellStyle name="Comma 2 36" xfId="46791" hidden="1" xr:uid="{C87B15CE-9EF1-497A-A14D-47A46B611BDD}"/>
    <cellStyle name="Comma 2 36" xfId="46815" hidden="1" xr:uid="{1C9277F3-CBEC-490B-B99B-8374D6697D2E}"/>
    <cellStyle name="Comma 2 36" xfId="47979" hidden="1" xr:uid="{611E7F24-5256-46F2-8583-EFBB3E6732A7}"/>
    <cellStyle name="Comma 2 36" xfId="48303" hidden="1" xr:uid="{565CFE1A-9299-4247-9F7A-BD3FACE77234}"/>
    <cellStyle name="Comma 2 36" xfId="48512" hidden="1" xr:uid="{37F1F149-2106-43C9-89ED-4046E6B858F7}"/>
    <cellStyle name="Comma 2 36" xfId="48544" hidden="1" xr:uid="{DF8C87E7-4214-4EE2-9286-ECBC9A434BCD}"/>
    <cellStyle name="Comma 2 36" xfId="48568" hidden="1" xr:uid="{D0E1E940-C80F-432B-8671-EC32D9286925}"/>
    <cellStyle name="Comma 2 36" xfId="49729" hidden="1" xr:uid="{3085F1E1-14E8-410A-B323-4385AEFFB216}"/>
    <cellStyle name="Comma 2 36" xfId="50053" hidden="1" xr:uid="{3EB861DE-DA49-423F-80F3-2C6C4596AD0D}"/>
    <cellStyle name="Comma 2 36" xfId="50262" hidden="1" xr:uid="{00E366A9-5FEF-44C3-A447-D3B3B9AD2378}"/>
    <cellStyle name="Comma 2 36" xfId="50294" hidden="1" xr:uid="{71B24175-D78D-43DC-BB7E-5F11D137E63C}"/>
    <cellStyle name="Comma 2 36" xfId="50318" hidden="1" xr:uid="{ABD2D160-D563-4DC5-875C-FA88DBF831D5}"/>
    <cellStyle name="Comma 2 36" xfId="51474" hidden="1" xr:uid="{93830D90-2822-4CC8-946C-2374B9FEB42F}"/>
    <cellStyle name="Comma 2 36" xfId="51797" hidden="1" xr:uid="{67A0E7EA-946D-4A53-8310-3B34AB1EABBD}"/>
    <cellStyle name="Comma 2 36" xfId="52006" hidden="1" xr:uid="{D612165B-7942-4BCF-B096-94F04D79242D}"/>
    <cellStyle name="Comma 2 36" xfId="52038" hidden="1" xr:uid="{0CD4D917-3171-4436-9DB1-D75F6727D272}"/>
    <cellStyle name="Comma 2 36" xfId="52062" hidden="1" xr:uid="{995A4441-FC49-40B8-B45C-BC1E139B18B8}"/>
    <cellStyle name="Comma 2 36" xfId="53212" hidden="1" xr:uid="{35FB519D-4D30-47D5-B145-D81FC0079FCA}"/>
    <cellStyle name="Comma 2 36" xfId="53531" hidden="1" xr:uid="{75D8D462-EFD5-4DD0-A5C3-7670EFD78E80}"/>
    <cellStyle name="Comma 2 36" xfId="53740" hidden="1" xr:uid="{759C4FC3-AC6D-4EC1-82A6-5CD1E5454F7F}"/>
    <cellStyle name="Comma 2 36" xfId="53772" hidden="1" xr:uid="{13DF0E95-0814-4561-9B44-91A3588D6E27}"/>
    <cellStyle name="Comma 2 36" xfId="53796" hidden="1" xr:uid="{E194C9DF-E854-4103-8358-5D2316A42BDB}"/>
    <cellStyle name="Comma 2 36" xfId="54940" hidden="1" xr:uid="{C8D22288-1B47-4E60-BCDA-5CDE6B0B95AE}"/>
    <cellStyle name="Comma 2 36" xfId="55257" hidden="1" xr:uid="{ECA8E249-1AFD-43BC-85AC-6B968DC7137A}"/>
    <cellStyle name="Comma 2 36" xfId="55464" hidden="1" xr:uid="{DF6F9FBA-8811-4A2F-AB5E-39A46ED3C78D}"/>
    <cellStyle name="Comma 2 36" xfId="55496" hidden="1" xr:uid="{91A68DB5-3232-4B06-ADF5-630FAC8024F5}"/>
    <cellStyle name="Comma 2 36" xfId="55520" hidden="1" xr:uid="{CAFA036D-B5DB-454B-AC32-64B8BD9B2CC4}"/>
    <cellStyle name="Comma 2 36" xfId="56653" hidden="1" xr:uid="{64924CA2-1AD0-4BC3-A2D3-1E1159725959}"/>
    <cellStyle name="Comma 2 36" xfId="56966" hidden="1" xr:uid="{5F92B3CD-37CB-4D7F-9535-18A95AB97B00}"/>
    <cellStyle name="Comma 2 36" xfId="57171" hidden="1" xr:uid="{614F07CE-71F1-4029-9AEA-04652D314404}"/>
    <cellStyle name="Comma 2 36" xfId="57203" hidden="1" xr:uid="{985A8518-5C00-4263-8C6E-7FAF4DB0AF7E}"/>
    <cellStyle name="Comma 2 36" xfId="57227" hidden="1" xr:uid="{7129C8B3-4AE5-4927-8919-15EF172A1134}"/>
    <cellStyle name="Comma 2 36" xfId="58350" hidden="1" xr:uid="{5F5E46B7-B32D-423E-AE9E-1FE3B9A8168A}"/>
    <cellStyle name="Comma 2 36" xfId="58662" hidden="1" xr:uid="{4A0BAA13-10C8-4D97-9288-B69FCCFD6215}"/>
    <cellStyle name="Comma 2 36" xfId="58865" hidden="1" xr:uid="{03206085-1877-4BE3-B823-50A24966144A}"/>
    <cellStyle name="Comma 2 36" xfId="58897" hidden="1" xr:uid="{BC80FA7F-6ED8-4B6F-A312-74BEF471D18C}"/>
    <cellStyle name="Comma 2 36" xfId="58921" hidden="1" xr:uid="{0AFB209B-31D1-44AF-814A-5D55270F1631}"/>
    <cellStyle name="Comma 2 36" xfId="60025" hidden="1" xr:uid="{35A4A911-374E-49F8-B26B-0413FE8FC31F}"/>
    <cellStyle name="Comma 2 36" xfId="60329" hidden="1" xr:uid="{BB6D929D-CBF1-4794-8ABB-693A629B4AB0}"/>
    <cellStyle name="Comma 2 36" xfId="60526" hidden="1" xr:uid="{E50832C7-C5F3-4111-BF92-4DC71520AA44}"/>
    <cellStyle name="Comma 2 36" xfId="60558" hidden="1" xr:uid="{120CF84E-EB0B-4FA9-8E2B-5A852C45B6FA}"/>
    <cellStyle name="Comma 2 36" xfId="60582" hidden="1" xr:uid="{DB812EAD-C91C-497C-ADC7-E855A6413E0D}"/>
    <cellStyle name="Comma 2 36" xfId="61671" hidden="1" xr:uid="{26DE018C-6010-414F-983E-8C0AFC5C2420}"/>
    <cellStyle name="Comma 2 36" xfId="61965" hidden="1" xr:uid="{98B41B2C-05DE-4729-9F44-079C3A60B8C1}"/>
    <cellStyle name="Comma 2 36" xfId="62161" hidden="1" xr:uid="{2F51947B-3DB8-4BA8-9ED1-D0151AACE99F}"/>
    <cellStyle name="Comma 2 36" xfId="62193" hidden="1" xr:uid="{25C6F1E3-A701-476E-B87E-42922D7CC53A}"/>
    <cellStyle name="Comma 2 36" xfId="62217" hidden="1" xr:uid="{8ACE7A39-4E9E-44C9-9C8D-2C67271E0D68}"/>
    <cellStyle name="Comma 2 36" xfId="63248" hidden="1" xr:uid="{DE0ACABB-07A3-4EA6-838B-249A9E5B46EA}"/>
    <cellStyle name="Comma 2 36" xfId="63683" hidden="1" xr:uid="{A6FF859A-91F2-4927-A806-13B360B972E0}"/>
    <cellStyle name="Comma 2 36" xfId="63708" hidden="1" xr:uid="{A5C17614-A848-4186-9989-CF8FDAC2CBA6}"/>
    <cellStyle name="Comma 2 36" xfId="63730" hidden="1" xr:uid="{F6E79E42-17BB-4F22-989A-5EA0651BF624}"/>
    <cellStyle name="Comma 2 37" xfId="516" hidden="1" xr:uid="{00000000-0005-0000-0000-000007020000}"/>
    <cellStyle name="Comma 2 37" xfId="1171" hidden="1" xr:uid="{00000000-0005-0000-0000-000096040000}"/>
    <cellStyle name="Comma 2 37" xfId="1709" hidden="1" xr:uid="{00000000-0005-0000-0000-0000B0060000}"/>
    <cellStyle name="Comma 2 37" xfId="1732" hidden="1" xr:uid="{00000000-0005-0000-0000-0000C7060000}"/>
    <cellStyle name="Comma 2 37" xfId="1810" hidden="1" xr:uid="{00000000-0005-0000-0000-000015070000}"/>
    <cellStyle name="Comma 2 37" xfId="4307" hidden="1" xr:uid="{00000000-0005-0000-0000-0000D6100000}"/>
    <cellStyle name="Comma 2 37" xfId="4968" hidden="1" xr:uid="{00000000-0005-0000-0000-00006B130000}"/>
    <cellStyle name="Comma 2 37" xfId="5506" hidden="1" xr:uid="{00000000-0005-0000-0000-000085150000}"/>
    <cellStyle name="Comma 2 37" xfId="5533" hidden="1" xr:uid="{00000000-0005-0000-0000-0000A0150000}"/>
    <cellStyle name="Comma 2 37" xfId="5611" hidden="1" xr:uid="{00000000-0005-0000-0000-0000EE150000}"/>
    <cellStyle name="Comma 2 37" xfId="6526" hidden="1" xr:uid="{00000000-0005-0000-0000-000081190000}"/>
    <cellStyle name="Comma 2 37" xfId="7187" hidden="1" xr:uid="{00000000-0005-0000-0000-0000161C0000}"/>
    <cellStyle name="Comma 2 37" xfId="7517" hidden="1" xr:uid="{00000000-0005-0000-0000-0000601D0000}"/>
    <cellStyle name="Comma 2 37" xfId="7725" hidden="1" xr:uid="{00000000-0005-0000-0000-0000301E0000}"/>
    <cellStyle name="Comma 2 37" xfId="7752" hidden="1" xr:uid="{00000000-0005-0000-0000-00004B1E0000}"/>
    <cellStyle name="Comma 2 37" xfId="7830" hidden="1" xr:uid="{00000000-0005-0000-0000-0000991E0000}"/>
    <cellStyle name="Comma 2 37" xfId="8943" hidden="1" xr:uid="{00000000-0005-0000-0000-0000F2220000}"/>
    <cellStyle name="Comma 2 37" xfId="9273" hidden="1" xr:uid="{00000000-0005-0000-0000-00003C240000}"/>
    <cellStyle name="Comma 2 37" xfId="9481" hidden="1" xr:uid="{00000000-0005-0000-0000-00000C250000}"/>
    <cellStyle name="Comma 2 37" xfId="9508" hidden="1" xr:uid="{00000000-0005-0000-0000-000027250000}"/>
    <cellStyle name="Comma 2 37" xfId="9586" hidden="1" xr:uid="{00000000-0005-0000-0000-000075250000}"/>
    <cellStyle name="Comma 2 37" xfId="10699" hidden="1" xr:uid="{00000000-0005-0000-0000-0000CE290000}"/>
    <cellStyle name="Comma 2 37" xfId="11029" hidden="1" xr:uid="{00000000-0005-0000-0000-0000182B0000}"/>
    <cellStyle name="Comma 2 37" xfId="11237" hidden="1" xr:uid="{00000000-0005-0000-0000-0000E82B0000}"/>
    <cellStyle name="Comma 2 37" xfId="11264" hidden="1" xr:uid="{00000000-0005-0000-0000-0000032C0000}"/>
    <cellStyle name="Comma 2 37" xfId="11342" hidden="1" xr:uid="{00000000-0005-0000-0000-0000512C0000}"/>
    <cellStyle name="Comma 2 37" xfId="12455" hidden="1" xr:uid="{00000000-0005-0000-0000-0000AA300000}"/>
    <cellStyle name="Comma 2 37" xfId="12785" hidden="1" xr:uid="{00000000-0005-0000-0000-0000F4310000}"/>
    <cellStyle name="Comma 2 37" xfId="12993" hidden="1" xr:uid="{00000000-0005-0000-0000-0000C4320000}"/>
    <cellStyle name="Comma 2 37" xfId="13020" hidden="1" xr:uid="{00000000-0005-0000-0000-0000DF320000}"/>
    <cellStyle name="Comma 2 37" xfId="13098" hidden="1" xr:uid="{00000000-0005-0000-0000-00002D330000}"/>
    <cellStyle name="Comma 2 37" xfId="14211" hidden="1" xr:uid="{00000000-0005-0000-0000-000086370000}"/>
    <cellStyle name="Comma 2 37" xfId="14541" hidden="1" xr:uid="{00000000-0005-0000-0000-0000D0380000}"/>
    <cellStyle name="Comma 2 37" xfId="14749" hidden="1" xr:uid="{00000000-0005-0000-0000-0000A0390000}"/>
    <cellStyle name="Comma 2 37" xfId="14776" hidden="1" xr:uid="{00000000-0005-0000-0000-0000BB390000}"/>
    <cellStyle name="Comma 2 37" xfId="14854" hidden="1" xr:uid="{00000000-0005-0000-0000-0000093A0000}"/>
    <cellStyle name="Comma 2 37" xfId="15964" hidden="1" xr:uid="{00000000-0005-0000-0000-00005F3E0000}"/>
    <cellStyle name="Comma 2 37" xfId="16294" hidden="1" xr:uid="{00000000-0005-0000-0000-0000A93F0000}"/>
    <cellStyle name="Comma 2 37" xfId="16502" hidden="1" xr:uid="{00000000-0005-0000-0000-000079400000}"/>
    <cellStyle name="Comma 2 37" xfId="16529" hidden="1" xr:uid="{00000000-0005-0000-0000-000094400000}"/>
    <cellStyle name="Comma 2 37" xfId="16607" hidden="1" xr:uid="{00000000-0005-0000-0000-0000E2400000}"/>
    <cellStyle name="Comma 2 37" xfId="17714" hidden="1" xr:uid="{00000000-0005-0000-0000-000035450000}"/>
    <cellStyle name="Comma 2 37" xfId="18044" hidden="1" xr:uid="{00000000-0005-0000-0000-00007F460000}"/>
    <cellStyle name="Comma 2 37" xfId="18252" hidden="1" xr:uid="{00000000-0005-0000-0000-00004F470000}"/>
    <cellStyle name="Comma 2 37" xfId="18279" hidden="1" xr:uid="{00000000-0005-0000-0000-00006A470000}"/>
    <cellStyle name="Comma 2 37" xfId="18357" hidden="1" xr:uid="{00000000-0005-0000-0000-0000B8470000}"/>
    <cellStyle name="Comma 2 37" xfId="19459" hidden="1" xr:uid="{00000000-0005-0000-0000-0000064C0000}"/>
    <cellStyle name="Comma 2 37" xfId="19788" hidden="1" xr:uid="{00000000-0005-0000-0000-00004F4D0000}"/>
    <cellStyle name="Comma 2 37" xfId="19996" hidden="1" xr:uid="{00000000-0005-0000-0000-00001F4E0000}"/>
    <cellStyle name="Comma 2 37" xfId="20023" hidden="1" xr:uid="{00000000-0005-0000-0000-00003A4E0000}"/>
    <cellStyle name="Comma 2 37" xfId="20101" hidden="1" xr:uid="{00000000-0005-0000-0000-0000884E0000}"/>
    <cellStyle name="Comma 2 37" xfId="21197" hidden="1" xr:uid="{00000000-0005-0000-0000-0000D0520000}"/>
    <cellStyle name="Comma 2 37" xfId="21522" hidden="1" xr:uid="{00000000-0005-0000-0000-000015540000}"/>
    <cellStyle name="Comma 2 37" xfId="21730" hidden="1" xr:uid="{00000000-0005-0000-0000-0000E5540000}"/>
    <cellStyle name="Comma 2 37" xfId="21757" hidden="1" xr:uid="{00000000-0005-0000-0000-000000550000}"/>
    <cellStyle name="Comma 2 37" xfId="21835" hidden="1" xr:uid="{00000000-0005-0000-0000-00004E550000}"/>
    <cellStyle name="Comma 2 37" xfId="22925" hidden="1" xr:uid="{00000000-0005-0000-0000-000090590000}"/>
    <cellStyle name="Comma 2 37" xfId="23248" hidden="1" xr:uid="{00000000-0005-0000-0000-0000D35A0000}"/>
    <cellStyle name="Comma 2 37" xfId="23454" hidden="1" xr:uid="{00000000-0005-0000-0000-0000A15B0000}"/>
    <cellStyle name="Comma 2 37" xfId="23481" hidden="1" xr:uid="{00000000-0005-0000-0000-0000BC5B0000}"/>
    <cellStyle name="Comma 2 37" xfId="23559" hidden="1" xr:uid="{00000000-0005-0000-0000-00000A5C0000}"/>
    <cellStyle name="Comma 2 37" xfId="24638" hidden="1" xr:uid="{00000000-0005-0000-0000-000041600000}"/>
    <cellStyle name="Comma 2 37" xfId="24957" hidden="1" xr:uid="{00000000-0005-0000-0000-000080610000}"/>
    <cellStyle name="Comma 2 37" xfId="25161" hidden="1" xr:uid="{00000000-0005-0000-0000-00004C620000}"/>
    <cellStyle name="Comma 2 37" xfId="25188" hidden="1" xr:uid="{00000000-0005-0000-0000-000067620000}"/>
    <cellStyle name="Comma 2 37" xfId="25266" hidden="1" xr:uid="{00000000-0005-0000-0000-0000B5620000}"/>
    <cellStyle name="Comma 2 37" xfId="26335" hidden="1" xr:uid="{00000000-0005-0000-0000-0000E2660000}"/>
    <cellStyle name="Comma 2 37" xfId="26652" hidden="1" xr:uid="{00000000-0005-0000-0000-00001F680000}"/>
    <cellStyle name="Comma 2 37" xfId="26855" hidden="1" xr:uid="{00000000-0005-0000-0000-0000EA680000}"/>
    <cellStyle name="Comma 2 37" xfId="26882" hidden="1" xr:uid="{00000000-0005-0000-0000-000005690000}"/>
    <cellStyle name="Comma 2 37" xfId="26960" hidden="1" xr:uid="{00000000-0005-0000-0000-000053690000}"/>
    <cellStyle name="Comma 2 37" xfId="28010" hidden="1" xr:uid="{00000000-0005-0000-0000-00006D6D0000}"/>
    <cellStyle name="Comma 2 37" xfId="28319" hidden="1" xr:uid="{00000000-0005-0000-0000-0000A26E0000}"/>
    <cellStyle name="Comma 2 37" xfId="28516" hidden="1" xr:uid="{00000000-0005-0000-0000-0000676F0000}"/>
    <cellStyle name="Comma 2 37" xfId="28543" hidden="1" xr:uid="{00000000-0005-0000-0000-0000826F0000}"/>
    <cellStyle name="Comma 2 37" xfId="28621" hidden="1" xr:uid="{00000000-0005-0000-0000-0000D06F0000}"/>
    <cellStyle name="Comma 2 37" xfId="29656" hidden="1" xr:uid="{00000000-0005-0000-0000-0000DB730000}"/>
    <cellStyle name="Comma 2 37" xfId="29955" hidden="1" xr:uid="{00000000-0005-0000-0000-000006750000}"/>
    <cellStyle name="Comma 2 37" xfId="30151" hidden="1" xr:uid="{00000000-0005-0000-0000-0000CA750000}"/>
    <cellStyle name="Comma 2 37" xfId="30178" hidden="1" xr:uid="{00000000-0005-0000-0000-0000E5750000}"/>
    <cellStyle name="Comma 2 37" xfId="30256" hidden="1" xr:uid="{00000000-0005-0000-0000-000033760000}"/>
    <cellStyle name="Comma 2 37" xfId="31233" hidden="1" xr:uid="{00000000-0005-0000-0000-0000047A0000}"/>
    <cellStyle name="Comma 2 37" xfId="31673" hidden="1" xr:uid="{00000000-0005-0000-0000-0000BC7B0000}"/>
    <cellStyle name="Comma 2 37" xfId="31691" hidden="1" xr:uid="{00000000-0005-0000-0000-0000CE7B0000}"/>
    <cellStyle name="Comma 2 37" xfId="31769" hidden="1" xr:uid="{00000000-0005-0000-0000-00001C7C0000}"/>
    <cellStyle name="Comma 2 37" xfId="32569" hidden="1" xr:uid="{E1222FA1-FCF9-4119-A7A1-4C5E52D53DD4}"/>
    <cellStyle name="Comma 2 37" xfId="33207" hidden="1" xr:uid="{B0D86853-A55C-482C-8914-84F43D941C28}"/>
    <cellStyle name="Comma 2 37" xfId="33742" hidden="1" xr:uid="{94FBFABB-83D1-4115-9082-7139DB35EC09}"/>
    <cellStyle name="Comma 2 37" xfId="33762" hidden="1" xr:uid="{5968B799-610E-419D-9487-724D6562A209}"/>
    <cellStyle name="Comma 2 37" xfId="33840" hidden="1" xr:uid="{7775AB2F-F7D2-44B4-BD33-89DF0BDB7612}"/>
    <cellStyle name="Comma 2 37" xfId="36326" hidden="1" xr:uid="{7D944D86-0F33-41AD-A16F-E32A9AA8F593}"/>
    <cellStyle name="Comma 2 37" xfId="36987" hidden="1" xr:uid="{5CD20A2D-4B1C-4CC0-9F8B-9C16626BC552}"/>
    <cellStyle name="Comma 2 37" xfId="37525" hidden="1" xr:uid="{A115A341-4B9C-4C6E-B3C5-FBABF7A4FFB4}"/>
    <cellStyle name="Comma 2 37" xfId="37552" hidden="1" xr:uid="{DFC9B517-DB77-4405-9C9D-409790D8762D}"/>
    <cellStyle name="Comma 2 37" xfId="37630" hidden="1" xr:uid="{3268C04F-A59A-4C9E-8B8F-AE23B23CDBE5}"/>
    <cellStyle name="Comma 2 37" xfId="38545" hidden="1" xr:uid="{33F5692B-E531-486D-8615-FF739C978EFD}"/>
    <cellStyle name="Comma 2 37" xfId="39206" hidden="1" xr:uid="{D5108ABC-D731-4355-A020-E668704B00F3}"/>
    <cellStyle name="Comma 2 37" xfId="39536" hidden="1" xr:uid="{7A99C1D8-2A80-4C15-A09B-8518442A133E}"/>
    <cellStyle name="Comma 2 37" xfId="39744" hidden="1" xr:uid="{677B78F9-20BA-43E7-9CEF-8ED20E9D10D4}"/>
    <cellStyle name="Comma 2 37" xfId="39771" hidden="1" xr:uid="{4ABD742F-ED92-403E-94A8-519C175AD62B}"/>
    <cellStyle name="Comma 2 37" xfId="39849" hidden="1" xr:uid="{27E55244-7374-4E8F-8515-2180506086E5}"/>
    <cellStyle name="Comma 2 37" xfId="40962" hidden="1" xr:uid="{AE5F9480-69E1-47D3-92A6-D703E09483A2}"/>
    <cellStyle name="Comma 2 37" xfId="41292" hidden="1" xr:uid="{74853F36-8742-4F23-B9A8-DEA54938AD76}"/>
    <cellStyle name="Comma 2 37" xfId="41500" hidden="1" xr:uid="{E68D5280-8752-4D32-8A4C-D7EC990AD188}"/>
    <cellStyle name="Comma 2 37" xfId="41527" hidden="1" xr:uid="{B8766932-C789-4DC8-8FB9-06B9DDD60B24}"/>
    <cellStyle name="Comma 2 37" xfId="41605" hidden="1" xr:uid="{36CC059D-2C3C-455F-BBFB-00A8FE842DC2}"/>
    <cellStyle name="Comma 2 37" xfId="42718" hidden="1" xr:uid="{272ADC3C-5E31-4930-BE7D-CD4543041FF7}"/>
    <cellStyle name="Comma 2 37" xfId="43048" hidden="1" xr:uid="{652FFE68-23F3-401C-BBFA-4149A1DE3337}"/>
    <cellStyle name="Comma 2 37" xfId="43256" hidden="1" xr:uid="{B985CE53-C76D-430D-977B-C8E4B2E89576}"/>
    <cellStyle name="Comma 2 37" xfId="43283" hidden="1" xr:uid="{9EB52806-CD37-4300-9901-705780EAD1D7}"/>
    <cellStyle name="Comma 2 37" xfId="43361" hidden="1" xr:uid="{0137EE86-AD6E-4982-9D94-5F3ADFD79254}"/>
    <cellStyle name="Comma 2 37" xfId="44474" hidden="1" xr:uid="{400F32BB-5400-44F2-82D6-9DBCED2141A3}"/>
    <cellStyle name="Comma 2 37" xfId="44804" hidden="1" xr:uid="{304C9E25-C2CC-45CC-9F8A-1BED59CFC7D9}"/>
    <cellStyle name="Comma 2 37" xfId="45012" hidden="1" xr:uid="{C30E3541-E93B-4D3F-8D7A-21766601013B}"/>
    <cellStyle name="Comma 2 37" xfId="45039" hidden="1" xr:uid="{2D14524D-10A6-4459-8108-E22D2145B2B9}"/>
    <cellStyle name="Comma 2 37" xfId="45117" hidden="1" xr:uid="{4C3A37A6-2165-46A6-8E0F-5B9FD69E6F9D}"/>
    <cellStyle name="Comma 2 37" xfId="46230" hidden="1" xr:uid="{26D896A7-E738-4A9F-9D56-BFFDB547214A}"/>
    <cellStyle name="Comma 2 37" xfId="46560" hidden="1" xr:uid="{0F9BEC16-A8F4-4824-A066-67C6A722C26B}"/>
    <cellStyle name="Comma 2 37" xfId="46768" hidden="1" xr:uid="{9E0AB34A-3917-4625-87AE-F7DD894232DA}"/>
    <cellStyle name="Comma 2 37" xfId="46795" hidden="1" xr:uid="{638BA40E-C89E-4089-A469-55FEF48086E7}"/>
    <cellStyle name="Comma 2 37" xfId="46873" hidden="1" xr:uid="{79BCC97E-D6CC-46C4-A803-71624725D7B6}"/>
    <cellStyle name="Comma 2 37" xfId="47983" hidden="1" xr:uid="{2494E649-58FD-4DE3-B137-87593CE97C77}"/>
    <cellStyle name="Comma 2 37" xfId="48313" hidden="1" xr:uid="{81D1061C-2585-456E-9619-23731052E1E2}"/>
    <cellStyle name="Comma 2 37" xfId="48521" hidden="1" xr:uid="{9C92D12F-3C51-4E47-AC04-D9A2F782CA6F}"/>
    <cellStyle name="Comma 2 37" xfId="48548" hidden="1" xr:uid="{1F79DC0E-A872-4863-BEAB-A833E32E9DE9}"/>
    <cellStyle name="Comma 2 37" xfId="48626" hidden="1" xr:uid="{5B142E90-2DF7-44AC-8454-3125EFBDCDBA}"/>
    <cellStyle name="Comma 2 37" xfId="49733" hidden="1" xr:uid="{D6AC19D6-621D-448B-ADAB-1296239C164F}"/>
    <cellStyle name="Comma 2 37" xfId="50063" hidden="1" xr:uid="{95956588-7184-43CF-9EEE-1377D1118703}"/>
    <cellStyle name="Comma 2 37" xfId="50271" hidden="1" xr:uid="{4A872440-294A-418F-9A72-94F51829BAD6}"/>
    <cellStyle name="Comma 2 37" xfId="50298" hidden="1" xr:uid="{DF9AB1C6-ADC3-4A6C-924C-1703697D7529}"/>
    <cellStyle name="Comma 2 37" xfId="50376" hidden="1" xr:uid="{579D695A-38C1-4478-B80B-7256F6E2DB52}"/>
    <cellStyle name="Comma 2 37" xfId="51478" hidden="1" xr:uid="{044C53B1-3F2F-46C6-8B5F-1E9D951FDFDD}"/>
    <cellStyle name="Comma 2 37" xfId="51807" hidden="1" xr:uid="{031223AD-C6F0-45EF-8701-5B313B553566}"/>
    <cellStyle name="Comma 2 37" xfId="52015" hidden="1" xr:uid="{B7B30B44-6BA3-46BA-865E-7D5DED02A9EC}"/>
    <cellStyle name="Comma 2 37" xfId="52042" hidden="1" xr:uid="{7ED32580-B5EE-401B-BBBD-FC2D5784CF77}"/>
    <cellStyle name="Comma 2 37" xfId="52120" hidden="1" xr:uid="{48B95AC5-16E9-41A8-93C7-B352D4BAE0A7}"/>
    <cellStyle name="Comma 2 37" xfId="53216" hidden="1" xr:uid="{9B153BBE-8158-4F70-ADAC-6E867BC75F34}"/>
    <cellStyle name="Comma 2 37" xfId="53541" hidden="1" xr:uid="{B9179BE9-CF5B-45E6-BB36-4E78B69F83E5}"/>
    <cellStyle name="Comma 2 37" xfId="53749" hidden="1" xr:uid="{D94BEF27-B51E-4FFD-BEE4-55BCEB3138E1}"/>
    <cellStyle name="Comma 2 37" xfId="53776" hidden="1" xr:uid="{3FBA4D6E-F1B2-4573-B1A5-CAA8CCEB5AEB}"/>
    <cellStyle name="Comma 2 37" xfId="53854" hidden="1" xr:uid="{13BA41DC-3B3C-4B98-8A21-E7DDD0AC0879}"/>
    <cellStyle name="Comma 2 37" xfId="54944" hidden="1" xr:uid="{641CF4F4-F83E-40B6-8F19-41E9EDE1CCEE}"/>
    <cellStyle name="Comma 2 37" xfId="55267" hidden="1" xr:uid="{0D8DBCC0-EF03-4110-9D25-1A8308327E31}"/>
    <cellStyle name="Comma 2 37" xfId="55473" hidden="1" xr:uid="{F0959292-5E76-47E8-8655-92BE703FB895}"/>
    <cellStyle name="Comma 2 37" xfId="55500" hidden="1" xr:uid="{544E98FC-7AD3-4149-A82A-410DACE39281}"/>
    <cellStyle name="Comma 2 37" xfId="55578" hidden="1" xr:uid="{575E5F77-492C-4298-84DF-9803C47C54B4}"/>
    <cellStyle name="Comma 2 37" xfId="56657" hidden="1" xr:uid="{28B137BB-7AC9-4BEC-AC9C-EBFA1011FE1A}"/>
    <cellStyle name="Comma 2 37" xfId="56976" hidden="1" xr:uid="{B833D7DE-33B8-484D-B010-A1991C22D7D2}"/>
    <cellStyle name="Comma 2 37" xfId="57180" hidden="1" xr:uid="{3E57E8B5-A9DD-45A9-B764-67359D98E66D}"/>
    <cellStyle name="Comma 2 37" xfId="57207" hidden="1" xr:uid="{0A88BEA4-8520-49D3-8A11-7165DAD0AE42}"/>
    <cellStyle name="Comma 2 37" xfId="57285" hidden="1" xr:uid="{46F2A166-58FE-4BCE-BB18-1F18843DB49B}"/>
    <cellStyle name="Comma 2 37" xfId="58354" hidden="1" xr:uid="{A8CE3820-6C86-4FE8-BD25-BF68C2640F30}"/>
    <cellStyle name="Comma 2 37" xfId="58671" hidden="1" xr:uid="{C4DAC57C-4FE5-4CDA-A3FE-D747BA5C7620}"/>
    <cellStyle name="Comma 2 37" xfId="58874" hidden="1" xr:uid="{FA73C13E-C71A-4140-854B-346067EBF817}"/>
    <cellStyle name="Comma 2 37" xfId="58901" hidden="1" xr:uid="{2A975C65-BFC7-4C6B-AAAF-1E75F8BCA27B}"/>
    <cellStyle name="Comma 2 37" xfId="58979" hidden="1" xr:uid="{EF2EC4DC-3597-44BD-91CA-E6A4FC10C5C0}"/>
    <cellStyle name="Comma 2 37" xfId="60029" hidden="1" xr:uid="{ECE8ECEF-E82E-4935-96F6-11C98DD378B3}"/>
    <cellStyle name="Comma 2 37" xfId="60338" hidden="1" xr:uid="{C86B91CE-5AFC-4A1A-8EAD-06CDEB742BA5}"/>
    <cellStyle name="Comma 2 37" xfId="60535" hidden="1" xr:uid="{CC5E35A3-107D-423E-8F17-EA2B035B5FF3}"/>
    <cellStyle name="Comma 2 37" xfId="60562" hidden="1" xr:uid="{68DB888E-02A5-4FA2-BCF5-AD57B3DD245D}"/>
    <cellStyle name="Comma 2 37" xfId="60640" hidden="1" xr:uid="{EA484CF9-5773-4E14-BD6D-4772E3866AF1}"/>
    <cellStyle name="Comma 2 37" xfId="61675" hidden="1" xr:uid="{CBA8BA9D-72B5-49CE-9961-0A244AB70211}"/>
    <cellStyle name="Comma 2 37" xfId="61974" hidden="1" xr:uid="{5F82A02E-2DD4-47A1-905F-69F068A6DD83}"/>
    <cellStyle name="Comma 2 37" xfId="62170" hidden="1" xr:uid="{D0D8F859-7E13-4885-9CA2-21A74605E2F0}"/>
    <cellStyle name="Comma 2 37" xfId="62197" hidden="1" xr:uid="{6CA90A5F-9C64-43B6-9681-C39FAD7E0B43}"/>
    <cellStyle name="Comma 2 37" xfId="62275" hidden="1" xr:uid="{778ABC74-014D-4123-A914-F315A2F2CF00}"/>
    <cellStyle name="Comma 2 37" xfId="63252" hidden="1" xr:uid="{218FD658-3F97-4EDE-A49B-4E224AB7370E}"/>
    <cellStyle name="Comma 2 37" xfId="63692" hidden="1" xr:uid="{BE8EA7F7-2465-4328-A63F-3C75508EBA96}"/>
    <cellStyle name="Comma 2 37" xfId="63710" hidden="1" xr:uid="{5B48A54D-E535-4208-BD4B-2FBB0C1F8FA9}"/>
    <cellStyle name="Comma 2 37" xfId="63788" hidden="1" xr:uid="{A00A721E-5189-41E1-A6AD-799139798B84}"/>
    <cellStyle name="Comma 2 38" xfId="520" hidden="1" xr:uid="{00000000-0005-0000-0000-00000B020000}"/>
    <cellStyle name="Comma 2 38" xfId="1175" hidden="1" xr:uid="{00000000-0005-0000-0000-00009A040000}"/>
    <cellStyle name="Comma 2 38" xfId="1734" hidden="1" xr:uid="{00000000-0005-0000-0000-0000C9060000}"/>
    <cellStyle name="Comma 2 38" xfId="1736" hidden="1" xr:uid="{00000000-0005-0000-0000-0000CB060000}"/>
    <cellStyle name="Comma 2 38" xfId="1738" hidden="1" xr:uid="{00000000-0005-0000-0000-0000CD060000}"/>
    <cellStyle name="Comma 2 38" xfId="4311" hidden="1" xr:uid="{00000000-0005-0000-0000-0000DA100000}"/>
    <cellStyle name="Comma 2 38" xfId="4972" hidden="1" xr:uid="{00000000-0005-0000-0000-00006F130000}"/>
    <cellStyle name="Comma 2 38" xfId="5535" hidden="1" xr:uid="{00000000-0005-0000-0000-0000A2150000}"/>
    <cellStyle name="Comma 2 38" xfId="5537" hidden="1" xr:uid="{00000000-0005-0000-0000-0000A4150000}"/>
    <cellStyle name="Comma 2 38" xfId="5539" hidden="1" xr:uid="{00000000-0005-0000-0000-0000A6150000}"/>
    <cellStyle name="Comma 2 38" xfId="6530" hidden="1" xr:uid="{00000000-0005-0000-0000-000085190000}"/>
    <cellStyle name="Comma 2 38" xfId="7191" hidden="1" xr:uid="{00000000-0005-0000-0000-00001A1C0000}"/>
    <cellStyle name="Comma 2 38" xfId="7512" hidden="1" xr:uid="{00000000-0005-0000-0000-00005B1D0000}"/>
    <cellStyle name="Comma 2 38" xfId="7754" hidden="1" xr:uid="{00000000-0005-0000-0000-00004D1E0000}"/>
    <cellStyle name="Comma 2 38" xfId="7756" hidden="1" xr:uid="{00000000-0005-0000-0000-00004F1E0000}"/>
    <cellStyle name="Comma 2 38" xfId="7758" hidden="1" xr:uid="{00000000-0005-0000-0000-0000511E0000}"/>
    <cellStyle name="Comma 2 38" xfId="8947" hidden="1" xr:uid="{00000000-0005-0000-0000-0000F6220000}"/>
    <cellStyle name="Comma 2 38" xfId="9268" hidden="1" xr:uid="{00000000-0005-0000-0000-000037240000}"/>
    <cellStyle name="Comma 2 38" xfId="9510" hidden="1" xr:uid="{00000000-0005-0000-0000-000029250000}"/>
    <cellStyle name="Comma 2 38" xfId="9512" hidden="1" xr:uid="{00000000-0005-0000-0000-00002B250000}"/>
    <cellStyle name="Comma 2 38" xfId="9514" hidden="1" xr:uid="{00000000-0005-0000-0000-00002D250000}"/>
    <cellStyle name="Comma 2 38" xfId="10703" hidden="1" xr:uid="{00000000-0005-0000-0000-0000D2290000}"/>
    <cellStyle name="Comma 2 38" xfId="11024" hidden="1" xr:uid="{00000000-0005-0000-0000-0000132B0000}"/>
    <cellStyle name="Comma 2 38" xfId="11266" hidden="1" xr:uid="{00000000-0005-0000-0000-0000052C0000}"/>
    <cellStyle name="Comma 2 38" xfId="11268" hidden="1" xr:uid="{00000000-0005-0000-0000-0000072C0000}"/>
    <cellStyle name="Comma 2 38" xfId="11270" hidden="1" xr:uid="{00000000-0005-0000-0000-0000092C0000}"/>
    <cellStyle name="Comma 2 38" xfId="12459" hidden="1" xr:uid="{00000000-0005-0000-0000-0000AE300000}"/>
    <cellStyle name="Comma 2 38" xfId="12780" hidden="1" xr:uid="{00000000-0005-0000-0000-0000EF310000}"/>
    <cellStyle name="Comma 2 38" xfId="13022" hidden="1" xr:uid="{00000000-0005-0000-0000-0000E1320000}"/>
    <cellStyle name="Comma 2 38" xfId="13024" hidden="1" xr:uid="{00000000-0005-0000-0000-0000E3320000}"/>
    <cellStyle name="Comma 2 38" xfId="13026" hidden="1" xr:uid="{00000000-0005-0000-0000-0000E5320000}"/>
    <cellStyle name="Comma 2 38" xfId="14215" hidden="1" xr:uid="{00000000-0005-0000-0000-00008A370000}"/>
    <cellStyle name="Comma 2 38" xfId="14536" hidden="1" xr:uid="{00000000-0005-0000-0000-0000CB380000}"/>
    <cellStyle name="Comma 2 38" xfId="14778" hidden="1" xr:uid="{00000000-0005-0000-0000-0000BD390000}"/>
    <cellStyle name="Comma 2 38" xfId="14780" hidden="1" xr:uid="{00000000-0005-0000-0000-0000BF390000}"/>
    <cellStyle name="Comma 2 38" xfId="14782" hidden="1" xr:uid="{00000000-0005-0000-0000-0000C1390000}"/>
    <cellStyle name="Comma 2 38" xfId="15968" hidden="1" xr:uid="{00000000-0005-0000-0000-0000633E0000}"/>
    <cellStyle name="Comma 2 38" xfId="16289" hidden="1" xr:uid="{00000000-0005-0000-0000-0000A43F0000}"/>
    <cellStyle name="Comma 2 38" xfId="16531" hidden="1" xr:uid="{00000000-0005-0000-0000-000096400000}"/>
    <cellStyle name="Comma 2 38" xfId="16533" hidden="1" xr:uid="{00000000-0005-0000-0000-000098400000}"/>
    <cellStyle name="Comma 2 38" xfId="16535" hidden="1" xr:uid="{00000000-0005-0000-0000-00009A400000}"/>
    <cellStyle name="Comma 2 38" xfId="17718" hidden="1" xr:uid="{00000000-0005-0000-0000-000039450000}"/>
    <cellStyle name="Comma 2 38" xfId="18039" hidden="1" xr:uid="{00000000-0005-0000-0000-00007A460000}"/>
    <cellStyle name="Comma 2 38" xfId="18281" hidden="1" xr:uid="{00000000-0005-0000-0000-00006C470000}"/>
    <cellStyle name="Comma 2 38" xfId="18283" hidden="1" xr:uid="{00000000-0005-0000-0000-00006E470000}"/>
    <cellStyle name="Comma 2 38" xfId="18285" hidden="1" xr:uid="{00000000-0005-0000-0000-000070470000}"/>
    <cellStyle name="Comma 2 38" xfId="19463" hidden="1" xr:uid="{00000000-0005-0000-0000-00000A4C0000}"/>
    <cellStyle name="Comma 2 38" xfId="19783" hidden="1" xr:uid="{00000000-0005-0000-0000-00004A4D0000}"/>
    <cellStyle name="Comma 2 38" xfId="20025" hidden="1" xr:uid="{00000000-0005-0000-0000-00003C4E0000}"/>
    <cellStyle name="Comma 2 38" xfId="20027" hidden="1" xr:uid="{00000000-0005-0000-0000-00003E4E0000}"/>
    <cellStyle name="Comma 2 38" xfId="20029" hidden="1" xr:uid="{00000000-0005-0000-0000-0000404E0000}"/>
    <cellStyle name="Comma 2 38" xfId="21201" hidden="1" xr:uid="{00000000-0005-0000-0000-0000D4520000}"/>
    <cellStyle name="Comma 2 38" xfId="21517" hidden="1" xr:uid="{00000000-0005-0000-0000-000010540000}"/>
    <cellStyle name="Comma 2 38" xfId="21759" hidden="1" xr:uid="{00000000-0005-0000-0000-000002550000}"/>
    <cellStyle name="Comma 2 38" xfId="21761" hidden="1" xr:uid="{00000000-0005-0000-0000-000004550000}"/>
    <cellStyle name="Comma 2 38" xfId="21763" hidden="1" xr:uid="{00000000-0005-0000-0000-000006550000}"/>
    <cellStyle name="Comma 2 38" xfId="22929" hidden="1" xr:uid="{00000000-0005-0000-0000-000094590000}"/>
    <cellStyle name="Comma 2 38" xfId="23243" hidden="1" xr:uid="{00000000-0005-0000-0000-0000CE5A0000}"/>
    <cellStyle name="Comma 2 38" xfId="23483" hidden="1" xr:uid="{00000000-0005-0000-0000-0000BE5B0000}"/>
    <cellStyle name="Comma 2 38" xfId="23485" hidden="1" xr:uid="{00000000-0005-0000-0000-0000C05B0000}"/>
    <cellStyle name="Comma 2 38" xfId="23487" hidden="1" xr:uid="{00000000-0005-0000-0000-0000C25B0000}"/>
    <cellStyle name="Comma 2 38" xfId="24642" hidden="1" xr:uid="{00000000-0005-0000-0000-000045600000}"/>
    <cellStyle name="Comma 2 38" xfId="24952" hidden="1" xr:uid="{00000000-0005-0000-0000-00007B610000}"/>
    <cellStyle name="Comma 2 38" xfId="25190" hidden="1" xr:uid="{00000000-0005-0000-0000-000069620000}"/>
    <cellStyle name="Comma 2 38" xfId="25192" hidden="1" xr:uid="{00000000-0005-0000-0000-00006B620000}"/>
    <cellStyle name="Comma 2 38" xfId="25194" hidden="1" xr:uid="{00000000-0005-0000-0000-00006D620000}"/>
    <cellStyle name="Comma 2 38" xfId="26339" hidden="1" xr:uid="{00000000-0005-0000-0000-0000E6660000}"/>
    <cellStyle name="Comma 2 38" xfId="26648" hidden="1" xr:uid="{00000000-0005-0000-0000-00001B680000}"/>
    <cellStyle name="Comma 2 38" xfId="26884" hidden="1" xr:uid="{00000000-0005-0000-0000-000007690000}"/>
    <cellStyle name="Comma 2 38" xfId="26886" hidden="1" xr:uid="{00000000-0005-0000-0000-000009690000}"/>
    <cellStyle name="Comma 2 38" xfId="26888" hidden="1" xr:uid="{00000000-0005-0000-0000-00000B690000}"/>
    <cellStyle name="Comma 2 38" xfId="28014" hidden="1" xr:uid="{00000000-0005-0000-0000-0000716D0000}"/>
    <cellStyle name="Comma 2 38" xfId="28315" hidden="1" xr:uid="{00000000-0005-0000-0000-00009E6E0000}"/>
    <cellStyle name="Comma 2 38" xfId="28545" hidden="1" xr:uid="{00000000-0005-0000-0000-0000846F0000}"/>
    <cellStyle name="Comma 2 38" xfId="28547" hidden="1" xr:uid="{00000000-0005-0000-0000-0000866F0000}"/>
    <cellStyle name="Comma 2 38" xfId="28549" hidden="1" xr:uid="{00000000-0005-0000-0000-0000886F0000}"/>
    <cellStyle name="Comma 2 38" xfId="29660" hidden="1" xr:uid="{00000000-0005-0000-0000-0000DF730000}"/>
    <cellStyle name="Comma 2 38" xfId="29951" hidden="1" xr:uid="{00000000-0005-0000-0000-000002750000}"/>
    <cellStyle name="Comma 2 38" xfId="30180" hidden="1" xr:uid="{00000000-0005-0000-0000-0000E7750000}"/>
    <cellStyle name="Comma 2 38" xfId="30182" hidden="1" xr:uid="{00000000-0005-0000-0000-0000E9750000}"/>
    <cellStyle name="Comma 2 38" xfId="30184" hidden="1" xr:uid="{00000000-0005-0000-0000-0000EB750000}"/>
    <cellStyle name="Comma 2 38" xfId="31237" hidden="1" xr:uid="{00000000-0005-0000-0000-0000087A0000}"/>
    <cellStyle name="Comma 2 38" xfId="31693" hidden="1" xr:uid="{00000000-0005-0000-0000-0000D07B0000}"/>
    <cellStyle name="Comma 2 38" xfId="31695" hidden="1" xr:uid="{00000000-0005-0000-0000-0000D27B0000}"/>
    <cellStyle name="Comma 2 38" xfId="31697" hidden="1" xr:uid="{00000000-0005-0000-0000-0000D47B0000}"/>
    <cellStyle name="Comma 2 38" xfId="32573" hidden="1" xr:uid="{FBA470D7-1102-4912-B86B-6B1D02D6E22D}"/>
    <cellStyle name="Comma 2 38" xfId="33211" hidden="1" xr:uid="{F9C847F5-B509-40E3-981B-8F83F0536BE2}"/>
    <cellStyle name="Comma 2 38" xfId="33764" hidden="1" xr:uid="{660FA5AD-3916-415D-B2DC-7EB40B192B66}"/>
    <cellStyle name="Comma 2 38" xfId="33766" hidden="1" xr:uid="{BD14E019-853D-4BF2-9964-35B2FC065BEF}"/>
    <cellStyle name="Comma 2 38" xfId="33768" hidden="1" xr:uid="{F3297329-2B07-4E73-B8D8-479C8769A43C}"/>
    <cellStyle name="Comma 2 38" xfId="36330" hidden="1" xr:uid="{2E45292E-E2D2-4FB5-B89C-8D7877E0F0CA}"/>
    <cellStyle name="Comma 2 38" xfId="36991" hidden="1" xr:uid="{22FD93D7-A8F6-4296-AFED-ACFD9E4312A1}"/>
    <cellStyle name="Comma 2 38" xfId="37554" hidden="1" xr:uid="{242FCB57-64B7-4D2E-9F30-42211F200020}"/>
    <cellStyle name="Comma 2 38" xfId="37556" hidden="1" xr:uid="{50C0C16F-B33B-4F60-B3EB-535EA8B51550}"/>
    <cellStyle name="Comma 2 38" xfId="37558" hidden="1" xr:uid="{D1FC678B-2285-4550-80A4-D02029756576}"/>
    <cellStyle name="Comma 2 38" xfId="38549" hidden="1" xr:uid="{49765F7D-D5C7-4C18-B357-58FCE07C4641}"/>
    <cellStyle name="Comma 2 38" xfId="39210" hidden="1" xr:uid="{84834A7B-4BE9-45D0-986D-0C0AADA181C3}"/>
    <cellStyle name="Comma 2 38" xfId="39531" hidden="1" xr:uid="{1641D71D-F44F-42F3-A0CF-7381F5A89BD7}"/>
    <cellStyle name="Comma 2 38" xfId="39773" hidden="1" xr:uid="{08F3B03D-A2BA-4E4E-93B8-71F25E69CD47}"/>
    <cellStyle name="Comma 2 38" xfId="39775" hidden="1" xr:uid="{8F496714-4E24-453C-80D6-8F03C0A2B433}"/>
    <cellStyle name="Comma 2 38" xfId="39777" hidden="1" xr:uid="{B7DB48C8-72A8-4BF9-9F30-2025F4845455}"/>
    <cellStyle name="Comma 2 38" xfId="40966" hidden="1" xr:uid="{18E4A9D5-37FA-4C7D-B10A-15E6714E7BFD}"/>
    <cellStyle name="Comma 2 38" xfId="41287" hidden="1" xr:uid="{0420B57D-875C-450E-9FCC-341ABDAE2502}"/>
    <cellStyle name="Comma 2 38" xfId="41529" hidden="1" xr:uid="{917EEF8C-13D7-49DB-8FCC-97BE2A007028}"/>
    <cellStyle name="Comma 2 38" xfId="41531" hidden="1" xr:uid="{57F9A9C3-FD00-49DE-A651-BF0422BFFE8A}"/>
    <cellStyle name="Comma 2 38" xfId="41533" hidden="1" xr:uid="{B6B9351A-F7E4-47D7-B1BB-81C0EEF96476}"/>
    <cellStyle name="Comma 2 38" xfId="42722" hidden="1" xr:uid="{1FD32A22-D80E-48C1-96B9-936D3173CE75}"/>
    <cellStyle name="Comma 2 38" xfId="43043" hidden="1" xr:uid="{1C8E32ED-4F8E-4068-8043-E39BEEDFC5A1}"/>
    <cellStyle name="Comma 2 38" xfId="43285" hidden="1" xr:uid="{E33524AE-496F-484B-9055-7151C4CB1520}"/>
    <cellStyle name="Comma 2 38" xfId="43287" hidden="1" xr:uid="{E06A0FB7-591A-44E0-86B3-E2569E8E2D35}"/>
    <cellStyle name="Comma 2 38" xfId="43289" hidden="1" xr:uid="{1280D426-ED7F-4009-93FD-4710A0E07AFA}"/>
    <cellStyle name="Comma 2 38" xfId="44478" hidden="1" xr:uid="{58997137-021A-433D-ADB2-345E5FE27BB4}"/>
    <cellStyle name="Comma 2 38" xfId="44799" hidden="1" xr:uid="{A16B5A42-C242-4059-93CA-8DD3578D6258}"/>
    <cellStyle name="Comma 2 38" xfId="45041" hidden="1" xr:uid="{BD84F517-61C3-49BD-9DD7-247AB5616055}"/>
    <cellStyle name="Comma 2 38" xfId="45043" hidden="1" xr:uid="{5560FAAB-A2C4-422B-B8F2-5502D35A8CF9}"/>
    <cellStyle name="Comma 2 38" xfId="45045" hidden="1" xr:uid="{41FF91F8-BB19-498F-A323-1336D75CF8D6}"/>
    <cellStyle name="Comma 2 38" xfId="46234" hidden="1" xr:uid="{370E6DBF-601E-44B8-AF89-944CC30F0B39}"/>
    <cellStyle name="Comma 2 38" xfId="46555" hidden="1" xr:uid="{F30C755C-B463-4B20-AACF-80379023386F}"/>
    <cellStyle name="Comma 2 38" xfId="46797" hidden="1" xr:uid="{A0C7554B-1FEF-48B0-9A00-AFC291849420}"/>
    <cellStyle name="Comma 2 38" xfId="46799" hidden="1" xr:uid="{76A594F5-B65F-42F5-B0FE-FA74A0EE7039}"/>
    <cellStyle name="Comma 2 38" xfId="46801" hidden="1" xr:uid="{411D38A0-5E51-4356-AE42-2516E8EA1E94}"/>
    <cellStyle name="Comma 2 38" xfId="47987" hidden="1" xr:uid="{A2DD4AEF-196A-4E06-925A-62B28F1870BE}"/>
    <cellStyle name="Comma 2 38" xfId="48308" hidden="1" xr:uid="{5E674C1D-1479-4FBC-BED4-8754140E984D}"/>
    <cellStyle name="Comma 2 38" xfId="48550" hidden="1" xr:uid="{166C8EEC-BB97-430E-B07C-A6DF68D58E00}"/>
    <cellStyle name="Comma 2 38" xfId="48552" hidden="1" xr:uid="{666FCEDE-C541-4E04-8A4D-7B693B2F2EF9}"/>
    <cellStyle name="Comma 2 38" xfId="48554" hidden="1" xr:uid="{EA19F40F-5FBF-4EC7-AADE-4DA194CDFBBF}"/>
    <cellStyle name="Comma 2 38" xfId="49737" hidden="1" xr:uid="{73AEAFE9-C8E2-4D59-891D-EA37948D5A9E}"/>
    <cellStyle name="Comma 2 38" xfId="50058" hidden="1" xr:uid="{4A0527B5-8CBE-4BA2-984F-38E0294EEBB9}"/>
    <cellStyle name="Comma 2 38" xfId="50300" hidden="1" xr:uid="{D54AFA32-4DAE-41E0-A4BD-5A153FEF9660}"/>
    <cellStyle name="Comma 2 38" xfId="50302" hidden="1" xr:uid="{9E5B410B-6CEC-415A-8E1A-D03C2C6F7163}"/>
    <cellStyle name="Comma 2 38" xfId="50304" hidden="1" xr:uid="{99750364-9A0E-4907-8D01-01E90658BC57}"/>
    <cellStyle name="Comma 2 38" xfId="51482" hidden="1" xr:uid="{1CF51989-79DF-4E3B-8A5D-7E2897626B2F}"/>
    <cellStyle name="Comma 2 38" xfId="51802" hidden="1" xr:uid="{33CF85A0-64E4-4E12-85DA-0EAE74FC2706}"/>
    <cellStyle name="Comma 2 38" xfId="52044" hidden="1" xr:uid="{8E617A5E-F273-46DA-8051-22095AB492E6}"/>
    <cellStyle name="Comma 2 38" xfId="52046" hidden="1" xr:uid="{AF477C1C-DE67-43A6-AE15-CAE7F689B7D6}"/>
    <cellStyle name="Comma 2 38" xfId="52048" hidden="1" xr:uid="{CA3FC5DA-D288-4C86-B3A9-54AF6682CC65}"/>
    <cellStyle name="Comma 2 38" xfId="53220" hidden="1" xr:uid="{F42C3387-2089-4CC2-B3B5-51EB8AD370A4}"/>
    <cellStyle name="Comma 2 38" xfId="53536" hidden="1" xr:uid="{1C13C93E-2234-47F9-A133-B47479EBD59F}"/>
    <cellStyle name="Comma 2 38" xfId="53778" hidden="1" xr:uid="{1614BE72-E08D-4CDB-928E-57D9CE710340}"/>
    <cellStyle name="Comma 2 38" xfId="53780" hidden="1" xr:uid="{82E0DF08-8D67-4BA3-8DF1-991B91295ADB}"/>
    <cellStyle name="Comma 2 38" xfId="53782" hidden="1" xr:uid="{84F8D44C-4490-4D70-A972-6B506A81148B}"/>
    <cellStyle name="Comma 2 38" xfId="54948" hidden="1" xr:uid="{34843045-4696-4C37-8E6D-E3C82AEF13E7}"/>
    <cellStyle name="Comma 2 38" xfId="55262" hidden="1" xr:uid="{AA3F3A62-9495-4E9B-B20D-FB8C1125617F}"/>
    <cellStyle name="Comma 2 38" xfId="55502" hidden="1" xr:uid="{41DE3139-BF79-4F70-9CFA-759152B367BE}"/>
    <cellStyle name="Comma 2 38" xfId="55504" hidden="1" xr:uid="{B4A6E696-62D7-4727-BA52-34131DF95EA9}"/>
    <cellStyle name="Comma 2 38" xfId="55506" hidden="1" xr:uid="{0124828F-1CFA-4BB5-8EF8-58D7897FA203}"/>
    <cellStyle name="Comma 2 38" xfId="56661" hidden="1" xr:uid="{32F2D6DF-9446-4EC0-9FAD-233F2D0FCE2F}"/>
    <cellStyle name="Comma 2 38" xfId="56971" hidden="1" xr:uid="{4DEA51D3-F37B-4748-BA6D-6E60DB04FE38}"/>
    <cellStyle name="Comma 2 38" xfId="57209" hidden="1" xr:uid="{534F1EE7-D871-41A0-BD4D-873A24F9A16E}"/>
    <cellStyle name="Comma 2 38" xfId="57211" hidden="1" xr:uid="{AA8935B0-A927-4F10-9DFA-813DBCA06A2C}"/>
    <cellStyle name="Comma 2 38" xfId="57213" hidden="1" xr:uid="{22929926-2843-474E-9074-4502C178DEE8}"/>
    <cellStyle name="Comma 2 38" xfId="58358" hidden="1" xr:uid="{1A3067C0-74D1-4FFC-AD0E-1B54F6E64F12}"/>
    <cellStyle name="Comma 2 38" xfId="58667" hidden="1" xr:uid="{E1D263D0-75E6-442E-B9BF-871E4478C703}"/>
    <cellStyle name="Comma 2 38" xfId="58903" hidden="1" xr:uid="{5BFCCC11-74B2-44F6-93F4-39DC141F5C37}"/>
    <cellStyle name="Comma 2 38" xfId="58905" hidden="1" xr:uid="{592C11BF-6E43-4B7C-9C27-AFBC4D205B74}"/>
    <cellStyle name="Comma 2 38" xfId="58907" hidden="1" xr:uid="{810BC0DA-963A-4BE7-8B09-9DA40049BF6C}"/>
    <cellStyle name="Comma 2 38" xfId="60033" hidden="1" xr:uid="{A38C8A8E-C22C-4C61-8545-8E8D5BF4D9F6}"/>
    <cellStyle name="Comma 2 38" xfId="60334" hidden="1" xr:uid="{0DF436C9-8047-465D-9118-D696DDBEDC3E}"/>
    <cellStyle name="Comma 2 38" xfId="60564" hidden="1" xr:uid="{08B0D7D5-B55D-4B9B-8823-32B24A3522B7}"/>
    <cellStyle name="Comma 2 38" xfId="60566" hidden="1" xr:uid="{D085E564-4C01-4BC0-BE53-566E54383132}"/>
    <cellStyle name="Comma 2 38" xfId="60568" hidden="1" xr:uid="{A76171C0-86EB-4C7A-A7AC-114AB74C02DE}"/>
    <cellStyle name="Comma 2 38" xfId="61679" hidden="1" xr:uid="{4DE52570-1EB9-49D6-96A0-F65C11B32365}"/>
    <cellStyle name="Comma 2 38" xfId="61970" hidden="1" xr:uid="{9B8810F2-3643-4E44-83F4-F7F1B0F44BAB}"/>
    <cellStyle name="Comma 2 38" xfId="62199" hidden="1" xr:uid="{B8A2493E-6E16-466B-9C12-63E20A0B070A}"/>
    <cellStyle name="Comma 2 38" xfId="62201" hidden="1" xr:uid="{769360BC-5B30-4998-8266-B9EE9518A3AD}"/>
    <cellStyle name="Comma 2 38" xfId="62203" hidden="1" xr:uid="{1D1F5343-E509-4608-A6FE-3B81294339BF}"/>
    <cellStyle name="Comma 2 38" xfId="63256" hidden="1" xr:uid="{237F3DE5-F331-4974-8854-3098C335F570}"/>
    <cellStyle name="Comma 2 38" xfId="63712" hidden="1" xr:uid="{08791394-C936-44D7-B243-839B445A05A9}"/>
    <cellStyle name="Comma 2 38" xfId="63714" hidden="1" xr:uid="{EBA4871C-11F3-4850-BC28-1F00B822615F}"/>
    <cellStyle name="Comma 2 38" xfId="63716" hidden="1" xr:uid="{6A1E6F49-A366-4085-9EB4-DED4505EF230}"/>
    <cellStyle name="Comma 2 39" xfId="525" hidden="1" xr:uid="{00000000-0005-0000-0000-000010020000}"/>
    <cellStyle name="Comma 2 39" xfId="1180" hidden="1" xr:uid="{00000000-0005-0000-0000-00009F040000}"/>
    <cellStyle name="Comma 2 39" xfId="1722" hidden="1" xr:uid="{00000000-0005-0000-0000-0000BD060000}"/>
    <cellStyle name="Comma 2 39" xfId="1741" hidden="1" xr:uid="{00000000-0005-0000-0000-0000D0060000}"/>
    <cellStyle name="Comma 2 39" xfId="1772" hidden="1" xr:uid="{00000000-0005-0000-0000-0000EF060000}"/>
    <cellStyle name="Comma 2 39" xfId="4088" hidden="1" xr:uid="{00000000-0005-0000-0000-0000FB0F0000}"/>
    <cellStyle name="Comma 2 39" xfId="4158" hidden="1" xr:uid="{00000000-0005-0000-0000-000041100000}"/>
    <cellStyle name="Comma 2 39" xfId="4316" hidden="1" xr:uid="{00000000-0005-0000-0000-0000DF100000}"/>
    <cellStyle name="Comma 2 39" xfId="4739" hidden="1" xr:uid="{00000000-0005-0000-0000-000086120000}"/>
    <cellStyle name="Comma 2 39" xfId="4977" hidden="1" xr:uid="{00000000-0005-0000-0000-000074130000}"/>
    <cellStyle name="Comma 2 39" xfId="5521" hidden="1" xr:uid="{00000000-0005-0000-0000-000094150000}"/>
    <cellStyle name="Comma 2 39" xfId="5542" hidden="1" xr:uid="{00000000-0005-0000-0000-0000A9150000}"/>
    <cellStyle name="Comma 2 39" xfId="5573" hidden="1" xr:uid="{00000000-0005-0000-0000-0000C8150000}"/>
    <cellStyle name="Comma 2 39" xfId="6535" hidden="1" xr:uid="{00000000-0005-0000-0000-00008A190000}"/>
    <cellStyle name="Comma 2 39" xfId="6859" hidden="1" xr:uid="{00000000-0005-0000-0000-0000CE1A0000}"/>
    <cellStyle name="Comma 2 39" xfId="6958" hidden="1" xr:uid="{00000000-0005-0000-0000-0000311B0000}"/>
    <cellStyle name="Comma 2 39" xfId="7196" hidden="1" xr:uid="{00000000-0005-0000-0000-00001F1C0000}"/>
    <cellStyle name="Comma 2 39" xfId="7740" hidden="1" xr:uid="{00000000-0005-0000-0000-00003F1E0000}"/>
    <cellStyle name="Comma 2 39" xfId="7761" hidden="1" xr:uid="{00000000-0005-0000-0000-0000541E0000}"/>
    <cellStyle name="Comma 2 39" xfId="7792" hidden="1" xr:uid="{00000000-0005-0000-0000-0000731E0000}"/>
    <cellStyle name="Comma 2 39" xfId="8714" hidden="1" xr:uid="{00000000-0005-0000-0000-00000D220000}"/>
    <cellStyle name="Comma 2 39" xfId="8952" hidden="1" xr:uid="{00000000-0005-0000-0000-0000FB220000}"/>
    <cellStyle name="Comma 2 39" xfId="9496" hidden="1" xr:uid="{00000000-0005-0000-0000-00001B250000}"/>
    <cellStyle name="Comma 2 39" xfId="9517" hidden="1" xr:uid="{00000000-0005-0000-0000-000030250000}"/>
    <cellStyle name="Comma 2 39" xfId="9548" hidden="1" xr:uid="{00000000-0005-0000-0000-00004F250000}"/>
    <cellStyle name="Comma 2 39" xfId="10470" hidden="1" xr:uid="{00000000-0005-0000-0000-0000E9280000}"/>
    <cellStyle name="Comma 2 39" xfId="10708" hidden="1" xr:uid="{00000000-0005-0000-0000-0000D7290000}"/>
    <cellStyle name="Comma 2 39" xfId="11252" hidden="1" xr:uid="{00000000-0005-0000-0000-0000F72B0000}"/>
    <cellStyle name="Comma 2 39" xfId="11273" hidden="1" xr:uid="{00000000-0005-0000-0000-00000C2C0000}"/>
    <cellStyle name="Comma 2 39" xfId="11304" hidden="1" xr:uid="{00000000-0005-0000-0000-00002B2C0000}"/>
    <cellStyle name="Comma 2 39" xfId="12226" hidden="1" xr:uid="{00000000-0005-0000-0000-0000C52F0000}"/>
    <cellStyle name="Comma 2 39" xfId="12464" hidden="1" xr:uid="{00000000-0005-0000-0000-0000B3300000}"/>
    <cellStyle name="Comma 2 39" xfId="13008" hidden="1" xr:uid="{00000000-0005-0000-0000-0000D3320000}"/>
    <cellStyle name="Comma 2 39" xfId="13029" hidden="1" xr:uid="{00000000-0005-0000-0000-0000E8320000}"/>
    <cellStyle name="Comma 2 39" xfId="13060" hidden="1" xr:uid="{00000000-0005-0000-0000-000007330000}"/>
    <cellStyle name="Comma 2 39" xfId="13982" hidden="1" xr:uid="{00000000-0005-0000-0000-0000A1360000}"/>
    <cellStyle name="Comma 2 39" xfId="14220" hidden="1" xr:uid="{00000000-0005-0000-0000-00008F370000}"/>
    <cellStyle name="Comma 2 39" xfId="14764" hidden="1" xr:uid="{00000000-0005-0000-0000-0000AF390000}"/>
    <cellStyle name="Comma 2 39" xfId="14785" hidden="1" xr:uid="{00000000-0005-0000-0000-0000C4390000}"/>
    <cellStyle name="Comma 2 39" xfId="14816" hidden="1" xr:uid="{00000000-0005-0000-0000-0000E3390000}"/>
    <cellStyle name="Comma 2 39" xfId="15738" hidden="1" xr:uid="{00000000-0005-0000-0000-00007D3D0000}"/>
    <cellStyle name="Comma 2 39" xfId="15973" hidden="1" xr:uid="{00000000-0005-0000-0000-0000683E0000}"/>
    <cellStyle name="Comma 2 39" xfId="16517" hidden="1" xr:uid="{00000000-0005-0000-0000-000088400000}"/>
    <cellStyle name="Comma 2 39" xfId="16538" hidden="1" xr:uid="{00000000-0005-0000-0000-00009D400000}"/>
    <cellStyle name="Comma 2 39" xfId="16569" hidden="1" xr:uid="{00000000-0005-0000-0000-0000BC400000}"/>
    <cellStyle name="Comma 2 39" xfId="17490" hidden="1" xr:uid="{00000000-0005-0000-0000-000055440000}"/>
    <cellStyle name="Comma 2 39" xfId="17723" hidden="1" xr:uid="{00000000-0005-0000-0000-00003E450000}"/>
    <cellStyle name="Comma 2 39" xfId="18267" hidden="1" xr:uid="{00000000-0005-0000-0000-00005E470000}"/>
    <cellStyle name="Comma 2 39" xfId="18288" hidden="1" xr:uid="{00000000-0005-0000-0000-000073470000}"/>
    <cellStyle name="Comma 2 39" xfId="18319" hidden="1" xr:uid="{00000000-0005-0000-0000-000092470000}"/>
    <cellStyle name="Comma 2 39" xfId="19239" hidden="1" xr:uid="{00000000-0005-0000-0000-00002A4B0000}"/>
    <cellStyle name="Comma 2 39" xfId="19468" hidden="1" xr:uid="{00000000-0005-0000-0000-00000F4C0000}"/>
    <cellStyle name="Comma 2 39" xfId="20011" hidden="1" xr:uid="{00000000-0005-0000-0000-00002E4E0000}"/>
    <cellStyle name="Comma 2 39" xfId="20032" hidden="1" xr:uid="{00000000-0005-0000-0000-0000434E0000}"/>
    <cellStyle name="Comma 2 39" xfId="20063" hidden="1" xr:uid="{00000000-0005-0000-0000-0000624E0000}"/>
    <cellStyle name="Comma 2 39" xfId="20981" hidden="1" xr:uid="{00000000-0005-0000-0000-0000F8510000}"/>
    <cellStyle name="Comma 2 39" xfId="21206" hidden="1" xr:uid="{00000000-0005-0000-0000-0000D9520000}"/>
    <cellStyle name="Comma 2 39" xfId="21745" hidden="1" xr:uid="{00000000-0005-0000-0000-0000F4540000}"/>
    <cellStyle name="Comma 2 39" xfId="21766" hidden="1" xr:uid="{00000000-0005-0000-0000-000009550000}"/>
    <cellStyle name="Comma 2 39" xfId="21797" hidden="1" xr:uid="{00000000-0005-0000-0000-000028550000}"/>
    <cellStyle name="Comma 2 39" xfId="22711" hidden="1" xr:uid="{00000000-0005-0000-0000-0000BA580000}"/>
    <cellStyle name="Comma 2 39" xfId="22934" hidden="1" xr:uid="{00000000-0005-0000-0000-000099590000}"/>
    <cellStyle name="Comma 2 39" xfId="23469" hidden="1" xr:uid="{00000000-0005-0000-0000-0000B05B0000}"/>
    <cellStyle name="Comma 2 39" xfId="23490" hidden="1" xr:uid="{00000000-0005-0000-0000-0000C55B0000}"/>
    <cellStyle name="Comma 2 39" xfId="23521" hidden="1" xr:uid="{00000000-0005-0000-0000-0000E45B0000}"/>
    <cellStyle name="Comma 2 39" xfId="24647" hidden="1" xr:uid="{00000000-0005-0000-0000-00004A600000}"/>
    <cellStyle name="Comma 2 39" xfId="25176" hidden="1" xr:uid="{00000000-0005-0000-0000-00005B620000}"/>
    <cellStyle name="Comma 2 39" xfId="25197" hidden="1" xr:uid="{00000000-0005-0000-0000-000070620000}"/>
    <cellStyle name="Comma 2 39" xfId="25228" hidden="1" xr:uid="{00000000-0005-0000-0000-00008F620000}"/>
    <cellStyle name="Comma 2 39" xfId="26344" hidden="1" xr:uid="{00000000-0005-0000-0000-0000EB660000}"/>
    <cellStyle name="Comma 2 39" xfId="26870" hidden="1" xr:uid="{00000000-0005-0000-0000-0000F9680000}"/>
    <cellStyle name="Comma 2 39" xfId="26891" hidden="1" xr:uid="{00000000-0005-0000-0000-00000E690000}"/>
    <cellStyle name="Comma 2 39" xfId="26922" hidden="1" xr:uid="{00000000-0005-0000-0000-00002D690000}"/>
    <cellStyle name="Comma 2 39" xfId="28019" hidden="1" xr:uid="{00000000-0005-0000-0000-0000766D0000}"/>
    <cellStyle name="Comma 2 39" xfId="28531" hidden="1" xr:uid="{00000000-0005-0000-0000-0000766F0000}"/>
    <cellStyle name="Comma 2 39" xfId="28552" hidden="1" xr:uid="{00000000-0005-0000-0000-00008B6F0000}"/>
    <cellStyle name="Comma 2 39" xfId="28583" hidden="1" xr:uid="{00000000-0005-0000-0000-0000AA6F0000}"/>
    <cellStyle name="Comma 2 39" xfId="29665" hidden="1" xr:uid="{00000000-0005-0000-0000-0000E4730000}"/>
    <cellStyle name="Comma 2 39" xfId="30166" hidden="1" xr:uid="{00000000-0005-0000-0000-0000D9750000}"/>
    <cellStyle name="Comma 2 39" xfId="30187" hidden="1" xr:uid="{00000000-0005-0000-0000-0000EE750000}"/>
    <cellStyle name="Comma 2 39" xfId="30218" hidden="1" xr:uid="{00000000-0005-0000-0000-00000D760000}"/>
    <cellStyle name="Comma 2 39" xfId="31242" hidden="1" xr:uid="{00000000-0005-0000-0000-00000D7A0000}"/>
    <cellStyle name="Comma 2 39" xfId="31685" hidden="1" xr:uid="{00000000-0005-0000-0000-0000C87B0000}"/>
    <cellStyle name="Comma 2 39" xfId="31700" hidden="1" xr:uid="{00000000-0005-0000-0000-0000D77B0000}"/>
    <cellStyle name="Comma 2 39" xfId="31731" hidden="1" xr:uid="{00000000-0005-0000-0000-0000F67B0000}"/>
    <cellStyle name="Comma 2 39" xfId="32578" hidden="1" xr:uid="{FCA4AFF9-87B5-48F1-8CFE-FF59EE62CEDE}"/>
    <cellStyle name="Comma 2 39" xfId="33216" hidden="1" xr:uid="{F2C9FD93-DB1E-4C00-A8BD-55E24B0A28E9}"/>
    <cellStyle name="Comma 2 39" xfId="33755" hidden="1" xr:uid="{DD2157D3-0A35-4D92-A19E-02A42EFE2046}"/>
    <cellStyle name="Comma 2 39" xfId="33771" hidden="1" xr:uid="{D671F8BF-4172-4D10-B133-52F22264B541}"/>
    <cellStyle name="Comma 2 39" xfId="33802" hidden="1" xr:uid="{2C4DDB28-2D2E-4500-BA12-D07851FD5DAA}"/>
    <cellStyle name="Comma 2 39" xfId="36107" hidden="1" xr:uid="{31CE91CA-13D7-44FD-8420-AABA1402E1F5}"/>
    <cellStyle name="Comma 2 39" xfId="36177" hidden="1" xr:uid="{409672AB-D20F-43CC-968D-599937EE48AB}"/>
    <cellStyle name="Comma 2 39" xfId="36335" hidden="1" xr:uid="{3BF0C8F5-F930-4F19-BA6B-4E702E97069D}"/>
    <cellStyle name="Comma 2 39" xfId="36758" hidden="1" xr:uid="{2C750D99-AF72-47E9-A901-8920E455DBCB}"/>
    <cellStyle name="Comma 2 39" xfId="36996" hidden="1" xr:uid="{2D2718F5-8A35-4807-9808-89969FDD6CD0}"/>
    <cellStyle name="Comma 2 39" xfId="37540" hidden="1" xr:uid="{BF0532D3-0A25-4952-9489-80A463A7A3CB}"/>
    <cellStyle name="Comma 2 39" xfId="37561" hidden="1" xr:uid="{05A15DD0-9F9A-41FC-8B27-BC0C29BFABFD}"/>
    <cellStyle name="Comma 2 39" xfId="37592" hidden="1" xr:uid="{FB4383D1-CF36-429C-B191-E7491B0C9355}"/>
    <cellStyle name="Comma 2 39" xfId="38554" hidden="1" xr:uid="{95D32C0A-50B4-4237-B234-606160AF43C9}"/>
    <cellStyle name="Comma 2 39" xfId="38878" hidden="1" xr:uid="{930C97BB-1FA7-40D0-820C-1ED5A5FF6E60}"/>
    <cellStyle name="Comma 2 39" xfId="38977" hidden="1" xr:uid="{5A3DF620-7790-4777-8B69-57F471EB20F5}"/>
    <cellStyle name="Comma 2 39" xfId="39215" hidden="1" xr:uid="{7F8AD647-16A1-4612-91C3-207A7C4555C1}"/>
    <cellStyle name="Comma 2 39" xfId="39759" hidden="1" xr:uid="{50B26D8A-FB58-4711-8603-B3DB3C13E3B8}"/>
    <cellStyle name="Comma 2 39" xfId="39780" hidden="1" xr:uid="{4574FADF-C8C5-43C2-9406-1A5B89F044A6}"/>
    <cellStyle name="Comma 2 39" xfId="39811" hidden="1" xr:uid="{927BB73C-041C-4D3A-BD5E-619B672F7D1A}"/>
    <cellStyle name="Comma 2 39" xfId="40733" hidden="1" xr:uid="{CC15100B-CB94-4868-AB79-A03395129D97}"/>
    <cellStyle name="Comma 2 39" xfId="40971" hidden="1" xr:uid="{09E1D035-B520-4028-A3D4-04B8D03949FC}"/>
    <cellStyle name="Comma 2 39" xfId="41515" hidden="1" xr:uid="{CE4996B0-23E6-42D1-BE6F-47D0CE22F627}"/>
    <cellStyle name="Comma 2 39" xfId="41536" hidden="1" xr:uid="{B6224CFE-6460-469A-940A-259767715DB0}"/>
    <cellStyle name="Comma 2 39" xfId="41567" hidden="1" xr:uid="{391566D7-7D20-483B-9467-C96473046CF3}"/>
    <cellStyle name="Comma 2 39" xfId="42489" hidden="1" xr:uid="{53057CE0-B3AC-406F-AA38-9B8F27D8FC22}"/>
    <cellStyle name="Comma 2 39" xfId="42727" hidden="1" xr:uid="{2841F05F-2798-423A-9964-9B9DC571BF5A}"/>
    <cellStyle name="Comma 2 39" xfId="43271" hidden="1" xr:uid="{11E1DD34-E63F-4B8F-8C51-B2B44AF1EAE7}"/>
    <cellStyle name="Comma 2 39" xfId="43292" hidden="1" xr:uid="{8F87C559-0892-4749-AF0D-D91E072FDDFB}"/>
    <cellStyle name="Comma 2 39" xfId="43323" hidden="1" xr:uid="{1B91A659-44FB-48EA-A810-B40A42633E55}"/>
    <cellStyle name="Comma 2 39" xfId="44245" hidden="1" xr:uid="{4205B45A-35C5-4D0A-98FB-E84EFDBE8C7C}"/>
    <cellStyle name="Comma 2 39" xfId="44483" hidden="1" xr:uid="{8302325B-3AB7-47DA-A0AA-4E205AB84803}"/>
    <cellStyle name="Comma 2 39" xfId="45027" hidden="1" xr:uid="{EF1F3CC0-4C75-44E3-AC57-D6FEC0DEF51C}"/>
    <cellStyle name="Comma 2 39" xfId="45048" hidden="1" xr:uid="{47ACEA60-447E-45DE-9CAC-74E7F35811C9}"/>
    <cellStyle name="Comma 2 39" xfId="45079" hidden="1" xr:uid="{4258733A-5863-48F7-8033-46CFC847C08B}"/>
    <cellStyle name="Comma 2 39" xfId="46001" hidden="1" xr:uid="{72CEF402-5CAC-4141-B570-03C0B93E878E}"/>
    <cellStyle name="Comma 2 39" xfId="46239" hidden="1" xr:uid="{8EE61662-DA62-445A-B973-AFC424858E98}"/>
    <cellStyle name="Comma 2 39" xfId="46783" hidden="1" xr:uid="{CC7EC6FB-0003-4E67-A75D-00044F027F70}"/>
    <cellStyle name="Comma 2 39" xfId="46804" hidden="1" xr:uid="{46F552D4-7543-4222-B9CF-4849906AF903}"/>
    <cellStyle name="Comma 2 39" xfId="46835" hidden="1" xr:uid="{40591172-C381-44DC-8490-76AF8214CA67}"/>
    <cellStyle name="Comma 2 39" xfId="47757" hidden="1" xr:uid="{B40FAC1C-D19D-4FFF-9618-D8EA8A84A07C}"/>
    <cellStyle name="Comma 2 39" xfId="47992" hidden="1" xr:uid="{B0BA3FE8-3E77-4623-9612-D1005FC139F7}"/>
    <cellStyle name="Comma 2 39" xfId="48536" hidden="1" xr:uid="{385EC83D-464C-4682-932B-6E0AE674C9C8}"/>
    <cellStyle name="Comma 2 39" xfId="48557" hidden="1" xr:uid="{6CC7118D-9B07-48DC-A504-82E4A196F847}"/>
    <cellStyle name="Comma 2 39" xfId="48588" hidden="1" xr:uid="{4AB87D37-7AA6-4BA8-BE85-CCEB72A85B88}"/>
    <cellStyle name="Comma 2 39" xfId="49509" hidden="1" xr:uid="{965882F4-E456-4A4F-9B76-EC76188E006B}"/>
    <cellStyle name="Comma 2 39" xfId="49742" hidden="1" xr:uid="{91EBC149-8570-435D-B57D-EE5DE1AAB94F}"/>
    <cellStyle name="Comma 2 39" xfId="50286" hidden="1" xr:uid="{BB6B97FB-7CED-4F80-9C2A-5CCD248D9293}"/>
    <cellStyle name="Comma 2 39" xfId="50307" hidden="1" xr:uid="{4DE77C05-1F57-45FC-997A-7FCFDAF395C5}"/>
    <cellStyle name="Comma 2 39" xfId="50338" hidden="1" xr:uid="{60DFC07C-38D1-4F07-9A62-5D802B07F661}"/>
    <cellStyle name="Comma 2 39" xfId="51258" hidden="1" xr:uid="{1BEB990B-657D-4EE3-8146-62FEFA563326}"/>
    <cellStyle name="Comma 2 39" xfId="51487" hidden="1" xr:uid="{2406D7E0-062F-41AC-A589-EA1E4335FD29}"/>
    <cellStyle name="Comma 2 39" xfId="52030" hidden="1" xr:uid="{F47D475B-6499-4B62-A49A-4B9CA1547FE5}"/>
    <cellStyle name="Comma 2 39" xfId="52051" hidden="1" xr:uid="{D6034C63-7932-4C52-ACC2-0BB19262827C}"/>
    <cellStyle name="Comma 2 39" xfId="52082" hidden="1" xr:uid="{15D09C83-2977-4E85-A011-C57F5F110F08}"/>
    <cellStyle name="Comma 2 39" xfId="53000" hidden="1" xr:uid="{06D7E4E1-2C20-43B7-A6D3-3F8578E5ADFD}"/>
    <cellStyle name="Comma 2 39" xfId="53225" hidden="1" xr:uid="{BBFABA43-8933-41D9-BCC8-553F8C39349F}"/>
    <cellStyle name="Comma 2 39" xfId="53764" hidden="1" xr:uid="{94FE0284-6577-427A-88E9-B84F7E1F3AD3}"/>
    <cellStyle name="Comma 2 39" xfId="53785" hidden="1" xr:uid="{21ACCC9C-AD7C-49A7-B931-2D680162CAE9}"/>
    <cellStyle name="Comma 2 39" xfId="53816" hidden="1" xr:uid="{469603EA-E44E-41A0-8F79-933141127BAB}"/>
    <cellStyle name="Comma 2 39" xfId="54730" hidden="1" xr:uid="{8A753FD3-2774-4F1E-9BE1-A2716ED993DA}"/>
    <cellStyle name="Comma 2 39" xfId="54953" hidden="1" xr:uid="{44C39E85-3D06-4446-ADBF-14E6542F7CE9}"/>
    <cellStyle name="Comma 2 39" xfId="55488" hidden="1" xr:uid="{0665B261-5A51-43D6-95D7-D084F1EAA2CA}"/>
    <cellStyle name="Comma 2 39" xfId="55509" hidden="1" xr:uid="{9B1C7D2B-C076-4B05-A5AB-59457E8D647D}"/>
    <cellStyle name="Comma 2 39" xfId="55540" hidden="1" xr:uid="{EC415A0B-D2C1-46DC-8BA0-A58798983E7F}"/>
    <cellStyle name="Comma 2 39" xfId="56666" hidden="1" xr:uid="{5EDA7B48-CDF4-4D78-B880-8C3B0DE97AB6}"/>
    <cellStyle name="Comma 2 39" xfId="57195" hidden="1" xr:uid="{EDE7A7F3-8FFE-4B89-8133-E156808A116E}"/>
    <cellStyle name="Comma 2 39" xfId="57216" hidden="1" xr:uid="{4ED87662-10A9-4582-A105-D1B5F5CF26F7}"/>
    <cellStyle name="Comma 2 39" xfId="57247" hidden="1" xr:uid="{5288CCD1-C9E5-4437-9338-CFCB8A59F404}"/>
    <cellStyle name="Comma 2 39" xfId="58363" hidden="1" xr:uid="{DA153907-4912-43DA-9F78-51E4CA47B678}"/>
    <cellStyle name="Comma 2 39" xfId="58889" hidden="1" xr:uid="{7D640C58-9234-46C6-AC82-12D565D51789}"/>
    <cellStyle name="Comma 2 39" xfId="58910" hidden="1" xr:uid="{BDACDB66-F8E0-4D0B-9E04-8665780423D0}"/>
    <cellStyle name="Comma 2 39" xfId="58941" hidden="1" xr:uid="{F94CFB37-C6FE-44A8-87D7-18E342186A0C}"/>
    <cellStyle name="Comma 2 39" xfId="60038" hidden="1" xr:uid="{958BFA0C-E1EA-4526-9338-F4FCAF455D5C}"/>
    <cellStyle name="Comma 2 39" xfId="60550" hidden="1" xr:uid="{DE217239-71FD-4C80-BE32-D6222EB6996A}"/>
    <cellStyle name="Comma 2 39" xfId="60571" hidden="1" xr:uid="{8AF91340-D311-4344-99B3-34C6A46A2515}"/>
    <cellStyle name="Comma 2 39" xfId="60602" hidden="1" xr:uid="{02886A84-8A5B-4488-AA2D-D13AC3DE10FB}"/>
    <cellStyle name="Comma 2 39" xfId="61684" hidden="1" xr:uid="{94E1390F-2791-4A9D-88D9-9D23BB134539}"/>
    <cellStyle name="Comma 2 39" xfId="62185" hidden="1" xr:uid="{FE1AA33A-0CA9-4347-ACF8-4253D41C6936}"/>
    <cellStyle name="Comma 2 39" xfId="62206" hidden="1" xr:uid="{15ECF860-DDD8-485F-BBE4-22B6CE17CAD2}"/>
    <cellStyle name="Comma 2 39" xfId="62237" hidden="1" xr:uid="{C63FC717-08EB-4563-BCCD-29472F66498F}"/>
    <cellStyle name="Comma 2 39" xfId="63261" hidden="1" xr:uid="{F8EE6F99-2A3B-4720-9DCC-68E28F216283}"/>
    <cellStyle name="Comma 2 39" xfId="63704" hidden="1" xr:uid="{48DB8248-4EB4-4A9F-83AF-DED97FCB3124}"/>
    <cellStyle name="Comma 2 39" xfId="63719" hidden="1" xr:uid="{FD57591B-D83D-49F3-A96D-0467798BD60D}"/>
    <cellStyle name="Comma 2 39" xfId="63750" hidden="1" xr:uid="{220867F3-37F1-4DA0-B486-D9CE162A9009}"/>
    <cellStyle name="Comma 2 4" xfId="377" hidden="1" xr:uid="{00000000-0005-0000-0000-00007C010000}"/>
    <cellStyle name="Comma 2 4" xfId="974" hidden="1" xr:uid="{00000000-0005-0000-0000-0000D1030000}"/>
    <cellStyle name="Comma 2 4" xfId="1036" hidden="1" xr:uid="{00000000-0005-0000-0000-00000F040000}"/>
    <cellStyle name="Comma 2 4" xfId="2082" hidden="1" xr:uid="{00000000-0005-0000-0000-000025080000}"/>
    <cellStyle name="Comma 2 4" xfId="2355" hidden="1" xr:uid="{00000000-0005-0000-0000-000036090000}"/>
    <cellStyle name="Comma 2 4" xfId="2608" hidden="1" xr:uid="{00000000-0005-0000-0000-0000330A0000}"/>
    <cellStyle name="Comma 2 4" xfId="2611" hidden="1" xr:uid="{00000000-0005-0000-0000-0000360A0000}"/>
    <cellStyle name="Comma 2 4" xfId="2613" hidden="1" xr:uid="{00000000-0005-0000-0000-0000380A0000}"/>
    <cellStyle name="Comma 2 4" xfId="2616" hidden="1" xr:uid="{00000000-0005-0000-0000-00003B0A0000}"/>
    <cellStyle name="Comma 2 4" xfId="2618" hidden="1" xr:uid="{00000000-0005-0000-0000-00003D0A0000}"/>
    <cellStyle name="Comma 2 4" xfId="2621" hidden="1" xr:uid="{00000000-0005-0000-0000-0000400A0000}"/>
    <cellStyle name="Comma 2 4" xfId="2624" hidden="1" xr:uid="{00000000-0005-0000-0000-0000430A0000}"/>
    <cellStyle name="Comma 2 4" xfId="2628" hidden="1" xr:uid="{00000000-0005-0000-0000-0000470A0000}"/>
    <cellStyle name="Comma 2 4" xfId="2630" hidden="1" xr:uid="{00000000-0005-0000-0000-0000490A0000}"/>
    <cellStyle name="Comma 2 4" xfId="2633" hidden="1" xr:uid="{00000000-0005-0000-0000-00004C0A0000}"/>
    <cellStyle name="Comma 2 4" xfId="2636" hidden="1" xr:uid="{00000000-0005-0000-0000-00004F0A0000}"/>
    <cellStyle name="Comma 2 4" xfId="2637" hidden="1" xr:uid="{00000000-0005-0000-0000-0000500A0000}"/>
    <cellStyle name="Comma 2 4" xfId="2640" hidden="1" xr:uid="{00000000-0005-0000-0000-0000530A0000}"/>
    <cellStyle name="Comma 2 4" xfId="2642" hidden="1" xr:uid="{00000000-0005-0000-0000-0000550A0000}"/>
    <cellStyle name="Comma 2 4" xfId="2645" hidden="1" xr:uid="{00000000-0005-0000-0000-0000580A0000}"/>
    <cellStyle name="Comma 2 4" xfId="2648" hidden="1" xr:uid="{00000000-0005-0000-0000-00005B0A0000}"/>
    <cellStyle name="Comma 2 4" xfId="2651" hidden="1" xr:uid="{00000000-0005-0000-0000-00005E0A0000}"/>
    <cellStyle name="Comma 2 4" xfId="2653" hidden="1" xr:uid="{00000000-0005-0000-0000-0000600A0000}"/>
    <cellStyle name="Comma 2 4" xfId="2656" hidden="1" xr:uid="{00000000-0005-0000-0000-0000630A0000}"/>
    <cellStyle name="Comma 2 4" xfId="2659" hidden="1" xr:uid="{00000000-0005-0000-0000-0000660A0000}"/>
    <cellStyle name="Comma 2 4" xfId="2660" hidden="1" xr:uid="{00000000-0005-0000-0000-0000670A0000}"/>
    <cellStyle name="Comma 2 4" xfId="2663" hidden="1" xr:uid="{00000000-0005-0000-0000-00006A0A0000}"/>
    <cellStyle name="Comma 2 4" xfId="2665" hidden="1" xr:uid="{00000000-0005-0000-0000-00006C0A0000}"/>
    <cellStyle name="Comma 2 4" xfId="2668" hidden="1" xr:uid="{00000000-0005-0000-0000-00006F0A0000}"/>
    <cellStyle name="Comma 2 4" xfId="2670" hidden="1" xr:uid="{00000000-0005-0000-0000-0000710A0000}"/>
    <cellStyle name="Comma 2 4" xfId="2673" hidden="1" xr:uid="{00000000-0005-0000-0000-0000740A0000}"/>
    <cellStyle name="Comma 2 4" xfId="2676" hidden="1" xr:uid="{00000000-0005-0000-0000-0000770A0000}"/>
    <cellStyle name="Comma 2 4" xfId="2680" hidden="1" xr:uid="{00000000-0005-0000-0000-00007B0A0000}"/>
    <cellStyle name="Comma 2 4" xfId="2682" hidden="1" xr:uid="{00000000-0005-0000-0000-00007D0A0000}"/>
    <cellStyle name="Comma 2 4" xfId="2685" hidden="1" xr:uid="{00000000-0005-0000-0000-0000800A0000}"/>
    <cellStyle name="Comma 2 4" xfId="2688" hidden="1" xr:uid="{00000000-0005-0000-0000-0000830A0000}"/>
    <cellStyle name="Comma 2 4" xfId="2689" hidden="1" xr:uid="{00000000-0005-0000-0000-0000840A0000}"/>
    <cellStyle name="Comma 2 4" xfId="2692" hidden="1" xr:uid="{00000000-0005-0000-0000-0000870A0000}"/>
    <cellStyle name="Comma 2 4" xfId="2694" hidden="1" xr:uid="{00000000-0005-0000-0000-0000890A0000}"/>
    <cellStyle name="Comma 2 4" xfId="2697" hidden="1" xr:uid="{00000000-0005-0000-0000-00008C0A0000}"/>
    <cellStyle name="Comma 2 4" xfId="2700" hidden="1" xr:uid="{00000000-0005-0000-0000-00008F0A0000}"/>
    <cellStyle name="Comma 2 4" xfId="2703" hidden="1" xr:uid="{00000000-0005-0000-0000-0000920A0000}"/>
    <cellStyle name="Comma 2 4" xfId="2705" hidden="1" xr:uid="{00000000-0005-0000-0000-0000940A0000}"/>
    <cellStyle name="Comma 2 4" xfId="2708" hidden="1" xr:uid="{00000000-0005-0000-0000-0000970A0000}"/>
    <cellStyle name="Comma 2 4" xfId="2711" hidden="1" xr:uid="{00000000-0005-0000-0000-00009A0A0000}"/>
    <cellStyle name="Comma 2 4" xfId="2712" hidden="1" xr:uid="{00000000-0005-0000-0000-00009B0A0000}"/>
    <cellStyle name="Comma 2 4" xfId="2715" hidden="1" xr:uid="{00000000-0005-0000-0000-00009E0A0000}"/>
    <cellStyle name="Comma 2 4" xfId="2717" hidden="1" xr:uid="{00000000-0005-0000-0000-0000A00A0000}"/>
    <cellStyle name="Comma 2 4" xfId="2720" hidden="1" xr:uid="{00000000-0005-0000-0000-0000A30A0000}"/>
    <cellStyle name="Comma 2 4" xfId="2722" hidden="1" xr:uid="{00000000-0005-0000-0000-0000A50A0000}"/>
    <cellStyle name="Comma 2 4" xfId="2725" hidden="1" xr:uid="{00000000-0005-0000-0000-0000A80A0000}"/>
    <cellStyle name="Comma 2 4" xfId="2728" hidden="1" xr:uid="{00000000-0005-0000-0000-0000AB0A0000}"/>
    <cellStyle name="Comma 2 4" xfId="2732" hidden="1" xr:uid="{00000000-0005-0000-0000-0000AF0A0000}"/>
    <cellStyle name="Comma 2 4" xfId="2734" hidden="1" xr:uid="{00000000-0005-0000-0000-0000B10A0000}"/>
    <cellStyle name="Comma 2 4" xfId="2737" hidden="1" xr:uid="{00000000-0005-0000-0000-0000B40A0000}"/>
    <cellStyle name="Comma 2 4" xfId="2740" hidden="1" xr:uid="{00000000-0005-0000-0000-0000B70A0000}"/>
    <cellStyle name="Comma 2 4" xfId="2741" hidden="1" xr:uid="{00000000-0005-0000-0000-0000B80A0000}"/>
    <cellStyle name="Comma 2 4" xfId="2744" hidden="1" xr:uid="{00000000-0005-0000-0000-0000BB0A0000}"/>
    <cellStyle name="Comma 2 4" xfId="2746" hidden="1" xr:uid="{00000000-0005-0000-0000-0000BD0A0000}"/>
    <cellStyle name="Comma 2 4" xfId="2749" hidden="1" xr:uid="{00000000-0005-0000-0000-0000C00A0000}"/>
    <cellStyle name="Comma 2 4" xfId="2752" hidden="1" xr:uid="{00000000-0005-0000-0000-0000C30A0000}"/>
    <cellStyle name="Comma 2 4" xfId="2755" hidden="1" xr:uid="{00000000-0005-0000-0000-0000C60A0000}"/>
    <cellStyle name="Comma 2 4" xfId="2757" hidden="1" xr:uid="{00000000-0005-0000-0000-0000C80A0000}"/>
    <cellStyle name="Comma 2 4" xfId="2760" hidden="1" xr:uid="{00000000-0005-0000-0000-0000CB0A0000}"/>
    <cellStyle name="Comma 2 4" xfId="2763" hidden="1" xr:uid="{00000000-0005-0000-0000-0000CE0A0000}"/>
    <cellStyle name="Comma 2 4" xfId="2764" hidden="1" xr:uid="{00000000-0005-0000-0000-0000CF0A0000}"/>
    <cellStyle name="Comma 2 4" xfId="2767" hidden="1" xr:uid="{00000000-0005-0000-0000-0000D20A0000}"/>
    <cellStyle name="Comma 2 4" xfId="2769" hidden="1" xr:uid="{00000000-0005-0000-0000-0000D40A0000}"/>
    <cellStyle name="Comma 2 4" xfId="2772" hidden="1" xr:uid="{00000000-0005-0000-0000-0000D70A0000}"/>
    <cellStyle name="Comma 2 4" xfId="2774" hidden="1" xr:uid="{00000000-0005-0000-0000-0000D90A0000}"/>
    <cellStyle name="Comma 2 4" xfId="2777" hidden="1" xr:uid="{00000000-0005-0000-0000-0000DC0A0000}"/>
    <cellStyle name="Comma 2 4" xfId="2780" hidden="1" xr:uid="{00000000-0005-0000-0000-0000DF0A0000}"/>
    <cellStyle name="Comma 2 4" xfId="2784" hidden="1" xr:uid="{00000000-0005-0000-0000-0000E30A0000}"/>
    <cellStyle name="Comma 2 4" xfId="2786" hidden="1" xr:uid="{00000000-0005-0000-0000-0000E50A0000}"/>
    <cellStyle name="Comma 2 4" xfId="2789" hidden="1" xr:uid="{00000000-0005-0000-0000-0000E80A0000}"/>
    <cellStyle name="Comma 2 4" xfId="2792" hidden="1" xr:uid="{00000000-0005-0000-0000-0000EB0A0000}"/>
    <cellStyle name="Comma 2 4" xfId="2793" hidden="1" xr:uid="{00000000-0005-0000-0000-0000EC0A0000}"/>
    <cellStyle name="Comma 2 4" xfId="2796" hidden="1" xr:uid="{00000000-0005-0000-0000-0000EF0A0000}"/>
    <cellStyle name="Comma 2 4" xfId="2798" hidden="1" xr:uid="{00000000-0005-0000-0000-0000F10A0000}"/>
    <cellStyle name="Comma 2 4" xfId="2801" hidden="1" xr:uid="{00000000-0005-0000-0000-0000F40A0000}"/>
    <cellStyle name="Comma 2 4" xfId="2804" hidden="1" xr:uid="{00000000-0005-0000-0000-0000F70A0000}"/>
    <cellStyle name="Comma 2 4" xfId="2807" hidden="1" xr:uid="{00000000-0005-0000-0000-0000FA0A0000}"/>
    <cellStyle name="Comma 2 4" xfId="2809" hidden="1" xr:uid="{00000000-0005-0000-0000-0000FC0A0000}"/>
    <cellStyle name="Comma 2 4" xfId="2812" hidden="1" xr:uid="{00000000-0005-0000-0000-0000FF0A0000}"/>
    <cellStyle name="Comma 2 4" xfId="2815" hidden="1" xr:uid="{00000000-0005-0000-0000-0000020B0000}"/>
    <cellStyle name="Comma 2 4" xfId="2816" hidden="1" xr:uid="{00000000-0005-0000-0000-0000030B0000}"/>
    <cellStyle name="Comma 2 4" xfId="2820" hidden="1" xr:uid="{00000000-0005-0000-0000-0000070B0000}"/>
    <cellStyle name="Comma 2 4" xfId="2822" hidden="1" xr:uid="{00000000-0005-0000-0000-0000090B0000}"/>
    <cellStyle name="Comma 2 4" xfId="2825" hidden="1" xr:uid="{00000000-0005-0000-0000-00000C0B0000}"/>
    <cellStyle name="Comma 2 4" xfId="2827" hidden="1" xr:uid="{00000000-0005-0000-0000-00000E0B0000}"/>
    <cellStyle name="Comma 2 4" xfId="2830" hidden="1" xr:uid="{00000000-0005-0000-0000-0000110B0000}"/>
    <cellStyle name="Comma 2 4" xfId="2833" hidden="1" xr:uid="{00000000-0005-0000-0000-0000140B0000}"/>
    <cellStyle name="Comma 2 4" xfId="2837" hidden="1" xr:uid="{00000000-0005-0000-0000-0000180B0000}"/>
    <cellStyle name="Comma 2 4" xfId="2839" hidden="1" xr:uid="{00000000-0005-0000-0000-00001A0B0000}"/>
    <cellStyle name="Comma 2 4" xfId="2842" hidden="1" xr:uid="{00000000-0005-0000-0000-00001D0B0000}"/>
    <cellStyle name="Comma 2 4" xfId="2845" hidden="1" xr:uid="{00000000-0005-0000-0000-0000200B0000}"/>
    <cellStyle name="Comma 2 4" xfId="2846" hidden="1" xr:uid="{00000000-0005-0000-0000-0000210B0000}"/>
    <cellStyle name="Comma 2 4" xfId="2849" hidden="1" xr:uid="{00000000-0005-0000-0000-0000240B0000}"/>
    <cellStyle name="Comma 2 4" xfId="2851" hidden="1" xr:uid="{00000000-0005-0000-0000-0000260B0000}"/>
    <cellStyle name="Comma 2 4" xfId="2854" hidden="1" xr:uid="{00000000-0005-0000-0000-0000290B0000}"/>
    <cellStyle name="Comma 2 4" xfId="2857" hidden="1" xr:uid="{00000000-0005-0000-0000-00002C0B0000}"/>
    <cellStyle name="Comma 2 4" xfId="2859" hidden="1" xr:uid="{00000000-0005-0000-0000-00002E0B0000}"/>
    <cellStyle name="Comma 2 4" xfId="2861" hidden="1" xr:uid="{00000000-0005-0000-0000-0000300B0000}"/>
    <cellStyle name="Comma 2 4" xfId="2864" hidden="1" xr:uid="{00000000-0005-0000-0000-0000330B0000}"/>
    <cellStyle name="Comma 2 4" xfId="2867" hidden="1" xr:uid="{00000000-0005-0000-0000-0000360B0000}"/>
    <cellStyle name="Comma 2 4" xfId="2868" hidden="1" xr:uid="{00000000-0005-0000-0000-0000370B0000}"/>
    <cellStyle name="Comma 2 4" xfId="2871" hidden="1" xr:uid="{00000000-0005-0000-0000-00003A0B0000}"/>
    <cellStyle name="Comma 2 4" xfId="2873" hidden="1" xr:uid="{00000000-0005-0000-0000-00003C0B0000}"/>
    <cellStyle name="Comma 2 4" xfId="2876" hidden="1" xr:uid="{00000000-0005-0000-0000-00003F0B0000}"/>
    <cellStyle name="Comma 2 4" xfId="2878" hidden="1" xr:uid="{00000000-0005-0000-0000-0000410B0000}"/>
    <cellStyle name="Comma 2 4" xfId="2881" hidden="1" xr:uid="{00000000-0005-0000-0000-0000440B0000}"/>
    <cellStyle name="Comma 2 4" xfId="2884" hidden="1" xr:uid="{00000000-0005-0000-0000-0000470B0000}"/>
    <cellStyle name="Comma 2 4" xfId="2888" hidden="1" xr:uid="{00000000-0005-0000-0000-00004B0B0000}"/>
    <cellStyle name="Comma 2 4" xfId="2890" hidden="1" xr:uid="{00000000-0005-0000-0000-00004D0B0000}"/>
    <cellStyle name="Comma 2 4" xfId="2893" hidden="1" xr:uid="{00000000-0005-0000-0000-0000500B0000}"/>
    <cellStyle name="Comma 2 4" xfId="2896" hidden="1" xr:uid="{00000000-0005-0000-0000-0000530B0000}"/>
    <cellStyle name="Comma 2 4" xfId="2897" hidden="1" xr:uid="{00000000-0005-0000-0000-0000540B0000}"/>
    <cellStyle name="Comma 2 4" xfId="2900" hidden="1" xr:uid="{00000000-0005-0000-0000-0000570B0000}"/>
    <cellStyle name="Comma 2 4" xfId="2902" hidden="1" xr:uid="{00000000-0005-0000-0000-0000590B0000}"/>
    <cellStyle name="Comma 2 4" xfId="2905" hidden="1" xr:uid="{00000000-0005-0000-0000-00005C0B0000}"/>
    <cellStyle name="Comma 2 4" xfId="2908" hidden="1" xr:uid="{00000000-0005-0000-0000-00005F0B0000}"/>
    <cellStyle name="Comma 2 4" xfId="2911" hidden="1" xr:uid="{00000000-0005-0000-0000-0000620B0000}"/>
    <cellStyle name="Comma 2 4" xfId="2913" hidden="1" xr:uid="{00000000-0005-0000-0000-0000640B0000}"/>
    <cellStyle name="Comma 2 4" xfId="2916" hidden="1" xr:uid="{00000000-0005-0000-0000-0000670B0000}"/>
    <cellStyle name="Comma 2 4" xfId="2919" hidden="1" xr:uid="{00000000-0005-0000-0000-00006A0B0000}"/>
    <cellStyle name="Comma 2 4" xfId="2920" hidden="1" xr:uid="{00000000-0005-0000-0000-00006B0B0000}"/>
    <cellStyle name="Comma 2 4" xfId="2923" hidden="1" xr:uid="{00000000-0005-0000-0000-00006E0B0000}"/>
    <cellStyle name="Comma 2 4" xfId="2925" hidden="1" xr:uid="{00000000-0005-0000-0000-0000700B0000}"/>
    <cellStyle name="Comma 2 4" xfId="2928" hidden="1" xr:uid="{00000000-0005-0000-0000-0000730B0000}"/>
    <cellStyle name="Comma 2 4" xfId="2930" hidden="1" xr:uid="{00000000-0005-0000-0000-0000750B0000}"/>
    <cellStyle name="Comma 2 4" xfId="2933" hidden="1" xr:uid="{00000000-0005-0000-0000-0000780B0000}"/>
    <cellStyle name="Comma 2 4" xfId="2936" hidden="1" xr:uid="{00000000-0005-0000-0000-00007B0B0000}"/>
    <cellStyle name="Comma 2 4" xfId="2939" hidden="1" xr:uid="{00000000-0005-0000-0000-00007E0B0000}"/>
    <cellStyle name="Comma 2 4" xfId="2941" hidden="1" xr:uid="{00000000-0005-0000-0000-0000800B0000}"/>
    <cellStyle name="Comma 2 4" xfId="2944" hidden="1" xr:uid="{00000000-0005-0000-0000-0000830B0000}"/>
    <cellStyle name="Comma 2 4" xfId="2947" hidden="1" xr:uid="{00000000-0005-0000-0000-0000860B0000}"/>
    <cellStyle name="Comma 2 4" xfId="2948" hidden="1" xr:uid="{00000000-0005-0000-0000-0000870B0000}"/>
    <cellStyle name="Comma 2 4" xfId="2951" hidden="1" xr:uid="{00000000-0005-0000-0000-00008A0B0000}"/>
    <cellStyle name="Comma 2 4" xfId="2953" hidden="1" xr:uid="{00000000-0005-0000-0000-00008C0B0000}"/>
    <cellStyle name="Comma 2 4" xfId="2956" hidden="1" xr:uid="{00000000-0005-0000-0000-00008F0B0000}"/>
    <cellStyle name="Comma 2 4" xfId="2966" hidden="1" xr:uid="{00000000-0005-0000-0000-0000990B0000}"/>
    <cellStyle name="Comma 2 4" xfId="2968" hidden="1" xr:uid="{00000000-0005-0000-0000-00009B0B0000}"/>
    <cellStyle name="Comma 2 4" xfId="2969" hidden="1" xr:uid="{00000000-0005-0000-0000-00009C0B0000}"/>
    <cellStyle name="Comma 2 4" xfId="2973" hidden="1" xr:uid="{00000000-0005-0000-0000-0000A00B0000}"/>
    <cellStyle name="Comma 2 4" xfId="2975" hidden="1" xr:uid="{00000000-0005-0000-0000-0000A20B0000}"/>
    <cellStyle name="Comma 2 4" xfId="2977" hidden="1" xr:uid="{00000000-0005-0000-0000-0000A40B0000}"/>
    <cellStyle name="Comma 2 4" xfId="2980" hidden="1" xr:uid="{00000000-0005-0000-0000-0000A70B0000}"/>
    <cellStyle name="Comma 2 4" xfId="2983" hidden="1" xr:uid="{00000000-0005-0000-0000-0000AA0B0000}"/>
    <cellStyle name="Comma 2 4" xfId="2985" hidden="1" xr:uid="{00000000-0005-0000-0000-0000AC0B0000}"/>
    <cellStyle name="Comma 2 4" xfId="2987" hidden="1" xr:uid="{00000000-0005-0000-0000-0000AE0B0000}"/>
    <cellStyle name="Comma 2 4" xfId="2990" hidden="1" xr:uid="{00000000-0005-0000-0000-0000B10B0000}"/>
    <cellStyle name="Comma 2 4" xfId="2993" hidden="1" xr:uid="{00000000-0005-0000-0000-0000B40B0000}"/>
    <cellStyle name="Comma 2 4" xfId="2994" hidden="1" xr:uid="{00000000-0005-0000-0000-0000B50B0000}"/>
    <cellStyle name="Comma 2 4" xfId="2996" hidden="1" xr:uid="{00000000-0005-0000-0000-0000B70B0000}"/>
    <cellStyle name="Comma 2 4" xfId="2997" hidden="1" xr:uid="{00000000-0005-0000-0000-0000B80B0000}"/>
    <cellStyle name="Comma 2 4" xfId="3001" hidden="1" xr:uid="{00000000-0005-0000-0000-0000BC0B0000}"/>
    <cellStyle name="Comma 2 4" xfId="3005" hidden="1" xr:uid="{00000000-0005-0000-0000-0000C00B0000}"/>
    <cellStyle name="Comma 2 4" xfId="3006" hidden="1" xr:uid="{00000000-0005-0000-0000-0000C10B0000}"/>
    <cellStyle name="Comma 2 4" xfId="3010" hidden="1" xr:uid="{00000000-0005-0000-0000-0000C50B0000}"/>
    <cellStyle name="Comma 2 4" xfId="3012" hidden="1" xr:uid="{00000000-0005-0000-0000-0000C70B0000}"/>
    <cellStyle name="Comma 2 4" xfId="3014" hidden="1" xr:uid="{00000000-0005-0000-0000-0000C90B0000}"/>
    <cellStyle name="Comma 2 4" xfId="3019" hidden="1" xr:uid="{00000000-0005-0000-0000-0000CE0B0000}"/>
    <cellStyle name="Comma 2 4" xfId="3020" hidden="1" xr:uid="{00000000-0005-0000-0000-0000CF0B0000}"/>
    <cellStyle name="Comma 2 4" xfId="3024" hidden="1" xr:uid="{00000000-0005-0000-0000-0000D30B0000}"/>
    <cellStyle name="Comma 2 4" xfId="3028" hidden="1" xr:uid="{00000000-0005-0000-0000-0000D70B0000}"/>
    <cellStyle name="Comma 2 4" xfId="3030" hidden="1" xr:uid="{00000000-0005-0000-0000-0000D90B0000}"/>
    <cellStyle name="Comma 2 4" xfId="3031" hidden="1" xr:uid="{00000000-0005-0000-0000-0000DA0B0000}"/>
    <cellStyle name="Comma 2 4" xfId="3035" hidden="1" xr:uid="{00000000-0005-0000-0000-0000DE0B0000}"/>
    <cellStyle name="Comma 2 4" xfId="3039" hidden="1" xr:uid="{00000000-0005-0000-0000-0000E20B0000}"/>
    <cellStyle name="Comma 2 4" xfId="3040" hidden="1" xr:uid="{00000000-0005-0000-0000-0000E30B0000}"/>
    <cellStyle name="Comma 2 4" xfId="3044" hidden="1" xr:uid="{00000000-0005-0000-0000-0000E70B0000}"/>
    <cellStyle name="Comma 2 4" xfId="3046" hidden="1" xr:uid="{00000000-0005-0000-0000-0000E90B0000}"/>
    <cellStyle name="Comma 2 4" xfId="3048" hidden="1" xr:uid="{00000000-0005-0000-0000-0000EB0B0000}"/>
    <cellStyle name="Comma 2 4" xfId="3049" hidden="1" xr:uid="{00000000-0005-0000-0000-0000EC0B0000}"/>
    <cellStyle name="Comma 2 4" xfId="3054" hidden="1" xr:uid="{00000000-0005-0000-0000-0000F10B0000}"/>
    <cellStyle name="Comma 2 4" xfId="3055" hidden="1" xr:uid="{00000000-0005-0000-0000-0000F20B0000}"/>
    <cellStyle name="Comma 2 4" xfId="3056" hidden="1" xr:uid="{00000000-0005-0000-0000-0000F30B0000}"/>
    <cellStyle name="Comma 2 4" xfId="3061" hidden="1" xr:uid="{00000000-0005-0000-0000-0000F80B0000}"/>
    <cellStyle name="Comma 2 4" xfId="3063" hidden="1" xr:uid="{00000000-0005-0000-0000-0000FA0B0000}"/>
    <cellStyle name="Comma 2 4" xfId="3064" hidden="1" xr:uid="{00000000-0005-0000-0000-0000FB0B0000}"/>
    <cellStyle name="Comma 2 4" xfId="3068" hidden="1" xr:uid="{00000000-0005-0000-0000-0000FF0B0000}"/>
    <cellStyle name="Comma 2 4" xfId="3069" hidden="1" xr:uid="{00000000-0005-0000-0000-0000000C0000}"/>
    <cellStyle name="Comma 2 4" xfId="3073" hidden="1" xr:uid="{00000000-0005-0000-0000-0000040C0000}"/>
    <cellStyle name="Comma 2 4" xfId="3075" hidden="1" xr:uid="{00000000-0005-0000-0000-0000060C0000}"/>
    <cellStyle name="Comma 2 4" xfId="3077" hidden="1" xr:uid="{00000000-0005-0000-0000-0000080C0000}"/>
    <cellStyle name="Comma 2 4" xfId="3080" hidden="1" xr:uid="{00000000-0005-0000-0000-00000B0C0000}"/>
    <cellStyle name="Comma 2 4" xfId="3081" hidden="1" xr:uid="{00000000-0005-0000-0000-00000C0C0000}"/>
    <cellStyle name="Comma 2 4" xfId="3082" hidden="1" xr:uid="{00000000-0005-0000-0000-00000D0C0000}"/>
    <cellStyle name="Comma 2 4" xfId="3088" hidden="1" xr:uid="{00000000-0005-0000-0000-0000130C0000}"/>
    <cellStyle name="Comma 2 4" xfId="3089" hidden="1" xr:uid="{00000000-0005-0000-0000-0000140C0000}"/>
    <cellStyle name="Comma 2 4" xfId="3093" hidden="1" xr:uid="{00000000-0005-0000-0000-0000180C0000}"/>
    <cellStyle name="Comma 2 4" xfId="3095" hidden="1" xr:uid="{00000000-0005-0000-0000-00001A0C0000}"/>
    <cellStyle name="Comma 2 4" xfId="3097" hidden="1" xr:uid="{00000000-0005-0000-0000-00001C0C0000}"/>
    <cellStyle name="Comma 2 4" xfId="3101" hidden="1" xr:uid="{00000000-0005-0000-0000-0000200C0000}"/>
    <cellStyle name="Comma 2 4" xfId="3103" hidden="1" xr:uid="{00000000-0005-0000-0000-0000220C0000}"/>
    <cellStyle name="Comma 2 4" xfId="3104" hidden="1" xr:uid="{00000000-0005-0000-0000-0000230C0000}"/>
    <cellStyle name="Comma 2 4" xfId="3108" hidden="1" xr:uid="{00000000-0005-0000-0000-0000270C0000}"/>
    <cellStyle name="Comma 2 4" xfId="3112" hidden="1" xr:uid="{00000000-0005-0000-0000-00002B0C0000}"/>
    <cellStyle name="Comma 2 4" xfId="3114" hidden="1" xr:uid="{00000000-0005-0000-0000-00002D0C0000}"/>
    <cellStyle name="Comma 2 4" xfId="3116" hidden="1" xr:uid="{00000000-0005-0000-0000-00002F0C0000}"/>
    <cellStyle name="Comma 2 4" xfId="3120" hidden="1" xr:uid="{00000000-0005-0000-0000-0000330C0000}"/>
    <cellStyle name="Comma 2 4" xfId="3122" hidden="1" xr:uid="{00000000-0005-0000-0000-0000350C0000}"/>
    <cellStyle name="Comma 2 4" xfId="3123" hidden="1" xr:uid="{00000000-0005-0000-0000-0000360C0000}"/>
    <cellStyle name="Comma 2 4" xfId="3127" hidden="1" xr:uid="{00000000-0005-0000-0000-00003A0C0000}"/>
    <cellStyle name="Comma 2 4" xfId="3129" hidden="1" xr:uid="{00000000-0005-0000-0000-00003C0C0000}"/>
    <cellStyle name="Comma 2 4" xfId="3131" hidden="1" xr:uid="{00000000-0005-0000-0000-00003E0C0000}"/>
    <cellStyle name="Comma 2 4" xfId="3134" hidden="1" xr:uid="{00000000-0005-0000-0000-0000410C0000}"/>
    <cellStyle name="Comma 2 4" xfId="3137" hidden="1" xr:uid="{00000000-0005-0000-0000-0000440C0000}"/>
    <cellStyle name="Comma 2 4" xfId="3138" hidden="1" xr:uid="{00000000-0005-0000-0000-0000450C0000}"/>
    <cellStyle name="Comma 2 4" xfId="3142" hidden="1" xr:uid="{00000000-0005-0000-0000-0000490C0000}"/>
    <cellStyle name="Comma 2 4" xfId="3144" hidden="1" xr:uid="{00000000-0005-0000-0000-00004B0C0000}"/>
    <cellStyle name="Comma 2 4" xfId="3147" hidden="1" xr:uid="{00000000-0005-0000-0000-00004E0C0000}"/>
    <cellStyle name="Comma 2 4" xfId="3148" hidden="1" xr:uid="{00000000-0005-0000-0000-00004F0C0000}"/>
    <cellStyle name="Comma 2 4" xfId="3150" hidden="1" xr:uid="{00000000-0005-0000-0000-0000510C0000}"/>
    <cellStyle name="Comma 2 4" xfId="3151" hidden="1" xr:uid="{00000000-0005-0000-0000-0000520C0000}"/>
    <cellStyle name="Comma 2 4" xfId="3155" hidden="1" xr:uid="{00000000-0005-0000-0000-0000560C0000}"/>
    <cellStyle name="Comma 2 4" xfId="3159" hidden="1" xr:uid="{00000000-0005-0000-0000-00005A0C0000}"/>
    <cellStyle name="Comma 2 4" xfId="3160" hidden="1" xr:uid="{00000000-0005-0000-0000-00005B0C0000}"/>
    <cellStyle name="Comma 2 4" xfId="3164" hidden="1" xr:uid="{00000000-0005-0000-0000-00005F0C0000}"/>
    <cellStyle name="Comma 2 4" xfId="3166" hidden="1" xr:uid="{00000000-0005-0000-0000-0000610C0000}"/>
    <cellStyle name="Comma 2 4" xfId="3168" hidden="1" xr:uid="{00000000-0005-0000-0000-0000630C0000}"/>
    <cellStyle name="Comma 2 4" xfId="3173" hidden="1" xr:uid="{00000000-0005-0000-0000-0000680C0000}"/>
    <cellStyle name="Comma 2 4" xfId="3174" hidden="1" xr:uid="{00000000-0005-0000-0000-0000690C0000}"/>
    <cellStyle name="Comma 2 4" xfId="3178" hidden="1" xr:uid="{00000000-0005-0000-0000-00006D0C0000}"/>
    <cellStyle name="Comma 2 4" xfId="3184" hidden="1" xr:uid="{00000000-0005-0000-0000-0000730C0000}"/>
    <cellStyle name="Comma 2 4" xfId="3186" hidden="1" xr:uid="{00000000-0005-0000-0000-0000750C0000}"/>
    <cellStyle name="Comma 2 4" xfId="3187" hidden="1" xr:uid="{00000000-0005-0000-0000-0000760C0000}"/>
    <cellStyle name="Comma 2 4" xfId="3191" hidden="1" xr:uid="{00000000-0005-0000-0000-00007A0C0000}"/>
    <cellStyle name="Comma 2 4" xfId="3195" hidden="1" xr:uid="{00000000-0005-0000-0000-00007E0C0000}"/>
    <cellStyle name="Comma 2 4" xfId="3196" hidden="1" xr:uid="{00000000-0005-0000-0000-00007F0C0000}"/>
    <cellStyle name="Comma 2 4" xfId="3200" hidden="1" xr:uid="{00000000-0005-0000-0000-0000830C0000}"/>
    <cellStyle name="Comma 2 4" xfId="3202" hidden="1" xr:uid="{00000000-0005-0000-0000-0000850C0000}"/>
    <cellStyle name="Comma 2 4" xfId="3204" hidden="1" xr:uid="{00000000-0005-0000-0000-0000870C0000}"/>
    <cellStyle name="Comma 2 4" xfId="3206" hidden="1" xr:uid="{00000000-0005-0000-0000-0000890C0000}"/>
    <cellStyle name="Comma 2 4" xfId="3209" hidden="1" xr:uid="{00000000-0005-0000-0000-00008C0C0000}"/>
    <cellStyle name="Comma 2 4" xfId="3211" hidden="1" xr:uid="{00000000-0005-0000-0000-00008E0C0000}"/>
    <cellStyle name="Comma 2 4" xfId="3213" hidden="1" xr:uid="{00000000-0005-0000-0000-0000900C0000}"/>
    <cellStyle name="Comma 2 4" xfId="3217" hidden="1" xr:uid="{00000000-0005-0000-0000-0000940C0000}"/>
    <cellStyle name="Comma 2 4" xfId="3219" hidden="1" xr:uid="{00000000-0005-0000-0000-0000960C0000}"/>
    <cellStyle name="Comma 2 4" xfId="3221" hidden="1" xr:uid="{00000000-0005-0000-0000-0000980C0000}"/>
    <cellStyle name="Comma 2 4" xfId="3224" hidden="1" xr:uid="{00000000-0005-0000-0000-00009B0C0000}"/>
    <cellStyle name="Comma 2 4" xfId="3226" hidden="1" xr:uid="{00000000-0005-0000-0000-00009D0C0000}"/>
    <cellStyle name="Comma 2 4" xfId="3228" hidden="1" xr:uid="{00000000-0005-0000-0000-00009F0C0000}"/>
    <cellStyle name="Comma 2 4" xfId="3231" hidden="1" xr:uid="{00000000-0005-0000-0000-0000A20C0000}"/>
    <cellStyle name="Comma 2 4" xfId="3233" hidden="1" xr:uid="{00000000-0005-0000-0000-0000A40C0000}"/>
    <cellStyle name="Comma 2 4" xfId="3235" hidden="1" xr:uid="{00000000-0005-0000-0000-0000A60C0000}"/>
    <cellStyle name="Comma 2 4" xfId="3237" hidden="1" xr:uid="{00000000-0005-0000-0000-0000A80C0000}"/>
    <cellStyle name="Comma 2 4" xfId="3239" hidden="1" xr:uid="{00000000-0005-0000-0000-0000AA0C0000}"/>
    <cellStyle name="Comma 2 4" xfId="3244" hidden="1" xr:uid="{00000000-0005-0000-0000-0000AF0C0000}"/>
    <cellStyle name="Comma 2 4" xfId="3246" hidden="1" xr:uid="{00000000-0005-0000-0000-0000B10C0000}"/>
    <cellStyle name="Comma 2 4" xfId="3248" hidden="1" xr:uid="{00000000-0005-0000-0000-0000B30C0000}"/>
    <cellStyle name="Comma 2 4" xfId="3251" hidden="1" xr:uid="{00000000-0005-0000-0000-0000B60C0000}"/>
    <cellStyle name="Comma 2 4" xfId="3254" hidden="1" xr:uid="{00000000-0005-0000-0000-0000B90C0000}"/>
    <cellStyle name="Comma 2 4" xfId="3256" hidden="1" xr:uid="{00000000-0005-0000-0000-0000BB0C0000}"/>
    <cellStyle name="Comma 2 4" xfId="3259" hidden="1" xr:uid="{00000000-0005-0000-0000-0000BE0C0000}"/>
    <cellStyle name="Comma 2 4" xfId="3261" hidden="1" xr:uid="{00000000-0005-0000-0000-0000C00C0000}"/>
    <cellStyle name="Comma 2 4" xfId="3263" hidden="1" xr:uid="{00000000-0005-0000-0000-0000C20C0000}"/>
    <cellStyle name="Comma 2 4" xfId="3265" hidden="1" xr:uid="{00000000-0005-0000-0000-0000C40C0000}"/>
    <cellStyle name="Comma 2 4" xfId="3267" hidden="1" xr:uid="{00000000-0005-0000-0000-0000C60C0000}"/>
    <cellStyle name="Comma 2 4" xfId="3272" hidden="1" xr:uid="{00000000-0005-0000-0000-0000CB0C0000}"/>
    <cellStyle name="Comma 2 4" xfId="3274" hidden="1" xr:uid="{00000000-0005-0000-0000-0000CD0C0000}"/>
    <cellStyle name="Comma 2 4" xfId="3275" hidden="1" xr:uid="{00000000-0005-0000-0000-0000CE0C0000}"/>
    <cellStyle name="Comma 2 4" xfId="3276" hidden="1" xr:uid="{00000000-0005-0000-0000-0000CF0C0000}"/>
    <cellStyle name="Comma 2 4" xfId="3282" hidden="1" xr:uid="{00000000-0005-0000-0000-0000D50C0000}"/>
    <cellStyle name="Comma 2 4" xfId="3284" hidden="1" xr:uid="{00000000-0005-0000-0000-0000D70C0000}"/>
    <cellStyle name="Comma 2 4" xfId="3285" hidden="1" xr:uid="{00000000-0005-0000-0000-0000D80C0000}"/>
    <cellStyle name="Comma 2 4" xfId="3289" hidden="1" xr:uid="{00000000-0005-0000-0000-0000DC0C0000}"/>
    <cellStyle name="Comma 2 4" xfId="3290" hidden="1" xr:uid="{00000000-0005-0000-0000-0000DD0C0000}"/>
    <cellStyle name="Comma 2 4" xfId="3292" hidden="1" xr:uid="{00000000-0005-0000-0000-0000DF0C0000}"/>
    <cellStyle name="Comma 2 4" xfId="3297" hidden="1" xr:uid="{00000000-0005-0000-0000-0000E40C0000}"/>
    <cellStyle name="Comma 2 4" xfId="3298" hidden="1" xr:uid="{00000000-0005-0000-0000-0000E50C0000}"/>
    <cellStyle name="Comma 2 4" xfId="3300" hidden="1" xr:uid="{00000000-0005-0000-0000-0000E70C0000}"/>
    <cellStyle name="Comma 2 4" xfId="3302" hidden="1" xr:uid="{00000000-0005-0000-0000-0000E90C0000}"/>
    <cellStyle name="Comma 2 4" xfId="3303" hidden="1" xr:uid="{00000000-0005-0000-0000-0000EA0C0000}"/>
    <cellStyle name="Comma 2 4" xfId="3304" hidden="1" xr:uid="{00000000-0005-0000-0000-0000EB0C0000}"/>
    <cellStyle name="Comma 2 4" xfId="3311" hidden="1" xr:uid="{00000000-0005-0000-0000-0000F20C0000}"/>
    <cellStyle name="Comma 2 4" xfId="3312" hidden="1" xr:uid="{00000000-0005-0000-0000-0000F30C0000}"/>
    <cellStyle name="Comma 2 4" xfId="3313" hidden="1" xr:uid="{00000000-0005-0000-0000-0000F40C0000}"/>
    <cellStyle name="Comma 2 4" xfId="3319" hidden="1" xr:uid="{00000000-0005-0000-0000-0000FA0C0000}"/>
    <cellStyle name="Comma 2 4" xfId="3321" hidden="1" xr:uid="{00000000-0005-0000-0000-0000FC0C0000}"/>
    <cellStyle name="Comma 2 4" xfId="3322" hidden="1" xr:uid="{00000000-0005-0000-0000-0000FD0C0000}"/>
    <cellStyle name="Comma 2 4" xfId="3326" hidden="1" xr:uid="{00000000-0005-0000-0000-0000010D0000}"/>
    <cellStyle name="Comma 2 4" xfId="3328" hidden="1" xr:uid="{00000000-0005-0000-0000-0000030D0000}"/>
    <cellStyle name="Comma 2 4" xfId="3333" hidden="1" xr:uid="{00000000-0005-0000-0000-0000080D0000}"/>
    <cellStyle name="Comma 2 4" xfId="3338" hidden="1" xr:uid="{00000000-0005-0000-0000-00000D0D0000}"/>
    <cellStyle name="Comma 2 4" xfId="3339" hidden="1" xr:uid="{00000000-0005-0000-0000-00000E0D0000}"/>
    <cellStyle name="Comma 2 4" xfId="3341" hidden="1" xr:uid="{00000000-0005-0000-0000-0000100D0000}"/>
    <cellStyle name="Comma 2 4" xfId="3346" hidden="1" xr:uid="{00000000-0005-0000-0000-0000150D0000}"/>
    <cellStyle name="Comma 2 4" xfId="3348" hidden="1" xr:uid="{00000000-0005-0000-0000-0000170D0000}"/>
    <cellStyle name="Comma 2 4" xfId="3350" hidden="1" xr:uid="{00000000-0005-0000-0000-0000190D0000}"/>
    <cellStyle name="Comma 2 4" xfId="3355" hidden="1" xr:uid="{00000000-0005-0000-0000-00001E0D0000}"/>
    <cellStyle name="Comma 2 4" xfId="3356" hidden="1" xr:uid="{00000000-0005-0000-0000-00001F0D0000}"/>
    <cellStyle name="Comma 2 4" xfId="3358" hidden="1" xr:uid="{00000000-0005-0000-0000-0000210D0000}"/>
    <cellStyle name="Comma 2 4" xfId="3361" hidden="1" xr:uid="{00000000-0005-0000-0000-0000240D0000}"/>
    <cellStyle name="Comma 2 4" xfId="3363" hidden="1" xr:uid="{00000000-0005-0000-0000-0000260D0000}"/>
    <cellStyle name="Comma 2 4" xfId="3364" hidden="1" xr:uid="{00000000-0005-0000-0000-0000270D0000}"/>
    <cellStyle name="Comma 2 4" xfId="3368" hidden="1" xr:uid="{00000000-0005-0000-0000-00002B0D0000}"/>
    <cellStyle name="Comma 2 4" xfId="3370" hidden="1" xr:uid="{00000000-0005-0000-0000-00002D0D0000}"/>
    <cellStyle name="Comma 2 4" xfId="3372" hidden="1" xr:uid="{00000000-0005-0000-0000-00002F0D0000}"/>
    <cellStyle name="Comma 2 4" xfId="3376" hidden="1" xr:uid="{00000000-0005-0000-0000-0000330D0000}"/>
    <cellStyle name="Comma 2 4" xfId="3377" hidden="1" xr:uid="{00000000-0005-0000-0000-0000340D0000}"/>
    <cellStyle name="Comma 2 4" xfId="3380" hidden="1" xr:uid="{00000000-0005-0000-0000-0000370D0000}"/>
    <cellStyle name="Comma 2 4" xfId="3386" hidden="1" xr:uid="{00000000-0005-0000-0000-00003D0D0000}"/>
    <cellStyle name="Comma 2 4" xfId="3387" hidden="1" xr:uid="{00000000-0005-0000-0000-00003E0D0000}"/>
    <cellStyle name="Comma 2 4" xfId="3389" hidden="1" xr:uid="{00000000-0005-0000-0000-0000400D0000}"/>
    <cellStyle name="Comma 2 4" xfId="3391" hidden="1" xr:uid="{00000000-0005-0000-0000-0000420D0000}"/>
    <cellStyle name="Comma 2 4" xfId="3392" hidden="1" xr:uid="{00000000-0005-0000-0000-0000430D0000}"/>
    <cellStyle name="Comma 2 4" xfId="3396" hidden="1" xr:uid="{00000000-0005-0000-0000-0000470D0000}"/>
    <cellStyle name="Comma 2 4" xfId="3400" hidden="1" xr:uid="{00000000-0005-0000-0000-00004B0D0000}"/>
    <cellStyle name="Comma 2 4" xfId="3401" hidden="1" xr:uid="{00000000-0005-0000-0000-00004C0D0000}"/>
    <cellStyle name="Comma 2 4" xfId="3405" hidden="1" xr:uid="{00000000-0005-0000-0000-0000500D0000}"/>
    <cellStyle name="Comma 2 4" xfId="3407" hidden="1" xr:uid="{00000000-0005-0000-0000-0000520D0000}"/>
    <cellStyle name="Comma 2 4" xfId="3410" hidden="1" xr:uid="{00000000-0005-0000-0000-0000550D0000}"/>
    <cellStyle name="Comma 2 4" xfId="3412" hidden="1" xr:uid="{00000000-0005-0000-0000-0000570D0000}"/>
    <cellStyle name="Comma 2 4" xfId="3415" hidden="1" xr:uid="{00000000-0005-0000-0000-00005A0D0000}"/>
    <cellStyle name="Comma 2 4" xfId="3416" hidden="1" xr:uid="{00000000-0005-0000-0000-00005B0D0000}"/>
    <cellStyle name="Comma 2 4" xfId="3420" hidden="1" xr:uid="{00000000-0005-0000-0000-00005F0D0000}"/>
    <cellStyle name="Comma 2 4" xfId="3424" hidden="1" xr:uid="{00000000-0005-0000-0000-0000630D0000}"/>
    <cellStyle name="Comma 2 4" xfId="3426" hidden="1" xr:uid="{00000000-0005-0000-0000-0000650D0000}"/>
    <cellStyle name="Comma 2 4" xfId="3428" hidden="1" xr:uid="{00000000-0005-0000-0000-0000670D0000}"/>
    <cellStyle name="Comma 2 4" xfId="3432" hidden="1" xr:uid="{00000000-0005-0000-0000-00006B0D0000}"/>
    <cellStyle name="Comma 2 4" xfId="3434" hidden="1" xr:uid="{00000000-0005-0000-0000-00006D0D0000}"/>
    <cellStyle name="Comma 2 4" xfId="3436" hidden="1" xr:uid="{00000000-0005-0000-0000-00006F0D0000}"/>
    <cellStyle name="Comma 2 4" xfId="3439" hidden="1" xr:uid="{00000000-0005-0000-0000-0000720D0000}"/>
    <cellStyle name="Comma 2 4" xfId="3441" hidden="1" xr:uid="{00000000-0005-0000-0000-0000740D0000}"/>
    <cellStyle name="Comma 2 4" xfId="3443" hidden="1" xr:uid="{00000000-0005-0000-0000-0000760D0000}"/>
    <cellStyle name="Comma 2 4" xfId="3446" hidden="1" xr:uid="{00000000-0005-0000-0000-0000790D0000}"/>
    <cellStyle name="Comma 2 4" xfId="3449" hidden="1" xr:uid="{00000000-0005-0000-0000-00007C0D0000}"/>
    <cellStyle name="Comma 2 4" xfId="3452" hidden="1" xr:uid="{00000000-0005-0000-0000-00007F0D0000}"/>
    <cellStyle name="Comma 2 4" xfId="3453" hidden="1" xr:uid="{00000000-0005-0000-0000-0000800D0000}"/>
    <cellStyle name="Comma 2 4" xfId="3456" hidden="1" xr:uid="{00000000-0005-0000-0000-0000830D0000}"/>
    <cellStyle name="Comma 2 4" xfId="3459" hidden="1" xr:uid="{00000000-0005-0000-0000-0000860D0000}"/>
    <cellStyle name="Comma 2 4" xfId="3460" hidden="1" xr:uid="{00000000-0005-0000-0000-0000870D0000}"/>
    <cellStyle name="Comma 2 4" xfId="3461" hidden="1" xr:uid="{00000000-0005-0000-0000-0000880D0000}"/>
    <cellStyle name="Comma 2 4" xfId="3464" hidden="1" xr:uid="{00000000-0005-0000-0000-00008B0D0000}"/>
    <cellStyle name="Comma 2 4" xfId="3468" hidden="1" xr:uid="{00000000-0005-0000-0000-00008F0D0000}"/>
    <cellStyle name="Comma 2 4" xfId="3470" hidden="1" xr:uid="{00000000-0005-0000-0000-0000910D0000}"/>
    <cellStyle name="Comma 2 4" xfId="3473" hidden="1" xr:uid="{00000000-0005-0000-0000-0000940D0000}"/>
    <cellStyle name="Comma 2 4" xfId="3477" hidden="1" xr:uid="{00000000-0005-0000-0000-0000980D0000}"/>
    <cellStyle name="Comma 2 4" xfId="3478" hidden="1" xr:uid="{00000000-0005-0000-0000-0000990D0000}"/>
    <cellStyle name="Comma 2 4" xfId="3480" hidden="1" xr:uid="{00000000-0005-0000-0000-00009B0D0000}"/>
    <cellStyle name="Comma 2 4" xfId="3485" hidden="1" xr:uid="{00000000-0005-0000-0000-0000A00D0000}"/>
    <cellStyle name="Comma 2 4" xfId="3487" hidden="1" xr:uid="{00000000-0005-0000-0000-0000A20D0000}"/>
    <cellStyle name="Comma 2 4" xfId="3490" hidden="1" xr:uid="{00000000-0005-0000-0000-0000A50D0000}"/>
    <cellStyle name="Comma 2 4" xfId="3496" hidden="1" xr:uid="{00000000-0005-0000-0000-0000AB0D0000}"/>
    <cellStyle name="Comma 2 4" xfId="3498" hidden="1" xr:uid="{00000000-0005-0000-0000-0000AD0D0000}"/>
    <cellStyle name="Comma 2 4" xfId="3500" hidden="1" xr:uid="{00000000-0005-0000-0000-0000AF0D0000}"/>
    <cellStyle name="Comma 2 4" xfId="3504" hidden="1" xr:uid="{00000000-0005-0000-0000-0000B30D0000}"/>
    <cellStyle name="Comma 2 4" xfId="3506" hidden="1" xr:uid="{00000000-0005-0000-0000-0000B50D0000}"/>
    <cellStyle name="Comma 2 4" xfId="3509" hidden="1" xr:uid="{00000000-0005-0000-0000-0000B80D0000}"/>
    <cellStyle name="Comma 2 4" xfId="3512" hidden="1" xr:uid="{00000000-0005-0000-0000-0000BB0D0000}"/>
    <cellStyle name="Comma 2 4" xfId="3514" hidden="1" xr:uid="{00000000-0005-0000-0000-0000BD0D0000}"/>
    <cellStyle name="Comma 2 4" xfId="3516" hidden="1" xr:uid="{00000000-0005-0000-0000-0000BF0D0000}"/>
    <cellStyle name="Comma 2 4" xfId="3518" hidden="1" xr:uid="{00000000-0005-0000-0000-0000C10D0000}"/>
    <cellStyle name="Comma 2 4" xfId="3521" hidden="1" xr:uid="{00000000-0005-0000-0000-0000C40D0000}"/>
    <cellStyle name="Comma 2 4" xfId="3524" hidden="1" xr:uid="{00000000-0005-0000-0000-0000C70D0000}"/>
    <cellStyle name="Comma 2 4" xfId="3525" hidden="1" xr:uid="{00000000-0005-0000-0000-0000C80D0000}"/>
    <cellStyle name="Comma 2 4" xfId="3528" hidden="1" xr:uid="{00000000-0005-0000-0000-0000CB0D0000}"/>
    <cellStyle name="Comma 2 4" xfId="3532" hidden="1" xr:uid="{00000000-0005-0000-0000-0000CF0D0000}"/>
    <cellStyle name="Comma 2 4" xfId="3533" hidden="1" xr:uid="{00000000-0005-0000-0000-0000D00D0000}"/>
    <cellStyle name="Comma 2 4" xfId="3536" hidden="1" xr:uid="{00000000-0005-0000-0000-0000D30D0000}"/>
    <cellStyle name="Comma 2 4" xfId="3539" hidden="1" xr:uid="{00000000-0005-0000-0000-0000D60D0000}"/>
    <cellStyle name="Comma 2 4" xfId="3540" hidden="1" xr:uid="{00000000-0005-0000-0000-0000D70D0000}"/>
    <cellStyle name="Comma 2 4" xfId="3543" hidden="1" xr:uid="{00000000-0005-0000-0000-0000DA0D0000}"/>
    <cellStyle name="Comma 2 4" xfId="3545" hidden="1" xr:uid="{00000000-0005-0000-0000-0000DC0D0000}"/>
    <cellStyle name="Comma 2 4" xfId="3547" hidden="1" xr:uid="{00000000-0005-0000-0000-0000DE0D0000}"/>
    <cellStyle name="Comma 2 4" xfId="3550" hidden="1" xr:uid="{00000000-0005-0000-0000-0000E10D0000}"/>
    <cellStyle name="Comma 2 4" xfId="3551" hidden="1" xr:uid="{00000000-0005-0000-0000-0000E20D0000}"/>
    <cellStyle name="Comma 2 4" xfId="3556" hidden="1" xr:uid="{00000000-0005-0000-0000-0000E70D0000}"/>
    <cellStyle name="Comma 2 4" xfId="3559" hidden="1" xr:uid="{00000000-0005-0000-0000-0000EA0D0000}"/>
    <cellStyle name="Comma 2 4" xfId="3560" hidden="1" xr:uid="{00000000-0005-0000-0000-0000EB0D0000}"/>
    <cellStyle name="Comma 2 4" xfId="3563" hidden="1" xr:uid="{00000000-0005-0000-0000-0000EE0D0000}"/>
    <cellStyle name="Comma 2 4" xfId="3567" hidden="1" xr:uid="{00000000-0005-0000-0000-0000F20D0000}"/>
    <cellStyle name="Comma 2 4" xfId="3568" hidden="1" xr:uid="{00000000-0005-0000-0000-0000F30D0000}"/>
    <cellStyle name="Comma 2 4" xfId="3571" hidden="1" xr:uid="{00000000-0005-0000-0000-0000F60D0000}"/>
    <cellStyle name="Comma 2 4" xfId="3574" hidden="1" xr:uid="{00000000-0005-0000-0000-0000F90D0000}"/>
    <cellStyle name="Comma 2 4" xfId="3575" hidden="1" xr:uid="{00000000-0005-0000-0000-0000FA0D0000}"/>
    <cellStyle name="Comma 2 4" xfId="3580" hidden="1" xr:uid="{00000000-0005-0000-0000-0000FF0D0000}"/>
    <cellStyle name="Comma 2 4" xfId="3583" hidden="1" xr:uid="{00000000-0005-0000-0000-0000020E0000}"/>
    <cellStyle name="Comma 2 4" xfId="3584" hidden="1" xr:uid="{00000000-0005-0000-0000-0000030E0000}"/>
    <cellStyle name="Comma 2 4" xfId="3588" hidden="1" xr:uid="{00000000-0005-0000-0000-0000070E0000}"/>
    <cellStyle name="Comma 2 4" xfId="3590" hidden="1" xr:uid="{00000000-0005-0000-0000-0000090E0000}"/>
    <cellStyle name="Comma 2 4" xfId="3593" hidden="1" xr:uid="{00000000-0005-0000-0000-00000C0E0000}"/>
    <cellStyle name="Comma 2 4" xfId="3595" hidden="1" xr:uid="{00000000-0005-0000-0000-00000E0E0000}"/>
    <cellStyle name="Comma 2 4" xfId="3598" hidden="1" xr:uid="{00000000-0005-0000-0000-0000110E0000}"/>
    <cellStyle name="Comma 2 4" xfId="3602" hidden="1" xr:uid="{00000000-0005-0000-0000-0000150E0000}"/>
    <cellStyle name="Comma 2 4" xfId="3603" hidden="1" xr:uid="{00000000-0005-0000-0000-0000160E0000}"/>
    <cellStyle name="Comma 2 4" xfId="3605" hidden="1" xr:uid="{00000000-0005-0000-0000-0000180E0000}"/>
    <cellStyle name="Comma 2 4" xfId="3609" hidden="1" xr:uid="{00000000-0005-0000-0000-00001C0E0000}"/>
    <cellStyle name="Comma 2 4" xfId="3610" hidden="1" xr:uid="{00000000-0005-0000-0000-00001D0E0000}"/>
    <cellStyle name="Comma 2 4" xfId="3613" hidden="1" xr:uid="{00000000-0005-0000-0000-0000200E0000}"/>
    <cellStyle name="Comma 2 4" xfId="3616" hidden="1" xr:uid="{00000000-0005-0000-0000-0000230E0000}"/>
    <cellStyle name="Comma 2 4" xfId="3617" hidden="1" xr:uid="{00000000-0005-0000-0000-0000240E0000}"/>
    <cellStyle name="Comma 2 4" xfId="3619" hidden="1" xr:uid="{00000000-0005-0000-0000-0000260E0000}"/>
    <cellStyle name="Comma 2 4" xfId="3622" hidden="1" xr:uid="{00000000-0005-0000-0000-0000290E0000}"/>
    <cellStyle name="Comma 2 4" xfId="3623" hidden="1" xr:uid="{00000000-0005-0000-0000-00002A0E0000}"/>
    <cellStyle name="Comma 2 4" xfId="3628" hidden="1" xr:uid="{00000000-0005-0000-0000-00002F0E0000}"/>
    <cellStyle name="Comma 2 4" xfId="3631" hidden="1" xr:uid="{00000000-0005-0000-0000-0000320E0000}"/>
    <cellStyle name="Comma 2 4" xfId="3632" hidden="1" xr:uid="{00000000-0005-0000-0000-0000330E0000}"/>
    <cellStyle name="Comma 2 4" xfId="3635" hidden="1" xr:uid="{00000000-0005-0000-0000-0000360E0000}"/>
    <cellStyle name="Comma 2 4" xfId="3638" hidden="1" xr:uid="{00000000-0005-0000-0000-0000390E0000}"/>
    <cellStyle name="Comma 2 4" xfId="3641" hidden="1" xr:uid="{00000000-0005-0000-0000-00003C0E0000}"/>
    <cellStyle name="Comma 2 4" xfId="3645" hidden="1" xr:uid="{00000000-0005-0000-0000-0000400E0000}"/>
    <cellStyle name="Comma 2 4" xfId="3646" hidden="1" xr:uid="{00000000-0005-0000-0000-0000410E0000}"/>
    <cellStyle name="Comma 2 4" xfId="3653" hidden="1" xr:uid="{00000000-0005-0000-0000-0000480E0000}"/>
    <cellStyle name="Comma 2 4" xfId="3655" hidden="1" xr:uid="{00000000-0005-0000-0000-00004A0E0000}"/>
    <cellStyle name="Comma 2 4" xfId="3658" hidden="1" xr:uid="{00000000-0005-0000-0000-00004D0E0000}"/>
    <cellStyle name="Comma 2 4" xfId="3659" hidden="1" xr:uid="{00000000-0005-0000-0000-00004E0E0000}"/>
    <cellStyle name="Comma 2 4" xfId="3664" hidden="1" xr:uid="{00000000-0005-0000-0000-0000530E0000}"/>
    <cellStyle name="Comma 2 4" xfId="3667" hidden="1" xr:uid="{00000000-0005-0000-0000-0000560E0000}"/>
    <cellStyle name="Comma 2 4" xfId="3668" hidden="1" xr:uid="{00000000-0005-0000-0000-0000570E0000}"/>
    <cellStyle name="Comma 2 4" xfId="3670" hidden="1" xr:uid="{00000000-0005-0000-0000-0000590E0000}"/>
    <cellStyle name="Comma 2 4" xfId="3674" hidden="1" xr:uid="{00000000-0005-0000-0000-00005D0E0000}"/>
    <cellStyle name="Comma 2 4" xfId="3675" hidden="1" xr:uid="{00000000-0005-0000-0000-00005E0E0000}"/>
    <cellStyle name="Comma 2 4" xfId="3677" hidden="1" xr:uid="{00000000-0005-0000-0000-0000600E0000}"/>
    <cellStyle name="Comma 2 4" xfId="3681" hidden="1" xr:uid="{00000000-0005-0000-0000-0000640E0000}"/>
    <cellStyle name="Comma 2 4" xfId="3682" hidden="1" xr:uid="{00000000-0005-0000-0000-0000650E0000}"/>
    <cellStyle name="Comma 2 4" xfId="3684" hidden="1" xr:uid="{00000000-0005-0000-0000-0000670E0000}"/>
    <cellStyle name="Comma 2 4" xfId="3689" hidden="1" xr:uid="{00000000-0005-0000-0000-00006C0E0000}"/>
    <cellStyle name="Comma 2 4" xfId="3690" hidden="1" xr:uid="{00000000-0005-0000-0000-00006D0E0000}"/>
    <cellStyle name="Comma 2 4" xfId="3692" hidden="1" xr:uid="{00000000-0005-0000-0000-00006F0E0000}"/>
    <cellStyle name="Comma 2 4" xfId="3696" hidden="1" xr:uid="{00000000-0005-0000-0000-0000730E0000}"/>
    <cellStyle name="Comma 2 4" xfId="3697" hidden="1" xr:uid="{00000000-0005-0000-0000-0000740E0000}"/>
    <cellStyle name="Comma 2 4" xfId="3699" hidden="1" xr:uid="{00000000-0005-0000-0000-0000760E0000}"/>
    <cellStyle name="Comma 2 4" xfId="3703" hidden="1" xr:uid="{00000000-0005-0000-0000-00007A0E0000}"/>
    <cellStyle name="Comma 2 4" xfId="3704" hidden="1" xr:uid="{00000000-0005-0000-0000-00007B0E0000}"/>
    <cellStyle name="Comma 2 4" xfId="3707" hidden="1" xr:uid="{00000000-0005-0000-0000-00007E0E0000}"/>
    <cellStyle name="Comma 2 4" xfId="3708" hidden="1" xr:uid="{00000000-0005-0000-0000-00007F0E0000}"/>
    <cellStyle name="Comma 2 4" xfId="3713" hidden="1" xr:uid="{00000000-0005-0000-0000-0000840E0000}"/>
    <cellStyle name="Comma 2 4" xfId="3714" hidden="1" xr:uid="{00000000-0005-0000-0000-0000850E0000}"/>
    <cellStyle name="Comma 2 4" xfId="3717" hidden="1" xr:uid="{00000000-0005-0000-0000-0000880E0000}"/>
    <cellStyle name="Comma 2 4" xfId="3719" hidden="1" xr:uid="{00000000-0005-0000-0000-00008A0E0000}"/>
    <cellStyle name="Comma 2 4" xfId="3721" hidden="1" xr:uid="{00000000-0005-0000-0000-00008C0E0000}"/>
    <cellStyle name="Comma 2 4" xfId="3725" hidden="1" xr:uid="{00000000-0005-0000-0000-0000900E0000}"/>
    <cellStyle name="Comma 2 4" xfId="3727" hidden="1" xr:uid="{00000000-0005-0000-0000-0000920E0000}"/>
    <cellStyle name="Comma 2 4" xfId="3728" hidden="1" xr:uid="{00000000-0005-0000-0000-0000930E0000}"/>
    <cellStyle name="Comma 2 4" xfId="3731" hidden="1" xr:uid="{00000000-0005-0000-0000-0000960E0000}"/>
    <cellStyle name="Comma 2 4" xfId="3737" hidden="1" xr:uid="{00000000-0005-0000-0000-00009C0E0000}"/>
    <cellStyle name="Comma 2 4" xfId="3738" hidden="1" xr:uid="{00000000-0005-0000-0000-00009D0E0000}"/>
    <cellStyle name="Comma 2 4" xfId="3740" hidden="1" xr:uid="{00000000-0005-0000-0000-00009F0E0000}"/>
    <cellStyle name="Comma 2 4" xfId="3741" hidden="1" xr:uid="{00000000-0005-0000-0000-0000A00E0000}"/>
    <cellStyle name="Comma 2 4" xfId="3747" hidden="1" xr:uid="{00000000-0005-0000-0000-0000A60E0000}"/>
    <cellStyle name="Comma 2 4" xfId="3748" hidden="1" xr:uid="{00000000-0005-0000-0000-0000A70E0000}"/>
    <cellStyle name="Comma 2 4" xfId="3751" hidden="1" xr:uid="{00000000-0005-0000-0000-0000AA0E0000}"/>
    <cellStyle name="Comma 2 4" xfId="3752" hidden="1" xr:uid="{00000000-0005-0000-0000-0000AB0E0000}"/>
    <cellStyle name="Comma 2 4" xfId="3755" hidden="1" xr:uid="{00000000-0005-0000-0000-0000AE0E0000}"/>
    <cellStyle name="Comma 2 4" xfId="3760" hidden="1" xr:uid="{00000000-0005-0000-0000-0000B30E0000}"/>
    <cellStyle name="Comma 2 4" xfId="3761" hidden="1" xr:uid="{00000000-0005-0000-0000-0000B40E0000}"/>
    <cellStyle name="Comma 2 4" xfId="3762" hidden="1" xr:uid="{00000000-0005-0000-0000-0000B50E0000}"/>
    <cellStyle name="Comma 2 4" xfId="3766" hidden="1" xr:uid="{00000000-0005-0000-0000-0000B90E0000}"/>
    <cellStyle name="Comma 2 4" xfId="3767" hidden="1" xr:uid="{00000000-0005-0000-0000-0000BA0E0000}"/>
    <cellStyle name="Comma 2 4" xfId="3770" hidden="1" xr:uid="{00000000-0005-0000-0000-0000BD0E0000}"/>
    <cellStyle name="Comma 2 4" xfId="3774" hidden="1" xr:uid="{00000000-0005-0000-0000-0000C10E0000}"/>
    <cellStyle name="Comma 2 4" xfId="3775" hidden="1" xr:uid="{00000000-0005-0000-0000-0000C20E0000}"/>
    <cellStyle name="Comma 2 4" xfId="3776" hidden="1" xr:uid="{00000000-0005-0000-0000-0000C30E0000}"/>
    <cellStyle name="Comma 2 4" xfId="3778" hidden="1" xr:uid="{00000000-0005-0000-0000-0000C50E0000}"/>
    <cellStyle name="Comma 2 4" xfId="3784" hidden="1" xr:uid="{00000000-0005-0000-0000-0000CB0E0000}"/>
    <cellStyle name="Comma 2 4" xfId="3785" hidden="1" xr:uid="{00000000-0005-0000-0000-0000CC0E0000}"/>
    <cellStyle name="Comma 2 4" xfId="3787" hidden="1" xr:uid="{00000000-0005-0000-0000-0000CE0E0000}"/>
    <cellStyle name="Comma 2 4" xfId="3790" hidden="1" xr:uid="{00000000-0005-0000-0000-0000D10E0000}"/>
    <cellStyle name="Comma 2 4" xfId="3796" hidden="1" xr:uid="{00000000-0005-0000-0000-0000D70E0000}"/>
    <cellStyle name="Comma 2 4" xfId="3797" hidden="1" xr:uid="{00000000-0005-0000-0000-0000D80E0000}"/>
    <cellStyle name="Comma 2 4" xfId="3798" hidden="1" xr:uid="{00000000-0005-0000-0000-0000D90E0000}"/>
    <cellStyle name="Comma 2 4" xfId="3802" hidden="1" xr:uid="{00000000-0005-0000-0000-0000DD0E0000}"/>
    <cellStyle name="Comma 2 4" xfId="3804" hidden="1" xr:uid="{00000000-0005-0000-0000-0000DF0E0000}"/>
    <cellStyle name="Comma 2 4" xfId="3810" hidden="1" xr:uid="{00000000-0005-0000-0000-0000E50E0000}"/>
    <cellStyle name="Comma 2 4" xfId="3811" hidden="1" xr:uid="{00000000-0005-0000-0000-0000E60E0000}"/>
    <cellStyle name="Comma 2 4" xfId="3814" hidden="1" xr:uid="{00000000-0005-0000-0000-0000E90E0000}"/>
    <cellStyle name="Comma 2 4" xfId="3820" hidden="1" xr:uid="{00000000-0005-0000-0000-0000EF0E0000}"/>
    <cellStyle name="Comma 2 4" xfId="3821" hidden="1" xr:uid="{00000000-0005-0000-0000-0000F00E0000}"/>
    <cellStyle name="Comma 2 4" xfId="3823" hidden="1" xr:uid="{00000000-0005-0000-0000-0000F20E0000}"/>
    <cellStyle name="Comma 2 4" xfId="3824" hidden="1" xr:uid="{00000000-0005-0000-0000-0000F30E0000}"/>
    <cellStyle name="Comma 2 4" xfId="3827" hidden="1" xr:uid="{00000000-0005-0000-0000-0000F60E0000}"/>
    <cellStyle name="Comma 2 4" xfId="3832" hidden="1" xr:uid="{00000000-0005-0000-0000-0000FB0E0000}"/>
    <cellStyle name="Comma 2 4" xfId="3833" hidden="1" xr:uid="{00000000-0005-0000-0000-0000FC0E0000}"/>
    <cellStyle name="Comma 2 4" xfId="3834" hidden="1" xr:uid="{00000000-0005-0000-0000-0000FD0E0000}"/>
    <cellStyle name="Comma 2 4" xfId="3838" hidden="1" xr:uid="{00000000-0005-0000-0000-0000010F0000}"/>
    <cellStyle name="Comma 2 4" xfId="3839" hidden="1" xr:uid="{00000000-0005-0000-0000-0000020F0000}"/>
    <cellStyle name="Comma 2 4" xfId="3842" hidden="1" xr:uid="{00000000-0005-0000-0000-0000050F0000}"/>
    <cellStyle name="Comma 2 4" xfId="3847" hidden="1" xr:uid="{00000000-0005-0000-0000-00000A0F0000}"/>
    <cellStyle name="Comma 2 4" xfId="3848" hidden="1" xr:uid="{00000000-0005-0000-0000-00000B0F0000}"/>
    <cellStyle name="Comma 2 4" xfId="3849" hidden="1" xr:uid="{00000000-0005-0000-0000-00000C0F0000}"/>
    <cellStyle name="Comma 2 4" xfId="3853" hidden="1" xr:uid="{00000000-0005-0000-0000-0000100F0000}"/>
    <cellStyle name="Comma 2 4" xfId="3855" hidden="1" xr:uid="{00000000-0005-0000-0000-0000120F0000}"/>
    <cellStyle name="Comma 2 4" xfId="3858" hidden="1" xr:uid="{00000000-0005-0000-0000-0000150F0000}"/>
    <cellStyle name="Comma 2 4" xfId="3860" hidden="1" xr:uid="{00000000-0005-0000-0000-0000170F0000}"/>
    <cellStyle name="Comma 2 4" xfId="3861" hidden="1" xr:uid="{00000000-0005-0000-0000-0000180F0000}"/>
    <cellStyle name="Comma 2 4" xfId="3864" hidden="1" xr:uid="{00000000-0005-0000-0000-00001B0F0000}"/>
    <cellStyle name="Comma 2 4" xfId="3868" hidden="1" xr:uid="{00000000-0005-0000-0000-00001F0F0000}"/>
    <cellStyle name="Comma 2 4" xfId="3869" hidden="1" xr:uid="{00000000-0005-0000-0000-0000200F0000}"/>
    <cellStyle name="Comma 2 4" xfId="3873" hidden="1" xr:uid="{00000000-0005-0000-0000-0000240F0000}"/>
    <cellStyle name="Comma 2 4" xfId="3875" hidden="1" xr:uid="{00000000-0005-0000-0000-0000260F0000}"/>
    <cellStyle name="Comma 2 4" xfId="3877" hidden="1" xr:uid="{00000000-0005-0000-0000-0000280F0000}"/>
    <cellStyle name="Comma 2 4" xfId="3881" hidden="1" xr:uid="{00000000-0005-0000-0000-00002C0F0000}"/>
    <cellStyle name="Comma 2 4" xfId="3883" hidden="1" xr:uid="{00000000-0005-0000-0000-00002E0F0000}"/>
    <cellStyle name="Comma 2 4" xfId="3884" hidden="1" xr:uid="{00000000-0005-0000-0000-00002F0F0000}"/>
    <cellStyle name="Comma 2 4" xfId="3888" hidden="1" xr:uid="{00000000-0005-0000-0000-0000330F0000}"/>
    <cellStyle name="Comma 2 4" xfId="3892" hidden="1" xr:uid="{00000000-0005-0000-0000-0000370F0000}"/>
    <cellStyle name="Comma 2 4" xfId="3894" hidden="1" xr:uid="{00000000-0005-0000-0000-0000390F0000}"/>
    <cellStyle name="Comma 2 4" xfId="3895" hidden="1" xr:uid="{00000000-0005-0000-0000-00003A0F0000}"/>
    <cellStyle name="Comma 2 4" xfId="3898" hidden="1" xr:uid="{00000000-0005-0000-0000-00003D0F0000}"/>
    <cellStyle name="Comma 2 4" xfId="3902" hidden="1" xr:uid="{00000000-0005-0000-0000-0000410F0000}"/>
    <cellStyle name="Comma 2 4" xfId="3903" hidden="1" xr:uid="{00000000-0005-0000-0000-0000420F0000}"/>
    <cellStyle name="Comma 2 4" xfId="3907" hidden="1" xr:uid="{00000000-0005-0000-0000-0000460F0000}"/>
    <cellStyle name="Comma 2 4" xfId="3909" hidden="1" xr:uid="{00000000-0005-0000-0000-0000480F0000}"/>
    <cellStyle name="Comma 2 4" xfId="3911" hidden="1" xr:uid="{00000000-0005-0000-0000-00004A0F0000}"/>
    <cellStyle name="Comma 2 4" xfId="3914" hidden="1" xr:uid="{00000000-0005-0000-0000-00004D0F0000}"/>
    <cellStyle name="Comma 2 4" xfId="3917" hidden="1" xr:uid="{00000000-0005-0000-0000-0000500F0000}"/>
    <cellStyle name="Comma 2 4" xfId="3919" hidden="1" xr:uid="{00000000-0005-0000-0000-0000520F0000}"/>
    <cellStyle name="Comma 2 4" xfId="3922" hidden="1" xr:uid="{00000000-0005-0000-0000-0000550F0000}"/>
    <cellStyle name="Comma 2 4" xfId="3924" hidden="1" xr:uid="{00000000-0005-0000-0000-0000570F0000}"/>
    <cellStyle name="Comma 2 4" xfId="3926" hidden="1" xr:uid="{00000000-0005-0000-0000-0000590F0000}"/>
    <cellStyle name="Comma 2 4" xfId="3929" hidden="1" xr:uid="{00000000-0005-0000-0000-00005C0F0000}"/>
    <cellStyle name="Comma 2 4" xfId="3930" hidden="1" xr:uid="{00000000-0005-0000-0000-00005D0F0000}"/>
    <cellStyle name="Comma 2 4" xfId="3932" hidden="1" xr:uid="{00000000-0005-0000-0000-00005F0F0000}"/>
    <cellStyle name="Comma 2 4" xfId="3935" hidden="1" xr:uid="{00000000-0005-0000-0000-0000620F0000}"/>
    <cellStyle name="Comma 2 4" xfId="3939" hidden="1" xr:uid="{00000000-0005-0000-0000-0000660F0000}"/>
    <cellStyle name="Comma 2 4" xfId="3940" hidden="1" xr:uid="{00000000-0005-0000-0000-0000670F0000}"/>
    <cellStyle name="Comma 2 4" xfId="3944" hidden="1" xr:uid="{00000000-0005-0000-0000-00006B0F0000}"/>
    <cellStyle name="Comma 2 4" xfId="3946" hidden="1" xr:uid="{00000000-0005-0000-0000-00006D0F0000}"/>
    <cellStyle name="Comma 2 4" xfId="3950" hidden="1" xr:uid="{00000000-0005-0000-0000-0000710F0000}"/>
    <cellStyle name="Comma 2 4" xfId="3952" hidden="1" xr:uid="{00000000-0005-0000-0000-0000730F0000}"/>
    <cellStyle name="Comma 2 4" xfId="3953" hidden="1" xr:uid="{00000000-0005-0000-0000-0000740F0000}"/>
    <cellStyle name="Comma 2 4" xfId="3957" hidden="1" xr:uid="{00000000-0005-0000-0000-0000780F0000}"/>
    <cellStyle name="Comma 2 4" xfId="3959" hidden="1" xr:uid="{00000000-0005-0000-0000-00007A0F0000}"/>
    <cellStyle name="Comma 2 4" xfId="3964" hidden="1" xr:uid="{00000000-0005-0000-0000-00007F0F0000}"/>
    <cellStyle name="Comma 2 4" xfId="3966" hidden="1" xr:uid="{00000000-0005-0000-0000-0000810F0000}"/>
    <cellStyle name="Comma 2 4" xfId="3970" hidden="1" xr:uid="{00000000-0005-0000-0000-0000850F0000}"/>
    <cellStyle name="Comma 2 4" xfId="3974" hidden="1" xr:uid="{00000000-0005-0000-0000-0000890F0000}"/>
    <cellStyle name="Comma 2 4" xfId="3975" hidden="1" xr:uid="{00000000-0005-0000-0000-00008A0F0000}"/>
    <cellStyle name="Comma 2 4" xfId="3978" hidden="1" xr:uid="{00000000-0005-0000-0000-00008D0F0000}"/>
    <cellStyle name="Comma 2 4" xfId="3980" hidden="1" xr:uid="{00000000-0005-0000-0000-00008F0F0000}"/>
    <cellStyle name="Comma 2 4" xfId="3983" hidden="1" xr:uid="{00000000-0005-0000-0000-0000920F0000}"/>
    <cellStyle name="Comma 2 4" xfId="3985" hidden="1" xr:uid="{00000000-0005-0000-0000-0000940F0000}"/>
    <cellStyle name="Comma 2 4" xfId="3989" hidden="1" xr:uid="{00000000-0005-0000-0000-0000980F0000}"/>
    <cellStyle name="Comma 2 4" xfId="3990" hidden="1" xr:uid="{00000000-0005-0000-0000-0000990F0000}"/>
    <cellStyle name="Comma 2 4" xfId="3991" hidden="1" xr:uid="{00000000-0005-0000-0000-00009A0F0000}"/>
    <cellStyle name="Comma 2 4" xfId="3995" hidden="1" xr:uid="{00000000-0005-0000-0000-00009E0F0000}"/>
    <cellStyle name="Comma 2 4" xfId="3998" hidden="1" xr:uid="{00000000-0005-0000-0000-0000A10F0000}"/>
    <cellStyle name="Comma 2 4" xfId="4000" hidden="1" xr:uid="{00000000-0005-0000-0000-0000A30F0000}"/>
    <cellStyle name="Comma 2 4" xfId="4002" hidden="1" xr:uid="{00000000-0005-0000-0000-0000A50F0000}"/>
    <cellStyle name="Comma 2 4" xfId="4004" hidden="1" xr:uid="{00000000-0005-0000-0000-0000A70F0000}"/>
    <cellStyle name="Comma 2 4" xfId="4010" hidden="1" xr:uid="{00000000-0005-0000-0000-0000AD0F0000}"/>
    <cellStyle name="Comma 2 4" xfId="4011" hidden="1" xr:uid="{00000000-0005-0000-0000-0000AE0F0000}"/>
    <cellStyle name="Comma 2 4" xfId="4020" hidden="1" xr:uid="{00000000-0005-0000-0000-0000B70F0000}"/>
    <cellStyle name="Comma 2 4" xfId="4059" hidden="1" xr:uid="{00000000-0005-0000-0000-0000DE0F0000}"/>
    <cellStyle name="Comma 2 4" xfId="4168" hidden="1" xr:uid="{00000000-0005-0000-0000-00004B100000}"/>
    <cellStyle name="Comma 2 4" xfId="4765" hidden="1" xr:uid="{00000000-0005-0000-0000-0000A0120000}"/>
    <cellStyle name="Comma 2 4" xfId="4829" hidden="1" xr:uid="{00000000-0005-0000-0000-0000E0120000}"/>
    <cellStyle name="Comma 2 4" xfId="5884" hidden="1" xr:uid="{00000000-0005-0000-0000-0000FF160000}"/>
    <cellStyle name="Comma 2 4" xfId="6157" hidden="1" xr:uid="{00000000-0005-0000-0000-000010180000}"/>
    <cellStyle name="Comma 2 4" xfId="6984" hidden="1" xr:uid="{00000000-0005-0000-0000-00004B1B0000}"/>
    <cellStyle name="Comma 2 4" xfId="7043" hidden="1" xr:uid="{00000000-0005-0000-0000-0000861B0000}"/>
    <cellStyle name="Comma 2 4" xfId="7048" hidden="1" xr:uid="{00000000-0005-0000-0000-00008B1B0000}"/>
    <cellStyle name="Comma 2 4" xfId="8103" hidden="1" xr:uid="{00000000-0005-0000-0000-0000AA1F0000}"/>
    <cellStyle name="Comma 2 4" xfId="8376" hidden="1" xr:uid="{00000000-0005-0000-0000-0000BB200000}"/>
    <cellStyle name="Comma 2 4" xfId="8740" hidden="1" xr:uid="{00000000-0005-0000-0000-000027220000}"/>
    <cellStyle name="Comma 2 4" xfId="8799" hidden="1" xr:uid="{00000000-0005-0000-0000-000062220000}"/>
    <cellStyle name="Comma 2 4" xfId="8804" hidden="1" xr:uid="{00000000-0005-0000-0000-000067220000}"/>
    <cellStyle name="Comma 2 4" xfId="9859" hidden="1" xr:uid="{00000000-0005-0000-0000-000086260000}"/>
    <cellStyle name="Comma 2 4" xfId="10132" hidden="1" xr:uid="{00000000-0005-0000-0000-000097270000}"/>
    <cellStyle name="Comma 2 4" xfId="10496" hidden="1" xr:uid="{00000000-0005-0000-0000-000003290000}"/>
    <cellStyle name="Comma 2 4" xfId="10555" hidden="1" xr:uid="{00000000-0005-0000-0000-00003E290000}"/>
    <cellStyle name="Comma 2 4" xfId="10560" hidden="1" xr:uid="{00000000-0005-0000-0000-000043290000}"/>
    <cellStyle name="Comma 2 4" xfId="11615" hidden="1" xr:uid="{00000000-0005-0000-0000-0000622D0000}"/>
    <cellStyle name="Comma 2 4" xfId="11888" hidden="1" xr:uid="{00000000-0005-0000-0000-0000732E0000}"/>
    <cellStyle name="Comma 2 4" xfId="12252" hidden="1" xr:uid="{00000000-0005-0000-0000-0000DF2F0000}"/>
    <cellStyle name="Comma 2 4" xfId="12311" hidden="1" xr:uid="{00000000-0005-0000-0000-00001A300000}"/>
    <cellStyle name="Comma 2 4" xfId="12316" hidden="1" xr:uid="{00000000-0005-0000-0000-00001F300000}"/>
    <cellStyle name="Comma 2 4" xfId="13371" hidden="1" xr:uid="{00000000-0005-0000-0000-00003E340000}"/>
    <cellStyle name="Comma 2 4" xfId="13644" hidden="1" xr:uid="{00000000-0005-0000-0000-00004F350000}"/>
    <cellStyle name="Comma 2 4" xfId="14008" hidden="1" xr:uid="{00000000-0005-0000-0000-0000BB360000}"/>
    <cellStyle name="Comma 2 4" xfId="14067" hidden="1" xr:uid="{00000000-0005-0000-0000-0000F6360000}"/>
    <cellStyle name="Comma 2 4" xfId="14072" hidden="1" xr:uid="{00000000-0005-0000-0000-0000FB360000}"/>
    <cellStyle name="Comma 2 4" xfId="15127" hidden="1" xr:uid="{00000000-0005-0000-0000-00001A3B0000}"/>
    <cellStyle name="Comma 2 4" xfId="15400" hidden="1" xr:uid="{00000000-0005-0000-0000-00002B3C0000}"/>
    <cellStyle name="Comma 2 4" xfId="15762" hidden="1" xr:uid="{00000000-0005-0000-0000-0000953D0000}"/>
    <cellStyle name="Comma 2 4" xfId="15820" hidden="1" xr:uid="{00000000-0005-0000-0000-0000CF3D0000}"/>
    <cellStyle name="Comma 2 4" xfId="15825" hidden="1" xr:uid="{00000000-0005-0000-0000-0000D43D0000}"/>
    <cellStyle name="Comma 2 4" xfId="16880" hidden="1" xr:uid="{00000000-0005-0000-0000-0000F3410000}"/>
    <cellStyle name="Comma 2 4" xfId="17153" hidden="1" xr:uid="{00000000-0005-0000-0000-000004430000}"/>
    <cellStyle name="Comma 2 4" xfId="17513" hidden="1" xr:uid="{00000000-0005-0000-0000-00006C440000}"/>
    <cellStyle name="Comma 2 4" xfId="17570" hidden="1" xr:uid="{00000000-0005-0000-0000-0000A5440000}"/>
    <cellStyle name="Comma 2 4" xfId="17575" hidden="1" xr:uid="{00000000-0005-0000-0000-0000AA440000}"/>
    <cellStyle name="Comma 2 4" xfId="18630" hidden="1" xr:uid="{00000000-0005-0000-0000-0000C9480000}"/>
    <cellStyle name="Comma 2 4" xfId="18903" hidden="1" xr:uid="{00000000-0005-0000-0000-0000DA490000}"/>
    <cellStyle name="Comma 2 4" xfId="19259" hidden="1" xr:uid="{00000000-0005-0000-0000-00003E4B0000}"/>
    <cellStyle name="Comma 2 4" xfId="19316" hidden="1" xr:uid="{00000000-0005-0000-0000-0000774B0000}"/>
    <cellStyle name="Comma 2 4" xfId="19321" hidden="1" xr:uid="{00000000-0005-0000-0000-00007C4B0000}"/>
    <cellStyle name="Comma 2 4" xfId="20374" hidden="1" xr:uid="{00000000-0005-0000-0000-0000994F0000}"/>
    <cellStyle name="Comma 2 4" xfId="20647" hidden="1" xr:uid="{00000000-0005-0000-0000-0000AA500000}"/>
    <cellStyle name="Comma 2 4" xfId="20999" hidden="1" xr:uid="{00000000-0005-0000-0000-00000A520000}"/>
    <cellStyle name="Comma 2 4" xfId="21054" hidden="1" xr:uid="{00000000-0005-0000-0000-000041520000}"/>
    <cellStyle name="Comma 2 4" xfId="21059" hidden="1" xr:uid="{00000000-0005-0000-0000-000046520000}"/>
    <cellStyle name="Comma 2 4" xfId="22108" hidden="1" xr:uid="{00000000-0005-0000-0000-00005F560000}"/>
    <cellStyle name="Comma 2 4" xfId="22381" hidden="1" xr:uid="{00000000-0005-0000-0000-000070570000}"/>
    <cellStyle name="Comma 2 4" xfId="22727" hidden="1" xr:uid="{00000000-0005-0000-0000-0000CA580000}"/>
    <cellStyle name="Comma 2 4" xfId="22782" hidden="1" xr:uid="{00000000-0005-0000-0000-000001590000}"/>
    <cellStyle name="Comma 2 4" xfId="22787" hidden="1" xr:uid="{00000000-0005-0000-0000-000006590000}"/>
    <cellStyle name="Comma 2 4" xfId="23832" hidden="1" xr:uid="{00000000-0005-0000-0000-00001B5D0000}"/>
    <cellStyle name="Comma 2 4" xfId="24105" hidden="1" xr:uid="{00000000-0005-0000-0000-00002C5E0000}"/>
    <cellStyle name="Comma 2 4" xfId="24445" hidden="1" xr:uid="{00000000-0005-0000-0000-0000805F0000}"/>
    <cellStyle name="Comma 2 4" xfId="24497" hidden="1" xr:uid="{00000000-0005-0000-0000-0000B45F0000}"/>
    <cellStyle name="Comma 2 4" xfId="24502" hidden="1" xr:uid="{00000000-0005-0000-0000-0000B95F0000}"/>
    <cellStyle name="Comma 2 4" xfId="25539" hidden="1" xr:uid="{00000000-0005-0000-0000-0000C6630000}"/>
    <cellStyle name="Comma 2 4" xfId="25812" hidden="1" xr:uid="{00000000-0005-0000-0000-0000D7640000}"/>
    <cellStyle name="Comma 2 4" xfId="26144" hidden="1" xr:uid="{00000000-0005-0000-0000-000023660000}"/>
    <cellStyle name="Comma 2 4" xfId="26194" hidden="1" xr:uid="{00000000-0005-0000-0000-000055660000}"/>
    <cellStyle name="Comma 2 4" xfId="26199" hidden="1" xr:uid="{00000000-0005-0000-0000-00005A660000}"/>
    <cellStyle name="Comma 2 4" xfId="27233" hidden="1" xr:uid="{00000000-0005-0000-0000-0000646A0000}"/>
    <cellStyle name="Comma 2 4" xfId="27506" hidden="1" xr:uid="{00000000-0005-0000-0000-0000756B0000}"/>
    <cellStyle name="Comma 2 4" xfId="27825" hidden="1" xr:uid="{00000000-0005-0000-0000-0000B46C0000}"/>
    <cellStyle name="Comma 2 4" xfId="27874" hidden="1" xr:uid="{00000000-0005-0000-0000-0000E56C0000}"/>
    <cellStyle name="Comma 2 4" xfId="27878" hidden="1" xr:uid="{00000000-0005-0000-0000-0000E96C0000}"/>
    <cellStyle name="Comma 2 4" xfId="28894" hidden="1" xr:uid="{00000000-0005-0000-0000-0000E1700000}"/>
    <cellStyle name="Comma 2 4" xfId="29167" hidden="1" xr:uid="{00000000-0005-0000-0000-0000F2710000}"/>
    <cellStyle name="Comma 2 4" xfId="29476" hidden="1" xr:uid="{00000000-0005-0000-0000-000027730000}"/>
    <cellStyle name="Comma 2 4" xfId="29521" hidden="1" xr:uid="{00000000-0005-0000-0000-000054730000}"/>
    <cellStyle name="Comma 2 4" xfId="29525" hidden="1" xr:uid="{00000000-0005-0000-0000-000058730000}"/>
    <cellStyle name="Comma 2 4" xfId="30529" hidden="1" xr:uid="{00000000-0005-0000-0000-000044770000}"/>
    <cellStyle name="Comma 2 4" xfId="30802" hidden="1" xr:uid="{00000000-0005-0000-0000-000055780000}"/>
    <cellStyle name="Comma 2 4" xfId="31076" hidden="1" xr:uid="{00000000-0005-0000-0000-000067790000}"/>
    <cellStyle name="Comma 2 4" xfId="31117" hidden="1" xr:uid="{00000000-0005-0000-0000-000090790000}"/>
    <cellStyle name="Comma 2 4" xfId="32019" xr:uid="{00000000-0005-0000-0000-0000167D0000}"/>
    <cellStyle name="Comma 2 4 2" xfId="32431" hidden="1" xr:uid="{AD9A9F32-F65A-468B-B6E6-0393785CCDD5}"/>
    <cellStyle name="Comma 2 4 2" xfId="33013" hidden="1" xr:uid="{48B0BEAA-D504-4D0A-B355-9C3FF5B1E0EC}"/>
    <cellStyle name="Comma 2 4 2" xfId="33072" hidden="1" xr:uid="{E37F0995-D6B8-42EA-969D-0C5E5EC92295}"/>
    <cellStyle name="Comma 2 4 2" xfId="34112" hidden="1" xr:uid="{6B741DAF-4EE3-42EE-B300-99CBD12C0847}"/>
    <cellStyle name="Comma 2 4 2" xfId="34385" hidden="1" xr:uid="{A500E973-5BFF-451D-8B60-65FCD1251EC2}"/>
    <cellStyle name="Comma 2 4 2" xfId="34632" hidden="1" xr:uid="{DBA190A4-657D-4BE1-ADA1-0B34664F5783}"/>
    <cellStyle name="Comma 2 4 2" xfId="34635" hidden="1" xr:uid="{2B592F54-557E-4D89-BF63-9BB09031B51C}"/>
    <cellStyle name="Comma 2 4 2" xfId="34637" hidden="1" xr:uid="{062EC064-E8C6-4EA6-BA73-1AFE2B34422A}"/>
    <cellStyle name="Comma 2 4 2" xfId="34640" hidden="1" xr:uid="{7666152B-41C6-4694-8624-DDAC2B7FBC43}"/>
    <cellStyle name="Comma 2 4 2" xfId="34642" hidden="1" xr:uid="{12D7120A-E82B-482A-8124-2BAD0D05CB68}"/>
    <cellStyle name="Comma 2 4 2" xfId="34645" hidden="1" xr:uid="{BAED95E7-03A2-47BD-9FDE-209B2D501639}"/>
    <cellStyle name="Comma 2 4 2" xfId="34648" hidden="1" xr:uid="{5F3C95DD-993B-4309-930C-447FF5778941}"/>
    <cellStyle name="Comma 2 4 2" xfId="34652" hidden="1" xr:uid="{E094F4E3-2787-49E3-81D6-CCD8AB8ED6E7}"/>
    <cellStyle name="Comma 2 4 2" xfId="34654" hidden="1" xr:uid="{FDFE1EAF-9B70-49B1-BB3B-142F5FA0E208}"/>
    <cellStyle name="Comma 2 4 2" xfId="34657" hidden="1" xr:uid="{25202F05-5C4F-4466-8D04-B756B2B8FFB0}"/>
    <cellStyle name="Comma 2 4 2" xfId="34660" hidden="1" xr:uid="{45D56D36-9516-49DF-9B04-8D82AACAB8BB}"/>
    <cellStyle name="Comma 2 4 2" xfId="34661" hidden="1" xr:uid="{0E71632C-497B-430A-8637-E5C4FB435452}"/>
    <cellStyle name="Comma 2 4 2" xfId="34664" hidden="1" xr:uid="{3A35435C-0B0C-4673-8393-CE712E220D70}"/>
    <cellStyle name="Comma 2 4 2" xfId="34666" hidden="1" xr:uid="{6756EA87-7B2A-4E3D-ABDB-AC07DFA72A67}"/>
    <cellStyle name="Comma 2 4 2" xfId="34669" hidden="1" xr:uid="{D1FA04CD-B646-4034-A6BA-4B6AB8FD3A76}"/>
    <cellStyle name="Comma 2 4 2" xfId="34672" hidden="1" xr:uid="{055F331E-5F09-4C4F-BE30-7E3D8B8E10D6}"/>
    <cellStyle name="Comma 2 4 2" xfId="34675" hidden="1" xr:uid="{60BFC1D9-1E90-45FD-9087-40AB691CB348}"/>
    <cellStyle name="Comma 2 4 2" xfId="34677" hidden="1" xr:uid="{33CF4F9E-E7BC-4815-A6D9-5A9BD042D977}"/>
    <cellStyle name="Comma 2 4 2" xfId="34680" hidden="1" xr:uid="{0CF11733-9A2D-4563-84EC-4D57D1B5D721}"/>
    <cellStyle name="Comma 2 4 2" xfId="34683" hidden="1" xr:uid="{F680B4B8-ACA5-4CEB-A532-232B2883BDC4}"/>
    <cellStyle name="Comma 2 4 2" xfId="34684" hidden="1" xr:uid="{69A17086-FC5B-4CEC-8052-034CDDB49178}"/>
    <cellStyle name="Comma 2 4 2" xfId="34687" hidden="1" xr:uid="{DB669138-915E-4F8E-8312-E4A96571D70D}"/>
    <cellStyle name="Comma 2 4 2" xfId="34689" hidden="1" xr:uid="{7C8AE4DC-3B12-439C-BE64-4A4F2119619D}"/>
    <cellStyle name="Comma 2 4 2" xfId="34692" hidden="1" xr:uid="{C502E166-463D-422D-B414-D376DADBA6FE}"/>
    <cellStyle name="Comma 2 4 2" xfId="34694" hidden="1" xr:uid="{60EFE6DB-9AD4-4CAD-8655-E83D998B2553}"/>
    <cellStyle name="Comma 2 4 2" xfId="34697" hidden="1" xr:uid="{3CBA31A6-74E4-4126-924C-C405323E5FA8}"/>
    <cellStyle name="Comma 2 4 2" xfId="34700" hidden="1" xr:uid="{742B0963-CE31-4344-BEB1-31CC14BFE032}"/>
    <cellStyle name="Comma 2 4 2" xfId="34704" hidden="1" xr:uid="{036B3DA8-0A50-4E80-B782-D27C1CE3973D}"/>
    <cellStyle name="Comma 2 4 2" xfId="34706" hidden="1" xr:uid="{C3EA2D41-384D-4517-AA42-38348DF8981C}"/>
    <cellStyle name="Comma 2 4 2" xfId="34709" hidden="1" xr:uid="{6CF7757E-56F6-4EA5-BC56-3A409F2E7A9E}"/>
    <cellStyle name="Comma 2 4 2" xfId="34712" hidden="1" xr:uid="{9C59707B-8A4D-4B1B-ACD5-73FCD1008F7D}"/>
    <cellStyle name="Comma 2 4 2" xfId="34713" hidden="1" xr:uid="{B1622541-9B66-48DB-A1B5-F1293997400E}"/>
    <cellStyle name="Comma 2 4 2" xfId="34716" hidden="1" xr:uid="{259BE405-AB2A-4D83-ACA8-BA4FAE10B733}"/>
    <cellStyle name="Comma 2 4 2" xfId="34718" hidden="1" xr:uid="{6CD0E67E-9251-4DF2-8107-9831B516D8AE}"/>
    <cellStyle name="Comma 2 4 2" xfId="34721" hidden="1" xr:uid="{697546E7-4639-47D3-97B3-D469CC59950C}"/>
    <cellStyle name="Comma 2 4 2" xfId="34724" hidden="1" xr:uid="{8E986E73-96A4-4778-B3E9-1C4B9C29DB48}"/>
    <cellStyle name="Comma 2 4 2" xfId="34727" hidden="1" xr:uid="{0F7E1A54-661D-4FF8-BDF7-428B65C0EE19}"/>
    <cellStyle name="Comma 2 4 2" xfId="34729" hidden="1" xr:uid="{1C0471E3-8358-4E6B-B9EB-5ABE69EA0B94}"/>
    <cellStyle name="Comma 2 4 2" xfId="34732" hidden="1" xr:uid="{17F011A0-60FC-4492-ABF7-79AECC841EF4}"/>
    <cellStyle name="Comma 2 4 2" xfId="34735" hidden="1" xr:uid="{5E0661CB-4E89-4F79-B0FF-DBFF01240CD6}"/>
    <cellStyle name="Comma 2 4 2" xfId="34736" hidden="1" xr:uid="{B3A40FEC-DD1C-43C4-9BC1-1C4D9B2384FA}"/>
    <cellStyle name="Comma 2 4 2" xfId="34739" hidden="1" xr:uid="{6A314857-4BE3-4F1F-903C-FD2EE93EE5A2}"/>
    <cellStyle name="Comma 2 4 2" xfId="34741" hidden="1" xr:uid="{9351E018-5834-4D24-8B65-8570BD25DF79}"/>
    <cellStyle name="Comma 2 4 2" xfId="34744" hidden="1" xr:uid="{CCBDA63E-C04B-41AB-98BD-43EE4481F287}"/>
    <cellStyle name="Comma 2 4 2" xfId="34746" hidden="1" xr:uid="{8813DBA7-54AA-4839-8231-61C5A096A60E}"/>
    <cellStyle name="Comma 2 4 2" xfId="34749" hidden="1" xr:uid="{DB215AF7-792C-4118-B8F8-46BF41CE5813}"/>
    <cellStyle name="Comma 2 4 2" xfId="34752" hidden="1" xr:uid="{ECEBCF51-949C-473D-B5D7-612501CCCD11}"/>
    <cellStyle name="Comma 2 4 2" xfId="34756" hidden="1" xr:uid="{358A038A-4BEF-4DE2-985A-C91058E492CC}"/>
    <cellStyle name="Comma 2 4 2" xfId="34758" hidden="1" xr:uid="{45FE2922-7557-45BE-92D8-C7ABD5FEE2D0}"/>
    <cellStyle name="Comma 2 4 2" xfId="34761" hidden="1" xr:uid="{2F3C33BB-9581-4D7A-B11E-0A1808F86C4D}"/>
    <cellStyle name="Comma 2 4 2" xfId="34764" hidden="1" xr:uid="{92EFDDB4-E1BF-4D0B-ACA1-D22D13F5169D}"/>
    <cellStyle name="Comma 2 4 2" xfId="34765" hidden="1" xr:uid="{392BEDA2-3E6C-439E-A678-FE51F513978C}"/>
    <cellStyle name="Comma 2 4 2" xfId="34768" hidden="1" xr:uid="{6B59AD0D-610C-4CA0-A752-FCE53DB06AD7}"/>
    <cellStyle name="Comma 2 4 2" xfId="34770" hidden="1" xr:uid="{142E55FA-2543-4DDC-A079-71B7B0C57CE6}"/>
    <cellStyle name="Comma 2 4 2" xfId="34773" hidden="1" xr:uid="{0F8D4551-8163-465F-89C7-389ECD80D052}"/>
    <cellStyle name="Comma 2 4 2" xfId="34776" hidden="1" xr:uid="{D5BF1955-B561-48C3-BB87-7338A1F23B1B}"/>
    <cellStyle name="Comma 2 4 2" xfId="34779" hidden="1" xr:uid="{6DED8592-DCCB-4886-B1AF-7666FF241086}"/>
    <cellStyle name="Comma 2 4 2" xfId="34781" hidden="1" xr:uid="{92AB9DF0-FDA7-4785-97EB-8314B83B96BD}"/>
    <cellStyle name="Comma 2 4 2" xfId="34784" hidden="1" xr:uid="{38F0814E-14DE-4125-B35C-1B74622DA4C7}"/>
    <cellStyle name="Comma 2 4 2" xfId="34787" hidden="1" xr:uid="{0A27D326-E7E6-4C0F-A067-B13F64F5CF1B}"/>
    <cellStyle name="Comma 2 4 2" xfId="34788" hidden="1" xr:uid="{71BCA604-CD8D-4738-A85F-B16C1FE920C4}"/>
    <cellStyle name="Comma 2 4 2" xfId="34791" hidden="1" xr:uid="{10BF6D74-9E44-42B3-B1C9-1E8E1BBC712E}"/>
    <cellStyle name="Comma 2 4 2" xfId="34793" hidden="1" xr:uid="{BF000357-FDD3-4E6B-9600-979FAA36A32C}"/>
    <cellStyle name="Comma 2 4 2" xfId="34796" hidden="1" xr:uid="{5C053956-7E07-4179-93B4-277E80104395}"/>
    <cellStyle name="Comma 2 4 2" xfId="34798" hidden="1" xr:uid="{E07C7EAD-93D5-4142-83D2-91974B535B99}"/>
    <cellStyle name="Comma 2 4 2" xfId="34801" hidden="1" xr:uid="{80D15A81-7178-455E-8555-51BB5BBC0F89}"/>
    <cellStyle name="Comma 2 4 2" xfId="34804" hidden="1" xr:uid="{C8FAD9A4-0560-4A4E-ACB3-DBE6AF6E2847}"/>
    <cellStyle name="Comma 2 4 2" xfId="34808" hidden="1" xr:uid="{03E60409-5CF5-4FD3-AA7D-713D4A65FA03}"/>
    <cellStyle name="Comma 2 4 2" xfId="34810" hidden="1" xr:uid="{BAA53BE1-724F-423D-A627-E9AB28EC836B}"/>
    <cellStyle name="Comma 2 4 2" xfId="34813" hidden="1" xr:uid="{0329F09B-519B-464E-A1D6-E9AEE04D5419}"/>
    <cellStyle name="Comma 2 4 2" xfId="34816" hidden="1" xr:uid="{611DC495-F0CC-466B-A6FD-C6301FFECB0B}"/>
    <cellStyle name="Comma 2 4 2" xfId="34817" hidden="1" xr:uid="{4804E467-907A-4CAA-A03A-C521B47E6C59}"/>
    <cellStyle name="Comma 2 4 2" xfId="34820" hidden="1" xr:uid="{8180B76B-232A-4E9F-B3FA-E96EEE3A000D}"/>
    <cellStyle name="Comma 2 4 2" xfId="34822" hidden="1" xr:uid="{89FF54A0-42AD-4C8D-BE56-5B0C352DEEA8}"/>
    <cellStyle name="Comma 2 4 2" xfId="34825" hidden="1" xr:uid="{F7E048F3-B854-478A-9458-0484C83A9684}"/>
    <cellStyle name="Comma 2 4 2" xfId="34828" hidden="1" xr:uid="{B19154AA-FE50-405D-BE81-3EC5A3FAD6C1}"/>
    <cellStyle name="Comma 2 4 2" xfId="34831" hidden="1" xr:uid="{1587380D-6BA6-4534-B3B1-86915D170FE8}"/>
    <cellStyle name="Comma 2 4 2" xfId="34833" hidden="1" xr:uid="{73C2DCC4-4F17-43A9-A020-F06FD7F6B9F6}"/>
    <cellStyle name="Comma 2 4 2" xfId="34836" hidden="1" xr:uid="{21B4E082-B137-4776-BBFB-B2F62237AA13}"/>
    <cellStyle name="Comma 2 4 2" xfId="34839" hidden="1" xr:uid="{0D32EC5A-FE43-4386-B0CE-8515592844C2}"/>
    <cellStyle name="Comma 2 4 2" xfId="34840" hidden="1" xr:uid="{B025A620-C79B-4534-A27E-65FCE402C91B}"/>
    <cellStyle name="Comma 2 4 2" xfId="34844" hidden="1" xr:uid="{2FB0B81E-1E98-4C01-A367-83AE527DB5BA}"/>
    <cellStyle name="Comma 2 4 2" xfId="34846" hidden="1" xr:uid="{DA141FF8-322D-4B72-9CA2-527B85C4D2D0}"/>
    <cellStyle name="Comma 2 4 2" xfId="34849" hidden="1" xr:uid="{D5229130-BA60-489A-9B02-FAF813533B4C}"/>
    <cellStyle name="Comma 2 4 2" xfId="34851" hidden="1" xr:uid="{9BE9D65D-9042-4829-8F09-5B546A11B264}"/>
    <cellStyle name="Comma 2 4 2" xfId="34854" hidden="1" xr:uid="{E0F19F32-020C-482F-93E6-9FBAC4404C82}"/>
    <cellStyle name="Comma 2 4 2" xfId="34857" hidden="1" xr:uid="{D36E04AB-B2C9-4219-8D10-B3ED2049E03C}"/>
    <cellStyle name="Comma 2 4 2" xfId="34861" hidden="1" xr:uid="{A1B720A5-2B9F-4901-A4E5-25FC9F6DE66C}"/>
    <cellStyle name="Comma 2 4 2" xfId="34863" hidden="1" xr:uid="{30F82816-C9F3-41D5-B1AC-F6025EA61197}"/>
    <cellStyle name="Comma 2 4 2" xfId="34866" hidden="1" xr:uid="{7B100145-C51C-48BE-B71B-3D41A24E3D2D}"/>
    <cellStyle name="Comma 2 4 2" xfId="34869" hidden="1" xr:uid="{B7E17017-A7E4-4635-B029-FE97B80D6946}"/>
    <cellStyle name="Comma 2 4 2" xfId="34870" hidden="1" xr:uid="{FCD72269-D245-4AB0-9FE0-C0D9F8D829A7}"/>
    <cellStyle name="Comma 2 4 2" xfId="34873" hidden="1" xr:uid="{38DCE4B1-6B78-41CC-B68A-9F4AE8A380BC}"/>
    <cellStyle name="Comma 2 4 2" xfId="34875" hidden="1" xr:uid="{1D0F7D2F-4A97-47B1-B12C-B989E3C622D0}"/>
    <cellStyle name="Comma 2 4 2" xfId="34878" hidden="1" xr:uid="{3E6FDE6E-70DC-4644-9E14-A401D91E2031}"/>
    <cellStyle name="Comma 2 4 2" xfId="34881" hidden="1" xr:uid="{03EBB95A-1F81-49FA-8334-59715D4B7590}"/>
    <cellStyle name="Comma 2 4 2" xfId="34883" hidden="1" xr:uid="{6F69DCEE-A3B2-4BA7-966D-B9124A23375F}"/>
    <cellStyle name="Comma 2 4 2" xfId="34885" hidden="1" xr:uid="{26D8CD0C-F950-4CF8-86D7-591193475E0E}"/>
    <cellStyle name="Comma 2 4 2" xfId="34888" hidden="1" xr:uid="{A8D7AFE2-B02B-4C0F-8C50-77230832C6F3}"/>
    <cellStyle name="Comma 2 4 2" xfId="34891" hidden="1" xr:uid="{1BF56531-A3F0-4AEC-ADCB-BB594140F002}"/>
    <cellStyle name="Comma 2 4 2" xfId="34892" hidden="1" xr:uid="{2E0BB73E-A797-49E1-9385-E4F085B5A8F2}"/>
    <cellStyle name="Comma 2 4 2" xfId="34895" hidden="1" xr:uid="{A97EB756-D968-4C8B-A2F6-7DA0A5D7356F}"/>
    <cellStyle name="Comma 2 4 2" xfId="34897" hidden="1" xr:uid="{8B9E4BF7-76A2-41D0-87DE-B366A9EFDD8F}"/>
    <cellStyle name="Comma 2 4 2" xfId="34900" hidden="1" xr:uid="{826C9556-9E8D-4915-B0BE-3F8E9AEFD7C9}"/>
    <cellStyle name="Comma 2 4 2" xfId="34902" hidden="1" xr:uid="{E097ECB9-B9E7-4859-9249-DE4A6A6760F2}"/>
    <cellStyle name="Comma 2 4 2" xfId="34905" hidden="1" xr:uid="{2BD8BEA3-DEE7-43A3-9887-DCC5BD5D203B}"/>
    <cellStyle name="Comma 2 4 2" xfId="34908" hidden="1" xr:uid="{F4279D9E-55E7-45D0-B61B-BA40990FAAFC}"/>
    <cellStyle name="Comma 2 4 2" xfId="34912" hidden="1" xr:uid="{F298F870-9E0B-4D7F-BEC8-77BD68812CF3}"/>
    <cellStyle name="Comma 2 4 2" xfId="34914" hidden="1" xr:uid="{F058F0B9-4879-477B-839B-65629F4125E9}"/>
    <cellStyle name="Comma 2 4 2" xfId="34917" hidden="1" xr:uid="{85509A2F-E5E8-42BC-92F1-5DCCDAFE9AB7}"/>
    <cellStyle name="Comma 2 4 2" xfId="34920" hidden="1" xr:uid="{582E40C5-25C3-4259-9C80-DCE02252FCED}"/>
    <cellStyle name="Comma 2 4 2" xfId="34921" hidden="1" xr:uid="{FFBEA025-1F8D-4921-8FB1-6DFDF3EE1F9C}"/>
    <cellStyle name="Comma 2 4 2" xfId="34924" hidden="1" xr:uid="{867F7EAB-B103-4E32-A237-BEC35B97ACCD}"/>
    <cellStyle name="Comma 2 4 2" xfId="34926" hidden="1" xr:uid="{7B83080E-D8FC-43A7-A6F3-AD31A1514626}"/>
    <cellStyle name="Comma 2 4 2" xfId="34929" hidden="1" xr:uid="{9E68A82D-8337-4784-9943-AF54AA46C94B}"/>
    <cellStyle name="Comma 2 4 2" xfId="34932" hidden="1" xr:uid="{754A9A6A-68E0-46D7-92DD-809B6B7957B0}"/>
    <cellStyle name="Comma 2 4 2" xfId="34935" hidden="1" xr:uid="{AF6DF647-5167-4B20-A2B7-974524B3F4C5}"/>
    <cellStyle name="Comma 2 4 2" xfId="34937" hidden="1" xr:uid="{9AD89645-B9B8-47D0-B3CB-35DC08AE4481}"/>
    <cellStyle name="Comma 2 4 2" xfId="34940" hidden="1" xr:uid="{14067223-A05C-4452-B990-D2531CD08D8D}"/>
    <cellStyle name="Comma 2 4 2" xfId="34943" hidden="1" xr:uid="{5418B8C4-5607-4FDD-8397-8E9811FBD231}"/>
    <cellStyle name="Comma 2 4 2" xfId="34944" hidden="1" xr:uid="{B8EC39FA-FB17-480B-B896-CB6C01E0B4B2}"/>
    <cellStyle name="Comma 2 4 2" xfId="34947" hidden="1" xr:uid="{E5D83F85-24FD-4CFA-A804-4B043AF044E0}"/>
    <cellStyle name="Comma 2 4 2" xfId="34949" hidden="1" xr:uid="{A18E01C8-E582-42FF-9DFA-021C2002D8B7}"/>
    <cellStyle name="Comma 2 4 2" xfId="34952" hidden="1" xr:uid="{D7612074-B28C-47FB-8256-105720ECE354}"/>
    <cellStyle name="Comma 2 4 2" xfId="34954" hidden="1" xr:uid="{CC9EC0D0-1011-4CF9-920D-630480295D52}"/>
    <cellStyle name="Comma 2 4 2" xfId="34957" hidden="1" xr:uid="{2397B8AA-8D52-40BA-95F0-698E898C4B45}"/>
    <cellStyle name="Comma 2 4 2" xfId="34960" hidden="1" xr:uid="{FA1C0D95-DC2E-41F7-8CEC-ACD27F31CB9B}"/>
    <cellStyle name="Comma 2 4 2" xfId="34963" hidden="1" xr:uid="{C6EBA416-96AA-4F63-A7A6-EC485D847C7A}"/>
    <cellStyle name="Comma 2 4 2" xfId="34965" hidden="1" xr:uid="{692CC6C9-2F4D-427D-A0E9-FDC15D6F9792}"/>
    <cellStyle name="Comma 2 4 2" xfId="34968" hidden="1" xr:uid="{3C5E6B79-C857-47DD-B89A-F97821C896B1}"/>
    <cellStyle name="Comma 2 4 2" xfId="34971" hidden="1" xr:uid="{5B0DB0D9-B969-45EB-956A-10F6A8B599C5}"/>
    <cellStyle name="Comma 2 4 2" xfId="34972" hidden="1" xr:uid="{0126F2FB-1C96-4E10-9D1A-E747C9D05D87}"/>
    <cellStyle name="Comma 2 4 2" xfId="34975" hidden="1" xr:uid="{3E0B810F-BEC2-4884-A338-5910DF87984D}"/>
    <cellStyle name="Comma 2 4 2" xfId="34977" hidden="1" xr:uid="{CCC2B4CF-1229-48AA-A808-F045E0AE7159}"/>
    <cellStyle name="Comma 2 4 2" xfId="34980" hidden="1" xr:uid="{20A8CEEE-EEFB-4FF3-AC36-BC0B6DDF2374}"/>
    <cellStyle name="Comma 2 4 2" xfId="34988" hidden="1" xr:uid="{C1BB1F4A-D83F-413B-AC31-1084D039700E}"/>
    <cellStyle name="Comma 2 4 2" xfId="34990" hidden="1" xr:uid="{E334496D-ECD4-4234-A6B1-C8D4B6D8B767}"/>
    <cellStyle name="Comma 2 4 2" xfId="34991" hidden="1" xr:uid="{49BB04CD-4354-4AEE-9A3C-3484434B0DDD}"/>
    <cellStyle name="Comma 2 4 2" xfId="34995" hidden="1" xr:uid="{2591BE90-7C29-459B-BB2B-8C36570F0DBC}"/>
    <cellStyle name="Comma 2 4 2" xfId="34997" hidden="1" xr:uid="{4C2ED704-30D6-48E4-9A9A-DC7FD6A89270}"/>
    <cellStyle name="Comma 2 4 2" xfId="34999" hidden="1" xr:uid="{D8FC6938-BE41-4E0B-96B4-73D37F63C983}"/>
    <cellStyle name="Comma 2 4 2" xfId="35002" hidden="1" xr:uid="{87EB7072-F9CE-4C74-9F69-76BD3D74DD43}"/>
    <cellStyle name="Comma 2 4 2" xfId="35005" hidden="1" xr:uid="{8A078449-0406-4238-8429-F2E595F99EA0}"/>
    <cellStyle name="Comma 2 4 2" xfId="35007" hidden="1" xr:uid="{21CCDE97-2D7D-46E9-AB9C-1A7B4E59A66F}"/>
    <cellStyle name="Comma 2 4 2" xfId="35009" hidden="1" xr:uid="{EDC35EDE-5328-4041-BEE2-8E9AE38174B5}"/>
    <cellStyle name="Comma 2 4 2" xfId="35012" hidden="1" xr:uid="{F5B85305-34F5-426B-B6B8-79454CDE598E}"/>
    <cellStyle name="Comma 2 4 2" xfId="35015" hidden="1" xr:uid="{DB070F96-55FC-45D2-BC44-5C19067CC018}"/>
    <cellStyle name="Comma 2 4 2" xfId="35016" hidden="1" xr:uid="{808E9AE8-81D6-4358-8BE3-F26127B02CA2}"/>
    <cellStyle name="Comma 2 4 2" xfId="35018" hidden="1" xr:uid="{FFDCE648-B533-451F-8B8B-F1654466504A}"/>
    <cellStyle name="Comma 2 4 2" xfId="35019" hidden="1" xr:uid="{1D3352E0-E549-4494-A6C1-FC2B0802DEF1}"/>
    <cellStyle name="Comma 2 4 2" xfId="35023" hidden="1" xr:uid="{F147F95B-8117-4109-B32A-30E6AFFE64C9}"/>
    <cellStyle name="Comma 2 4 2" xfId="35027" hidden="1" xr:uid="{B9FE80A1-254A-4385-B5AC-B16DFF8E4219}"/>
    <cellStyle name="Comma 2 4 2" xfId="35028" hidden="1" xr:uid="{9599A74D-8A4E-4BE8-9F97-5C88120394F9}"/>
    <cellStyle name="Comma 2 4 2" xfId="35032" hidden="1" xr:uid="{D37C0429-342E-46C1-A9D4-015CA9510D95}"/>
    <cellStyle name="Comma 2 4 2" xfId="35034" hidden="1" xr:uid="{E65DF45B-55FB-4F16-9470-2BBB8B3E0963}"/>
    <cellStyle name="Comma 2 4 2" xfId="35036" hidden="1" xr:uid="{901965C0-2F75-4A35-A625-55CB74CCEF7A}"/>
    <cellStyle name="Comma 2 4 2" xfId="35041" hidden="1" xr:uid="{02412AE2-29F8-4CFE-8F57-CCC1072B06DD}"/>
    <cellStyle name="Comma 2 4 2" xfId="35042" hidden="1" xr:uid="{242B8B62-F492-4CA0-A522-AE82199307BD}"/>
    <cellStyle name="Comma 2 4 2" xfId="35046" hidden="1" xr:uid="{303F2EA7-B24D-4A80-BAC8-BA5062253654}"/>
    <cellStyle name="Comma 2 4 2" xfId="35050" hidden="1" xr:uid="{A0A7A542-7454-4661-BD7A-CBC200973712}"/>
    <cellStyle name="Comma 2 4 2" xfId="35052" hidden="1" xr:uid="{03C6D3AE-7422-4D0A-A060-741C3B101BCB}"/>
    <cellStyle name="Comma 2 4 2" xfId="35053" hidden="1" xr:uid="{DBE7DFD0-976D-4F5D-9BA9-039AA2B1C92F}"/>
    <cellStyle name="Comma 2 4 2" xfId="35057" hidden="1" xr:uid="{CCD80F28-C23E-4414-BB12-D3EE6ABB2DE1}"/>
    <cellStyle name="Comma 2 4 2" xfId="35061" hidden="1" xr:uid="{20CD3E35-E0A3-4CA1-807A-389AE180755A}"/>
    <cellStyle name="Comma 2 4 2" xfId="35062" hidden="1" xr:uid="{F0F50636-09F7-4309-9A3B-71B203737C67}"/>
    <cellStyle name="Comma 2 4 2" xfId="35066" hidden="1" xr:uid="{AF94DDAA-F90F-4CD9-99B8-90BB2DD9E74F}"/>
    <cellStyle name="Comma 2 4 2" xfId="35068" hidden="1" xr:uid="{46578CFB-DDAB-4425-AAE1-A1E484158251}"/>
    <cellStyle name="Comma 2 4 2" xfId="35070" hidden="1" xr:uid="{7E056704-B937-41D4-B2E5-BF11BCA9FA69}"/>
    <cellStyle name="Comma 2 4 2" xfId="35071" hidden="1" xr:uid="{6C4A5E64-BBB8-4808-8F7F-EF39F92A67A9}"/>
    <cellStyle name="Comma 2 4 2" xfId="35076" hidden="1" xr:uid="{84D2BC67-E578-41EB-8A9A-E68381849E7E}"/>
    <cellStyle name="Comma 2 4 2" xfId="35077" hidden="1" xr:uid="{3F179842-957B-45B4-B68F-3ADD8DB10DD9}"/>
    <cellStyle name="Comma 2 4 2" xfId="35078" hidden="1" xr:uid="{9154359E-F4CD-4FDD-BDD6-B8CBA3B9200F}"/>
    <cellStyle name="Comma 2 4 2" xfId="35083" hidden="1" xr:uid="{24FDA3F0-ACC6-495E-AB3D-FE79B58F2E29}"/>
    <cellStyle name="Comma 2 4 2" xfId="35085" hidden="1" xr:uid="{4F2C30BE-ADFE-43C3-8CCF-EE111736D414}"/>
    <cellStyle name="Comma 2 4 2" xfId="35086" hidden="1" xr:uid="{C91E546B-0427-4CA5-8C84-03AB654C8896}"/>
    <cellStyle name="Comma 2 4 2" xfId="35090" hidden="1" xr:uid="{9DA2E3CB-3353-41B8-BF3F-530250760D42}"/>
    <cellStyle name="Comma 2 4 2" xfId="35091" hidden="1" xr:uid="{D7D450CF-2B07-479F-8B4E-3D311842F226}"/>
    <cellStyle name="Comma 2 4 2" xfId="35095" hidden="1" xr:uid="{FD908321-BA98-4273-8B43-EA6D4B51B3D3}"/>
    <cellStyle name="Comma 2 4 2" xfId="35097" hidden="1" xr:uid="{872AD69A-54C6-4E8A-BD5E-F483BFA49A20}"/>
    <cellStyle name="Comma 2 4 2" xfId="35099" hidden="1" xr:uid="{CA6EBB7B-A4AC-4C0A-B0D9-988379D573C8}"/>
    <cellStyle name="Comma 2 4 2" xfId="35102" hidden="1" xr:uid="{5CA21A3F-287F-4384-8C78-5B8B4DC1D8B3}"/>
    <cellStyle name="Comma 2 4 2" xfId="35103" hidden="1" xr:uid="{C1E19C65-AD88-4B83-BF63-BD9E4CCA2A89}"/>
    <cellStyle name="Comma 2 4 2" xfId="35104" hidden="1" xr:uid="{7CFD7095-C458-47A5-B567-5CAAEEEBCD79}"/>
    <cellStyle name="Comma 2 4 2" xfId="35110" hidden="1" xr:uid="{A53A4582-5CF6-448B-BFD7-D725348D32B3}"/>
    <cellStyle name="Comma 2 4 2" xfId="35111" hidden="1" xr:uid="{8C21E831-82F9-4BDA-A7F4-42989931C966}"/>
    <cellStyle name="Comma 2 4 2" xfId="35115" hidden="1" xr:uid="{DD4FA524-B5CD-4BDE-A832-4A558FE57E9D}"/>
    <cellStyle name="Comma 2 4 2" xfId="35117" hidden="1" xr:uid="{3C4E8014-A864-49FC-938A-DFA685236037}"/>
    <cellStyle name="Comma 2 4 2" xfId="35119" hidden="1" xr:uid="{3A6B3DCC-ECB0-48C9-96AB-D0C616335652}"/>
    <cellStyle name="Comma 2 4 2" xfId="35123" hidden="1" xr:uid="{F8FE3975-C0D5-4460-AFAB-CDDE8ED5B879}"/>
    <cellStyle name="Comma 2 4 2" xfId="35125" hidden="1" xr:uid="{ABDEE4AB-7A01-461C-ACE9-163AF6264347}"/>
    <cellStyle name="Comma 2 4 2" xfId="35126" hidden="1" xr:uid="{4FBADF37-A52C-4C31-A84C-11E8CA0A35C9}"/>
    <cellStyle name="Comma 2 4 2" xfId="35130" hidden="1" xr:uid="{F6223AC8-F582-43BF-ACFE-E137D9A496A0}"/>
    <cellStyle name="Comma 2 4 2" xfId="35134" hidden="1" xr:uid="{4DB1A54E-3283-4100-8F4D-46256F5AC35A}"/>
    <cellStyle name="Comma 2 4 2" xfId="35136" hidden="1" xr:uid="{63A25F77-3A85-44B6-AF98-5812B8A4FE67}"/>
    <cellStyle name="Comma 2 4 2" xfId="35138" hidden="1" xr:uid="{DD102ACA-DAC1-4A33-B280-17E01BDB81FA}"/>
    <cellStyle name="Comma 2 4 2" xfId="35142" hidden="1" xr:uid="{716D1A60-CB0A-4438-957B-53D1E97841C5}"/>
    <cellStyle name="Comma 2 4 2" xfId="35144" hidden="1" xr:uid="{860ABD99-36E7-4BFC-97D1-A2E57939A6F8}"/>
    <cellStyle name="Comma 2 4 2" xfId="35145" hidden="1" xr:uid="{FF7C312D-89DA-48C5-A776-92A89A80F454}"/>
    <cellStyle name="Comma 2 4 2" xfId="35149" hidden="1" xr:uid="{0FAC060E-893A-4A2D-95C2-2ACC32BDB063}"/>
    <cellStyle name="Comma 2 4 2" xfId="35151" hidden="1" xr:uid="{54A60A16-9127-46B2-8404-07F17F97D164}"/>
    <cellStyle name="Comma 2 4 2" xfId="35153" hidden="1" xr:uid="{656A4DD6-D905-4E34-8BFA-7B5159F88534}"/>
    <cellStyle name="Comma 2 4 2" xfId="35156" hidden="1" xr:uid="{C9B984CC-A9D4-4ECF-AA25-84288C5392F2}"/>
    <cellStyle name="Comma 2 4 2" xfId="35159" hidden="1" xr:uid="{EA525C03-8ABC-4CF4-A8FA-39456E892D90}"/>
    <cellStyle name="Comma 2 4 2" xfId="35160" hidden="1" xr:uid="{1E8EDB0D-CCF4-4D72-975C-48391FD6F181}"/>
    <cellStyle name="Comma 2 4 2" xfId="35164" hidden="1" xr:uid="{11EBBE67-6914-4531-A6C7-459E708E96FD}"/>
    <cellStyle name="Comma 2 4 2" xfId="35166" hidden="1" xr:uid="{CA277B95-99C6-49C7-808A-F934B5343839}"/>
    <cellStyle name="Comma 2 4 2" xfId="35169" hidden="1" xr:uid="{67B06B98-FEAC-4AA9-9856-D655E1CEDC08}"/>
    <cellStyle name="Comma 2 4 2" xfId="35170" hidden="1" xr:uid="{60A9E225-15DF-4515-ABFB-ED69A3B7AD9A}"/>
    <cellStyle name="Comma 2 4 2" xfId="35172" hidden="1" xr:uid="{BAEA819B-717A-4223-881B-390D7ED5A9F0}"/>
    <cellStyle name="Comma 2 4 2" xfId="35173" hidden="1" xr:uid="{BF3A119F-54F0-4564-9315-0D7DAEEB4A06}"/>
    <cellStyle name="Comma 2 4 2" xfId="35177" hidden="1" xr:uid="{0E123D0A-2A86-4305-BAAC-7BECFADAA94D}"/>
    <cellStyle name="Comma 2 4 2" xfId="35181" hidden="1" xr:uid="{4E308DB8-9829-4611-AA9C-A84E6A820D9C}"/>
    <cellStyle name="Comma 2 4 2" xfId="35182" hidden="1" xr:uid="{328EF16D-183F-4891-9DB5-8526FFD8CA5F}"/>
    <cellStyle name="Comma 2 4 2" xfId="35186" hidden="1" xr:uid="{B41E00F7-5487-4A09-BB63-8DEFA58A1624}"/>
    <cellStyle name="Comma 2 4 2" xfId="35188" hidden="1" xr:uid="{49D28FB7-05CB-4C22-8365-E6D99E138F32}"/>
    <cellStyle name="Comma 2 4 2" xfId="35190" hidden="1" xr:uid="{E4625260-FB6E-403D-BF07-B2EA1D97E3E9}"/>
    <cellStyle name="Comma 2 4 2" xfId="35195" hidden="1" xr:uid="{3730016C-ADCF-4B66-820B-1DF766494084}"/>
    <cellStyle name="Comma 2 4 2" xfId="35196" hidden="1" xr:uid="{AC07E59C-3EA1-4396-A82A-0C43CE890A18}"/>
    <cellStyle name="Comma 2 4 2" xfId="35200" hidden="1" xr:uid="{94024F93-B6D1-4875-9F05-BC241CDB7CD6}"/>
    <cellStyle name="Comma 2 4 2" xfId="35206" hidden="1" xr:uid="{EF457F95-A417-490F-BC62-35CE2E194119}"/>
    <cellStyle name="Comma 2 4 2" xfId="35208" hidden="1" xr:uid="{6453EC42-A1E7-4D50-9888-25B124C1681B}"/>
    <cellStyle name="Comma 2 4 2" xfId="35209" hidden="1" xr:uid="{137055D8-0DCA-4AD2-88F1-10B22A880321}"/>
    <cellStyle name="Comma 2 4 2" xfId="35213" hidden="1" xr:uid="{B3823234-2883-4616-B492-850545E6D931}"/>
    <cellStyle name="Comma 2 4 2" xfId="35217" hidden="1" xr:uid="{4ACD3BFD-B0FF-4E9A-BC52-AA8D74BC98B1}"/>
    <cellStyle name="Comma 2 4 2" xfId="35218" hidden="1" xr:uid="{E4AB997D-054C-4C8D-AF36-24BA79DC89C3}"/>
    <cellStyle name="Comma 2 4 2" xfId="35222" hidden="1" xr:uid="{679BEA70-B32E-45FB-AB0D-FD62B2BC67B5}"/>
    <cellStyle name="Comma 2 4 2" xfId="35224" hidden="1" xr:uid="{BD091CF7-686F-4A78-84A6-DA9069E05178}"/>
    <cellStyle name="Comma 2 4 2" xfId="35226" hidden="1" xr:uid="{2E03628A-3FC4-4DAE-8EA1-B467D6A92826}"/>
    <cellStyle name="Comma 2 4 2" xfId="35228" hidden="1" xr:uid="{6E3AAC2E-73C3-4B79-9C2F-6123E125DAFC}"/>
    <cellStyle name="Comma 2 4 2" xfId="35231" hidden="1" xr:uid="{45D07448-BAD8-4D84-B42E-2AED7EA5A797}"/>
    <cellStyle name="Comma 2 4 2" xfId="35233" hidden="1" xr:uid="{CBF81E66-2EAE-404D-BCF7-6B46BB9D0688}"/>
    <cellStyle name="Comma 2 4 2" xfId="35235" hidden="1" xr:uid="{5475DB70-A08F-40FD-9F9B-B75FA3114D51}"/>
    <cellStyle name="Comma 2 4 2" xfId="35239" hidden="1" xr:uid="{3DE604A9-C37E-49F8-BB35-84A9B2EDFF6A}"/>
    <cellStyle name="Comma 2 4 2" xfId="35241" hidden="1" xr:uid="{2DEA0528-AA2A-40C5-9DED-ABEF16B65E63}"/>
    <cellStyle name="Comma 2 4 2" xfId="35243" hidden="1" xr:uid="{AEC7ECEE-CFA7-4022-925C-40EA9C4F3364}"/>
    <cellStyle name="Comma 2 4 2" xfId="35246" hidden="1" xr:uid="{24BDED34-6BE8-4133-A625-957CA6360F4E}"/>
    <cellStyle name="Comma 2 4 2" xfId="35248" hidden="1" xr:uid="{930690B0-52F8-4453-A0DC-92C7161029E7}"/>
    <cellStyle name="Comma 2 4 2" xfId="35250" hidden="1" xr:uid="{8D8655E9-AF31-42CE-A124-C741585C4DE3}"/>
    <cellStyle name="Comma 2 4 2" xfId="35253" hidden="1" xr:uid="{7F120E3C-2E9D-4A7B-B2F2-C472066F9EC1}"/>
    <cellStyle name="Comma 2 4 2" xfId="35255" hidden="1" xr:uid="{8144F874-DE21-493A-A37D-654B7E011864}"/>
    <cellStyle name="Comma 2 4 2" xfId="35257" hidden="1" xr:uid="{FFC77E44-D2E1-4980-9AA4-36782E706BEC}"/>
    <cellStyle name="Comma 2 4 2" xfId="35259" hidden="1" xr:uid="{24341810-E2F7-4644-A6FD-A071BEB6CB85}"/>
    <cellStyle name="Comma 2 4 2" xfId="35261" hidden="1" xr:uid="{0660E304-4C37-47FC-86E0-A46324F76E6F}"/>
    <cellStyle name="Comma 2 4 2" xfId="35266" hidden="1" xr:uid="{536F55CF-1D4B-4D85-B32A-47C50E23F0E1}"/>
    <cellStyle name="Comma 2 4 2" xfId="35268" hidden="1" xr:uid="{3A106E65-E8A6-434C-B32F-E4A8F7F7219E}"/>
    <cellStyle name="Comma 2 4 2" xfId="35270" hidden="1" xr:uid="{A49E9D3B-BE9C-41EF-85E2-7FD98A70C483}"/>
    <cellStyle name="Comma 2 4 2" xfId="35273" hidden="1" xr:uid="{F6AAAD8F-6D2F-4158-911D-03334021ECC3}"/>
    <cellStyle name="Comma 2 4 2" xfId="35276" hidden="1" xr:uid="{AE3D65AE-862D-45D9-AD94-87A6ED0ECBE2}"/>
    <cellStyle name="Comma 2 4 2" xfId="35278" hidden="1" xr:uid="{15758EDB-0585-483D-A950-5BB2CA6D2ACD}"/>
    <cellStyle name="Comma 2 4 2" xfId="35281" hidden="1" xr:uid="{427989ED-6750-441A-B5E5-04F3B04F922C}"/>
    <cellStyle name="Comma 2 4 2" xfId="35283" hidden="1" xr:uid="{89FF7891-87CB-48F2-80B1-6EBBBF3011C7}"/>
    <cellStyle name="Comma 2 4 2" xfId="35285" hidden="1" xr:uid="{8D2E74C9-4F8A-41A4-BDF7-8D703729D5A6}"/>
    <cellStyle name="Comma 2 4 2" xfId="35287" hidden="1" xr:uid="{B776DF4A-F054-4B8D-BF5C-A8D12A6895E8}"/>
    <cellStyle name="Comma 2 4 2" xfId="35289" hidden="1" xr:uid="{F67141E3-08F1-465F-9F61-6B550C8ED214}"/>
    <cellStyle name="Comma 2 4 2" xfId="35294" hidden="1" xr:uid="{69BB4B05-85CD-4582-BB58-51AA8814BCF4}"/>
    <cellStyle name="Comma 2 4 2" xfId="35296" hidden="1" xr:uid="{D245A950-E4C7-40CD-9501-95AE125DBCFC}"/>
    <cellStyle name="Comma 2 4 2" xfId="35297" hidden="1" xr:uid="{564570BB-693B-4248-8D1B-9C266C28AC17}"/>
    <cellStyle name="Comma 2 4 2" xfId="35298" hidden="1" xr:uid="{54A1EA26-D225-4813-80DA-66A3DC5ED39C}"/>
    <cellStyle name="Comma 2 4 2" xfId="35304" hidden="1" xr:uid="{AFC98A3A-BD33-454F-94FD-DF8677F689AE}"/>
    <cellStyle name="Comma 2 4 2" xfId="35306" hidden="1" xr:uid="{366248C0-3B93-46D2-BAAD-92010399C7C2}"/>
    <cellStyle name="Comma 2 4 2" xfId="35307" hidden="1" xr:uid="{17343095-4690-46D0-8E6E-1EE2E330AABB}"/>
    <cellStyle name="Comma 2 4 2" xfId="35311" hidden="1" xr:uid="{E1640DE2-214B-4802-98C3-3CBE630C13A3}"/>
    <cellStyle name="Comma 2 4 2" xfId="35312" hidden="1" xr:uid="{F948C031-15E6-47D8-BE9D-064A4984B72A}"/>
    <cellStyle name="Comma 2 4 2" xfId="35314" hidden="1" xr:uid="{788620E9-AB98-488A-B5D5-1B870B7510E2}"/>
    <cellStyle name="Comma 2 4 2" xfId="35319" hidden="1" xr:uid="{73DAF607-05CD-4619-BF39-DB0E30BE60FA}"/>
    <cellStyle name="Comma 2 4 2" xfId="35320" hidden="1" xr:uid="{32461574-F165-410A-8BAC-71A4191CB8AE}"/>
    <cellStyle name="Comma 2 4 2" xfId="35322" hidden="1" xr:uid="{DB3C1215-0AFC-4A4A-A31A-7464AE322A19}"/>
    <cellStyle name="Comma 2 4 2" xfId="35324" hidden="1" xr:uid="{58FC8D5C-48F0-40B3-A1CF-30635FE12EFB}"/>
    <cellStyle name="Comma 2 4 2" xfId="35325" hidden="1" xr:uid="{40507070-1ECA-4CCA-84A0-E9AAF9A4A100}"/>
    <cellStyle name="Comma 2 4 2" xfId="35326" hidden="1" xr:uid="{57DA2C98-2935-45F4-9334-9B3400DDE039}"/>
    <cellStyle name="Comma 2 4 2" xfId="35333" hidden="1" xr:uid="{3FD2EE33-0CFA-4266-8131-2ADC9932441F}"/>
    <cellStyle name="Comma 2 4 2" xfId="35334" hidden="1" xr:uid="{9A400950-165D-42B0-B41D-336BB6D259E0}"/>
    <cellStyle name="Comma 2 4 2" xfId="35335" hidden="1" xr:uid="{383ADF4D-A817-48D5-8C8F-3EAF5BAC7E63}"/>
    <cellStyle name="Comma 2 4 2" xfId="35341" hidden="1" xr:uid="{89A002BB-2F9A-474F-960B-ECA427B93BA8}"/>
    <cellStyle name="Comma 2 4 2" xfId="35343" hidden="1" xr:uid="{E0BB8B8C-EB59-4817-9ABE-D794C9B3FE97}"/>
    <cellStyle name="Comma 2 4 2" xfId="35344" hidden="1" xr:uid="{04304A38-967A-4D43-967A-1F35A840B064}"/>
    <cellStyle name="Comma 2 4 2" xfId="35348" hidden="1" xr:uid="{CD05E511-DAF9-42D0-878B-262B54FC7325}"/>
    <cellStyle name="Comma 2 4 2" xfId="35350" hidden="1" xr:uid="{227A5407-0B39-4AAA-899E-141E77E476EA}"/>
    <cellStyle name="Comma 2 4 2" xfId="35355" hidden="1" xr:uid="{77DC2923-8822-4344-8F4B-23FB6AABF1BE}"/>
    <cellStyle name="Comma 2 4 2" xfId="35360" hidden="1" xr:uid="{514ED6BA-2705-4990-9B86-DA531A98D68E}"/>
    <cellStyle name="Comma 2 4 2" xfId="35361" hidden="1" xr:uid="{FF11783B-FAF1-4455-ADC4-120532E99F1A}"/>
    <cellStyle name="Comma 2 4 2" xfId="35363" hidden="1" xr:uid="{2885959B-27A1-4939-9BDB-06B3ED44824C}"/>
    <cellStyle name="Comma 2 4 2" xfId="35368" hidden="1" xr:uid="{FEF0DC23-E5B4-407F-B344-B4D823BF222F}"/>
    <cellStyle name="Comma 2 4 2" xfId="35370" hidden="1" xr:uid="{3747CF1E-EE3F-4752-A9FF-9A9FEC250E1B}"/>
    <cellStyle name="Comma 2 4 2" xfId="35372" hidden="1" xr:uid="{831200C2-6727-47F9-8C31-A3B0A6FF4F07}"/>
    <cellStyle name="Comma 2 4 2" xfId="35377" hidden="1" xr:uid="{E1250526-DB2B-42D1-B325-94B6EDFDEF22}"/>
    <cellStyle name="Comma 2 4 2" xfId="35378" hidden="1" xr:uid="{39911BAC-D173-43DB-A63D-91A93E45F1A4}"/>
    <cellStyle name="Comma 2 4 2" xfId="35380" hidden="1" xr:uid="{D5601C0D-D9B9-4747-8404-C36AA1B32AD9}"/>
    <cellStyle name="Comma 2 4 2" xfId="35383" hidden="1" xr:uid="{8C898E18-8250-4790-9F43-6B37D2ABE56F}"/>
    <cellStyle name="Comma 2 4 2" xfId="35385" hidden="1" xr:uid="{8BAF18C9-E1D2-41B7-B499-1486B0DA7B89}"/>
    <cellStyle name="Comma 2 4 2" xfId="35386" hidden="1" xr:uid="{021F9BFD-9E07-44CF-B6E7-601A0190A904}"/>
    <cellStyle name="Comma 2 4 2" xfId="35390" hidden="1" xr:uid="{3B18759A-3290-4222-A04A-94933DF3E71F}"/>
    <cellStyle name="Comma 2 4 2" xfId="35392" hidden="1" xr:uid="{AEF6E339-507E-442B-83E7-065B2409996D}"/>
    <cellStyle name="Comma 2 4 2" xfId="35394" hidden="1" xr:uid="{118B20C4-3C41-47E0-A22D-09831065A617}"/>
    <cellStyle name="Comma 2 4 2" xfId="35398" hidden="1" xr:uid="{C63011AC-96BE-41DD-8056-55902A9A21DF}"/>
    <cellStyle name="Comma 2 4 2" xfId="35399" hidden="1" xr:uid="{21EF1776-7819-4B90-8B8E-457C1C53E7B5}"/>
    <cellStyle name="Comma 2 4 2" xfId="35402" hidden="1" xr:uid="{1D509BE4-415D-4029-9928-816032FA9382}"/>
    <cellStyle name="Comma 2 4 2" xfId="35408" hidden="1" xr:uid="{DCE0AD1B-0680-4F32-9D07-C234B00D4146}"/>
    <cellStyle name="Comma 2 4 2" xfId="35409" hidden="1" xr:uid="{B67B3800-A620-41F1-8BAB-3C4CB5825965}"/>
    <cellStyle name="Comma 2 4 2" xfId="35411" hidden="1" xr:uid="{5AE06E9C-F09A-47EA-BC48-5A66A21C9E10}"/>
    <cellStyle name="Comma 2 4 2" xfId="35413" hidden="1" xr:uid="{DD85609D-5A3D-4654-BC27-BE0372EEA7B9}"/>
    <cellStyle name="Comma 2 4 2" xfId="35414" hidden="1" xr:uid="{F76F738C-EF0B-42C6-B9A4-5CAB508D32CE}"/>
    <cellStyle name="Comma 2 4 2" xfId="35418" hidden="1" xr:uid="{F98A83DC-87BC-4527-9033-0FBC8A36230A}"/>
    <cellStyle name="Comma 2 4 2" xfId="35422" hidden="1" xr:uid="{1BE52E80-7A83-4D71-B9B0-D242A56DF737}"/>
    <cellStyle name="Comma 2 4 2" xfId="35423" hidden="1" xr:uid="{BC460B4A-0C29-4C9C-A83E-AD53C9F004FD}"/>
    <cellStyle name="Comma 2 4 2" xfId="35427" hidden="1" xr:uid="{3FF2CA9D-358D-43BB-A677-4D042DF43E13}"/>
    <cellStyle name="Comma 2 4 2" xfId="35429" hidden="1" xr:uid="{5925AD6C-7CAF-4E76-B2C4-21BAA9E140E4}"/>
    <cellStyle name="Comma 2 4 2" xfId="35432" hidden="1" xr:uid="{2D48E234-109E-458C-80DE-E3ACBDFF0CA9}"/>
    <cellStyle name="Comma 2 4 2" xfId="35434" hidden="1" xr:uid="{11BE5C31-0516-40A4-B7EC-C73A88525E65}"/>
    <cellStyle name="Comma 2 4 2" xfId="35437" hidden="1" xr:uid="{0B4CB05C-7AB5-4EDD-8A8D-5D09FCF855F8}"/>
    <cellStyle name="Comma 2 4 2" xfId="35438" hidden="1" xr:uid="{3FE6313E-C3E9-47AB-9CBD-0AFA9DF8C8A2}"/>
    <cellStyle name="Comma 2 4 2" xfId="35442" hidden="1" xr:uid="{3242DE59-D40C-4B3C-A212-E0C92AD87CE5}"/>
    <cellStyle name="Comma 2 4 2" xfId="35446" hidden="1" xr:uid="{7BD125B5-F370-4B3E-AF9A-C08174313428}"/>
    <cellStyle name="Comma 2 4 2" xfId="35448" hidden="1" xr:uid="{0265FAC7-2374-483A-9038-783BF817CC36}"/>
    <cellStyle name="Comma 2 4 2" xfId="35450" hidden="1" xr:uid="{45F1A565-9053-4296-84AE-2C4B42653D77}"/>
    <cellStyle name="Comma 2 4 2" xfId="35454" hidden="1" xr:uid="{4D70F4BE-3EDD-430E-BB85-3BAB3E8D0190}"/>
    <cellStyle name="Comma 2 4 2" xfId="35456" hidden="1" xr:uid="{8882D256-8F3D-43D8-AAAC-CEB8C406661D}"/>
    <cellStyle name="Comma 2 4 2" xfId="35458" hidden="1" xr:uid="{0895FD41-A67B-4214-A7C3-FF097B327EA8}"/>
    <cellStyle name="Comma 2 4 2" xfId="35461" hidden="1" xr:uid="{67672C41-0383-40BB-8843-A04D7350078D}"/>
    <cellStyle name="Comma 2 4 2" xfId="35463" hidden="1" xr:uid="{68A67605-2CE5-4D7B-BBB4-8C6399A372FB}"/>
    <cellStyle name="Comma 2 4 2" xfId="35465" hidden="1" xr:uid="{950F7076-8E4F-4492-A088-3285CADFE7B9}"/>
    <cellStyle name="Comma 2 4 2" xfId="35468" hidden="1" xr:uid="{783DFC83-D372-498D-AFD6-7D8F8F247987}"/>
    <cellStyle name="Comma 2 4 2" xfId="35471" hidden="1" xr:uid="{FDE45B5E-C20B-4889-9712-427802B1F234}"/>
    <cellStyle name="Comma 2 4 2" xfId="35474" hidden="1" xr:uid="{9F943DDC-1595-4C66-9925-4B3D4E231DB5}"/>
    <cellStyle name="Comma 2 4 2" xfId="35475" hidden="1" xr:uid="{76991AF2-86E7-4E6D-BCB7-8228F221E602}"/>
    <cellStyle name="Comma 2 4 2" xfId="35478" hidden="1" xr:uid="{3A40904B-D4BD-40FA-8EF6-CD7C9972DFFC}"/>
    <cellStyle name="Comma 2 4 2" xfId="35481" hidden="1" xr:uid="{14FDB70F-7507-4947-934C-4157D07BABE9}"/>
    <cellStyle name="Comma 2 4 2" xfId="35482" hidden="1" xr:uid="{6C38445A-632D-4D50-AD53-3F7DDB439E22}"/>
    <cellStyle name="Comma 2 4 2" xfId="35483" hidden="1" xr:uid="{64A96090-A116-4210-8734-F3925BE28ABB}"/>
    <cellStyle name="Comma 2 4 2" xfId="35486" hidden="1" xr:uid="{982DC744-1B55-4DBB-A1AE-0BA6EA2CA3B5}"/>
    <cellStyle name="Comma 2 4 2" xfId="35490" hidden="1" xr:uid="{1F8FAF37-8320-4DEE-B703-3DBA22788589}"/>
    <cellStyle name="Comma 2 4 2" xfId="35492" hidden="1" xr:uid="{4C77EDE6-573E-4944-AAA8-6FF33E569185}"/>
    <cellStyle name="Comma 2 4 2" xfId="35495" hidden="1" xr:uid="{BA570FB3-9FCA-4564-8D4A-061B612402CA}"/>
    <cellStyle name="Comma 2 4 2" xfId="35499" hidden="1" xr:uid="{1EA11912-4EE4-426C-8515-C5AA6BDEB226}"/>
    <cellStyle name="Comma 2 4 2" xfId="35500" hidden="1" xr:uid="{F24BB791-DB28-4616-BF0E-38FC866B1692}"/>
    <cellStyle name="Comma 2 4 2" xfId="35502" hidden="1" xr:uid="{327402D6-DC12-4E5E-858A-D34E5E6FDCC4}"/>
    <cellStyle name="Comma 2 4 2" xfId="35507" hidden="1" xr:uid="{44AD1EE9-9837-4B45-97C0-713C75A6CAD5}"/>
    <cellStyle name="Comma 2 4 2" xfId="35509" hidden="1" xr:uid="{1B6FE099-7B93-45E1-B32A-FEEAA87D9561}"/>
    <cellStyle name="Comma 2 4 2" xfId="35512" hidden="1" xr:uid="{ED693BFE-9037-47D0-ABF4-687EBFA10DB4}"/>
    <cellStyle name="Comma 2 4 2" xfId="35518" hidden="1" xr:uid="{202BE7B3-0BB2-4E28-941B-CC4A6026168D}"/>
    <cellStyle name="Comma 2 4 2" xfId="35520" hidden="1" xr:uid="{183ADA98-22C2-4E0B-924B-A60528F6F083}"/>
    <cellStyle name="Comma 2 4 2" xfId="35522" hidden="1" xr:uid="{B9879473-F7AA-4CE5-922C-DEAE829044A0}"/>
    <cellStyle name="Comma 2 4 2" xfId="35526" hidden="1" xr:uid="{781EE2CF-344C-423E-83D3-609C0530EC20}"/>
    <cellStyle name="Comma 2 4 2" xfId="35528" hidden="1" xr:uid="{D0A0BD6E-44E5-406A-BB1F-5106AE63DB78}"/>
    <cellStyle name="Comma 2 4 2" xfId="35531" hidden="1" xr:uid="{778A5BBB-4CA9-4DC8-A819-DEE32A799E82}"/>
    <cellStyle name="Comma 2 4 2" xfId="35534" hidden="1" xr:uid="{F433D821-8A85-4A61-B296-FD797654E1F1}"/>
    <cellStyle name="Comma 2 4 2" xfId="35536" hidden="1" xr:uid="{8CD399FA-0B98-4F19-A8A4-1F90352F56EA}"/>
    <cellStyle name="Comma 2 4 2" xfId="35538" hidden="1" xr:uid="{75F7DE42-4003-491F-92B7-26BDBB6654D9}"/>
    <cellStyle name="Comma 2 4 2" xfId="35540" hidden="1" xr:uid="{9B3BACF1-84DE-4BA7-9913-79B6B08C5859}"/>
    <cellStyle name="Comma 2 4 2" xfId="35543" hidden="1" xr:uid="{FB61D8BE-415B-4406-B2EF-B8F8C8B48F9D}"/>
    <cellStyle name="Comma 2 4 2" xfId="35546" hidden="1" xr:uid="{BD981990-1117-42C1-BE46-8ACF9FD820B6}"/>
    <cellStyle name="Comma 2 4 2" xfId="35547" hidden="1" xr:uid="{904FEE7B-5215-432C-979D-7CFC65B8AEC7}"/>
    <cellStyle name="Comma 2 4 2" xfId="35550" hidden="1" xr:uid="{7FD1846F-2F1F-4F9B-9ED0-3E648F2FA298}"/>
    <cellStyle name="Comma 2 4 2" xfId="35554" hidden="1" xr:uid="{97DE9BEF-4D5A-48BA-AD11-ADD49F691965}"/>
    <cellStyle name="Comma 2 4 2" xfId="35555" hidden="1" xr:uid="{A37B2836-1DC4-4B52-8163-6F33BE88C2FE}"/>
    <cellStyle name="Comma 2 4 2" xfId="35558" hidden="1" xr:uid="{6F2C4840-7C12-43B7-91C2-2451CD22B996}"/>
    <cellStyle name="Comma 2 4 2" xfId="35561" hidden="1" xr:uid="{51EC90F0-BA48-46F4-BF2E-962B0C7F7BF2}"/>
    <cellStyle name="Comma 2 4 2" xfId="35562" hidden="1" xr:uid="{969D5633-4E6E-4363-8B09-7B01EA3800D1}"/>
    <cellStyle name="Comma 2 4 2" xfId="35565" hidden="1" xr:uid="{F2C3DE45-4310-43DD-A18D-51D3952E1DB8}"/>
    <cellStyle name="Comma 2 4 2" xfId="35567" hidden="1" xr:uid="{2E617F63-F026-473C-8FCE-C697116F5042}"/>
    <cellStyle name="Comma 2 4 2" xfId="35569" hidden="1" xr:uid="{08370AD6-F8D7-4655-AC79-2F9438BF1C39}"/>
    <cellStyle name="Comma 2 4 2" xfId="35572" hidden="1" xr:uid="{2A2743A8-BFA2-4AC3-8696-F2592625CF48}"/>
    <cellStyle name="Comma 2 4 2" xfId="35573" hidden="1" xr:uid="{3E978A8E-D6B4-4BAB-8951-416DE1849DEE}"/>
    <cellStyle name="Comma 2 4 2" xfId="35578" hidden="1" xr:uid="{9DFFF9EF-8CBE-4A9F-832A-3F98884AC264}"/>
    <cellStyle name="Comma 2 4 2" xfId="35581" hidden="1" xr:uid="{94987BDB-458E-49DB-9C88-A4B75FE8135E}"/>
    <cellStyle name="Comma 2 4 2" xfId="35582" hidden="1" xr:uid="{972A64B9-D819-4C99-A647-FEBFE75E7F8D}"/>
    <cellStyle name="Comma 2 4 2" xfId="35585" hidden="1" xr:uid="{7F80F590-DD4C-4088-9EBA-D54226434BA4}"/>
    <cellStyle name="Comma 2 4 2" xfId="35589" hidden="1" xr:uid="{FD985CA0-7983-4220-BCAF-FDB33395F304}"/>
    <cellStyle name="Comma 2 4 2" xfId="35590" hidden="1" xr:uid="{0D0EE458-08DA-4579-BCBE-E93851F1DD15}"/>
    <cellStyle name="Comma 2 4 2" xfId="35593" hidden="1" xr:uid="{D4F49AFA-B5C9-4E3C-AC06-E49E6BED17E3}"/>
    <cellStyle name="Comma 2 4 2" xfId="35596" hidden="1" xr:uid="{71669D23-2362-42EB-9B9E-8DEA07B62FB4}"/>
    <cellStyle name="Comma 2 4 2" xfId="35597" hidden="1" xr:uid="{463747CD-37D5-4417-9CF4-79B5C8DE401E}"/>
    <cellStyle name="Comma 2 4 2" xfId="35602" hidden="1" xr:uid="{9D926C2F-7703-4E18-BF9E-5BFE2DC0C2E7}"/>
    <cellStyle name="Comma 2 4 2" xfId="35605" hidden="1" xr:uid="{EBE82AEF-44EB-458A-A7D6-E2EE3A0D20DA}"/>
    <cellStyle name="Comma 2 4 2" xfId="35606" hidden="1" xr:uid="{7F2B0C67-E1DA-4EAC-B617-E5A6D22129AE}"/>
    <cellStyle name="Comma 2 4 2" xfId="35610" hidden="1" xr:uid="{86A7ADD1-A61D-42C9-92C3-725F61C9FFCB}"/>
    <cellStyle name="Comma 2 4 2" xfId="35612" hidden="1" xr:uid="{1E5511BE-54C6-4670-81D8-C6A7FBA95467}"/>
    <cellStyle name="Comma 2 4 2" xfId="35615" hidden="1" xr:uid="{D55F754E-859E-4C45-8B1E-9E948B0DA50B}"/>
    <cellStyle name="Comma 2 4 2" xfId="35617" hidden="1" xr:uid="{00E616DA-F30A-47DD-B49D-69930387F796}"/>
    <cellStyle name="Comma 2 4 2" xfId="35620" hidden="1" xr:uid="{9C6852AE-E0CD-43CD-AE1F-51C6E464B3B5}"/>
    <cellStyle name="Comma 2 4 2" xfId="35624" hidden="1" xr:uid="{1E2A353A-C3B1-4B61-B499-B39DCE3F715D}"/>
    <cellStyle name="Comma 2 4 2" xfId="35625" hidden="1" xr:uid="{C9252854-E5C2-4FCD-AEC8-F702E2E6104F}"/>
    <cellStyle name="Comma 2 4 2" xfId="35627" hidden="1" xr:uid="{59124F76-675B-4D77-8F7B-0102D89DA313}"/>
    <cellStyle name="Comma 2 4 2" xfId="35631" hidden="1" xr:uid="{28C320F2-9524-4C6F-AD91-DA144020A8D5}"/>
    <cellStyle name="Comma 2 4 2" xfId="35632" hidden="1" xr:uid="{68C8FE7D-D48D-4E88-AF19-1066CFDEF3A9}"/>
    <cellStyle name="Comma 2 4 2" xfId="35635" hidden="1" xr:uid="{B3FC6C5C-4C26-4024-B7F5-7C8FC9771E36}"/>
    <cellStyle name="Comma 2 4 2" xfId="35638" hidden="1" xr:uid="{0C066ABF-EA71-4093-A00C-2717BD9AE4A7}"/>
    <cellStyle name="Comma 2 4 2" xfId="35639" hidden="1" xr:uid="{CFDBD2E0-6F63-4318-B4FD-42C428D7DC5C}"/>
    <cellStyle name="Comma 2 4 2" xfId="35641" hidden="1" xr:uid="{7E954C2B-B466-428B-A24E-789B955D3F12}"/>
    <cellStyle name="Comma 2 4 2" xfId="35644" hidden="1" xr:uid="{83108787-8D5A-4090-90D4-584BF68A5093}"/>
    <cellStyle name="Comma 2 4 2" xfId="35645" hidden="1" xr:uid="{8DC62ADF-5CFC-4138-8D76-89E66E3EBE65}"/>
    <cellStyle name="Comma 2 4 2" xfId="35650" hidden="1" xr:uid="{5E980C30-B4D4-42E3-BF1B-B256AE2E4C49}"/>
    <cellStyle name="Comma 2 4 2" xfId="35653" hidden="1" xr:uid="{F0128361-1CBA-4D2F-8F46-2F2BCF0CEF9C}"/>
    <cellStyle name="Comma 2 4 2" xfId="35654" hidden="1" xr:uid="{BC0B8BC6-E22F-4AAC-BC55-5372E6B15364}"/>
    <cellStyle name="Comma 2 4 2" xfId="35657" hidden="1" xr:uid="{115F38DB-A6C8-44A6-AF76-80C16C14FAF8}"/>
    <cellStyle name="Comma 2 4 2" xfId="35660" hidden="1" xr:uid="{AA964223-F9D0-494D-8A28-F2ABBA27817F}"/>
    <cellStyle name="Comma 2 4 2" xfId="35663" hidden="1" xr:uid="{F31DD417-406D-4936-A4F6-E7126817ABB1}"/>
    <cellStyle name="Comma 2 4 2" xfId="35667" hidden="1" xr:uid="{DCA64F18-2E20-4079-A2E4-9DC397B090AF}"/>
    <cellStyle name="Comma 2 4 2" xfId="35668" hidden="1" xr:uid="{39034205-2A4F-4176-B1E8-13AAE579E97E}"/>
    <cellStyle name="Comma 2 4 2" xfId="35675" hidden="1" xr:uid="{F4D70257-F226-4AF8-8B56-6340B2F63E8E}"/>
    <cellStyle name="Comma 2 4 2" xfId="35677" hidden="1" xr:uid="{05EAC082-C3FF-4EFB-AF2C-0F057E4DF461}"/>
    <cellStyle name="Comma 2 4 2" xfId="35680" hidden="1" xr:uid="{C2180525-5589-45FF-A85A-A74C17817DE7}"/>
    <cellStyle name="Comma 2 4 2" xfId="35681" hidden="1" xr:uid="{F13BC8D8-5114-490C-81B2-4FB0469FB5A8}"/>
    <cellStyle name="Comma 2 4 2" xfId="35686" hidden="1" xr:uid="{A9DFB46B-1F1F-4D84-A9BC-573F003B8273}"/>
    <cellStyle name="Comma 2 4 2" xfId="35689" hidden="1" xr:uid="{B8390BD2-BDD1-466D-B7FE-9D7576E64777}"/>
    <cellStyle name="Comma 2 4 2" xfId="35690" hidden="1" xr:uid="{ADE971BE-AE4D-41DD-907E-128CAEF5BA50}"/>
    <cellStyle name="Comma 2 4 2" xfId="35692" hidden="1" xr:uid="{78171B4B-0091-41E4-81C5-6982DE9CA057}"/>
    <cellStyle name="Comma 2 4 2" xfId="35696" hidden="1" xr:uid="{2E3762E1-39C7-4DB4-A035-D71AC7F5B320}"/>
    <cellStyle name="Comma 2 4 2" xfId="35697" hidden="1" xr:uid="{A8C499DF-B743-48CC-8EE6-D5D10554CFCF}"/>
    <cellStyle name="Comma 2 4 2" xfId="35699" hidden="1" xr:uid="{609C2770-CB3C-416E-9F0A-843FF9CFC98D}"/>
    <cellStyle name="Comma 2 4 2" xfId="35703" hidden="1" xr:uid="{403944A6-30B4-4F48-BF92-D2439BB9A5DE}"/>
    <cellStyle name="Comma 2 4 2" xfId="35704" hidden="1" xr:uid="{98097F5E-0040-40DC-B94B-74DF6F3AECBD}"/>
    <cellStyle name="Comma 2 4 2" xfId="35706" hidden="1" xr:uid="{8949BF63-27B2-4068-B09E-A94E3C68465A}"/>
    <cellStyle name="Comma 2 4 2" xfId="35711" hidden="1" xr:uid="{A551DBC8-646F-4D89-9FA2-B364979946D1}"/>
    <cellStyle name="Comma 2 4 2" xfId="35712" hidden="1" xr:uid="{239B13FA-9A1B-45FE-8DE4-F8313CAE73F2}"/>
    <cellStyle name="Comma 2 4 2" xfId="35714" hidden="1" xr:uid="{76DF80F9-5A51-4E74-9FF9-EB5440A73EF8}"/>
    <cellStyle name="Comma 2 4 2" xfId="35718" hidden="1" xr:uid="{A8FEC2EE-A2AA-440E-83C6-1C3DA5711EDA}"/>
    <cellStyle name="Comma 2 4 2" xfId="35719" hidden="1" xr:uid="{872D2463-4A55-42F1-8E2C-D84966FBEE93}"/>
    <cellStyle name="Comma 2 4 2" xfId="35721" hidden="1" xr:uid="{784428E7-40C6-4E11-B2D4-DB749F4B675B}"/>
    <cellStyle name="Comma 2 4 2" xfId="35725" hidden="1" xr:uid="{51D8BFA8-FC64-4ED3-8C46-D36D015BA8D5}"/>
    <cellStyle name="Comma 2 4 2" xfId="35726" hidden="1" xr:uid="{D5AC4517-881E-4B43-9F70-D70060435598}"/>
    <cellStyle name="Comma 2 4 2" xfId="35729" hidden="1" xr:uid="{020C544D-B829-4EB4-9E45-0AA2A877D7CA}"/>
    <cellStyle name="Comma 2 4 2" xfId="35730" hidden="1" xr:uid="{2832A19C-5CF8-437B-8BA2-C296181BD521}"/>
    <cellStyle name="Comma 2 4 2" xfId="35735" hidden="1" xr:uid="{A77B2F67-048E-4D31-8951-368DCCBDBD73}"/>
    <cellStyle name="Comma 2 4 2" xfId="35736" hidden="1" xr:uid="{BEE96BAF-3BCD-4FEA-8A65-C7BF5A20405E}"/>
    <cellStyle name="Comma 2 4 2" xfId="35739" hidden="1" xr:uid="{B03447A2-C6E7-440B-ADB9-0B39AE192E4B}"/>
    <cellStyle name="Comma 2 4 2" xfId="35741" hidden="1" xr:uid="{7A5BB24D-12CD-49FD-9913-AF9E4A3CC207}"/>
    <cellStyle name="Comma 2 4 2" xfId="35743" hidden="1" xr:uid="{C6F1D31D-BA09-4FB4-A137-11EFBA0D0FAA}"/>
    <cellStyle name="Comma 2 4 2" xfId="35747" hidden="1" xr:uid="{E11A78FF-C5A2-4F41-A475-1CC4D298B897}"/>
    <cellStyle name="Comma 2 4 2" xfId="35749" hidden="1" xr:uid="{BA9276B2-1AED-4748-9E1C-D171789495EB}"/>
    <cellStyle name="Comma 2 4 2" xfId="35750" hidden="1" xr:uid="{345F44CC-BEAE-44F2-A032-3CA8E53A4061}"/>
    <cellStyle name="Comma 2 4 2" xfId="35753" hidden="1" xr:uid="{7DFEE2D4-2E02-44C0-AED7-6BE8B42CF8B0}"/>
    <cellStyle name="Comma 2 4 2" xfId="35759" hidden="1" xr:uid="{00CB07FD-E4A6-4380-B3C5-2D473E883324}"/>
    <cellStyle name="Comma 2 4 2" xfId="35760" hidden="1" xr:uid="{978F3790-E15D-404F-9AC3-B40B56C18337}"/>
    <cellStyle name="Comma 2 4 2" xfId="35762" hidden="1" xr:uid="{325D206F-5875-4FD9-B4E0-AC2D370046AD}"/>
    <cellStyle name="Comma 2 4 2" xfId="35763" hidden="1" xr:uid="{A9A13B59-0515-498E-AAB6-B5987723FA0A}"/>
    <cellStyle name="Comma 2 4 2" xfId="35769" hidden="1" xr:uid="{EE585BB3-B5C3-4D38-9824-8071C7C9B05B}"/>
    <cellStyle name="Comma 2 4 2" xfId="35770" hidden="1" xr:uid="{1503E5A1-7E0F-4833-AA72-1F9F4B6AD13E}"/>
    <cellStyle name="Comma 2 4 2" xfId="35773" hidden="1" xr:uid="{BBF8FFBA-F9D0-420D-AA6D-7466449A5F90}"/>
    <cellStyle name="Comma 2 4 2" xfId="35774" hidden="1" xr:uid="{F77E2B4F-D456-488B-A8C2-697EC71FDC18}"/>
    <cellStyle name="Comma 2 4 2" xfId="35777" hidden="1" xr:uid="{FB453C1B-84BA-4036-9D30-8EA31623B5AA}"/>
    <cellStyle name="Comma 2 4 2" xfId="35782" hidden="1" xr:uid="{7DC87B13-E2D9-42E4-9137-EEC54C2003B6}"/>
    <cellStyle name="Comma 2 4 2" xfId="35783" hidden="1" xr:uid="{05AE89DD-9867-46DB-A249-DAA2A4928019}"/>
    <cellStyle name="Comma 2 4 2" xfId="35784" hidden="1" xr:uid="{E05B164E-2BF2-4DB5-A760-F1573980E2DA}"/>
    <cellStyle name="Comma 2 4 2" xfId="35788" hidden="1" xr:uid="{F95F1125-E0B2-4742-8041-77DFD459861C}"/>
    <cellStyle name="Comma 2 4 2" xfId="35789" hidden="1" xr:uid="{10DC8DE6-3CB1-4878-A6A6-F016239A17A2}"/>
    <cellStyle name="Comma 2 4 2" xfId="35792" hidden="1" xr:uid="{8970975C-AB31-4F2E-BC94-A1CA8B03F1C0}"/>
    <cellStyle name="Comma 2 4 2" xfId="35796" hidden="1" xr:uid="{BFA0A1BD-1049-4EB7-AD3A-675878675057}"/>
    <cellStyle name="Comma 2 4 2" xfId="35797" hidden="1" xr:uid="{DBC7DB0C-76DE-4D03-8DA7-F4056E9C6A3C}"/>
    <cellStyle name="Comma 2 4 2" xfId="35798" hidden="1" xr:uid="{3ABB517E-EF3C-4CE6-B8EE-62A64ACB53FA}"/>
    <cellStyle name="Comma 2 4 2" xfId="35800" hidden="1" xr:uid="{9BC5B648-983C-44F8-8F06-8C7619CA2D67}"/>
    <cellStyle name="Comma 2 4 2" xfId="35806" hidden="1" xr:uid="{D2DF0987-1ACE-4622-9AC3-C65C5EB416E4}"/>
    <cellStyle name="Comma 2 4 2" xfId="35807" hidden="1" xr:uid="{98E7B4F9-49FE-4D3C-9E20-5CC171AA4766}"/>
    <cellStyle name="Comma 2 4 2" xfId="35809" hidden="1" xr:uid="{D48581CC-C87D-45B4-A271-CDDF5C6E8C9C}"/>
    <cellStyle name="Comma 2 4 2" xfId="35812" hidden="1" xr:uid="{29BE7DCF-6304-41EA-9DC2-F5ABAF5AEA52}"/>
    <cellStyle name="Comma 2 4 2" xfId="35818" hidden="1" xr:uid="{05CC95B0-E194-42D7-AD3C-93A0F3091C9F}"/>
    <cellStyle name="Comma 2 4 2" xfId="35819" hidden="1" xr:uid="{C373F4EB-5DF6-4212-927B-8FDF66951D53}"/>
    <cellStyle name="Comma 2 4 2" xfId="35820" hidden="1" xr:uid="{7EC2C4C9-BBE3-4F93-A57F-1B7F4128FEFE}"/>
    <cellStyle name="Comma 2 4 2" xfId="35824" hidden="1" xr:uid="{2035B134-5C0F-473D-B702-549BA4D75B4F}"/>
    <cellStyle name="Comma 2 4 2" xfId="35826" hidden="1" xr:uid="{72EA1CB9-DFDB-4C11-BE44-275C18093364}"/>
    <cellStyle name="Comma 2 4 2" xfId="35832" hidden="1" xr:uid="{9A5CA1B6-EAB2-46A6-B75C-B1F3FB2BED60}"/>
    <cellStyle name="Comma 2 4 2" xfId="35833" hidden="1" xr:uid="{CF8286F4-D4F1-404A-9A1E-8364AAD5DC22}"/>
    <cellStyle name="Comma 2 4 2" xfId="35836" hidden="1" xr:uid="{4E5BE5BE-0BD3-4434-8EBB-B9F52DA154E6}"/>
    <cellStyle name="Comma 2 4 2" xfId="35842" hidden="1" xr:uid="{99CA146E-3E9E-4E93-9DE8-451B73123866}"/>
    <cellStyle name="Comma 2 4 2" xfId="35843" hidden="1" xr:uid="{1220046A-25EB-49A2-B6B0-5EEA47852A84}"/>
    <cellStyle name="Comma 2 4 2" xfId="35845" hidden="1" xr:uid="{530FAC1C-F2AB-45D4-A0D9-589C9324696E}"/>
    <cellStyle name="Comma 2 4 2" xfId="35846" hidden="1" xr:uid="{346F2737-ADF9-4A91-B822-CF086FD052CE}"/>
    <cellStyle name="Comma 2 4 2" xfId="35849" hidden="1" xr:uid="{5959F43A-F175-424F-A581-21FF12CA3160}"/>
    <cellStyle name="Comma 2 4 2" xfId="35854" hidden="1" xr:uid="{328DD34D-A72E-4E8E-89B6-D532EA137358}"/>
    <cellStyle name="Comma 2 4 2" xfId="35855" hidden="1" xr:uid="{5AEB4B28-9355-4C48-818F-8A67C812B5A7}"/>
    <cellStyle name="Comma 2 4 2" xfId="35856" hidden="1" xr:uid="{3F99CE8F-3F78-4DF4-82C2-F22187C3F9B4}"/>
    <cellStyle name="Comma 2 4 2" xfId="35860" hidden="1" xr:uid="{AB36646E-5CFD-4777-B4DB-E3D0A943347F}"/>
    <cellStyle name="Comma 2 4 2" xfId="35861" hidden="1" xr:uid="{40B5E68C-0533-46E9-9DD4-153842CDFCDA}"/>
    <cellStyle name="Comma 2 4 2" xfId="35864" hidden="1" xr:uid="{AD8A0123-2C97-4A17-9913-4950701282E1}"/>
    <cellStyle name="Comma 2 4 2" xfId="35869" hidden="1" xr:uid="{7C266327-B004-49C5-8EF6-1C0104ADB6C7}"/>
    <cellStyle name="Comma 2 4 2" xfId="35870" hidden="1" xr:uid="{A7A5FFD9-44AC-4FA4-A063-A030D3BE89EB}"/>
    <cellStyle name="Comma 2 4 2" xfId="35871" hidden="1" xr:uid="{57643DE0-F3C1-4CC1-AC90-C6CAEB6BBB8F}"/>
    <cellStyle name="Comma 2 4 2" xfId="35875" hidden="1" xr:uid="{0246DF17-CE49-4D80-88F2-7E9D83D6A4ED}"/>
    <cellStyle name="Comma 2 4 2" xfId="35877" hidden="1" xr:uid="{6AA62591-2DF0-4215-B572-26A871CA3064}"/>
    <cellStyle name="Comma 2 4 2" xfId="35880" hidden="1" xr:uid="{449C4687-F2BC-43D8-8311-AD0C1F5D02FB}"/>
    <cellStyle name="Comma 2 4 2" xfId="35882" hidden="1" xr:uid="{EA758A02-0DED-4920-B781-CBABE99D44EA}"/>
    <cellStyle name="Comma 2 4 2" xfId="35883" hidden="1" xr:uid="{F546C9FF-D28B-486E-B082-7173386F40D4}"/>
    <cellStyle name="Comma 2 4 2" xfId="35886" hidden="1" xr:uid="{C25A8E18-D41F-4216-80C4-4CAD50FDBAC8}"/>
    <cellStyle name="Comma 2 4 2" xfId="35890" hidden="1" xr:uid="{3203F79F-B69F-4489-8CEF-2E4D6E50D8C1}"/>
    <cellStyle name="Comma 2 4 2" xfId="35891" hidden="1" xr:uid="{399A1391-DAFB-4113-A6B7-181EBE94AB9F}"/>
    <cellStyle name="Comma 2 4 2" xfId="35895" hidden="1" xr:uid="{E7000035-E3E2-48D2-A604-7CD1ABC816BB}"/>
    <cellStyle name="Comma 2 4 2" xfId="35897" hidden="1" xr:uid="{E710E568-E4D1-4896-B715-2D89224528C5}"/>
    <cellStyle name="Comma 2 4 2" xfId="35899" hidden="1" xr:uid="{BE01533C-776B-4C6E-AEAA-FC28969FEAE8}"/>
    <cellStyle name="Comma 2 4 2" xfId="35903" hidden="1" xr:uid="{8AEDE39D-30D7-4FDC-A6FC-A786EC8AB3F8}"/>
    <cellStyle name="Comma 2 4 2" xfId="35905" hidden="1" xr:uid="{86AD6300-FD9A-45CF-891B-0DB2BC7CFB5F}"/>
    <cellStyle name="Comma 2 4 2" xfId="35906" hidden="1" xr:uid="{669ED4D1-F9EA-4171-9DE3-BF4BEBD15A7F}"/>
    <cellStyle name="Comma 2 4 2" xfId="35910" hidden="1" xr:uid="{C8F30BF6-8C97-4E7E-9470-285542E09B40}"/>
    <cellStyle name="Comma 2 4 2" xfId="35914" hidden="1" xr:uid="{694CB556-3262-409E-9B7B-14822ADF38E3}"/>
    <cellStyle name="Comma 2 4 2" xfId="35916" hidden="1" xr:uid="{A8860405-79B8-405F-8035-8839B58B4C26}"/>
    <cellStyle name="Comma 2 4 2" xfId="35917" hidden="1" xr:uid="{166F7522-E579-49F1-9E5C-17B69CC32321}"/>
    <cellStyle name="Comma 2 4 2" xfId="35920" hidden="1" xr:uid="{10BC4C39-E425-4F16-A672-78800DCB6E58}"/>
    <cellStyle name="Comma 2 4 2" xfId="35924" hidden="1" xr:uid="{1685D4C5-661E-4987-85F0-41CF8B08E252}"/>
    <cellStyle name="Comma 2 4 2" xfId="35925" hidden="1" xr:uid="{3C177B74-2861-4E9F-87E1-739FDB9A6CA1}"/>
    <cellStyle name="Comma 2 4 2" xfId="35929" hidden="1" xr:uid="{F33C2A0E-C42A-4D7C-A3EC-7A3E82C01022}"/>
    <cellStyle name="Comma 2 4 2" xfId="35931" hidden="1" xr:uid="{05BD04BE-06D5-402E-839F-BE9E4F6B4F28}"/>
    <cellStyle name="Comma 2 4 2" xfId="35933" hidden="1" xr:uid="{6178C811-4F02-4A60-9EDB-49BBD9452F18}"/>
    <cellStyle name="Comma 2 4 2" xfId="35936" hidden="1" xr:uid="{1EFB0A0E-8E5C-4E9E-B14E-399EBAFD8923}"/>
    <cellStyle name="Comma 2 4 2" xfId="35939" hidden="1" xr:uid="{EB5AB25C-71E2-479B-822A-AD75A226498C}"/>
    <cellStyle name="Comma 2 4 2" xfId="35941" hidden="1" xr:uid="{C5984EA8-1ACE-484F-8480-FB39A21798C4}"/>
    <cellStyle name="Comma 2 4 2" xfId="35944" hidden="1" xr:uid="{95ADCB83-5621-4CB8-A975-CF068D91D69E}"/>
    <cellStyle name="Comma 2 4 2" xfId="35946" hidden="1" xr:uid="{779E3A1F-21C8-480C-A59E-A50CEFF33346}"/>
    <cellStyle name="Comma 2 4 2" xfId="35948" hidden="1" xr:uid="{ED9265FD-1047-452F-A3E8-6ECB1A021BD0}"/>
    <cellStyle name="Comma 2 4 2" xfId="35951" hidden="1" xr:uid="{667E1C60-B479-4E17-AD66-E77CEE52AD3B}"/>
    <cellStyle name="Comma 2 4 2" xfId="35952" hidden="1" xr:uid="{8886CE02-993E-4F06-A5A5-E09CBBEE76AD}"/>
    <cellStyle name="Comma 2 4 2" xfId="35954" hidden="1" xr:uid="{AE5F8E71-E45C-4024-A1A2-475DC1CAC7C3}"/>
    <cellStyle name="Comma 2 4 2" xfId="35957" hidden="1" xr:uid="{D6F504E0-8E36-4404-B1BB-18411D35EA76}"/>
    <cellStyle name="Comma 2 4 2" xfId="35961" hidden="1" xr:uid="{3627B1DE-3229-4DED-88FF-C6551DCD9FC2}"/>
    <cellStyle name="Comma 2 4 2" xfId="35962" hidden="1" xr:uid="{911C2576-1564-4630-9DD8-C9F6898F9E6A}"/>
    <cellStyle name="Comma 2 4 2" xfId="35966" hidden="1" xr:uid="{378AD637-2372-4071-9D6C-E72ED2822E01}"/>
    <cellStyle name="Comma 2 4 2" xfId="35968" hidden="1" xr:uid="{B6ADCABA-7C03-49DD-8642-4053F902FA3C}"/>
    <cellStyle name="Comma 2 4 2" xfId="35972" hidden="1" xr:uid="{9A508433-93FF-4F1C-BD82-90C27C3B2167}"/>
    <cellStyle name="Comma 2 4 2" xfId="35974" hidden="1" xr:uid="{0C325AFD-067F-4AB2-BCDB-4AAC906AB02F}"/>
    <cellStyle name="Comma 2 4 2" xfId="35975" hidden="1" xr:uid="{BDFD1B4F-117D-45E0-B2B1-B59C9CD9A734}"/>
    <cellStyle name="Comma 2 4 2" xfId="35979" hidden="1" xr:uid="{46DD561C-23A6-47F8-8E07-39931644370D}"/>
    <cellStyle name="Comma 2 4 2" xfId="35981" hidden="1" xr:uid="{90F800F0-BA0E-4AC8-9AC0-18B9E00BA1BB}"/>
    <cellStyle name="Comma 2 4 2" xfId="35986" hidden="1" xr:uid="{DF9238BE-6321-41F4-ACCA-BE7D0C1F45D0}"/>
    <cellStyle name="Comma 2 4 2" xfId="35988" hidden="1" xr:uid="{D105FC44-409E-4A0E-8855-DA8C27577E4A}"/>
    <cellStyle name="Comma 2 4 2" xfId="35992" hidden="1" xr:uid="{DAB9CEB5-4FB4-452C-8E79-50249EC587C2}"/>
    <cellStyle name="Comma 2 4 2" xfId="35996" hidden="1" xr:uid="{5F9D506F-26E0-4030-9EFD-F0B37AA2A16D}"/>
    <cellStyle name="Comma 2 4 2" xfId="35997" hidden="1" xr:uid="{2A4F4F81-D1B0-4034-BFEA-D7580067D595}"/>
    <cellStyle name="Comma 2 4 2" xfId="36000" hidden="1" xr:uid="{7FF3A74C-B007-4E9C-BE90-AD193FB55B41}"/>
    <cellStyle name="Comma 2 4 2" xfId="36002" hidden="1" xr:uid="{BCE2BC0D-6F70-4C31-A353-BB8A100769C2}"/>
    <cellStyle name="Comma 2 4 2" xfId="36005" hidden="1" xr:uid="{29E7AACF-A7CD-4042-B959-2C47B26ED423}"/>
    <cellStyle name="Comma 2 4 2" xfId="36007" hidden="1" xr:uid="{D2E7E144-A6A8-4D74-8C1E-0B0C9F49EC42}"/>
    <cellStyle name="Comma 2 4 2" xfId="36011" hidden="1" xr:uid="{582196A8-629B-446E-BEE4-52300F491E31}"/>
    <cellStyle name="Comma 2 4 2" xfId="36012" hidden="1" xr:uid="{034AA8FF-F4FE-49E7-B965-512EBEB95077}"/>
    <cellStyle name="Comma 2 4 2" xfId="36013" hidden="1" xr:uid="{16787F83-33F9-48DF-8898-4ADFA09D2573}"/>
    <cellStyle name="Comma 2 4 2" xfId="36017" hidden="1" xr:uid="{FC054526-6E1F-47D8-9E2E-8A4B2E5DE2DD}"/>
    <cellStyle name="Comma 2 4 2" xfId="36020" hidden="1" xr:uid="{56D5A370-231C-4470-8DD1-CB2F8D2FF513}"/>
    <cellStyle name="Comma 2 4 2" xfId="36022" hidden="1" xr:uid="{14D9EA3A-8A98-4483-8959-88D307F615AE}"/>
    <cellStyle name="Comma 2 4 2" xfId="36024" hidden="1" xr:uid="{2BE291A1-795A-459F-AC8A-3BB8D9E4A760}"/>
    <cellStyle name="Comma 2 4 2" xfId="36026" hidden="1" xr:uid="{4135A623-28B7-4435-88E4-6F65E6D387D4}"/>
    <cellStyle name="Comma 2 4 2" xfId="36032" hidden="1" xr:uid="{2B3E9994-19D6-4021-906D-DBC9998EA2F7}"/>
    <cellStyle name="Comma 2 4 2" xfId="36033" hidden="1" xr:uid="{A51C0BAE-22FF-4511-9338-8AA8C901228D}"/>
    <cellStyle name="Comma 2 4 2" xfId="36041" hidden="1" xr:uid="{83A9604F-3291-4ED4-B2ED-FFD81B0B6B83}"/>
    <cellStyle name="Comma 2 4 2" xfId="36078" hidden="1" xr:uid="{C38F2C6F-0E54-4490-AAE0-A31BE04E3C3C}"/>
    <cellStyle name="Comma 2 4 2" xfId="36187" hidden="1" xr:uid="{51412FB9-33AE-4184-8D4B-79DEC200C969}"/>
    <cellStyle name="Comma 2 4 2" xfId="36784" hidden="1" xr:uid="{918D28E3-1780-435D-A932-A7785CF65483}"/>
    <cellStyle name="Comma 2 4 2" xfId="36848" hidden="1" xr:uid="{4DAA26AE-9EC7-410E-9335-8183AA3DAE35}"/>
    <cellStyle name="Comma 2 4 2" xfId="37903" hidden="1" xr:uid="{676AD244-3E72-4D4A-947F-FBF62E44E826}"/>
    <cellStyle name="Comma 2 4 2" xfId="38176" hidden="1" xr:uid="{303877DF-26FD-498A-A96D-025727CE5360}"/>
    <cellStyle name="Comma 2 4 2" xfId="39003" hidden="1" xr:uid="{C6143849-6D15-4B56-8FE8-7468336C7FF0}"/>
    <cellStyle name="Comma 2 4 2" xfId="39062" hidden="1" xr:uid="{26B059A2-6E01-4FE1-8199-10966C4CA2FC}"/>
    <cellStyle name="Comma 2 4 2" xfId="39067" hidden="1" xr:uid="{BCD33E1F-9FD5-46EC-A335-BBF449A0CB91}"/>
    <cellStyle name="Comma 2 4 2" xfId="40122" hidden="1" xr:uid="{78529B15-FABA-4EC3-B38C-A20C29E81D8D}"/>
    <cellStyle name="Comma 2 4 2" xfId="40395" hidden="1" xr:uid="{2B3A73B1-1DE3-45EE-94E2-B514BD7CC351}"/>
    <cellStyle name="Comma 2 4 2" xfId="40759" hidden="1" xr:uid="{39FA30CE-FE24-4BE6-8509-BE29A0B65A40}"/>
    <cellStyle name="Comma 2 4 2" xfId="40818" hidden="1" xr:uid="{5DFF0B79-A5B2-41DB-BE4E-22CC79D1DC58}"/>
    <cellStyle name="Comma 2 4 2" xfId="40823" hidden="1" xr:uid="{A954A99C-12FD-4A89-81E6-6EA33607893C}"/>
    <cellStyle name="Comma 2 4 2" xfId="41878" hidden="1" xr:uid="{CEFC6FAF-4DF9-4B8B-BA56-E47A6D0B184D}"/>
    <cellStyle name="Comma 2 4 2" xfId="42151" hidden="1" xr:uid="{58A97FFC-A849-4448-A2E2-9999263787EC}"/>
    <cellStyle name="Comma 2 4 2" xfId="42515" hidden="1" xr:uid="{E374DE16-1F76-44F1-AD74-DF2D4EFC3DEE}"/>
    <cellStyle name="Comma 2 4 2" xfId="42574" hidden="1" xr:uid="{F38CBFB3-2150-4103-BA58-DBC98E69763F}"/>
    <cellStyle name="Comma 2 4 2" xfId="42579" hidden="1" xr:uid="{2DD42369-B47F-4A8D-AEB1-83FF18C13480}"/>
    <cellStyle name="Comma 2 4 2" xfId="43634" hidden="1" xr:uid="{FFBACA3C-BEC8-42ED-8547-CF46A380F1D4}"/>
    <cellStyle name="Comma 2 4 2" xfId="43907" hidden="1" xr:uid="{FAEA8589-A22F-4B28-A998-78B91399E2EB}"/>
    <cellStyle name="Comma 2 4 2" xfId="44271" hidden="1" xr:uid="{F0363540-7ADE-4039-8261-7300675EE82E}"/>
    <cellStyle name="Comma 2 4 2" xfId="44330" hidden="1" xr:uid="{FD561888-3CB3-4240-B69F-F447631F08AB}"/>
    <cellStyle name="Comma 2 4 2" xfId="44335" hidden="1" xr:uid="{1B623D09-7923-484B-9E97-B421572EE972}"/>
    <cellStyle name="Comma 2 4 2" xfId="45390" hidden="1" xr:uid="{6E74E2A7-35C5-445A-BE78-29C4B2631C92}"/>
    <cellStyle name="Comma 2 4 2" xfId="45663" hidden="1" xr:uid="{CC60205E-8A3D-4824-A9A5-F37F98E2D678}"/>
    <cellStyle name="Comma 2 4 2" xfId="46027" hidden="1" xr:uid="{31746B36-8C95-4D3B-988A-DAA2A1BCBD67}"/>
    <cellStyle name="Comma 2 4 2" xfId="46086" hidden="1" xr:uid="{1A3877F9-6061-4DA9-AF61-7A4E2062376B}"/>
    <cellStyle name="Comma 2 4 2" xfId="46091" hidden="1" xr:uid="{4105C942-E61B-419C-AC69-2FF61348AE6B}"/>
    <cellStyle name="Comma 2 4 2" xfId="47146" hidden="1" xr:uid="{E6D01A60-0281-4D7B-98B4-88ABEA3CA95C}"/>
    <cellStyle name="Comma 2 4 2" xfId="47419" hidden="1" xr:uid="{EF333126-11FC-4237-A787-164D732618B8}"/>
    <cellStyle name="Comma 2 4 2" xfId="47781" hidden="1" xr:uid="{08075D3E-ABD9-4253-A0B3-D7EA7E3B2A6E}"/>
    <cellStyle name="Comma 2 4 2" xfId="47839" hidden="1" xr:uid="{88F31697-6215-4104-B8E7-6E12800F8C81}"/>
    <cellStyle name="Comma 2 4 2" xfId="47844" hidden="1" xr:uid="{6B5691CD-B667-47FC-8D93-0B925FF62F9D}"/>
    <cellStyle name="Comma 2 4 2" xfId="48899" hidden="1" xr:uid="{B2D23DC9-65B7-49C5-9BAF-196BCFAED29C}"/>
    <cellStyle name="Comma 2 4 2" xfId="49172" hidden="1" xr:uid="{E0E6F035-B238-4A2A-8A34-24B3D1BCC5D2}"/>
    <cellStyle name="Comma 2 4 2" xfId="49532" hidden="1" xr:uid="{BC7351B2-F006-4DF0-BB22-548A57BB71E9}"/>
    <cellStyle name="Comma 2 4 2" xfId="49589" hidden="1" xr:uid="{4B5B90D4-46DC-4E3E-8A76-42DC0B40F093}"/>
    <cellStyle name="Comma 2 4 2" xfId="49594" hidden="1" xr:uid="{D1AC5B0C-C451-4A0C-B384-80CFA7429850}"/>
    <cellStyle name="Comma 2 4 2" xfId="50649" hidden="1" xr:uid="{5221ADFE-7F08-4A16-AF2A-62CFAC91891B}"/>
    <cellStyle name="Comma 2 4 2" xfId="50922" hidden="1" xr:uid="{E9BC85DF-CEE4-4C54-8CD8-A747CE058B00}"/>
    <cellStyle name="Comma 2 4 2" xfId="51278" hidden="1" xr:uid="{C6C92C5F-AFD8-4ABF-BE89-5A0D38D1D7B2}"/>
    <cellStyle name="Comma 2 4 2" xfId="51335" hidden="1" xr:uid="{72E0F15E-65F4-4575-804B-9EA609EAA00C}"/>
    <cellStyle name="Comma 2 4 2" xfId="51340" hidden="1" xr:uid="{901C048A-83B6-4002-B616-DD9A71C2AF7B}"/>
    <cellStyle name="Comma 2 4 2" xfId="52393" hidden="1" xr:uid="{9DB6F26F-BEB8-415C-B5A2-25D9E79CC6ED}"/>
    <cellStyle name="Comma 2 4 2" xfId="52666" hidden="1" xr:uid="{6FE8963B-090F-492A-BE34-512A4274A54C}"/>
    <cellStyle name="Comma 2 4 2" xfId="53018" hidden="1" xr:uid="{DAE20616-699D-41F6-B7D2-4285F9F54963}"/>
    <cellStyle name="Comma 2 4 2" xfId="53073" hidden="1" xr:uid="{BCC9D903-2029-422F-8700-C185C6A89338}"/>
    <cellStyle name="Comma 2 4 2" xfId="53078" hidden="1" xr:uid="{CD08C1FD-151B-477B-8C9C-70AE6D12C0C2}"/>
    <cellStyle name="Comma 2 4 2" xfId="54127" hidden="1" xr:uid="{D3F1B387-F2DA-4305-9F0E-22D5BE935916}"/>
    <cellStyle name="Comma 2 4 2" xfId="54400" hidden="1" xr:uid="{8937B1CE-DEA4-4AE1-920D-8491AF79DEC0}"/>
    <cellStyle name="Comma 2 4 2" xfId="54746" hidden="1" xr:uid="{807A3CD5-D00A-45A8-9C9D-1D5E2450B1CB}"/>
    <cellStyle name="Comma 2 4 2" xfId="54801" hidden="1" xr:uid="{681B1C6F-8EFD-4060-9621-93F78043143F}"/>
    <cellStyle name="Comma 2 4 2" xfId="54806" hidden="1" xr:uid="{B16A434D-555F-4AE3-8657-83F165C3313B}"/>
    <cellStyle name="Comma 2 4 2" xfId="55851" hidden="1" xr:uid="{1833108E-A6E0-4147-8E7B-B1EDAC514FDF}"/>
    <cellStyle name="Comma 2 4 2" xfId="56124" hidden="1" xr:uid="{22989997-DEAC-4315-8E22-4BF937A486A0}"/>
    <cellStyle name="Comma 2 4 2" xfId="56464" hidden="1" xr:uid="{CBA7A663-7B28-43F0-BD57-266014FE467F}"/>
    <cellStyle name="Comma 2 4 2" xfId="56516" hidden="1" xr:uid="{625045D8-9D18-4F22-AD3B-017A47C02FBE}"/>
    <cellStyle name="Comma 2 4 2" xfId="56521" hidden="1" xr:uid="{01E7235C-3488-4DD1-BEFB-291192C0FF87}"/>
    <cellStyle name="Comma 2 4 2" xfId="57558" hidden="1" xr:uid="{AA2C998D-EA07-4C97-A0D2-AC04D1BDEF73}"/>
    <cellStyle name="Comma 2 4 2" xfId="57831" hidden="1" xr:uid="{2E92B89C-655E-44F8-AE06-76BA452C94D7}"/>
    <cellStyle name="Comma 2 4 2" xfId="58163" hidden="1" xr:uid="{8CC4500B-7278-4A6C-BA8D-2C119530D14D}"/>
    <cellStyle name="Comma 2 4 2" xfId="58213" hidden="1" xr:uid="{69C21447-6DA3-4E7F-98DA-9E821E65D324}"/>
    <cellStyle name="Comma 2 4 2" xfId="58218" hidden="1" xr:uid="{97FBE206-6350-40E0-8A24-4C32AA78151D}"/>
    <cellStyle name="Comma 2 4 2" xfId="59252" hidden="1" xr:uid="{F4160DF2-C41D-4F9A-8348-AFBA890B9361}"/>
    <cellStyle name="Comma 2 4 2" xfId="59525" hidden="1" xr:uid="{C747133F-EB4A-4ED7-9847-A97A7DBB971B}"/>
    <cellStyle name="Comma 2 4 2" xfId="59844" hidden="1" xr:uid="{4D70DA70-F836-4133-8D44-3AB4E8DB6F19}"/>
    <cellStyle name="Comma 2 4 2" xfId="59893" hidden="1" xr:uid="{A8783355-56BB-4120-91C5-738F98B92A73}"/>
    <cellStyle name="Comma 2 4 2" xfId="59897" hidden="1" xr:uid="{0E8BB294-9D1D-4094-8006-3A6356EB907A}"/>
    <cellStyle name="Comma 2 4 2" xfId="60913" hidden="1" xr:uid="{29211323-4354-485D-AFDC-F536E038A7A7}"/>
    <cellStyle name="Comma 2 4 2" xfId="61186" hidden="1" xr:uid="{4F4E78C9-9E91-4E56-8EF7-938A89765C6A}"/>
    <cellStyle name="Comma 2 4 2" xfId="61495" hidden="1" xr:uid="{CF50BB87-897F-4312-B2B9-91A7B985ADC7}"/>
    <cellStyle name="Comma 2 4 2" xfId="61540" hidden="1" xr:uid="{14B12CD1-503A-4365-9FBB-36B7ADBCBCB7}"/>
    <cellStyle name="Comma 2 4 2" xfId="61544" hidden="1" xr:uid="{FD2E2218-93EC-4A86-8CFE-7729CC62CB14}"/>
    <cellStyle name="Comma 2 4 2" xfId="62548" hidden="1" xr:uid="{67549FD7-CEFA-4C1B-9F2F-D79E066ECCE2}"/>
    <cellStyle name="Comma 2 4 2" xfId="62821" hidden="1" xr:uid="{7307A45F-0C10-4242-85A8-ECF9C2C8B8DA}"/>
    <cellStyle name="Comma 2 4 2" xfId="63095" hidden="1" xr:uid="{59001CD4-B37D-4323-A141-BC6E97CF75B1}"/>
    <cellStyle name="Comma 2 4 2" xfId="63136" hidden="1" xr:uid="{C9780F77-7BAC-4640-A3C4-FE8BB4955279}"/>
    <cellStyle name="Comma 2 4 2" xfId="64037" xr:uid="{74BF4AD8-9A35-4242-992D-12DB2C7801CC}"/>
    <cellStyle name="Comma 2 40" xfId="530" hidden="1" xr:uid="{00000000-0005-0000-0000-000015020000}"/>
    <cellStyle name="Comma 2 40" xfId="1185" hidden="1" xr:uid="{00000000-0005-0000-0000-0000A4040000}"/>
    <cellStyle name="Comma 2 40" xfId="1711" hidden="1" xr:uid="{00000000-0005-0000-0000-0000B2060000}"/>
    <cellStyle name="Comma 2 40" xfId="1746" hidden="1" xr:uid="{00000000-0005-0000-0000-0000D5060000}"/>
    <cellStyle name="Comma 2 40" xfId="1812" hidden="1" xr:uid="{00000000-0005-0000-0000-000017070000}"/>
    <cellStyle name="Comma 2 40" xfId="4321" hidden="1" xr:uid="{00000000-0005-0000-0000-0000E4100000}"/>
    <cellStyle name="Comma 2 40" xfId="4982" hidden="1" xr:uid="{00000000-0005-0000-0000-000079130000}"/>
    <cellStyle name="Comma 2 40" xfId="5508" hidden="1" xr:uid="{00000000-0005-0000-0000-000087150000}"/>
    <cellStyle name="Comma 2 40" xfId="5547" hidden="1" xr:uid="{00000000-0005-0000-0000-0000AE150000}"/>
    <cellStyle name="Comma 2 40" xfId="5613" hidden="1" xr:uid="{00000000-0005-0000-0000-0000F0150000}"/>
    <cellStyle name="Comma 2 40" xfId="6540" hidden="1" xr:uid="{00000000-0005-0000-0000-00008F190000}"/>
    <cellStyle name="Comma 2 40" xfId="7201" hidden="1" xr:uid="{00000000-0005-0000-0000-0000241C0000}"/>
    <cellStyle name="Comma 2 40" xfId="7529" hidden="1" xr:uid="{00000000-0005-0000-0000-00006C1D0000}"/>
    <cellStyle name="Comma 2 40" xfId="7727" hidden="1" xr:uid="{00000000-0005-0000-0000-0000321E0000}"/>
    <cellStyle name="Comma 2 40" xfId="7766" hidden="1" xr:uid="{00000000-0005-0000-0000-0000591E0000}"/>
    <cellStyle name="Comma 2 40" xfId="7832" hidden="1" xr:uid="{00000000-0005-0000-0000-00009B1E0000}"/>
    <cellStyle name="Comma 2 40" xfId="8957" hidden="1" xr:uid="{00000000-0005-0000-0000-000000230000}"/>
    <cellStyle name="Comma 2 40" xfId="9285" hidden="1" xr:uid="{00000000-0005-0000-0000-000048240000}"/>
    <cellStyle name="Comma 2 40" xfId="9483" hidden="1" xr:uid="{00000000-0005-0000-0000-00000E250000}"/>
    <cellStyle name="Comma 2 40" xfId="9522" hidden="1" xr:uid="{00000000-0005-0000-0000-000035250000}"/>
    <cellStyle name="Comma 2 40" xfId="9588" hidden="1" xr:uid="{00000000-0005-0000-0000-000077250000}"/>
    <cellStyle name="Comma 2 40" xfId="10713" hidden="1" xr:uid="{00000000-0005-0000-0000-0000DC290000}"/>
    <cellStyle name="Comma 2 40" xfId="11041" hidden="1" xr:uid="{00000000-0005-0000-0000-0000242B0000}"/>
    <cellStyle name="Comma 2 40" xfId="11239" hidden="1" xr:uid="{00000000-0005-0000-0000-0000EA2B0000}"/>
    <cellStyle name="Comma 2 40" xfId="11278" hidden="1" xr:uid="{00000000-0005-0000-0000-0000112C0000}"/>
    <cellStyle name="Comma 2 40" xfId="11344" hidden="1" xr:uid="{00000000-0005-0000-0000-0000532C0000}"/>
    <cellStyle name="Comma 2 40" xfId="12469" hidden="1" xr:uid="{00000000-0005-0000-0000-0000B8300000}"/>
    <cellStyle name="Comma 2 40" xfId="12797" hidden="1" xr:uid="{00000000-0005-0000-0000-000000320000}"/>
    <cellStyle name="Comma 2 40" xfId="12995" hidden="1" xr:uid="{00000000-0005-0000-0000-0000C6320000}"/>
    <cellStyle name="Comma 2 40" xfId="13034" hidden="1" xr:uid="{00000000-0005-0000-0000-0000ED320000}"/>
    <cellStyle name="Comma 2 40" xfId="13100" hidden="1" xr:uid="{00000000-0005-0000-0000-00002F330000}"/>
    <cellStyle name="Comma 2 40" xfId="14225" hidden="1" xr:uid="{00000000-0005-0000-0000-000094370000}"/>
    <cellStyle name="Comma 2 40" xfId="14553" hidden="1" xr:uid="{00000000-0005-0000-0000-0000DC380000}"/>
    <cellStyle name="Comma 2 40" xfId="14751" hidden="1" xr:uid="{00000000-0005-0000-0000-0000A2390000}"/>
    <cellStyle name="Comma 2 40" xfId="14790" hidden="1" xr:uid="{00000000-0005-0000-0000-0000C9390000}"/>
    <cellStyle name="Comma 2 40" xfId="14856" hidden="1" xr:uid="{00000000-0005-0000-0000-00000B3A0000}"/>
    <cellStyle name="Comma 2 40" xfId="15978" hidden="1" xr:uid="{00000000-0005-0000-0000-00006D3E0000}"/>
    <cellStyle name="Comma 2 40" xfId="16306" hidden="1" xr:uid="{00000000-0005-0000-0000-0000B53F0000}"/>
    <cellStyle name="Comma 2 40" xfId="16504" hidden="1" xr:uid="{00000000-0005-0000-0000-00007B400000}"/>
    <cellStyle name="Comma 2 40" xfId="16543" hidden="1" xr:uid="{00000000-0005-0000-0000-0000A2400000}"/>
    <cellStyle name="Comma 2 40" xfId="16609" hidden="1" xr:uid="{00000000-0005-0000-0000-0000E4400000}"/>
    <cellStyle name="Comma 2 40" xfId="17728" hidden="1" xr:uid="{00000000-0005-0000-0000-000043450000}"/>
    <cellStyle name="Comma 2 40" xfId="18056" hidden="1" xr:uid="{00000000-0005-0000-0000-00008B460000}"/>
    <cellStyle name="Comma 2 40" xfId="18254" hidden="1" xr:uid="{00000000-0005-0000-0000-000051470000}"/>
    <cellStyle name="Comma 2 40" xfId="18293" hidden="1" xr:uid="{00000000-0005-0000-0000-000078470000}"/>
    <cellStyle name="Comma 2 40" xfId="18359" hidden="1" xr:uid="{00000000-0005-0000-0000-0000BA470000}"/>
    <cellStyle name="Comma 2 40" xfId="19473" hidden="1" xr:uid="{00000000-0005-0000-0000-0000144C0000}"/>
    <cellStyle name="Comma 2 40" xfId="19800" hidden="1" xr:uid="{00000000-0005-0000-0000-00005B4D0000}"/>
    <cellStyle name="Comma 2 40" xfId="19998" hidden="1" xr:uid="{00000000-0005-0000-0000-0000214E0000}"/>
    <cellStyle name="Comma 2 40" xfId="20037" hidden="1" xr:uid="{00000000-0005-0000-0000-0000484E0000}"/>
    <cellStyle name="Comma 2 40" xfId="20103" hidden="1" xr:uid="{00000000-0005-0000-0000-00008A4E0000}"/>
    <cellStyle name="Comma 2 40" xfId="21211" hidden="1" xr:uid="{00000000-0005-0000-0000-0000DE520000}"/>
    <cellStyle name="Comma 2 40" xfId="21534" hidden="1" xr:uid="{00000000-0005-0000-0000-000021540000}"/>
    <cellStyle name="Comma 2 40" xfId="21732" hidden="1" xr:uid="{00000000-0005-0000-0000-0000E7540000}"/>
    <cellStyle name="Comma 2 40" xfId="21771" hidden="1" xr:uid="{00000000-0005-0000-0000-00000E550000}"/>
    <cellStyle name="Comma 2 40" xfId="21837" hidden="1" xr:uid="{00000000-0005-0000-0000-000050550000}"/>
    <cellStyle name="Comma 2 40" xfId="22939" hidden="1" xr:uid="{00000000-0005-0000-0000-00009E590000}"/>
    <cellStyle name="Comma 2 40" xfId="23260" hidden="1" xr:uid="{00000000-0005-0000-0000-0000DF5A0000}"/>
    <cellStyle name="Comma 2 40" xfId="23456" hidden="1" xr:uid="{00000000-0005-0000-0000-0000A35B0000}"/>
    <cellStyle name="Comma 2 40" xfId="23495" hidden="1" xr:uid="{00000000-0005-0000-0000-0000CA5B0000}"/>
    <cellStyle name="Comma 2 40" xfId="23561" hidden="1" xr:uid="{00000000-0005-0000-0000-00000C5C0000}"/>
    <cellStyle name="Comma 2 40" xfId="24652" hidden="1" xr:uid="{00000000-0005-0000-0000-00004F600000}"/>
    <cellStyle name="Comma 2 40" xfId="24969" hidden="1" xr:uid="{00000000-0005-0000-0000-00008C610000}"/>
    <cellStyle name="Comma 2 40" xfId="25163" hidden="1" xr:uid="{00000000-0005-0000-0000-00004E620000}"/>
    <cellStyle name="Comma 2 40" xfId="25202" hidden="1" xr:uid="{00000000-0005-0000-0000-000075620000}"/>
    <cellStyle name="Comma 2 40" xfId="25268" hidden="1" xr:uid="{00000000-0005-0000-0000-0000B7620000}"/>
    <cellStyle name="Comma 2 40" xfId="26349" hidden="1" xr:uid="{00000000-0005-0000-0000-0000F0660000}"/>
    <cellStyle name="Comma 2 40" xfId="26664" hidden="1" xr:uid="{00000000-0005-0000-0000-00002B680000}"/>
    <cellStyle name="Comma 2 40" xfId="26857" hidden="1" xr:uid="{00000000-0005-0000-0000-0000EC680000}"/>
    <cellStyle name="Comma 2 40" xfId="26896" hidden="1" xr:uid="{00000000-0005-0000-0000-000013690000}"/>
    <cellStyle name="Comma 2 40" xfId="26962" hidden="1" xr:uid="{00000000-0005-0000-0000-000055690000}"/>
    <cellStyle name="Comma 2 40" xfId="28024" hidden="1" xr:uid="{00000000-0005-0000-0000-00007B6D0000}"/>
    <cellStyle name="Comma 2 40" xfId="28329" hidden="1" xr:uid="{00000000-0005-0000-0000-0000AC6E0000}"/>
    <cellStyle name="Comma 2 40" xfId="28518" hidden="1" xr:uid="{00000000-0005-0000-0000-0000696F0000}"/>
    <cellStyle name="Comma 2 40" xfId="28557" hidden="1" xr:uid="{00000000-0005-0000-0000-0000906F0000}"/>
    <cellStyle name="Comma 2 40" xfId="28623" hidden="1" xr:uid="{00000000-0005-0000-0000-0000D26F0000}"/>
    <cellStyle name="Comma 2 40" xfId="29670" hidden="1" xr:uid="{00000000-0005-0000-0000-0000E9730000}"/>
    <cellStyle name="Comma 2 40" xfId="29965" hidden="1" xr:uid="{00000000-0005-0000-0000-000010750000}"/>
    <cellStyle name="Comma 2 40" xfId="30153" hidden="1" xr:uid="{00000000-0005-0000-0000-0000CC750000}"/>
    <cellStyle name="Comma 2 40" xfId="30192" hidden="1" xr:uid="{00000000-0005-0000-0000-0000F3750000}"/>
    <cellStyle name="Comma 2 40" xfId="30258" hidden="1" xr:uid="{00000000-0005-0000-0000-000035760000}"/>
    <cellStyle name="Comma 2 40" xfId="31247" hidden="1" xr:uid="{00000000-0005-0000-0000-0000127A0000}"/>
    <cellStyle name="Comma 2 40" xfId="31675" hidden="1" xr:uid="{00000000-0005-0000-0000-0000BE7B0000}"/>
    <cellStyle name="Comma 2 40" xfId="31705" hidden="1" xr:uid="{00000000-0005-0000-0000-0000DC7B0000}"/>
    <cellStyle name="Comma 2 40" xfId="31771" hidden="1" xr:uid="{00000000-0005-0000-0000-00001E7C0000}"/>
    <cellStyle name="Comma 2 40" xfId="32583" hidden="1" xr:uid="{CA9109EA-CB5C-4738-B389-8C19E57CCE0A}"/>
    <cellStyle name="Comma 2 40" xfId="33221" hidden="1" xr:uid="{34D2567C-0BBC-40EA-AB6C-ED078349E358}"/>
    <cellStyle name="Comma 2 40" xfId="33744" hidden="1" xr:uid="{E22FD4E5-DEFE-43E8-8B2C-C87E148A7105}"/>
    <cellStyle name="Comma 2 40" xfId="33776" hidden="1" xr:uid="{824F8FCE-BF5C-4EF1-A9C3-5203CE9C6027}"/>
    <cellStyle name="Comma 2 40" xfId="33842" hidden="1" xr:uid="{A78F2AC9-8C6D-4C33-B24B-15B17F63C347}"/>
    <cellStyle name="Comma 2 40" xfId="36340" hidden="1" xr:uid="{68842C09-2648-4FC5-AA43-01478F004052}"/>
    <cellStyle name="Comma 2 40" xfId="37001" hidden="1" xr:uid="{4208A994-CDC8-42DB-AF84-4577F3FC69BC}"/>
    <cellStyle name="Comma 2 40" xfId="37527" hidden="1" xr:uid="{31FB9DAE-9B03-4CD6-8A5F-0C237BCD95A0}"/>
    <cellStyle name="Comma 2 40" xfId="37566" hidden="1" xr:uid="{72836F84-EE6A-40A0-8088-AB3AB70AA0B6}"/>
    <cellStyle name="Comma 2 40" xfId="37632" hidden="1" xr:uid="{C44AAE17-B6FC-40F1-858A-3458E387D4FA}"/>
    <cellStyle name="Comma 2 40" xfId="38559" hidden="1" xr:uid="{2731E742-0168-4162-BA91-11A5B48A928A}"/>
    <cellStyle name="Comma 2 40" xfId="39220" hidden="1" xr:uid="{78117C1B-7FD5-4088-8A62-CC7E2CA6DC4E}"/>
    <cellStyle name="Comma 2 40" xfId="39548" hidden="1" xr:uid="{7059D5F0-A4F7-406B-A7FA-56B2A5BD3619}"/>
    <cellStyle name="Comma 2 40" xfId="39746" hidden="1" xr:uid="{5F384D48-1455-4EF2-9A91-5283D1F0CA36}"/>
    <cellStyle name="Comma 2 40" xfId="39785" hidden="1" xr:uid="{9DC9337E-1F2E-420E-B70E-D14C60EF3BC2}"/>
    <cellStyle name="Comma 2 40" xfId="39851" hidden="1" xr:uid="{82A8EBCF-F057-4487-A97A-DF9607D764A2}"/>
    <cellStyle name="Comma 2 40" xfId="40976" hidden="1" xr:uid="{5C24F28F-36BC-4AC2-ADBE-B34BAF200AEE}"/>
    <cellStyle name="Comma 2 40" xfId="41304" hidden="1" xr:uid="{50D8CE6D-DC97-434B-BD85-360C4FD0E9BA}"/>
    <cellStyle name="Comma 2 40" xfId="41502" hidden="1" xr:uid="{A99EE348-10D1-42D7-9957-BCE85AD06CFB}"/>
    <cellStyle name="Comma 2 40" xfId="41541" hidden="1" xr:uid="{CAE2F56A-5582-48BA-803E-BE4C82A5E471}"/>
    <cellStyle name="Comma 2 40" xfId="41607" hidden="1" xr:uid="{483C2414-48C8-4AFE-A4D5-4510B70529EB}"/>
    <cellStyle name="Comma 2 40" xfId="42732" hidden="1" xr:uid="{3D1A00F8-C741-4F60-8C1F-CA8FD180A168}"/>
    <cellStyle name="Comma 2 40" xfId="43060" hidden="1" xr:uid="{93DD8338-E409-4654-9C6E-7F65F5172677}"/>
    <cellStyle name="Comma 2 40" xfId="43258" hidden="1" xr:uid="{DE4E9AC9-C974-4C8A-9B34-7156C0D0A0C0}"/>
    <cellStyle name="Comma 2 40" xfId="43297" hidden="1" xr:uid="{9F67AC96-86F9-4F42-80D9-C40C1630E1F2}"/>
    <cellStyle name="Comma 2 40" xfId="43363" hidden="1" xr:uid="{EDF115E2-67A8-4113-A3E0-5AA3ADA818F0}"/>
    <cellStyle name="Comma 2 40" xfId="44488" hidden="1" xr:uid="{0BE2746C-CECC-4EB3-8DAF-D06760BEF81C}"/>
    <cellStyle name="Comma 2 40" xfId="44816" hidden="1" xr:uid="{887BE678-6CFD-458E-AB1B-DDD40C045ED7}"/>
    <cellStyle name="Comma 2 40" xfId="45014" hidden="1" xr:uid="{4211883D-2EAC-4D4D-9694-FDB66A67F280}"/>
    <cellStyle name="Comma 2 40" xfId="45053" hidden="1" xr:uid="{E0D26F7F-C5D5-4753-B4E1-16C3AAE0ED10}"/>
    <cellStyle name="Comma 2 40" xfId="45119" hidden="1" xr:uid="{C1A2620F-82AF-4FA8-8A63-F9BB63CDEF19}"/>
    <cellStyle name="Comma 2 40" xfId="46244" hidden="1" xr:uid="{3B0701F6-466C-4045-927D-0DCFFF4CD9F5}"/>
    <cellStyle name="Comma 2 40" xfId="46572" hidden="1" xr:uid="{966D0A83-2FD9-4662-A23B-9B746F37E5E5}"/>
    <cellStyle name="Comma 2 40" xfId="46770" hidden="1" xr:uid="{39FE563B-CD5F-4FEA-B54E-91FAEFA75D14}"/>
    <cellStyle name="Comma 2 40" xfId="46809" hidden="1" xr:uid="{F2C026C5-7C5D-4D44-AD9B-2363E9F7D1B0}"/>
    <cellStyle name="Comma 2 40" xfId="46875" hidden="1" xr:uid="{90C1269D-1C74-4C3B-874B-C00811BB302B}"/>
    <cellStyle name="Comma 2 40" xfId="47997" hidden="1" xr:uid="{185B6892-F125-4817-B9AE-F26058B75228}"/>
    <cellStyle name="Comma 2 40" xfId="48325" hidden="1" xr:uid="{62C1F56A-42F9-41DC-98E0-5575D5198A6F}"/>
    <cellStyle name="Comma 2 40" xfId="48523" hidden="1" xr:uid="{5C517A8B-92A0-4A26-9C83-E4D970EF14C1}"/>
    <cellStyle name="Comma 2 40" xfId="48562" hidden="1" xr:uid="{3DF7CDB2-C0C0-4210-91F9-418627DA2CFB}"/>
    <cellStyle name="Comma 2 40" xfId="48628" hidden="1" xr:uid="{688AFA60-6AED-4E33-8AB1-F0F63BBFA0ED}"/>
    <cellStyle name="Comma 2 40" xfId="49747" hidden="1" xr:uid="{8F5435C2-3A3B-49D3-800B-8D1E5D5EFC81}"/>
    <cellStyle name="Comma 2 40" xfId="50075" hidden="1" xr:uid="{8DCE64BD-2C82-4FB2-A8E4-5B937A57DE3A}"/>
    <cellStyle name="Comma 2 40" xfId="50273" hidden="1" xr:uid="{558E8C5C-4B84-4FE3-A1CE-86215101886F}"/>
    <cellStyle name="Comma 2 40" xfId="50312" hidden="1" xr:uid="{BC542DC7-70EB-4D6E-A6AD-C6FDA816ED95}"/>
    <cellStyle name="Comma 2 40" xfId="50378" hidden="1" xr:uid="{0E97DC34-E23F-42DE-B2F1-8CA0C851495F}"/>
    <cellStyle name="Comma 2 40" xfId="51492" hidden="1" xr:uid="{B2029DBD-50C4-4EB2-9125-6CDEE1F94F10}"/>
    <cellStyle name="Comma 2 40" xfId="51819" hidden="1" xr:uid="{FAE86331-BF02-41AC-AC33-FA077A6B84EB}"/>
    <cellStyle name="Comma 2 40" xfId="52017" hidden="1" xr:uid="{2C55CBF2-45DA-4FAB-981E-133144F2F8A5}"/>
    <cellStyle name="Comma 2 40" xfId="52056" hidden="1" xr:uid="{055F5D92-AAFA-44DD-95D5-F83D156A2590}"/>
    <cellStyle name="Comma 2 40" xfId="52122" hidden="1" xr:uid="{97DDFC4E-AB85-4561-97B8-1E4A81E171F2}"/>
    <cellStyle name="Comma 2 40" xfId="53230" hidden="1" xr:uid="{35B36AD9-082D-4A94-9FEA-9610494E56A5}"/>
    <cellStyle name="Comma 2 40" xfId="53553" hidden="1" xr:uid="{C171EF17-5456-472A-A1A6-7FD20D60EE38}"/>
    <cellStyle name="Comma 2 40" xfId="53751" hidden="1" xr:uid="{66AE569E-B820-4EF1-8095-607CAF838A68}"/>
    <cellStyle name="Comma 2 40" xfId="53790" hidden="1" xr:uid="{A300DE31-9431-41E9-8823-5677BCF3E1FE}"/>
    <cellStyle name="Comma 2 40" xfId="53856" hidden="1" xr:uid="{37DA966B-2DA7-4180-91E1-CE74DE7E4B1B}"/>
    <cellStyle name="Comma 2 40" xfId="54958" hidden="1" xr:uid="{CFF57DBD-9E97-4B7F-8DBD-588CF6CFF1CE}"/>
    <cellStyle name="Comma 2 40" xfId="55279" hidden="1" xr:uid="{11462344-070C-49DC-AC13-63F0CE693820}"/>
    <cellStyle name="Comma 2 40" xfId="55475" hidden="1" xr:uid="{3125EA91-CED4-4469-A881-DA5B9B6D5652}"/>
    <cellStyle name="Comma 2 40" xfId="55514" hidden="1" xr:uid="{75BB5619-29A9-44E5-9CAC-B3A3AA7A26B0}"/>
    <cellStyle name="Comma 2 40" xfId="55580" hidden="1" xr:uid="{51913DB1-571C-4178-8A81-118E055976E5}"/>
    <cellStyle name="Comma 2 40" xfId="56671" hidden="1" xr:uid="{6611ED17-354C-4A35-80E8-B556917D6003}"/>
    <cellStyle name="Comma 2 40" xfId="56988" hidden="1" xr:uid="{8A66DD06-FB68-4D92-8159-BD5F3B78E762}"/>
    <cellStyle name="Comma 2 40" xfId="57182" hidden="1" xr:uid="{90B32CDD-C122-4635-9E78-F031533D1006}"/>
    <cellStyle name="Comma 2 40" xfId="57221" hidden="1" xr:uid="{411D5A1C-52D1-4E5F-AED7-0CBAC89EE594}"/>
    <cellStyle name="Comma 2 40" xfId="57287" hidden="1" xr:uid="{944C6FBC-9C37-485E-8483-A5294BF27E15}"/>
    <cellStyle name="Comma 2 40" xfId="58368" hidden="1" xr:uid="{3831FB6F-DC04-4D2F-B7BA-7C743C1D9105}"/>
    <cellStyle name="Comma 2 40" xfId="58683" hidden="1" xr:uid="{A4D69A9A-72B6-45E8-B9EA-CE99453614BB}"/>
    <cellStyle name="Comma 2 40" xfId="58876" hidden="1" xr:uid="{C0391E3E-FE58-4A43-89F5-0DDBAE9656D4}"/>
    <cellStyle name="Comma 2 40" xfId="58915" hidden="1" xr:uid="{5DE1FA87-A992-41D6-8366-E39803849E2C}"/>
    <cellStyle name="Comma 2 40" xfId="58981" hidden="1" xr:uid="{72CC86AF-DD78-4062-8AB3-256E44BEA130}"/>
    <cellStyle name="Comma 2 40" xfId="60043" hidden="1" xr:uid="{F0E5F34A-AF1B-498D-BA22-7FE015DB6835}"/>
    <cellStyle name="Comma 2 40" xfId="60348" hidden="1" xr:uid="{F08CDD7B-8FDB-48AA-BE4D-3D0024E3112B}"/>
    <cellStyle name="Comma 2 40" xfId="60537" hidden="1" xr:uid="{C2986221-7E89-4C0C-BA8E-5A97F3C92FEC}"/>
    <cellStyle name="Comma 2 40" xfId="60576" hidden="1" xr:uid="{8913E57A-B39F-4071-97A5-4F1B60D00CD9}"/>
    <cellStyle name="Comma 2 40" xfId="60642" hidden="1" xr:uid="{1DB80749-E5CF-4CB7-AA65-813E7C414F7A}"/>
    <cellStyle name="Comma 2 40" xfId="61689" hidden="1" xr:uid="{1081183A-D7AA-4382-8D77-CF13C29553C7}"/>
    <cellStyle name="Comma 2 40" xfId="61984" hidden="1" xr:uid="{B1E8C690-4034-4F8D-9D74-F273C86A5269}"/>
    <cellStyle name="Comma 2 40" xfId="62172" hidden="1" xr:uid="{30823C74-7D84-43C2-8494-C8DB324E5DA8}"/>
    <cellStyle name="Comma 2 40" xfId="62211" hidden="1" xr:uid="{5878473D-9A20-462E-BF6A-7416410E897E}"/>
    <cellStyle name="Comma 2 40" xfId="62277" hidden="1" xr:uid="{9CD22E67-7695-4232-859A-078532969942}"/>
    <cellStyle name="Comma 2 40" xfId="63266" hidden="1" xr:uid="{6ED4CDB7-248C-4340-B919-D2AEE2F67326}"/>
    <cellStyle name="Comma 2 40" xfId="63694" hidden="1" xr:uid="{2087B77A-2844-4C1B-A592-283CB1C51E11}"/>
    <cellStyle name="Comma 2 40" xfId="63724" hidden="1" xr:uid="{A125B717-2778-4378-876D-6F6DE4E709D2}"/>
    <cellStyle name="Comma 2 40" xfId="63790" hidden="1" xr:uid="{988960FB-5542-407F-B2E9-423D50F25E87}"/>
    <cellStyle name="Comma 2 41" xfId="534" hidden="1" xr:uid="{00000000-0005-0000-0000-000019020000}"/>
    <cellStyle name="Comma 2 41" xfId="1189" hidden="1" xr:uid="{00000000-0005-0000-0000-0000A8040000}"/>
    <cellStyle name="Comma 2 41" xfId="1698" hidden="1" xr:uid="{00000000-0005-0000-0000-0000A5060000}"/>
    <cellStyle name="Comma 2 41" xfId="1750" hidden="1" xr:uid="{00000000-0005-0000-0000-0000D9060000}"/>
    <cellStyle name="Comma 2 41" xfId="1840" hidden="1" xr:uid="{00000000-0005-0000-0000-000033070000}"/>
    <cellStyle name="Comma 2 41" xfId="4325" hidden="1" xr:uid="{00000000-0005-0000-0000-0000E8100000}"/>
    <cellStyle name="Comma 2 41" xfId="4986" hidden="1" xr:uid="{00000000-0005-0000-0000-00007D130000}"/>
    <cellStyle name="Comma 2 41" xfId="5495" hidden="1" xr:uid="{00000000-0005-0000-0000-00007A150000}"/>
    <cellStyle name="Comma 2 41" xfId="5551" hidden="1" xr:uid="{00000000-0005-0000-0000-0000B2150000}"/>
    <cellStyle name="Comma 2 41" xfId="5642" hidden="1" xr:uid="{00000000-0005-0000-0000-00000D160000}"/>
    <cellStyle name="Comma 2 41" xfId="6544" hidden="1" xr:uid="{00000000-0005-0000-0000-000093190000}"/>
    <cellStyle name="Comma 2 41" xfId="7205" hidden="1" xr:uid="{00000000-0005-0000-0000-0000281C0000}"/>
    <cellStyle name="Comma 2 41" xfId="7534" hidden="1" xr:uid="{00000000-0005-0000-0000-0000711D0000}"/>
    <cellStyle name="Comma 2 41" xfId="7714" hidden="1" xr:uid="{00000000-0005-0000-0000-0000251E0000}"/>
    <cellStyle name="Comma 2 41" xfId="7770" hidden="1" xr:uid="{00000000-0005-0000-0000-00005D1E0000}"/>
    <cellStyle name="Comma 2 41" xfId="7861" hidden="1" xr:uid="{00000000-0005-0000-0000-0000B81E0000}"/>
    <cellStyle name="Comma 2 41" xfId="8961" hidden="1" xr:uid="{00000000-0005-0000-0000-000004230000}"/>
    <cellStyle name="Comma 2 41" xfId="9290" hidden="1" xr:uid="{00000000-0005-0000-0000-00004D240000}"/>
    <cellStyle name="Comma 2 41" xfId="9470" hidden="1" xr:uid="{00000000-0005-0000-0000-000001250000}"/>
    <cellStyle name="Comma 2 41" xfId="9526" hidden="1" xr:uid="{00000000-0005-0000-0000-000039250000}"/>
    <cellStyle name="Comma 2 41" xfId="9617" hidden="1" xr:uid="{00000000-0005-0000-0000-000094250000}"/>
    <cellStyle name="Comma 2 41" xfId="10717" hidden="1" xr:uid="{00000000-0005-0000-0000-0000E0290000}"/>
    <cellStyle name="Comma 2 41" xfId="11046" hidden="1" xr:uid="{00000000-0005-0000-0000-0000292B0000}"/>
    <cellStyle name="Comma 2 41" xfId="11226" hidden="1" xr:uid="{00000000-0005-0000-0000-0000DD2B0000}"/>
    <cellStyle name="Comma 2 41" xfId="11282" hidden="1" xr:uid="{00000000-0005-0000-0000-0000152C0000}"/>
    <cellStyle name="Comma 2 41" xfId="11373" hidden="1" xr:uid="{00000000-0005-0000-0000-0000702C0000}"/>
    <cellStyle name="Comma 2 41" xfId="12473" hidden="1" xr:uid="{00000000-0005-0000-0000-0000BC300000}"/>
    <cellStyle name="Comma 2 41" xfId="12802" hidden="1" xr:uid="{00000000-0005-0000-0000-000005320000}"/>
    <cellStyle name="Comma 2 41" xfId="12982" hidden="1" xr:uid="{00000000-0005-0000-0000-0000B9320000}"/>
    <cellStyle name="Comma 2 41" xfId="13038" hidden="1" xr:uid="{00000000-0005-0000-0000-0000F1320000}"/>
    <cellStyle name="Comma 2 41" xfId="13129" hidden="1" xr:uid="{00000000-0005-0000-0000-00004C330000}"/>
    <cellStyle name="Comma 2 41" xfId="14229" hidden="1" xr:uid="{00000000-0005-0000-0000-000098370000}"/>
    <cellStyle name="Comma 2 41" xfId="14558" hidden="1" xr:uid="{00000000-0005-0000-0000-0000E1380000}"/>
    <cellStyle name="Comma 2 41" xfId="14738" hidden="1" xr:uid="{00000000-0005-0000-0000-000095390000}"/>
    <cellStyle name="Comma 2 41" xfId="14794" hidden="1" xr:uid="{00000000-0005-0000-0000-0000CD390000}"/>
    <cellStyle name="Comma 2 41" xfId="14885" hidden="1" xr:uid="{00000000-0005-0000-0000-0000283A0000}"/>
    <cellStyle name="Comma 2 41" xfId="15982" hidden="1" xr:uid="{00000000-0005-0000-0000-0000713E0000}"/>
    <cellStyle name="Comma 2 41" xfId="16311" hidden="1" xr:uid="{00000000-0005-0000-0000-0000BA3F0000}"/>
    <cellStyle name="Comma 2 41" xfId="16491" hidden="1" xr:uid="{00000000-0005-0000-0000-00006E400000}"/>
    <cellStyle name="Comma 2 41" xfId="16547" hidden="1" xr:uid="{00000000-0005-0000-0000-0000A6400000}"/>
    <cellStyle name="Comma 2 41" xfId="16638" hidden="1" xr:uid="{00000000-0005-0000-0000-000001410000}"/>
    <cellStyle name="Comma 2 41" xfId="17732" hidden="1" xr:uid="{00000000-0005-0000-0000-000047450000}"/>
    <cellStyle name="Comma 2 41" xfId="18061" hidden="1" xr:uid="{00000000-0005-0000-0000-000090460000}"/>
    <cellStyle name="Comma 2 41" xfId="18241" hidden="1" xr:uid="{00000000-0005-0000-0000-000044470000}"/>
    <cellStyle name="Comma 2 41" xfId="18297" hidden="1" xr:uid="{00000000-0005-0000-0000-00007C470000}"/>
    <cellStyle name="Comma 2 41" xfId="18388" hidden="1" xr:uid="{00000000-0005-0000-0000-0000D7470000}"/>
    <cellStyle name="Comma 2 41" xfId="19477" hidden="1" xr:uid="{00000000-0005-0000-0000-0000184C0000}"/>
    <cellStyle name="Comma 2 41" xfId="19805" hidden="1" xr:uid="{00000000-0005-0000-0000-0000604D0000}"/>
    <cellStyle name="Comma 2 41" xfId="19985" hidden="1" xr:uid="{00000000-0005-0000-0000-0000144E0000}"/>
    <cellStyle name="Comma 2 41" xfId="20041" hidden="1" xr:uid="{00000000-0005-0000-0000-00004C4E0000}"/>
    <cellStyle name="Comma 2 41" xfId="20132" hidden="1" xr:uid="{00000000-0005-0000-0000-0000A74E0000}"/>
    <cellStyle name="Comma 2 41" xfId="21215" hidden="1" xr:uid="{00000000-0005-0000-0000-0000E2520000}"/>
    <cellStyle name="Comma 2 41" xfId="21539" hidden="1" xr:uid="{00000000-0005-0000-0000-000026540000}"/>
    <cellStyle name="Comma 2 41" xfId="21719" hidden="1" xr:uid="{00000000-0005-0000-0000-0000DA540000}"/>
    <cellStyle name="Comma 2 41" xfId="21775" hidden="1" xr:uid="{00000000-0005-0000-0000-000012550000}"/>
    <cellStyle name="Comma 2 41" xfId="21866" hidden="1" xr:uid="{00000000-0005-0000-0000-00006D550000}"/>
    <cellStyle name="Comma 2 41" xfId="22943" hidden="1" xr:uid="{00000000-0005-0000-0000-0000A2590000}"/>
    <cellStyle name="Comma 2 41" xfId="23265" hidden="1" xr:uid="{00000000-0005-0000-0000-0000E45A0000}"/>
    <cellStyle name="Comma 2 41" xfId="23443" hidden="1" xr:uid="{00000000-0005-0000-0000-0000965B0000}"/>
    <cellStyle name="Comma 2 41" xfId="23499" hidden="1" xr:uid="{00000000-0005-0000-0000-0000CE5B0000}"/>
    <cellStyle name="Comma 2 41" xfId="23590" hidden="1" xr:uid="{00000000-0005-0000-0000-0000295C0000}"/>
    <cellStyle name="Comma 2 41" xfId="24656" hidden="1" xr:uid="{00000000-0005-0000-0000-000053600000}"/>
    <cellStyle name="Comma 2 41" xfId="24973" hidden="1" xr:uid="{00000000-0005-0000-0000-000090610000}"/>
    <cellStyle name="Comma 2 41" xfId="25150" hidden="1" xr:uid="{00000000-0005-0000-0000-000041620000}"/>
    <cellStyle name="Comma 2 41" xfId="25206" hidden="1" xr:uid="{00000000-0005-0000-0000-000079620000}"/>
    <cellStyle name="Comma 2 41" xfId="25297" hidden="1" xr:uid="{00000000-0005-0000-0000-0000D4620000}"/>
    <cellStyle name="Comma 2 41" xfId="26353" hidden="1" xr:uid="{00000000-0005-0000-0000-0000F4660000}"/>
    <cellStyle name="Comma 2 41" xfId="26668" hidden="1" xr:uid="{00000000-0005-0000-0000-00002F680000}"/>
    <cellStyle name="Comma 2 41" xfId="26844" hidden="1" xr:uid="{00000000-0005-0000-0000-0000DF680000}"/>
    <cellStyle name="Comma 2 41" xfId="26900" hidden="1" xr:uid="{00000000-0005-0000-0000-000017690000}"/>
    <cellStyle name="Comma 2 41" xfId="26991" hidden="1" xr:uid="{00000000-0005-0000-0000-000072690000}"/>
    <cellStyle name="Comma 2 41" xfId="28028" hidden="1" xr:uid="{00000000-0005-0000-0000-00007F6D0000}"/>
    <cellStyle name="Comma 2 41" xfId="28333" hidden="1" xr:uid="{00000000-0005-0000-0000-0000B06E0000}"/>
    <cellStyle name="Comma 2 41" xfId="28505" hidden="1" xr:uid="{00000000-0005-0000-0000-00005C6F0000}"/>
    <cellStyle name="Comma 2 41" xfId="28561" hidden="1" xr:uid="{00000000-0005-0000-0000-0000946F0000}"/>
    <cellStyle name="Comma 2 41" xfId="28652" hidden="1" xr:uid="{00000000-0005-0000-0000-0000EF6F0000}"/>
    <cellStyle name="Comma 2 41" xfId="29674" hidden="1" xr:uid="{00000000-0005-0000-0000-0000ED730000}"/>
    <cellStyle name="Comma 2 41" xfId="29969" hidden="1" xr:uid="{00000000-0005-0000-0000-000014750000}"/>
    <cellStyle name="Comma 2 41" xfId="30140" hidden="1" xr:uid="{00000000-0005-0000-0000-0000BF750000}"/>
    <cellStyle name="Comma 2 41" xfId="30196" hidden="1" xr:uid="{00000000-0005-0000-0000-0000F7750000}"/>
    <cellStyle name="Comma 2 41" xfId="30287" hidden="1" xr:uid="{00000000-0005-0000-0000-000052760000}"/>
    <cellStyle name="Comma 2 41" xfId="31251" hidden="1" xr:uid="{00000000-0005-0000-0000-0000167A0000}"/>
    <cellStyle name="Comma 2 41" xfId="31662" hidden="1" xr:uid="{00000000-0005-0000-0000-0000B17B0000}"/>
    <cellStyle name="Comma 2 41" xfId="31709" hidden="1" xr:uid="{00000000-0005-0000-0000-0000E07B0000}"/>
    <cellStyle name="Comma 2 41" xfId="31798" hidden="1" xr:uid="{00000000-0005-0000-0000-0000397C0000}"/>
    <cellStyle name="Comma 2 41" xfId="32587" hidden="1" xr:uid="{C6D5A1EA-5BE0-401E-890A-47793965431D}"/>
    <cellStyle name="Comma 2 41" xfId="33225" hidden="1" xr:uid="{6EFF0332-C047-4698-94C7-EB614A31145F}"/>
    <cellStyle name="Comma 2 41" xfId="33731" hidden="1" xr:uid="{232E86EF-F0B5-4302-B5EC-24A1F7C66568}"/>
    <cellStyle name="Comma 2 41" xfId="33780" hidden="1" xr:uid="{318E5476-57CA-488E-9EBA-D70B23991CF2}"/>
    <cellStyle name="Comma 2 41" xfId="33870" hidden="1" xr:uid="{2D1058ED-1F9C-44BE-8C7E-47F4D2DB4D26}"/>
    <cellStyle name="Comma 2 41" xfId="36344" hidden="1" xr:uid="{E288465B-1FDC-4884-88EA-D17956C8994D}"/>
    <cellStyle name="Comma 2 41" xfId="37005" hidden="1" xr:uid="{FFCBC1D6-A769-4A9E-AC0A-8A28D99A0E70}"/>
    <cellStyle name="Comma 2 41" xfId="37514" hidden="1" xr:uid="{78A7A69A-E031-4676-BDE5-8676C6461813}"/>
    <cellStyle name="Comma 2 41" xfId="37570" hidden="1" xr:uid="{1D2A63BA-88AE-4CA7-909D-D3C95BDD79F3}"/>
    <cellStyle name="Comma 2 41" xfId="37661" hidden="1" xr:uid="{B75A512C-8A00-4FE6-B000-53639062FC0D}"/>
    <cellStyle name="Comma 2 41" xfId="38563" hidden="1" xr:uid="{6B0279EE-CE29-49A0-8A49-F4976AD6F0E4}"/>
    <cellStyle name="Comma 2 41" xfId="39224" hidden="1" xr:uid="{0092CD65-CCF0-41FE-A42E-7D558E8F46A2}"/>
    <cellStyle name="Comma 2 41" xfId="39553" hidden="1" xr:uid="{663428B0-3AE7-4B10-B29E-4BDA3E1B02F9}"/>
    <cellStyle name="Comma 2 41" xfId="39733" hidden="1" xr:uid="{3A387113-2EF5-4C31-91DE-4DF9B0C35AF2}"/>
    <cellStyle name="Comma 2 41" xfId="39789" hidden="1" xr:uid="{5E9A7AEF-F9D2-478D-BC66-A62165941F69}"/>
    <cellStyle name="Comma 2 41" xfId="39880" hidden="1" xr:uid="{91CED135-39FA-4423-A9CE-331074C6AE83}"/>
    <cellStyle name="Comma 2 41" xfId="40980" hidden="1" xr:uid="{E161A375-ED02-4D13-B08C-A4FBBD72CE12}"/>
    <cellStyle name="Comma 2 41" xfId="41309" hidden="1" xr:uid="{DA62D0CA-C77F-4802-A1DD-34D37EF72F17}"/>
    <cellStyle name="Comma 2 41" xfId="41489" hidden="1" xr:uid="{3BBB851A-DA6F-4301-BFA1-46A614F51615}"/>
    <cellStyle name="Comma 2 41" xfId="41545" hidden="1" xr:uid="{90A1B1C4-A08C-4735-BF08-82088013C13A}"/>
    <cellStyle name="Comma 2 41" xfId="41636" hidden="1" xr:uid="{371FB747-B4A5-4DCE-A54F-1311D73FB7B4}"/>
    <cellStyle name="Comma 2 41" xfId="42736" hidden="1" xr:uid="{E0A4E2DB-4D24-46AC-9855-E2BD80DEC388}"/>
    <cellStyle name="Comma 2 41" xfId="43065" hidden="1" xr:uid="{81EFB955-0793-4F84-897D-E8CD20C67DD3}"/>
    <cellStyle name="Comma 2 41" xfId="43245" hidden="1" xr:uid="{B803AEBA-0042-428C-8D2D-CCCEBAB8DE49}"/>
    <cellStyle name="Comma 2 41" xfId="43301" hidden="1" xr:uid="{8F12131E-74A6-4A42-AB56-A22C4F970F39}"/>
    <cellStyle name="Comma 2 41" xfId="43392" hidden="1" xr:uid="{20A02577-CD3B-4FD5-9256-7035BFAD452D}"/>
    <cellStyle name="Comma 2 41" xfId="44492" hidden="1" xr:uid="{56F23045-3793-4C9A-842C-6A93E88E5971}"/>
    <cellStyle name="Comma 2 41" xfId="44821" hidden="1" xr:uid="{46370ABF-C670-41E9-BADB-F332216A7488}"/>
    <cellStyle name="Comma 2 41" xfId="45001" hidden="1" xr:uid="{B5FFFD9A-57CB-4E0C-B96A-3A56DC9D1F65}"/>
    <cellStyle name="Comma 2 41" xfId="45057" hidden="1" xr:uid="{EB6C5029-91AB-41EF-80AB-08E9B7E27DB5}"/>
    <cellStyle name="Comma 2 41" xfId="45148" hidden="1" xr:uid="{C23BE592-1382-45E1-9818-459DEEEECDD6}"/>
    <cellStyle name="Comma 2 41" xfId="46248" hidden="1" xr:uid="{77F11ADF-2EC0-4DEE-827F-CA92A787B235}"/>
    <cellStyle name="Comma 2 41" xfId="46577" hidden="1" xr:uid="{3151F0DA-9E6C-4A8B-8334-7DCB3EFC9023}"/>
    <cellStyle name="Comma 2 41" xfId="46757" hidden="1" xr:uid="{3792C095-6ADC-418B-8892-45F4EB6445C7}"/>
    <cellStyle name="Comma 2 41" xfId="46813" hidden="1" xr:uid="{2C1ADC75-2E6C-4BFC-91D4-3A7D6F6275F9}"/>
    <cellStyle name="Comma 2 41" xfId="46904" hidden="1" xr:uid="{DE96A5D6-EBD4-4B29-AF46-1ADD3D6DE90B}"/>
    <cellStyle name="Comma 2 41" xfId="48001" hidden="1" xr:uid="{325281C1-51E7-4EC8-BBB4-0665F2BC3B07}"/>
    <cellStyle name="Comma 2 41" xfId="48330" hidden="1" xr:uid="{5434E132-AFFB-46B9-A0CD-EA33048E707A}"/>
    <cellStyle name="Comma 2 41" xfId="48510" hidden="1" xr:uid="{C789BC5E-3B1A-4413-A50A-7C84A3A0D483}"/>
    <cellStyle name="Comma 2 41" xfId="48566" hidden="1" xr:uid="{9C7D16B4-C942-46F9-A662-A2E40E2FC300}"/>
    <cellStyle name="Comma 2 41" xfId="48657" hidden="1" xr:uid="{220DC88A-E230-4860-9EE5-09F961395AA8}"/>
    <cellStyle name="Comma 2 41" xfId="49751" hidden="1" xr:uid="{4A1AB871-F462-4AA2-BB66-597C76F9A32C}"/>
    <cellStyle name="Comma 2 41" xfId="50080" hidden="1" xr:uid="{F68CEC12-6B9D-42E8-8F99-E30C1571976F}"/>
    <cellStyle name="Comma 2 41" xfId="50260" hidden="1" xr:uid="{ECDBF996-2506-4469-8735-0F6015044048}"/>
    <cellStyle name="Comma 2 41" xfId="50316" hidden="1" xr:uid="{B1312826-8046-43B5-8335-DFC3BB5305A0}"/>
    <cellStyle name="Comma 2 41" xfId="50407" hidden="1" xr:uid="{9536C0D1-3E2A-4CA1-BC96-BCCCE83EDB09}"/>
    <cellStyle name="Comma 2 41" xfId="51496" hidden="1" xr:uid="{BCAA9FA7-34FE-4CBE-B13D-D8B50637D46E}"/>
    <cellStyle name="Comma 2 41" xfId="51824" hidden="1" xr:uid="{F14A0590-9A90-4D26-8B01-45295C7833B9}"/>
    <cellStyle name="Comma 2 41" xfId="52004" hidden="1" xr:uid="{DB96F941-9F03-4EA7-8221-61BA4D96FF43}"/>
    <cellStyle name="Comma 2 41" xfId="52060" hidden="1" xr:uid="{CFD7213A-C566-418C-8A13-56AC033EC646}"/>
    <cellStyle name="Comma 2 41" xfId="52151" hidden="1" xr:uid="{2814AD5B-A9C7-4B4A-BC09-9FA17C63E97C}"/>
    <cellStyle name="Comma 2 41" xfId="53234" hidden="1" xr:uid="{CAE09F9B-C8F5-4D96-899D-1F6F4EA29E3D}"/>
    <cellStyle name="Comma 2 41" xfId="53558" hidden="1" xr:uid="{5E5A759A-6C97-4F75-BC7D-F8EA8506A903}"/>
    <cellStyle name="Comma 2 41" xfId="53738" hidden="1" xr:uid="{858FE806-96DF-422F-AC47-738D11994966}"/>
    <cellStyle name="Comma 2 41" xfId="53794" hidden="1" xr:uid="{88047523-D0DB-49EF-898A-9A3925E1C883}"/>
    <cellStyle name="Comma 2 41" xfId="53885" hidden="1" xr:uid="{03A36CA7-3D07-435C-BA4C-E3EF506A933B}"/>
    <cellStyle name="Comma 2 41" xfId="54962" hidden="1" xr:uid="{19D375D7-51CA-40CA-A8E8-2D5A3AFAF630}"/>
    <cellStyle name="Comma 2 41" xfId="55284" hidden="1" xr:uid="{9641FC1C-BFD9-4057-8E92-5D615CF99F23}"/>
    <cellStyle name="Comma 2 41" xfId="55462" hidden="1" xr:uid="{75CA360C-D365-4DC0-B065-21FC72B6CFEE}"/>
    <cellStyle name="Comma 2 41" xfId="55518" hidden="1" xr:uid="{91F9BB6D-80BB-4E37-97FB-C598E3E58E5B}"/>
    <cellStyle name="Comma 2 41" xfId="55609" hidden="1" xr:uid="{ED46669F-EC11-4EE2-B85F-B0BC905F81B9}"/>
    <cellStyle name="Comma 2 41" xfId="56675" hidden="1" xr:uid="{2332C646-82FC-4C81-8B0E-26D59DBC7C97}"/>
    <cellStyle name="Comma 2 41" xfId="56992" hidden="1" xr:uid="{56135FF5-5C48-49AF-A96D-3972D949C738}"/>
    <cellStyle name="Comma 2 41" xfId="57169" hidden="1" xr:uid="{60ADBE0B-140E-480F-8BFE-7B952A2BDCDB}"/>
    <cellStyle name="Comma 2 41" xfId="57225" hidden="1" xr:uid="{73889CA5-16C7-43E3-9438-D0D92F03FFA6}"/>
    <cellStyle name="Comma 2 41" xfId="57316" hidden="1" xr:uid="{972BAE34-1BE1-406E-A1A0-376382E020AA}"/>
    <cellStyle name="Comma 2 41" xfId="58372" hidden="1" xr:uid="{FAA8B959-8C57-4764-8ADE-299DBBA1AE94}"/>
    <cellStyle name="Comma 2 41" xfId="58687" hidden="1" xr:uid="{A6F0D041-0AAF-4112-92C0-CC4711ECABB4}"/>
    <cellStyle name="Comma 2 41" xfId="58863" hidden="1" xr:uid="{1261FBF0-245D-4A32-9D62-C0EF916DA72E}"/>
    <cellStyle name="Comma 2 41" xfId="58919" hidden="1" xr:uid="{33015EF0-8E7F-4A8C-98AB-E1BF160DFBDD}"/>
    <cellStyle name="Comma 2 41" xfId="59010" hidden="1" xr:uid="{188D3207-A391-497A-A677-104B3BD50122}"/>
    <cellStyle name="Comma 2 41" xfId="60047" hidden="1" xr:uid="{1A8503AB-AD68-4B73-B780-46871BB9783C}"/>
    <cellStyle name="Comma 2 41" xfId="60352" hidden="1" xr:uid="{B77C9022-C358-4F97-9BBE-045394547D39}"/>
    <cellStyle name="Comma 2 41" xfId="60524" hidden="1" xr:uid="{E8A28A34-37C9-44C3-8498-AA903C6C728D}"/>
    <cellStyle name="Comma 2 41" xfId="60580" hidden="1" xr:uid="{16904739-266A-477C-90F4-F0E443CE5E8A}"/>
    <cellStyle name="Comma 2 41" xfId="60671" hidden="1" xr:uid="{009D3798-BA8D-4B99-8D7D-6824DEF48FF7}"/>
    <cellStyle name="Comma 2 41" xfId="61693" hidden="1" xr:uid="{BDBBDA07-F452-4C51-97AD-BDE67F1534FE}"/>
    <cellStyle name="Comma 2 41" xfId="61988" hidden="1" xr:uid="{0CF080C2-0E59-4A91-9951-4C14CC9ABFC8}"/>
    <cellStyle name="Comma 2 41" xfId="62159" hidden="1" xr:uid="{8F8FC27D-E43E-4185-8B44-3EEF097DD77E}"/>
    <cellStyle name="Comma 2 41" xfId="62215" hidden="1" xr:uid="{6AD13355-95E7-4DC1-BF53-3A588F8AFC7C}"/>
    <cellStyle name="Comma 2 41" xfId="62306" hidden="1" xr:uid="{9242FB12-A6AF-450E-AD99-FAC2467EFB9B}"/>
    <cellStyle name="Comma 2 41" xfId="63270" hidden="1" xr:uid="{175AE6C9-48F2-49DE-9C8E-0F92083D20C7}"/>
    <cellStyle name="Comma 2 41" xfId="63681" hidden="1" xr:uid="{D74ECF73-8AFF-4313-BB2C-7C9164CBDD59}"/>
    <cellStyle name="Comma 2 41" xfId="63728" hidden="1" xr:uid="{EA44B029-B2A8-42F8-8F32-13DA38854C67}"/>
    <cellStyle name="Comma 2 41" xfId="63817" hidden="1" xr:uid="{1E0C194F-DA31-428D-B251-A4803EDE8694}"/>
    <cellStyle name="Comma 2 42" xfId="538" hidden="1" xr:uid="{00000000-0005-0000-0000-00001D020000}"/>
    <cellStyle name="Comma 2 42" xfId="1193" hidden="1" xr:uid="{00000000-0005-0000-0000-0000AC040000}"/>
    <cellStyle name="Comma 2 42" xfId="1693" hidden="1" xr:uid="{00000000-0005-0000-0000-0000A0060000}"/>
    <cellStyle name="Comma 2 42" xfId="1754" hidden="1" xr:uid="{00000000-0005-0000-0000-0000DD060000}"/>
    <cellStyle name="Comma 2 42" xfId="1851" hidden="1" xr:uid="{00000000-0005-0000-0000-00003E070000}"/>
    <cellStyle name="Comma 2 42" xfId="4329" hidden="1" xr:uid="{00000000-0005-0000-0000-0000EC100000}"/>
    <cellStyle name="Comma 2 42" xfId="4990" hidden="1" xr:uid="{00000000-0005-0000-0000-000081130000}"/>
    <cellStyle name="Comma 2 42" xfId="5490" hidden="1" xr:uid="{00000000-0005-0000-0000-000075150000}"/>
    <cellStyle name="Comma 2 42" xfId="5555" hidden="1" xr:uid="{00000000-0005-0000-0000-0000B6150000}"/>
    <cellStyle name="Comma 2 42" xfId="5653" hidden="1" xr:uid="{00000000-0005-0000-0000-000018160000}"/>
    <cellStyle name="Comma 2 42" xfId="6548" hidden="1" xr:uid="{00000000-0005-0000-0000-000097190000}"/>
    <cellStyle name="Comma 2 42" xfId="7209" hidden="1" xr:uid="{00000000-0005-0000-0000-00002C1C0000}"/>
    <cellStyle name="Comma 2 42" xfId="7538" hidden="1" xr:uid="{00000000-0005-0000-0000-0000751D0000}"/>
    <cellStyle name="Comma 2 42" xfId="7709" hidden="1" xr:uid="{00000000-0005-0000-0000-0000201E0000}"/>
    <cellStyle name="Comma 2 42" xfId="7774" hidden="1" xr:uid="{00000000-0005-0000-0000-0000611E0000}"/>
    <cellStyle name="Comma 2 42" xfId="7872" hidden="1" xr:uid="{00000000-0005-0000-0000-0000C31E0000}"/>
    <cellStyle name="Comma 2 42" xfId="8965" hidden="1" xr:uid="{00000000-0005-0000-0000-000008230000}"/>
    <cellStyle name="Comma 2 42" xfId="9294" hidden="1" xr:uid="{00000000-0005-0000-0000-000051240000}"/>
    <cellStyle name="Comma 2 42" xfId="9465" hidden="1" xr:uid="{00000000-0005-0000-0000-0000FC240000}"/>
    <cellStyle name="Comma 2 42" xfId="9530" hidden="1" xr:uid="{00000000-0005-0000-0000-00003D250000}"/>
    <cellStyle name="Comma 2 42" xfId="9628" hidden="1" xr:uid="{00000000-0005-0000-0000-00009F250000}"/>
    <cellStyle name="Comma 2 42" xfId="10721" hidden="1" xr:uid="{00000000-0005-0000-0000-0000E4290000}"/>
    <cellStyle name="Comma 2 42" xfId="11050" hidden="1" xr:uid="{00000000-0005-0000-0000-00002D2B0000}"/>
    <cellStyle name="Comma 2 42" xfId="11221" hidden="1" xr:uid="{00000000-0005-0000-0000-0000D82B0000}"/>
    <cellStyle name="Comma 2 42" xfId="11286" hidden="1" xr:uid="{00000000-0005-0000-0000-0000192C0000}"/>
    <cellStyle name="Comma 2 42" xfId="11384" hidden="1" xr:uid="{00000000-0005-0000-0000-00007B2C0000}"/>
    <cellStyle name="Comma 2 42" xfId="12477" hidden="1" xr:uid="{00000000-0005-0000-0000-0000C0300000}"/>
    <cellStyle name="Comma 2 42" xfId="12806" hidden="1" xr:uid="{00000000-0005-0000-0000-000009320000}"/>
    <cellStyle name="Comma 2 42" xfId="12977" hidden="1" xr:uid="{00000000-0005-0000-0000-0000B4320000}"/>
    <cellStyle name="Comma 2 42" xfId="13042" hidden="1" xr:uid="{00000000-0005-0000-0000-0000F5320000}"/>
    <cellStyle name="Comma 2 42" xfId="13140" hidden="1" xr:uid="{00000000-0005-0000-0000-000057330000}"/>
    <cellStyle name="Comma 2 42" xfId="14233" hidden="1" xr:uid="{00000000-0005-0000-0000-00009C370000}"/>
    <cellStyle name="Comma 2 42" xfId="14562" hidden="1" xr:uid="{00000000-0005-0000-0000-0000E5380000}"/>
    <cellStyle name="Comma 2 42" xfId="14733" hidden="1" xr:uid="{00000000-0005-0000-0000-000090390000}"/>
    <cellStyle name="Comma 2 42" xfId="14798" hidden="1" xr:uid="{00000000-0005-0000-0000-0000D1390000}"/>
    <cellStyle name="Comma 2 42" xfId="14896" hidden="1" xr:uid="{00000000-0005-0000-0000-0000333A0000}"/>
    <cellStyle name="Comma 2 42" xfId="15986" hidden="1" xr:uid="{00000000-0005-0000-0000-0000753E0000}"/>
    <cellStyle name="Comma 2 42" xfId="16315" hidden="1" xr:uid="{00000000-0005-0000-0000-0000BE3F0000}"/>
    <cellStyle name="Comma 2 42" xfId="16486" hidden="1" xr:uid="{00000000-0005-0000-0000-000069400000}"/>
    <cellStyle name="Comma 2 42" xfId="16551" hidden="1" xr:uid="{00000000-0005-0000-0000-0000AA400000}"/>
    <cellStyle name="Comma 2 42" xfId="16649" hidden="1" xr:uid="{00000000-0005-0000-0000-00000C410000}"/>
    <cellStyle name="Comma 2 42" xfId="17736" hidden="1" xr:uid="{00000000-0005-0000-0000-00004B450000}"/>
    <cellStyle name="Comma 2 42" xfId="18065" hidden="1" xr:uid="{00000000-0005-0000-0000-000094460000}"/>
    <cellStyle name="Comma 2 42" xfId="18236" hidden="1" xr:uid="{00000000-0005-0000-0000-00003F470000}"/>
    <cellStyle name="Comma 2 42" xfId="18301" hidden="1" xr:uid="{00000000-0005-0000-0000-000080470000}"/>
    <cellStyle name="Comma 2 42" xfId="18399" hidden="1" xr:uid="{00000000-0005-0000-0000-0000E2470000}"/>
    <cellStyle name="Comma 2 42" xfId="19481" hidden="1" xr:uid="{00000000-0005-0000-0000-00001C4C0000}"/>
    <cellStyle name="Comma 2 42" xfId="19809" hidden="1" xr:uid="{00000000-0005-0000-0000-0000644D0000}"/>
    <cellStyle name="Comma 2 42" xfId="19980" hidden="1" xr:uid="{00000000-0005-0000-0000-00000F4E0000}"/>
    <cellStyle name="Comma 2 42" xfId="20045" hidden="1" xr:uid="{00000000-0005-0000-0000-0000504E0000}"/>
    <cellStyle name="Comma 2 42" xfId="20143" hidden="1" xr:uid="{00000000-0005-0000-0000-0000B24E0000}"/>
    <cellStyle name="Comma 2 42" xfId="21219" hidden="1" xr:uid="{00000000-0005-0000-0000-0000E6520000}"/>
    <cellStyle name="Comma 2 42" xfId="21543" hidden="1" xr:uid="{00000000-0005-0000-0000-00002A540000}"/>
    <cellStyle name="Comma 2 42" xfId="21714" hidden="1" xr:uid="{00000000-0005-0000-0000-0000D5540000}"/>
    <cellStyle name="Comma 2 42" xfId="21779" hidden="1" xr:uid="{00000000-0005-0000-0000-000016550000}"/>
    <cellStyle name="Comma 2 42" xfId="21877" hidden="1" xr:uid="{00000000-0005-0000-0000-000078550000}"/>
    <cellStyle name="Comma 2 42" xfId="22947" hidden="1" xr:uid="{00000000-0005-0000-0000-0000A6590000}"/>
    <cellStyle name="Comma 2 42" xfId="23269" hidden="1" xr:uid="{00000000-0005-0000-0000-0000E85A0000}"/>
    <cellStyle name="Comma 2 42" xfId="23438" hidden="1" xr:uid="{00000000-0005-0000-0000-0000915B0000}"/>
    <cellStyle name="Comma 2 42" xfId="23503" hidden="1" xr:uid="{00000000-0005-0000-0000-0000D25B0000}"/>
    <cellStyle name="Comma 2 42" xfId="23601" hidden="1" xr:uid="{00000000-0005-0000-0000-0000345C0000}"/>
    <cellStyle name="Comma 2 42" xfId="24660" hidden="1" xr:uid="{00000000-0005-0000-0000-000057600000}"/>
    <cellStyle name="Comma 2 42" xfId="24977" hidden="1" xr:uid="{00000000-0005-0000-0000-000094610000}"/>
    <cellStyle name="Comma 2 42" xfId="25145" hidden="1" xr:uid="{00000000-0005-0000-0000-00003C620000}"/>
    <cellStyle name="Comma 2 42" xfId="25210" hidden="1" xr:uid="{00000000-0005-0000-0000-00007D620000}"/>
    <cellStyle name="Comma 2 42" xfId="25308" hidden="1" xr:uid="{00000000-0005-0000-0000-0000DF620000}"/>
    <cellStyle name="Comma 2 42" xfId="26357" hidden="1" xr:uid="{00000000-0005-0000-0000-0000F8660000}"/>
    <cellStyle name="Comma 2 42" xfId="26672" hidden="1" xr:uid="{00000000-0005-0000-0000-000033680000}"/>
    <cellStyle name="Comma 2 42" xfId="26839" hidden="1" xr:uid="{00000000-0005-0000-0000-0000DA680000}"/>
    <cellStyle name="Comma 2 42" xfId="26904" hidden="1" xr:uid="{00000000-0005-0000-0000-00001B690000}"/>
    <cellStyle name="Comma 2 42" xfId="27002" hidden="1" xr:uid="{00000000-0005-0000-0000-00007D690000}"/>
    <cellStyle name="Comma 2 42" xfId="28032" hidden="1" xr:uid="{00000000-0005-0000-0000-0000836D0000}"/>
    <cellStyle name="Comma 2 42" xfId="28337" hidden="1" xr:uid="{00000000-0005-0000-0000-0000B46E0000}"/>
    <cellStyle name="Comma 2 42" xfId="28500" hidden="1" xr:uid="{00000000-0005-0000-0000-0000576F0000}"/>
    <cellStyle name="Comma 2 42" xfId="28565" hidden="1" xr:uid="{00000000-0005-0000-0000-0000986F0000}"/>
    <cellStyle name="Comma 2 42" xfId="28663" hidden="1" xr:uid="{00000000-0005-0000-0000-0000FA6F0000}"/>
    <cellStyle name="Comma 2 42" xfId="29678" hidden="1" xr:uid="{00000000-0005-0000-0000-0000F1730000}"/>
    <cellStyle name="Comma 2 42" xfId="29973" hidden="1" xr:uid="{00000000-0005-0000-0000-000018750000}"/>
    <cellStyle name="Comma 2 42" xfId="30135" hidden="1" xr:uid="{00000000-0005-0000-0000-0000BA750000}"/>
    <cellStyle name="Comma 2 42" xfId="30200" hidden="1" xr:uid="{00000000-0005-0000-0000-0000FB750000}"/>
    <cellStyle name="Comma 2 42" xfId="30298" hidden="1" xr:uid="{00000000-0005-0000-0000-00005D760000}"/>
    <cellStyle name="Comma 2 42" xfId="31255" hidden="1" xr:uid="{00000000-0005-0000-0000-00001A7A0000}"/>
    <cellStyle name="Comma 2 42" xfId="31657" hidden="1" xr:uid="{00000000-0005-0000-0000-0000AC7B0000}"/>
    <cellStyle name="Comma 2 42" xfId="31713" hidden="1" xr:uid="{00000000-0005-0000-0000-0000E47B0000}"/>
    <cellStyle name="Comma 2 42" xfId="31809" hidden="1" xr:uid="{00000000-0005-0000-0000-0000447C0000}"/>
    <cellStyle name="Comma 2 42" xfId="32591" hidden="1" xr:uid="{D6F9682A-B105-4895-AE4C-1BFAAF5BD176}"/>
    <cellStyle name="Comma 2 42" xfId="33229" hidden="1" xr:uid="{026AFA20-1CC6-429F-B737-43AF02E0C03F}"/>
    <cellStyle name="Comma 2 42" xfId="33726" hidden="1" xr:uid="{8454EEA9-0F8E-4121-9D9B-B94690621FBF}"/>
    <cellStyle name="Comma 2 42" xfId="33784" hidden="1" xr:uid="{353A3D3E-BF77-4C36-84B2-89AB841A30F3}"/>
    <cellStyle name="Comma 2 42" xfId="33881" hidden="1" xr:uid="{ED25A26B-3E12-499C-AB9D-620870759FFB}"/>
    <cellStyle name="Comma 2 42" xfId="36348" hidden="1" xr:uid="{14D641C5-21CA-497F-B6B0-7410BBC7A21E}"/>
    <cellStyle name="Comma 2 42" xfId="37009" hidden="1" xr:uid="{AB0AF39F-3F3E-42B7-9B39-DC2C5EA2A93A}"/>
    <cellStyle name="Comma 2 42" xfId="37509" hidden="1" xr:uid="{30AD4144-B6FD-4867-A300-38BE2E81F8A5}"/>
    <cellStyle name="Comma 2 42" xfId="37574" hidden="1" xr:uid="{8CDD9FAB-1003-4912-ACC6-B433453709A0}"/>
    <cellStyle name="Comma 2 42" xfId="37672" hidden="1" xr:uid="{063DABDF-31B9-46CB-B707-D9ACD9D8D0B3}"/>
    <cellStyle name="Comma 2 42" xfId="38567" hidden="1" xr:uid="{A7DD8569-A558-4299-90C4-245AD4B91A53}"/>
    <cellStyle name="Comma 2 42" xfId="39228" hidden="1" xr:uid="{C20672F6-2DD6-48E8-A0BD-B148F7B59734}"/>
    <cellStyle name="Comma 2 42" xfId="39557" hidden="1" xr:uid="{A80EB206-27F1-4FFD-BB77-BABD966C5951}"/>
    <cellStyle name="Comma 2 42" xfId="39728" hidden="1" xr:uid="{8FC6AD4F-745A-40E9-ABCD-DC319F52C3A0}"/>
    <cellStyle name="Comma 2 42" xfId="39793" hidden="1" xr:uid="{6EDF7C42-73AE-4C48-8405-EEB7FA1CB2AD}"/>
    <cellStyle name="Comma 2 42" xfId="39891" hidden="1" xr:uid="{0CADA39F-CDED-4E1E-9F61-0CC942575CC7}"/>
    <cellStyle name="Comma 2 42" xfId="40984" hidden="1" xr:uid="{706BDDE2-BAAD-4F54-B367-2A5EA1605F2C}"/>
    <cellStyle name="Comma 2 42" xfId="41313" hidden="1" xr:uid="{832B838A-4B32-486C-BB27-3623A43AFF9C}"/>
    <cellStyle name="Comma 2 42" xfId="41484" hidden="1" xr:uid="{2C777564-09CF-4E13-B465-6B1248F7C1CD}"/>
    <cellStyle name="Comma 2 42" xfId="41549" hidden="1" xr:uid="{1F6B9790-B57E-45ED-B114-7BFEFCCD191D}"/>
    <cellStyle name="Comma 2 42" xfId="41647" hidden="1" xr:uid="{497B6F98-7565-45AA-BDE9-FE6C419A65C7}"/>
    <cellStyle name="Comma 2 42" xfId="42740" hidden="1" xr:uid="{01D50A18-432A-44DA-A4AF-BB61535CF856}"/>
    <cellStyle name="Comma 2 42" xfId="43069" hidden="1" xr:uid="{00B27D28-9BB1-4B2C-A143-57CF0F1F966F}"/>
    <cellStyle name="Comma 2 42" xfId="43240" hidden="1" xr:uid="{AE87FA21-A0AF-4884-AFF3-31779D334E3F}"/>
    <cellStyle name="Comma 2 42" xfId="43305" hidden="1" xr:uid="{95C00D8B-B515-4B45-8BF8-290B677B48D6}"/>
    <cellStyle name="Comma 2 42" xfId="43403" hidden="1" xr:uid="{23B6BF0D-567A-47A0-B697-A66EE9C922F7}"/>
    <cellStyle name="Comma 2 42" xfId="44496" hidden="1" xr:uid="{99E6D5FD-917E-48CD-BCB3-2872B0BFDEB0}"/>
    <cellStyle name="Comma 2 42" xfId="44825" hidden="1" xr:uid="{CE42CF76-E94F-48BB-AAA6-F4A79D8CC583}"/>
    <cellStyle name="Comma 2 42" xfId="44996" hidden="1" xr:uid="{AE8CD185-4D60-4E34-B659-4365926E6E3B}"/>
    <cellStyle name="Comma 2 42" xfId="45061" hidden="1" xr:uid="{AE21A513-F9A5-4587-BEC6-89C9555EAB31}"/>
    <cellStyle name="Comma 2 42" xfId="45159" hidden="1" xr:uid="{962579B8-198A-475F-A711-F71FB9D4518A}"/>
    <cellStyle name="Comma 2 42" xfId="46252" hidden="1" xr:uid="{DAC64B4B-EC76-433B-864F-97E04731940C}"/>
    <cellStyle name="Comma 2 42" xfId="46581" hidden="1" xr:uid="{0F884BA2-628C-4646-8D66-1C040881138A}"/>
    <cellStyle name="Comma 2 42" xfId="46752" hidden="1" xr:uid="{96FF4F8C-CE95-42A6-A77F-3A024DAB4BE5}"/>
    <cellStyle name="Comma 2 42" xfId="46817" hidden="1" xr:uid="{0EE080B9-2AE3-4760-9C6A-A5A5591AC706}"/>
    <cellStyle name="Comma 2 42" xfId="46915" hidden="1" xr:uid="{FA3676E7-3027-4CD9-AA78-E62F588697F6}"/>
    <cellStyle name="Comma 2 42" xfId="48005" hidden="1" xr:uid="{7B88A2DC-CDDB-4C2B-A57A-5E119E8D063A}"/>
    <cellStyle name="Comma 2 42" xfId="48334" hidden="1" xr:uid="{8B32B9F0-ED1E-4770-9DE7-D21E2A1F954D}"/>
    <cellStyle name="Comma 2 42" xfId="48505" hidden="1" xr:uid="{F9B30774-FB4C-4172-8D4C-37B9B4C65382}"/>
    <cellStyle name="Comma 2 42" xfId="48570" hidden="1" xr:uid="{AEF4DDC1-3A0C-4CE9-94C0-BF0453FFE8D1}"/>
    <cellStyle name="Comma 2 42" xfId="48668" hidden="1" xr:uid="{4A332213-F1EF-43BA-A5FB-41DE035AF77D}"/>
    <cellStyle name="Comma 2 42" xfId="49755" hidden="1" xr:uid="{FD033AFE-D3EA-4125-A253-1445178D1D15}"/>
    <cellStyle name="Comma 2 42" xfId="50084" hidden="1" xr:uid="{0ADEB1B9-6CCA-4951-92F7-7E46773B4267}"/>
    <cellStyle name="Comma 2 42" xfId="50255" hidden="1" xr:uid="{E0013994-720D-40A0-8895-5B137D7175B2}"/>
    <cellStyle name="Comma 2 42" xfId="50320" hidden="1" xr:uid="{CFC089C2-A841-44F0-AB8A-C7221DAD6D04}"/>
    <cellStyle name="Comma 2 42" xfId="50418" hidden="1" xr:uid="{0A3F5CC0-E740-46B2-AF1A-64212420D040}"/>
    <cellStyle name="Comma 2 42" xfId="51500" hidden="1" xr:uid="{3AF4CAB4-DC0E-419D-BE45-06DC3C7A92DA}"/>
    <cellStyle name="Comma 2 42" xfId="51828" hidden="1" xr:uid="{8E413350-57D8-4707-9EF3-529C1AE6F822}"/>
    <cellStyle name="Comma 2 42" xfId="51999" hidden="1" xr:uid="{DF6B81A1-F16D-4BC8-9ACD-FB3B9E6D9E86}"/>
    <cellStyle name="Comma 2 42" xfId="52064" hidden="1" xr:uid="{95CB994C-89F1-4C1B-8753-25763A43F024}"/>
    <cellStyle name="Comma 2 42" xfId="52162" hidden="1" xr:uid="{11C33ECE-4AE9-4A33-8865-0CA404A14C0C}"/>
    <cellStyle name="Comma 2 42" xfId="53238" hidden="1" xr:uid="{99E5D4A6-4F18-4898-A195-6D60CB6AC141}"/>
    <cellStyle name="Comma 2 42" xfId="53562" hidden="1" xr:uid="{B049FE95-ED87-4C8B-BD1F-495CCFA2CF20}"/>
    <cellStyle name="Comma 2 42" xfId="53733" hidden="1" xr:uid="{407C692B-F1A6-480F-AC65-E5BE5829FC6D}"/>
    <cellStyle name="Comma 2 42" xfId="53798" hidden="1" xr:uid="{AD7D2A4E-A0D2-4D71-A2FA-10B8F1866700}"/>
    <cellStyle name="Comma 2 42" xfId="53896" hidden="1" xr:uid="{EB8A7FD4-A9E4-4D50-95F7-C6AA0F5446C5}"/>
    <cellStyle name="Comma 2 42" xfId="54966" hidden="1" xr:uid="{A47E283A-626F-46DF-8541-2AB2CBD029D3}"/>
    <cellStyle name="Comma 2 42" xfId="55288" hidden="1" xr:uid="{DFE23D35-8BE2-4FB9-A292-2F1C8A9E50D3}"/>
    <cellStyle name="Comma 2 42" xfId="55457" hidden="1" xr:uid="{10BFC570-4AE4-425E-AA5F-D2C2ADFB174E}"/>
    <cellStyle name="Comma 2 42" xfId="55522" hidden="1" xr:uid="{9D0F6826-B0CC-4D08-92A1-CDEDB20BBBAD}"/>
    <cellStyle name="Comma 2 42" xfId="55620" hidden="1" xr:uid="{E721B014-6E1F-4EE8-BD73-F36DE4474EFB}"/>
    <cellStyle name="Comma 2 42" xfId="56679" hidden="1" xr:uid="{610D72C6-F944-4814-9801-A37BBD55D10A}"/>
    <cellStyle name="Comma 2 42" xfId="56996" hidden="1" xr:uid="{5DBC211B-37EC-44F2-8DF5-1B288870E283}"/>
    <cellStyle name="Comma 2 42" xfId="57164" hidden="1" xr:uid="{E5F68E8D-9C90-45BB-AB46-1E2B42D781E1}"/>
    <cellStyle name="Comma 2 42" xfId="57229" hidden="1" xr:uid="{B6A3678F-820C-4EAA-96A9-EEC3E4EB00A0}"/>
    <cellStyle name="Comma 2 42" xfId="57327" hidden="1" xr:uid="{BD9BF095-5AC7-4081-BAA6-17FFB64A46C4}"/>
    <cellStyle name="Comma 2 42" xfId="58376" hidden="1" xr:uid="{0FB56CCB-B1D2-4BF6-A515-50169884569A}"/>
    <cellStyle name="Comma 2 42" xfId="58691" hidden="1" xr:uid="{CED7069D-E3B7-47EE-B5FF-D38BCEC9C0CD}"/>
    <cellStyle name="Comma 2 42" xfId="58858" hidden="1" xr:uid="{D4C25808-36A3-4E13-B6C5-208B0EC10EB1}"/>
    <cellStyle name="Comma 2 42" xfId="58923" hidden="1" xr:uid="{231FC9C0-52AD-4D0E-96FF-D733A5B2DF4A}"/>
    <cellStyle name="Comma 2 42" xfId="59021" hidden="1" xr:uid="{CA0C1AF0-52B4-46F6-9119-1D1073A286E9}"/>
    <cellStyle name="Comma 2 42" xfId="60051" hidden="1" xr:uid="{15DAD6BE-9790-48EE-AEA8-03BF96094A54}"/>
    <cellStyle name="Comma 2 42" xfId="60356" hidden="1" xr:uid="{A9CD9109-B2F7-445E-BE0B-E8852234A560}"/>
    <cellStyle name="Comma 2 42" xfId="60519" hidden="1" xr:uid="{DFB97FDD-3FA3-4398-A5D0-11CD2269BED0}"/>
    <cellStyle name="Comma 2 42" xfId="60584" hidden="1" xr:uid="{36F5E503-C680-488D-9414-383FE25B35DC}"/>
    <cellStyle name="Comma 2 42" xfId="60682" hidden="1" xr:uid="{788A2FF5-450C-4255-BA5D-CA0379463201}"/>
    <cellStyle name="Comma 2 42" xfId="61697" hidden="1" xr:uid="{1D757EC9-45E9-4F54-BD00-55BF813673CF}"/>
    <cellStyle name="Comma 2 42" xfId="61992" hidden="1" xr:uid="{3EC683E6-A6FB-4A2C-A7DF-2D6D2EB0F2A4}"/>
    <cellStyle name="Comma 2 42" xfId="62154" hidden="1" xr:uid="{47877852-309D-42DC-B89C-F93F1DEC12D5}"/>
    <cellStyle name="Comma 2 42" xfId="62219" hidden="1" xr:uid="{47FF515E-EE47-44F3-AE3B-350F4DC1327F}"/>
    <cellStyle name="Comma 2 42" xfId="62317" hidden="1" xr:uid="{2F305E9B-42A8-46F3-9981-CD3275EAE5C5}"/>
    <cellStyle name="Comma 2 42" xfId="63274" hidden="1" xr:uid="{73C80FF0-3881-4511-9833-9602C02CAA0D}"/>
    <cellStyle name="Comma 2 42" xfId="63676" hidden="1" xr:uid="{86B8F647-9330-4EB4-B2FB-0AA581D61DCA}"/>
    <cellStyle name="Comma 2 42" xfId="63732" hidden="1" xr:uid="{5985CA87-D4C7-47A8-A128-B0CC75D95D1F}"/>
    <cellStyle name="Comma 2 42" xfId="63828" hidden="1" xr:uid="{9C0BF248-D695-4278-AE92-71AD0D7C04BD}"/>
    <cellStyle name="Comma 2 43" xfId="543" hidden="1" xr:uid="{00000000-0005-0000-0000-000022020000}"/>
    <cellStyle name="Comma 2 43" xfId="1198" hidden="1" xr:uid="{00000000-0005-0000-0000-0000B1040000}"/>
    <cellStyle name="Comma 2 43" xfId="1673" hidden="1" xr:uid="{00000000-0005-0000-0000-00008C060000}"/>
    <cellStyle name="Comma 2 43" xfId="1757" hidden="1" xr:uid="{00000000-0005-0000-0000-0000E0060000}"/>
    <cellStyle name="Comma 2 43" xfId="1909" hidden="1" xr:uid="{00000000-0005-0000-0000-000078070000}"/>
    <cellStyle name="Comma 2 43" xfId="4334" hidden="1" xr:uid="{00000000-0005-0000-0000-0000F1100000}"/>
    <cellStyle name="Comma 2 43" xfId="4995" hidden="1" xr:uid="{00000000-0005-0000-0000-000086130000}"/>
    <cellStyle name="Comma 2 43" xfId="5470" hidden="1" xr:uid="{00000000-0005-0000-0000-000061150000}"/>
    <cellStyle name="Comma 2 43" xfId="5558" hidden="1" xr:uid="{00000000-0005-0000-0000-0000B9150000}"/>
    <cellStyle name="Comma 2 43" xfId="5711" hidden="1" xr:uid="{00000000-0005-0000-0000-000052160000}"/>
    <cellStyle name="Comma 2 43" xfId="6553" hidden="1" xr:uid="{00000000-0005-0000-0000-00009C190000}"/>
    <cellStyle name="Comma 2 43" xfId="6880" hidden="1" xr:uid="{00000000-0005-0000-0000-0000E31A0000}"/>
    <cellStyle name="Comma 2 43" xfId="7214" hidden="1" xr:uid="{00000000-0005-0000-0000-0000311C0000}"/>
    <cellStyle name="Comma 2 43" xfId="7689" hidden="1" xr:uid="{00000000-0005-0000-0000-00000C1E0000}"/>
    <cellStyle name="Comma 2 43" xfId="7777" hidden="1" xr:uid="{00000000-0005-0000-0000-0000641E0000}"/>
    <cellStyle name="Comma 2 43" xfId="7930" hidden="1" xr:uid="{00000000-0005-0000-0000-0000FD1E0000}"/>
    <cellStyle name="Comma 2 43" xfId="8636" hidden="1" xr:uid="{00000000-0005-0000-0000-0000BF210000}"/>
    <cellStyle name="Comma 2 43" xfId="8970" hidden="1" xr:uid="{00000000-0005-0000-0000-00000D230000}"/>
    <cellStyle name="Comma 2 43" xfId="9445" hidden="1" xr:uid="{00000000-0005-0000-0000-0000E8240000}"/>
    <cellStyle name="Comma 2 43" xfId="9533" hidden="1" xr:uid="{00000000-0005-0000-0000-000040250000}"/>
    <cellStyle name="Comma 2 43" xfId="9686" hidden="1" xr:uid="{00000000-0005-0000-0000-0000D9250000}"/>
    <cellStyle name="Comma 2 43" xfId="10392" hidden="1" xr:uid="{00000000-0005-0000-0000-00009B280000}"/>
    <cellStyle name="Comma 2 43" xfId="10726" hidden="1" xr:uid="{00000000-0005-0000-0000-0000E9290000}"/>
    <cellStyle name="Comma 2 43" xfId="11201" hidden="1" xr:uid="{00000000-0005-0000-0000-0000C42B0000}"/>
    <cellStyle name="Comma 2 43" xfId="11289" hidden="1" xr:uid="{00000000-0005-0000-0000-00001C2C0000}"/>
    <cellStyle name="Comma 2 43" xfId="11442" hidden="1" xr:uid="{00000000-0005-0000-0000-0000B52C0000}"/>
    <cellStyle name="Comma 2 43" xfId="12148" hidden="1" xr:uid="{00000000-0005-0000-0000-0000772F0000}"/>
    <cellStyle name="Comma 2 43" xfId="12482" hidden="1" xr:uid="{00000000-0005-0000-0000-0000C5300000}"/>
    <cellStyle name="Comma 2 43" xfId="12957" hidden="1" xr:uid="{00000000-0005-0000-0000-0000A0320000}"/>
    <cellStyle name="Comma 2 43" xfId="13045" hidden="1" xr:uid="{00000000-0005-0000-0000-0000F8320000}"/>
    <cellStyle name="Comma 2 43" xfId="13198" hidden="1" xr:uid="{00000000-0005-0000-0000-000091330000}"/>
    <cellStyle name="Comma 2 43" xfId="13904" hidden="1" xr:uid="{00000000-0005-0000-0000-000053360000}"/>
    <cellStyle name="Comma 2 43" xfId="14238" hidden="1" xr:uid="{00000000-0005-0000-0000-0000A1370000}"/>
    <cellStyle name="Comma 2 43" xfId="14713" hidden="1" xr:uid="{00000000-0005-0000-0000-00007C390000}"/>
    <cellStyle name="Comma 2 43" xfId="14801" hidden="1" xr:uid="{00000000-0005-0000-0000-0000D4390000}"/>
    <cellStyle name="Comma 2 43" xfId="14954" hidden="1" xr:uid="{00000000-0005-0000-0000-00006D3A0000}"/>
    <cellStyle name="Comma 2 43" xfId="15660" hidden="1" xr:uid="{00000000-0005-0000-0000-00002F3D0000}"/>
    <cellStyle name="Comma 2 43" xfId="15991" hidden="1" xr:uid="{00000000-0005-0000-0000-00007A3E0000}"/>
    <cellStyle name="Comma 2 43" xfId="16466" hidden="1" xr:uid="{00000000-0005-0000-0000-000055400000}"/>
    <cellStyle name="Comma 2 43" xfId="16554" hidden="1" xr:uid="{00000000-0005-0000-0000-0000AD400000}"/>
    <cellStyle name="Comma 2 43" xfId="16707" hidden="1" xr:uid="{00000000-0005-0000-0000-000046410000}"/>
    <cellStyle name="Comma 2 43" xfId="17412" hidden="1" xr:uid="{00000000-0005-0000-0000-000007440000}"/>
    <cellStyle name="Comma 2 43" xfId="17741" hidden="1" xr:uid="{00000000-0005-0000-0000-000050450000}"/>
    <cellStyle name="Comma 2 43" xfId="18216" hidden="1" xr:uid="{00000000-0005-0000-0000-00002B470000}"/>
    <cellStyle name="Comma 2 43" xfId="18304" hidden="1" xr:uid="{00000000-0005-0000-0000-000083470000}"/>
    <cellStyle name="Comma 2 43" xfId="18457" hidden="1" xr:uid="{00000000-0005-0000-0000-00001C480000}"/>
    <cellStyle name="Comma 2 43" xfId="19161" hidden="1" xr:uid="{00000000-0005-0000-0000-0000DC4A0000}"/>
    <cellStyle name="Comma 2 43" xfId="19486" hidden="1" xr:uid="{00000000-0005-0000-0000-0000214C0000}"/>
    <cellStyle name="Comma 2 43" xfId="19960" hidden="1" xr:uid="{00000000-0005-0000-0000-0000FB4D0000}"/>
    <cellStyle name="Comma 2 43" xfId="20048" hidden="1" xr:uid="{00000000-0005-0000-0000-0000534E0000}"/>
    <cellStyle name="Comma 2 43" xfId="20201" hidden="1" xr:uid="{00000000-0005-0000-0000-0000EC4E0000}"/>
    <cellStyle name="Comma 2 43" xfId="20904" hidden="1" xr:uid="{00000000-0005-0000-0000-0000AB510000}"/>
    <cellStyle name="Comma 2 43" xfId="21224" hidden="1" xr:uid="{00000000-0005-0000-0000-0000EB520000}"/>
    <cellStyle name="Comma 2 43" xfId="21694" hidden="1" xr:uid="{00000000-0005-0000-0000-0000C1540000}"/>
    <cellStyle name="Comma 2 43" xfId="21782" hidden="1" xr:uid="{00000000-0005-0000-0000-000019550000}"/>
    <cellStyle name="Comma 2 43" xfId="21935" hidden="1" xr:uid="{00000000-0005-0000-0000-0000B2550000}"/>
    <cellStyle name="Comma 2 43" xfId="22636" hidden="1" xr:uid="{00000000-0005-0000-0000-00006F580000}"/>
    <cellStyle name="Comma 2 43" xfId="22952" hidden="1" xr:uid="{00000000-0005-0000-0000-0000AB590000}"/>
    <cellStyle name="Comma 2 43" xfId="23418" hidden="1" xr:uid="{00000000-0005-0000-0000-00007D5B0000}"/>
    <cellStyle name="Comma 2 43" xfId="23506" hidden="1" xr:uid="{00000000-0005-0000-0000-0000D55B0000}"/>
    <cellStyle name="Comma 2 43" xfId="23659" hidden="1" xr:uid="{00000000-0005-0000-0000-00006E5C0000}"/>
    <cellStyle name="Comma 2 43" xfId="24360" hidden="1" xr:uid="{00000000-0005-0000-0000-00002B5F0000}"/>
    <cellStyle name="Comma 2 43" xfId="24665" hidden="1" xr:uid="{00000000-0005-0000-0000-00005C600000}"/>
    <cellStyle name="Comma 2 43" xfId="25125" hidden="1" xr:uid="{00000000-0005-0000-0000-000028620000}"/>
    <cellStyle name="Comma 2 43" xfId="25213" hidden="1" xr:uid="{00000000-0005-0000-0000-000080620000}"/>
    <cellStyle name="Comma 2 43" xfId="25366" hidden="1" xr:uid="{00000000-0005-0000-0000-000019630000}"/>
    <cellStyle name="Comma 2 43" xfId="26065" hidden="1" xr:uid="{00000000-0005-0000-0000-0000D4650000}"/>
    <cellStyle name="Comma 2 43" xfId="26362" hidden="1" xr:uid="{00000000-0005-0000-0000-0000FD660000}"/>
    <cellStyle name="Comma 2 43" xfId="26819" hidden="1" xr:uid="{00000000-0005-0000-0000-0000C6680000}"/>
    <cellStyle name="Comma 2 43" xfId="26907" hidden="1" xr:uid="{00000000-0005-0000-0000-00001E690000}"/>
    <cellStyle name="Comma 2 43" xfId="27060" hidden="1" xr:uid="{00000000-0005-0000-0000-0000B7690000}"/>
    <cellStyle name="Comma 2 43" xfId="27757" hidden="1" xr:uid="{00000000-0005-0000-0000-0000706C0000}"/>
    <cellStyle name="Comma 2 43" xfId="28037" hidden="1" xr:uid="{00000000-0005-0000-0000-0000886D0000}"/>
    <cellStyle name="Comma 2 43" xfId="28480" hidden="1" xr:uid="{00000000-0005-0000-0000-0000436F0000}"/>
    <cellStyle name="Comma 2 43" xfId="28568" hidden="1" xr:uid="{00000000-0005-0000-0000-00009B6F0000}"/>
    <cellStyle name="Comma 2 43" xfId="28721" hidden="1" xr:uid="{00000000-0005-0000-0000-000034700000}"/>
    <cellStyle name="Comma 2 43" xfId="29415" hidden="1" xr:uid="{00000000-0005-0000-0000-0000EA720000}"/>
    <cellStyle name="Comma 2 43" xfId="29683" hidden="1" xr:uid="{00000000-0005-0000-0000-0000F6730000}"/>
    <cellStyle name="Comma 2 43" xfId="30115" hidden="1" xr:uid="{00000000-0005-0000-0000-0000A6750000}"/>
    <cellStyle name="Comma 2 43" xfId="30203" hidden="1" xr:uid="{00000000-0005-0000-0000-0000FE750000}"/>
    <cellStyle name="Comma 2 43" xfId="30356" hidden="1" xr:uid="{00000000-0005-0000-0000-000097760000}"/>
    <cellStyle name="Comma 2 43" xfId="31260" hidden="1" xr:uid="{00000000-0005-0000-0000-00001F7A0000}"/>
    <cellStyle name="Comma 2 43" xfId="31637" hidden="1" xr:uid="{00000000-0005-0000-0000-0000987B0000}"/>
    <cellStyle name="Comma 2 43" xfId="31716" hidden="1" xr:uid="{00000000-0005-0000-0000-0000E77B0000}"/>
    <cellStyle name="Comma 2 43" xfId="31867" hidden="1" xr:uid="{00000000-0005-0000-0000-00007E7C0000}"/>
    <cellStyle name="Comma 2 43" xfId="32596" hidden="1" xr:uid="{9B3AF566-6430-48CE-B990-2D1D4E10F24E}"/>
    <cellStyle name="Comma 2 43" xfId="33234" hidden="1" xr:uid="{EADD7647-A387-44B8-AAF5-4F5ACDDB188E}"/>
    <cellStyle name="Comma 2 43" xfId="33706" hidden="1" xr:uid="{BEEC409C-3840-4DD7-9CFD-BFC1447063AB}"/>
    <cellStyle name="Comma 2 43" xfId="33787" hidden="1" xr:uid="{26188CED-8E62-439E-9D78-8BB06BB8FDB2}"/>
    <cellStyle name="Comma 2 43" xfId="33939" hidden="1" xr:uid="{638A832B-D522-43BC-9648-D5FFC8A63A85}"/>
    <cellStyle name="Comma 2 43" xfId="36353" hidden="1" xr:uid="{BBEF6E9C-5A10-459A-9332-FDB1FAE5EC4B}"/>
    <cellStyle name="Comma 2 43" xfId="37014" hidden="1" xr:uid="{49432EDC-DABF-4D63-8C9F-B122339913FC}"/>
    <cellStyle name="Comma 2 43" xfId="37489" hidden="1" xr:uid="{905B9C1F-6E62-41B8-AA44-EA5B47595F4D}"/>
    <cellStyle name="Comma 2 43" xfId="37577" hidden="1" xr:uid="{B145EBE0-EA78-4B64-896C-3137D543F695}"/>
    <cellStyle name="Comma 2 43" xfId="37730" hidden="1" xr:uid="{82478068-8AAA-4AE2-9A0A-C9DF3048ACAF}"/>
    <cellStyle name="Comma 2 43" xfId="38572" hidden="1" xr:uid="{5EA77586-36EA-4407-A2E4-8C37E8E7BC62}"/>
    <cellStyle name="Comma 2 43" xfId="38899" hidden="1" xr:uid="{BF1DA863-EE08-4736-8A67-B592EB0DFF19}"/>
    <cellStyle name="Comma 2 43" xfId="39233" hidden="1" xr:uid="{0C162201-ACD5-40F4-8FC6-C9DD73F5753E}"/>
    <cellStyle name="Comma 2 43" xfId="39708" hidden="1" xr:uid="{CFB7A6AA-8183-41F1-BBC9-52490E7E7979}"/>
    <cellStyle name="Comma 2 43" xfId="39796" hidden="1" xr:uid="{B6FD12C4-EF28-4019-85E0-D29C3A42C8B7}"/>
    <cellStyle name="Comma 2 43" xfId="39949" hidden="1" xr:uid="{D34FDAC5-D474-4DBA-89C3-E6BE47D6A33F}"/>
    <cellStyle name="Comma 2 43" xfId="40655" hidden="1" xr:uid="{25CED6A8-564E-45DE-831D-91B64AF40433}"/>
    <cellStyle name="Comma 2 43" xfId="40989" hidden="1" xr:uid="{8241A3D1-C31A-4F45-A258-D5EF3D6B5DBA}"/>
    <cellStyle name="Comma 2 43" xfId="41464" hidden="1" xr:uid="{699193E8-437A-4EA0-A5C5-AC4ADB1AAF6E}"/>
    <cellStyle name="Comma 2 43" xfId="41552" hidden="1" xr:uid="{A13FD987-9260-4E96-907A-21725DFC8695}"/>
    <cellStyle name="Comma 2 43" xfId="41705" hidden="1" xr:uid="{54C6851E-FF26-473C-A2BB-3E3F530E5509}"/>
    <cellStyle name="Comma 2 43" xfId="42411" hidden="1" xr:uid="{6CDFF44C-6A2C-4C90-83E8-590827A369ED}"/>
    <cellStyle name="Comma 2 43" xfId="42745" hidden="1" xr:uid="{89EC1FD0-4D81-44EB-A3EB-6D8A1CE5E74C}"/>
    <cellStyle name="Comma 2 43" xfId="43220" hidden="1" xr:uid="{2196F576-59B9-4A82-9753-4DA923D20E9D}"/>
    <cellStyle name="Comma 2 43" xfId="43308" hidden="1" xr:uid="{2B1943DD-6403-4241-9831-31F0576F87A4}"/>
    <cellStyle name="Comma 2 43" xfId="43461" hidden="1" xr:uid="{21FE4CC7-5882-4B73-9542-2279E80015B0}"/>
    <cellStyle name="Comma 2 43" xfId="44167" hidden="1" xr:uid="{0CCFCD63-6176-4BD9-A0A2-A1BBD6DB4281}"/>
    <cellStyle name="Comma 2 43" xfId="44501" hidden="1" xr:uid="{D839D03B-4205-4796-B52B-22F212E076F4}"/>
    <cellStyle name="Comma 2 43" xfId="44976" hidden="1" xr:uid="{FB8BE41C-8F12-48DB-99A4-C354F330EFE0}"/>
    <cellStyle name="Comma 2 43" xfId="45064" hidden="1" xr:uid="{9DB2FFFB-1CBE-4216-98AC-8AE48F18F0B5}"/>
    <cellStyle name="Comma 2 43" xfId="45217" hidden="1" xr:uid="{C2E0AC8F-3B0A-422A-9BA3-48CBCFF54A7A}"/>
    <cellStyle name="Comma 2 43" xfId="45923" hidden="1" xr:uid="{2544A208-0C99-4B23-9D88-82650DCF4A9D}"/>
    <cellStyle name="Comma 2 43" xfId="46257" hidden="1" xr:uid="{1885F02C-F437-4C4F-B146-97B9C4F5FB0F}"/>
    <cellStyle name="Comma 2 43" xfId="46732" hidden="1" xr:uid="{836722E5-9934-46C4-9DA9-B546D4862D20}"/>
    <cellStyle name="Comma 2 43" xfId="46820" hidden="1" xr:uid="{2C1EB178-871F-4ABC-9709-55145DF6FE50}"/>
    <cellStyle name="Comma 2 43" xfId="46973" hidden="1" xr:uid="{34A971D2-1A96-4816-B0FB-2C815CA4FCE9}"/>
    <cellStyle name="Comma 2 43" xfId="47679" hidden="1" xr:uid="{0812804D-3962-4D65-BF5A-EA3B33C3C9BE}"/>
    <cellStyle name="Comma 2 43" xfId="48010" hidden="1" xr:uid="{C542E75E-555A-416C-9EF0-CDC80FACD8E8}"/>
    <cellStyle name="Comma 2 43" xfId="48485" hidden="1" xr:uid="{14593AA1-0B60-45A2-9B88-752E714CFC90}"/>
    <cellStyle name="Comma 2 43" xfId="48573" hidden="1" xr:uid="{EFCFBD39-AC08-4C0B-9A0E-BCD95DFC4CD3}"/>
    <cellStyle name="Comma 2 43" xfId="48726" hidden="1" xr:uid="{220DAB44-5F7B-47B3-8A23-E975E92C89FB}"/>
    <cellStyle name="Comma 2 43" xfId="49431" hidden="1" xr:uid="{7C919C3C-C307-41C5-8319-799A183E5649}"/>
    <cellStyle name="Comma 2 43" xfId="49760" hidden="1" xr:uid="{273C3C2B-9B4B-4F5E-B476-127130DD8DC9}"/>
    <cellStyle name="Comma 2 43" xfId="50235" hidden="1" xr:uid="{30560703-9D9F-462D-8328-E4017879BC22}"/>
    <cellStyle name="Comma 2 43" xfId="50323" hidden="1" xr:uid="{1FC2315F-9580-4658-9043-38064AC041EB}"/>
    <cellStyle name="Comma 2 43" xfId="50476" hidden="1" xr:uid="{F7A58499-3D3B-4ED1-816C-3D038342A05C}"/>
    <cellStyle name="Comma 2 43" xfId="51180" hidden="1" xr:uid="{9B2A20D1-EECA-4C5A-9B4C-A66FD43872ED}"/>
    <cellStyle name="Comma 2 43" xfId="51505" hidden="1" xr:uid="{0AA0FBFE-CC32-4E7F-951E-60BB2FDBAB52}"/>
    <cellStyle name="Comma 2 43" xfId="51979" hidden="1" xr:uid="{FADA79A4-B123-4B38-8462-2A2975AFFECA}"/>
    <cellStyle name="Comma 2 43" xfId="52067" hidden="1" xr:uid="{7BA52BFD-A27F-4053-9AC1-CCEED735208F}"/>
    <cellStyle name="Comma 2 43" xfId="52220" hidden="1" xr:uid="{94F36687-1EED-461C-807F-71C59A976807}"/>
    <cellStyle name="Comma 2 43" xfId="52923" hidden="1" xr:uid="{C20CF643-C121-4D47-8B94-D206803D36F2}"/>
    <cellStyle name="Comma 2 43" xfId="53243" hidden="1" xr:uid="{A5149325-59A6-45FB-8D49-5682D28148BC}"/>
    <cellStyle name="Comma 2 43" xfId="53713" hidden="1" xr:uid="{5B524657-83B9-4F74-AFA6-015410A263E2}"/>
    <cellStyle name="Comma 2 43" xfId="53801" hidden="1" xr:uid="{76E919B3-58DC-4941-B494-C3D47F43C646}"/>
    <cellStyle name="Comma 2 43" xfId="53954" hidden="1" xr:uid="{184B9581-4FD2-429E-8141-2BB3C1A58718}"/>
    <cellStyle name="Comma 2 43" xfId="54655" hidden="1" xr:uid="{AE4B01B0-43D1-4590-AB71-6C81C6865379}"/>
    <cellStyle name="Comma 2 43" xfId="54971" hidden="1" xr:uid="{F3EF9D36-2B0E-4833-BC24-E6BA5C8DF9A0}"/>
    <cellStyle name="Comma 2 43" xfId="55437" hidden="1" xr:uid="{DE1FA882-0021-4A84-ABAD-9DC44E630D87}"/>
    <cellStyle name="Comma 2 43" xfId="55525" hidden="1" xr:uid="{E73D6CB3-8C5F-4631-A064-68E6E8972F9B}"/>
    <cellStyle name="Comma 2 43" xfId="55678" hidden="1" xr:uid="{C5957858-E428-442A-A693-7A3A77FB4683}"/>
    <cellStyle name="Comma 2 43" xfId="56379" hidden="1" xr:uid="{F63034D8-5271-4CBF-9455-9A0BEA5C1AFB}"/>
    <cellStyle name="Comma 2 43" xfId="56684" hidden="1" xr:uid="{2FDEC26C-F9DE-4C1E-A18D-4BB31738B045}"/>
    <cellStyle name="Comma 2 43" xfId="57144" hidden="1" xr:uid="{22C7DFB6-3373-40E0-BE4F-6A6C2C0C621E}"/>
    <cellStyle name="Comma 2 43" xfId="57232" hidden="1" xr:uid="{5416F043-0582-4883-A675-11D2E2FF0099}"/>
    <cellStyle name="Comma 2 43" xfId="57385" hidden="1" xr:uid="{C73943EA-1919-4299-9612-A62954A0567F}"/>
    <cellStyle name="Comma 2 43" xfId="58084" hidden="1" xr:uid="{A96727BC-F831-4EA7-AD1D-EEDB3483FAB6}"/>
    <cellStyle name="Comma 2 43" xfId="58381" hidden="1" xr:uid="{BF26AE74-86EC-4C45-9954-11C3F9FDC3A1}"/>
    <cellStyle name="Comma 2 43" xfId="58838" hidden="1" xr:uid="{E76EAFEB-A092-456C-BFAE-9DEC87E11C84}"/>
    <cellStyle name="Comma 2 43" xfId="58926" hidden="1" xr:uid="{2779D573-E9A1-4BFF-831B-3E4C3D445412}"/>
    <cellStyle name="Comma 2 43" xfId="59079" hidden="1" xr:uid="{6BA3CD4A-47F8-46FA-957B-364A1415A7D7}"/>
    <cellStyle name="Comma 2 43" xfId="59776" hidden="1" xr:uid="{1F2E350D-B16F-4371-89FA-6DAD39AE0E5A}"/>
    <cellStyle name="Comma 2 43" xfId="60056" hidden="1" xr:uid="{EFDCDF03-FC06-418D-B1C8-08D49F6E53AB}"/>
    <cellStyle name="Comma 2 43" xfId="60499" hidden="1" xr:uid="{754FAFA6-8762-4B81-A767-A72375D49FED}"/>
    <cellStyle name="Comma 2 43" xfId="60587" hidden="1" xr:uid="{E807BDC5-8B0B-409D-8C54-DB5B0D77638A}"/>
    <cellStyle name="Comma 2 43" xfId="60740" hidden="1" xr:uid="{0D7B35B6-308A-4820-ABED-2FFC83EB8249}"/>
    <cellStyle name="Comma 2 43" xfId="61434" hidden="1" xr:uid="{4BBC0FE2-6249-4DCF-9B6F-F091F647B301}"/>
    <cellStyle name="Comma 2 43" xfId="61702" hidden="1" xr:uid="{7A2FF4C6-B38B-45B1-AD17-B084AD615F3C}"/>
    <cellStyle name="Comma 2 43" xfId="62134" hidden="1" xr:uid="{301C34FB-E1F2-4FC0-AFE5-0CA0F9D6B766}"/>
    <cellStyle name="Comma 2 43" xfId="62222" hidden="1" xr:uid="{D2DFCFBF-84FB-4FE3-B482-B1D9BA0656F7}"/>
    <cellStyle name="Comma 2 43" xfId="62375" hidden="1" xr:uid="{4376B0D8-A644-4205-A51F-7D1103EC34EC}"/>
    <cellStyle name="Comma 2 43" xfId="63279" hidden="1" xr:uid="{97773B01-AB45-4EFF-89F1-37B4E804EF8A}"/>
    <cellStyle name="Comma 2 43" xfId="63656" hidden="1" xr:uid="{5D9D05BD-FDCE-4C64-BC1D-D225D89D5F62}"/>
    <cellStyle name="Comma 2 43" xfId="63735" hidden="1" xr:uid="{2F75C896-7CD2-4AAE-9428-E7F7E56C156D}"/>
    <cellStyle name="Comma 2 43" xfId="63886" hidden="1" xr:uid="{7B46351A-B158-488E-9C6A-412D3EE8E6BA}"/>
    <cellStyle name="Comma 2 44" xfId="544" hidden="1" xr:uid="{00000000-0005-0000-0000-000023020000}"/>
    <cellStyle name="Comma 2 44" xfId="1199" hidden="1" xr:uid="{00000000-0005-0000-0000-0000B2040000}"/>
    <cellStyle name="Comma 2 44" xfId="1677" hidden="1" xr:uid="{00000000-0005-0000-0000-000090060000}"/>
    <cellStyle name="Comma 2 44" xfId="1758" hidden="1" xr:uid="{00000000-0005-0000-0000-0000E1060000}"/>
    <cellStyle name="Comma 2 44" xfId="1864" hidden="1" xr:uid="{00000000-0005-0000-0000-00004B070000}"/>
    <cellStyle name="Comma 2 44" xfId="4335" hidden="1" xr:uid="{00000000-0005-0000-0000-0000F2100000}"/>
    <cellStyle name="Comma 2 44" xfId="4996" hidden="1" xr:uid="{00000000-0005-0000-0000-000087130000}"/>
    <cellStyle name="Comma 2 44" xfId="5474" hidden="1" xr:uid="{00000000-0005-0000-0000-000065150000}"/>
    <cellStyle name="Comma 2 44" xfId="5559" hidden="1" xr:uid="{00000000-0005-0000-0000-0000BA150000}"/>
    <cellStyle name="Comma 2 44" xfId="5666" hidden="1" xr:uid="{00000000-0005-0000-0000-000025160000}"/>
    <cellStyle name="Comma 2 44" xfId="6554" hidden="1" xr:uid="{00000000-0005-0000-0000-00009D190000}"/>
    <cellStyle name="Comma 2 44" xfId="7215" hidden="1" xr:uid="{00000000-0005-0000-0000-0000321C0000}"/>
    <cellStyle name="Comma 2 44" xfId="7545" hidden="1" xr:uid="{00000000-0005-0000-0000-00007C1D0000}"/>
    <cellStyle name="Comma 2 44" xfId="7693" hidden="1" xr:uid="{00000000-0005-0000-0000-0000101E0000}"/>
    <cellStyle name="Comma 2 44" xfId="7778" hidden="1" xr:uid="{00000000-0005-0000-0000-0000651E0000}"/>
    <cellStyle name="Comma 2 44" xfId="7885" hidden="1" xr:uid="{00000000-0005-0000-0000-0000D01E0000}"/>
    <cellStyle name="Comma 2 44" xfId="8971" hidden="1" xr:uid="{00000000-0005-0000-0000-00000E230000}"/>
    <cellStyle name="Comma 2 44" xfId="9301" hidden="1" xr:uid="{00000000-0005-0000-0000-000058240000}"/>
    <cellStyle name="Comma 2 44" xfId="9449" hidden="1" xr:uid="{00000000-0005-0000-0000-0000EC240000}"/>
    <cellStyle name="Comma 2 44" xfId="9534" hidden="1" xr:uid="{00000000-0005-0000-0000-000041250000}"/>
    <cellStyle name="Comma 2 44" xfId="9641" hidden="1" xr:uid="{00000000-0005-0000-0000-0000AC250000}"/>
    <cellStyle name="Comma 2 44" xfId="10727" hidden="1" xr:uid="{00000000-0005-0000-0000-0000EA290000}"/>
    <cellStyle name="Comma 2 44" xfId="11057" hidden="1" xr:uid="{00000000-0005-0000-0000-0000342B0000}"/>
    <cellStyle name="Comma 2 44" xfId="11205" hidden="1" xr:uid="{00000000-0005-0000-0000-0000C82B0000}"/>
    <cellStyle name="Comma 2 44" xfId="11290" hidden="1" xr:uid="{00000000-0005-0000-0000-00001D2C0000}"/>
    <cellStyle name="Comma 2 44" xfId="11397" hidden="1" xr:uid="{00000000-0005-0000-0000-0000882C0000}"/>
    <cellStyle name="Comma 2 44" xfId="12483" hidden="1" xr:uid="{00000000-0005-0000-0000-0000C6300000}"/>
    <cellStyle name="Comma 2 44" xfId="12813" hidden="1" xr:uid="{00000000-0005-0000-0000-000010320000}"/>
    <cellStyle name="Comma 2 44" xfId="12961" hidden="1" xr:uid="{00000000-0005-0000-0000-0000A4320000}"/>
    <cellStyle name="Comma 2 44" xfId="13046" hidden="1" xr:uid="{00000000-0005-0000-0000-0000F9320000}"/>
    <cellStyle name="Comma 2 44" xfId="13153" hidden="1" xr:uid="{00000000-0005-0000-0000-000064330000}"/>
    <cellStyle name="Comma 2 44" xfId="14239" hidden="1" xr:uid="{00000000-0005-0000-0000-0000A2370000}"/>
    <cellStyle name="Comma 2 44" xfId="14569" hidden="1" xr:uid="{00000000-0005-0000-0000-0000EC380000}"/>
    <cellStyle name="Comma 2 44" xfId="14717" hidden="1" xr:uid="{00000000-0005-0000-0000-000080390000}"/>
    <cellStyle name="Comma 2 44" xfId="14802" hidden="1" xr:uid="{00000000-0005-0000-0000-0000D5390000}"/>
    <cellStyle name="Comma 2 44" xfId="14909" hidden="1" xr:uid="{00000000-0005-0000-0000-0000403A0000}"/>
    <cellStyle name="Comma 2 44" xfId="15992" hidden="1" xr:uid="{00000000-0005-0000-0000-00007B3E0000}"/>
    <cellStyle name="Comma 2 44" xfId="16322" hidden="1" xr:uid="{00000000-0005-0000-0000-0000C53F0000}"/>
    <cellStyle name="Comma 2 44" xfId="16470" hidden="1" xr:uid="{00000000-0005-0000-0000-000059400000}"/>
    <cellStyle name="Comma 2 44" xfId="16555" hidden="1" xr:uid="{00000000-0005-0000-0000-0000AE400000}"/>
    <cellStyle name="Comma 2 44" xfId="16662" hidden="1" xr:uid="{00000000-0005-0000-0000-000019410000}"/>
    <cellStyle name="Comma 2 44" xfId="17742" hidden="1" xr:uid="{00000000-0005-0000-0000-000051450000}"/>
    <cellStyle name="Comma 2 44" xfId="18072" hidden="1" xr:uid="{00000000-0005-0000-0000-00009B460000}"/>
    <cellStyle name="Comma 2 44" xfId="18220" hidden="1" xr:uid="{00000000-0005-0000-0000-00002F470000}"/>
    <cellStyle name="Comma 2 44" xfId="18305" hidden="1" xr:uid="{00000000-0005-0000-0000-000084470000}"/>
    <cellStyle name="Comma 2 44" xfId="18412" hidden="1" xr:uid="{00000000-0005-0000-0000-0000EF470000}"/>
    <cellStyle name="Comma 2 44" xfId="19487" hidden="1" xr:uid="{00000000-0005-0000-0000-0000224C0000}"/>
    <cellStyle name="Comma 2 44" xfId="19816" hidden="1" xr:uid="{00000000-0005-0000-0000-00006B4D0000}"/>
    <cellStyle name="Comma 2 44" xfId="19964" hidden="1" xr:uid="{00000000-0005-0000-0000-0000FF4D0000}"/>
    <cellStyle name="Comma 2 44" xfId="20049" hidden="1" xr:uid="{00000000-0005-0000-0000-0000544E0000}"/>
    <cellStyle name="Comma 2 44" xfId="20156" hidden="1" xr:uid="{00000000-0005-0000-0000-0000BF4E0000}"/>
    <cellStyle name="Comma 2 44" xfId="21225" hidden="1" xr:uid="{00000000-0005-0000-0000-0000EC520000}"/>
    <cellStyle name="Comma 2 44" xfId="21550" hidden="1" xr:uid="{00000000-0005-0000-0000-000031540000}"/>
    <cellStyle name="Comma 2 44" xfId="21698" hidden="1" xr:uid="{00000000-0005-0000-0000-0000C5540000}"/>
    <cellStyle name="Comma 2 44" xfId="21783" hidden="1" xr:uid="{00000000-0005-0000-0000-00001A550000}"/>
    <cellStyle name="Comma 2 44" xfId="21890" hidden="1" xr:uid="{00000000-0005-0000-0000-000085550000}"/>
    <cellStyle name="Comma 2 44" xfId="22953" hidden="1" xr:uid="{00000000-0005-0000-0000-0000AC590000}"/>
    <cellStyle name="Comma 2 44" xfId="23276" hidden="1" xr:uid="{00000000-0005-0000-0000-0000EF5A0000}"/>
    <cellStyle name="Comma 2 44" xfId="23422" hidden="1" xr:uid="{00000000-0005-0000-0000-0000815B0000}"/>
    <cellStyle name="Comma 2 44" xfId="23507" hidden="1" xr:uid="{00000000-0005-0000-0000-0000D65B0000}"/>
    <cellStyle name="Comma 2 44" xfId="23614" hidden="1" xr:uid="{00000000-0005-0000-0000-0000415C0000}"/>
    <cellStyle name="Comma 2 44" xfId="24666" hidden="1" xr:uid="{00000000-0005-0000-0000-00005D600000}"/>
    <cellStyle name="Comma 2 44" xfId="24984" hidden="1" xr:uid="{00000000-0005-0000-0000-00009B610000}"/>
    <cellStyle name="Comma 2 44" xfId="25129" hidden="1" xr:uid="{00000000-0005-0000-0000-00002C620000}"/>
    <cellStyle name="Comma 2 44" xfId="25214" hidden="1" xr:uid="{00000000-0005-0000-0000-000081620000}"/>
    <cellStyle name="Comma 2 44" xfId="25321" hidden="1" xr:uid="{00000000-0005-0000-0000-0000EC620000}"/>
    <cellStyle name="Comma 2 44" xfId="26363" hidden="1" xr:uid="{00000000-0005-0000-0000-0000FE660000}"/>
    <cellStyle name="Comma 2 44" xfId="26679" hidden="1" xr:uid="{00000000-0005-0000-0000-00003A680000}"/>
    <cellStyle name="Comma 2 44" xfId="26823" hidden="1" xr:uid="{00000000-0005-0000-0000-0000CA680000}"/>
    <cellStyle name="Comma 2 44" xfId="26908" hidden="1" xr:uid="{00000000-0005-0000-0000-00001F690000}"/>
    <cellStyle name="Comma 2 44" xfId="27015" hidden="1" xr:uid="{00000000-0005-0000-0000-00008A690000}"/>
    <cellStyle name="Comma 2 44" xfId="28038" hidden="1" xr:uid="{00000000-0005-0000-0000-0000896D0000}"/>
    <cellStyle name="Comma 2 44" xfId="28343" hidden="1" xr:uid="{00000000-0005-0000-0000-0000BA6E0000}"/>
    <cellStyle name="Comma 2 44" xfId="28484" hidden="1" xr:uid="{00000000-0005-0000-0000-0000476F0000}"/>
    <cellStyle name="Comma 2 44" xfId="28569" hidden="1" xr:uid="{00000000-0005-0000-0000-00009C6F0000}"/>
    <cellStyle name="Comma 2 44" xfId="28676" hidden="1" xr:uid="{00000000-0005-0000-0000-000007700000}"/>
    <cellStyle name="Comma 2 44" xfId="29684" hidden="1" xr:uid="{00000000-0005-0000-0000-0000F7730000}"/>
    <cellStyle name="Comma 2 44" xfId="29979" hidden="1" xr:uid="{00000000-0005-0000-0000-00001E750000}"/>
    <cellStyle name="Comma 2 44" xfId="30119" hidden="1" xr:uid="{00000000-0005-0000-0000-0000AA750000}"/>
    <cellStyle name="Comma 2 44" xfId="30204" hidden="1" xr:uid="{00000000-0005-0000-0000-0000FF750000}"/>
    <cellStyle name="Comma 2 44" xfId="30311" hidden="1" xr:uid="{00000000-0005-0000-0000-00006A760000}"/>
    <cellStyle name="Comma 2 44" xfId="31261" hidden="1" xr:uid="{00000000-0005-0000-0000-0000207A0000}"/>
    <cellStyle name="Comma 2 44" xfId="31641" hidden="1" xr:uid="{00000000-0005-0000-0000-00009C7B0000}"/>
    <cellStyle name="Comma 2 44" xfId="31717" hidden="1" xr:uid="{00000000-0005-0000-0000-0000E87B0000}"/>
    <cellStyle name="Comma 2 44" xfId="31822" hidden="1" xr:uid="{00000000-0005-0000-0000-0000517C0000}"/>
    <cellStyle name="Comma 2 44" xfId="32597" hidden="1" xr:uid="{D5C4888E-3E6C-49AB-B62B-D2C1C3083390}"/>
    <cellStyle name="Comma 2 44" xfId="33235" hidden="1" xr:uid="{FE852AEF-75C0-49E1-B777-07C2C3B9BA62}"/>
    <cellStyle name="Comma 2 44" xfId="33710" hidden="1" xr:uid="{82B7ECB6-52C3-4D42-8C1E-39774457EF2B}"/>
    <cellStyle name="Comma 2 44" xfId="33788" hidden="1" xr:uid="{61CFC4A7-A320-4B43-AC4A-9B9D85AEF622}"/>
    <cellStyle name="Comma 2 44" xfId="33894" hidden="1" xr:uid="{898FF9BA-DBE5-4C2D-8E0C-DED7BD279058}"/>
    <cellStyle name="Comma 2 44" xfId="36354" hidden="1" xr:uid="{9439ADF0-ECE6-44ED-8C49-C6B174A5E25A}"/>
    <cellStyle name="Comma 2 44" xfId="37015" hidden="1" xr:uid="{DF625026-1212-48A7-9180-4C0D61686D0B}"/>
    <cellStyle name="Comma 2 44" xfId="37493" hidden="1" xr:uid="{E9660E92-A3FD-4E11-9E0D-F91A788399CA}"/>
    <cellStyle name="Comma 2 44" xfId="37578" hidden="1" xr:uid="{9470B7A9-1AD9-4A24-8CDC-C53A46443FE3}"/>
    <cellStyle name="Comma 2 44" xfId="37685" hidden="1" xr:uid="{03DB324B-8962-4016-8CF8-0508045C2167}"/>
    <cellStyle name="Comma 2 44" xfId="38573" hidden="1" xr:uid="{FE9A9C91-6E0C-4A3E-BC18-A52CF8DCF43E}"/>
    <cellStyle name="Comma 2 44" xfId="39234" hidden="1" xr:uid="{FFEB81C3-78C1-4DB4-91CE-88031313FF2F}"/>
    <cellStyle name="Comma 2 44" xfId="39564" hidden="1" xr:uid="{32C8B6D4-B61D-4533-87A4-A979E0FEA11D}"/>
    <cellStyle name="Comma 2 44" xfId="39712" hidden="1" xr:uid="{7F418860-19B0-4C59-BA4C-AD431ACEC903}"/>
    <cellStyle name="Comma 2 44" xfId="39797" hidden="1" xr:uid="{B1543F94-4668-45B3-9517-502855C914CE}"/>
    <cellStyle name="Comma 2 44" xfId="39904" hidden="1" xr:uid="{59340128-0B42-4EB5-8767-09672C2DE1E4}"/>
    <cellStyle name="Comma 2 44" xfId="40990" hidden="1" xr:uid="{FA326A90-CEA9-40FD-ABEF-E446B20573E9}"/>
    <cellStyle name="Comma 2 44" xfId="41320" hidden="1" xr:uid="{D54077B6-AD6C-4F23-A25C-A439675558AB}"/>
    <cellStyle name="Comma 2 44" xfId="41468" hidden="1" xr:uid="{6F36CE7A-DD69-4C01-9EF4-281711422D88}"/>
    <cellStyle name="Comma 2 44" xfId="41553" hidden="1" xr:uid="{07EF460A-8258-4518-BD9A-6ADFAD160B26}"/>
    <cellStyle name="Comma 2 44" xfId="41660" hidden="1" xr:uid="{17FBA79B-4ECC-40CB-B8B3-5FFF2404766E}"/>
    <cellStyle name="Comma 2 44" xfId="42746" hidden="1" xr:uid="{2AE5CB03-4FA1-439B-A142-213F3B34F5CF}"/>
    <cellStyle name="Comma 2 44" xfId="43076" hidden="1" xr:uid="{CC568DED-D8C8-4C24-8628-0A9548FF91B6}"/>
    <cellStyle name="Comma 2 44" xfId="43224" hidden="1" xr:uid="{0B8333F1-DD55-40D2-9604-ACC9DEAC41AF}"/>
    <cellStyle name="Comma 2 44" xfId="43309" hidden="1" xr:uid="{BCB19474-8B43-4B6C-80A5-FC62F6CA9201}"/>
    <cellStyle name="Comma 2 44" xfId="43416" hidden="1" xr:uid="{42AEB926-D33E-4FCC-A946-EB663CD5FE6A}"/>
    <cellStyle name="Comma 2 44" xfId="44502" hidden="1" xr:uid="{AFC5DBC5-43B4-40D7-9DBD-BFEE0C19424A}"/>
    <cellStyle name="Comma 2 44" xfId="44832" hidden="1" xr:uid="{1F585D2F-CB53-4C0D-984E-3386B565E561}"/>
    <cellStyle name="Comma 2 44" xfId="44980" hidden="1" xr:uid="{4755BC66-0CC2-49C0-96C3-C02D733CD78F}"/>
    <cellStyle name="Comma 2 44" xfId="45065" hidden="1" xr:uid="{2371B785-6BEB-415F-BA4B-4535BF40C4AB}"/>
    <cellStyle name="Comma 2 44" xfId="45172" hidden="1" xr:uid="{4DBA0126-9AB1-49AE-A446-ECC6F2299E61}"/>
    <cellStyle name="Comma 2 44" xfId="46258" hidden="1" xr:uid="{0F5AC276-7480-49B1-B539-6AE9D1EB0CB3}"/>
    <cellStyle name="Comma 2 44" xfId="46588" hidden="1" xr:uid="{D7BA31D4-5830-4055-9563-B3F68B33845A}"/>
    <cellStyle name="Comma 2 44" xfId="46736" hidden="1" xr:uid="{C00A98AF-A40E-4A1E-85B9-8CA4C3732BB8}"/>
    <cellStyle name="Comma 2 44" xfId="46821" hidden="1" xr:uid="{FB1C0D82-3ED1-4B89-AFA9-13DB555DDEF5}"/>
    <cellStyle name="Comma 2 44" xfId="46928" hidden="1" xr:uid="{203E7666-2287-4B9B-8C18-98EFE41EB951}"/>
    <cellStyle name="Comma 2 44" xfId="48011" hidden="1" xr:uid="{4569F0A2-22D7-4786-B482-22510FE7891D}"/>
    <cellStyle name="Comma 2 44" xfId="48341" hidden="1" xr:uid="{9E71C569-C075-4ECB-9F89-EC11FA3C18B2}"/>
    <cellStyle name="Comma 2 44" xfId="48489" hidden="1" xr:uid="{0AEDD611-93AC-42C1-AD44-920A3B308730}"/>
    <cellStyle name="Comma 2 44" xfId="48574" hidden="1" xr:uid="{9BD01D40-0CEC-4FC5-9A97-56E5D70829EB}"/>
    <cellStyle name="Comma 2 44" xfId="48681" hidden="1" xr:uid="{823355AB-BB67-4F4A-BCAB-A1593CA82E55}"/>
    <cellStyle name="Comma 2 44" xfId="49761" hidden="1" xr:uid="{0E28752B-D6FD-4830-A5FF-D8F57E48C994}"/>
    <cellStyle name="Comma 2 44" xfId="50091" hidden="1" xr:uid="{C493F139-E4E5-417E-8476-F1136FDC137C}"/>
    <cellStyle name="Comma 2 44" xfId="50239" hidden="1" xr:uid="{71312F93-E46E-4ACB-938C-8103AEF2E589}"/>
    <cellStyle name="Comma 2 44" xfId="50324" hidden="1" xr:uid="{466FD6D9-CED2-4010-900A-4C6938F663B5}"/>
    <cellStyle name="Comma 2 44" xfId="50431" hidden="1" xr:uid="{03A3B831-681A-472F-927A-87D40D4DC60D}"/>
    <cellStyle name="Comma 2 44" xfId="51506" hidden="1" xr:uid="{78EDA5D5-DBC3-4F74-A97F-0C62E1CE2080}"/>
    <cellStyle name="Comma 2 44" xfId="51835" hidden="1" xr:uid="{F045A4FA-3C6D-4119-9C3A-2DA9DD783F0C}"/>
    <cellStyle name="Comma 2 44" xfId="51983" hidden="1" xr:uid="{B8F5F082-DB0E-45F5-98BA-013A02D531EE}"/>
    <cellStyle name="Comma 2 44" xfId="52068" hidden="1" xr:uid="{C748E041-529F-444C-9952-5506B70E0BD8}"/>
    <cellStyle name="Comma 2 44" xfId="52175" hidden="1" xr:uid="{1581566F-AAD2-4A69-8E0F-9CDF83F9CB74}"/>
    <cellStyle name="Comma 2 44" xfId="53244" hidden="1" xr:uid="{DBD44232-F7E5-400A-B10C-4A16C1565C63}"/>
    <cellStyle name="Comma 2 44" xfId="53569" hidden="1" xr:uid="{757B22A6-F0C9-4650-B571-A6070F4FF9FD}"/>
    <cellStyle name="Comma 2 44" xfId="53717" hidden="1" xr:uid="{6BB601BD-33AA-4FAB-9F88-0B11967EAC8B}"/>
    <cellStyle name="Comma 2 44" xfId="53802" hidden="1" xr:uid="{46BABDDC-0EC8-4ED3-BD2A-9B41BC8B2175}"/>
    <cellStyle name="Comma 2 44" xfId="53909" hidden="1" xr:uid="{5BF10583-7935-48A7-BF4E-266DBF50119C}"/>
    <cellStyle name="Comma 2 44" xfId="54972" hidden="1" xr:uid="{00CBAAE2-FC1C-4AE7-8F69-9286B8358FF9}"/>
    <cellStyle name="Comma 2 44" xfId="55295" hidden="1" xr:uid="{3EF75844-6C1F-475B-9E47-1E55C82F101B}"/>
    <cellStyle name="Comma 2 44" xfId="55441" hidden="1" xr:uid="{2A7B58FD-5C18-4E4F-B283-7F8CC7D5A2D4}"/>
    <cellStyle name="Comma 2 44" xfId="55526" hidden="1" xr:uid="{DB43F354-9534-452A-B30B-C6A322ABCC62}"/>
    <cellStyle name="Comma 2 44" xfId="55633" hidden="1" xr:uid="{27523540-C627-421E-9679-651D1EF330EA}"/>
    <cellStyle name="Comma 2 44" xfId="56685" hidden="1" xr:uid="{79F8E9E4-6073-4924-9EAD-65474AEF2483}"/>
    <cellStyle name="Comma 2 44" xfId="57003" hidden="1" xr:uid="{36AA072B-F776-48E8-8EC7-23366D40CD77}"/>
    <cellStyle name="Comma 2 44" xfId="57148" hidden="1" xr:uid="{B0B0EB07-30E1-4489-82F2-8BACF78AB4A0}"/>
    <cellStyle name="Comma 2 44" xfId="57233" hidden="1" xr:uid="{AD47F2A5-4D3A-4B06-AC4E-FAD693C24CA3}"/>
    <cellStyle name="Comma 2 44" xfId="57340" hidden="1" xr:uid="{4EEA3B53-A207-4B5B-8E26-D8D1CAB6B937}"/>
    <cellStyle name="Comma 2 44" xfId="58382" hidden="1" xr:uid="{989DE574-A4F2-486B-A992-DDA5A35B2614}"/>
    <cellStyle name="Comma 2 44" xfId="58698" hidden="1" xr:uid="{3D77C599-07F5-4503-8155-D08D4C122162}"/>
    <cellStyle name="Comma 2 44" xfId="58842" hidden="1" xr:uid="{4097FF67-933C-4C75-814B-C26BEA17CE4A}"/>
    <cellStyle name="Comma 2 44" xfId="58927" hidden="1" xr:uid="{5134CC24-509D-4748-B0E2-C86095C7F129}"/>
    <cellStyle name="Comma 2 44" xfId="59034" hidden="1" xr:uid="{6C0B639F-18FA-4A38-8C71-C853CE77CF11}"/>
    <cellStyle name="Comma 2 44" xfId="60057" hidden="1" xr:uid="{1CAE7953-FEBB-47C5-857F-F2F0DF438455}"/>
    <cellStyle name="Comma 2 44" xfId="60362" hidden="1" xr:uid="{D9B9A088-726D-4583-9FAE-DAA74469E766}"/>
    <cellStyle name="Comma 2 44" xfId="60503" hidden="1" xr:uid="{BC60A96B-2F42-4302-BF63-68E7DB37E558}"/>
    <cellStyle name="Comma 2 44" xfId="60588" hidden="1" xr:uid="{57364B1B-F4EA-4721-BE4F-F3141363951E}"/>
    <cellStyle name="Comma 2 44" xfId="60695" hidden="1" xr:uid="{2D7D09C7-EBE6-42B8-98EF-568EC5D431F5}"/>
    <cellStyle name="Comma 2 44" xfId="61703" hidden="1" xr:uid="{32BF8C46-FA5D-4F79-99FF-D487E186FCAE}"/>
    <cellStyle name="Comma 2 44" xfId="61998" hidden="1" xr:uid="{4454757F-E954-4DA5-834E-B68655D0D168}"/>
    <cellStyle name="Comma 2 44" xfId="62138" hidden="1" xr:uid="{F0E6F911-B249-49E9-AABF-D4BA5BD0AED4}"/>
    <cellStyle name="Comma 2 44" xfId="62223" hidden="1" xr:uid="{145D5F6C-E0A4-4092-ABEB-B71D37C0B885}"/>
    <cellStyle name="Comma 2 44" xfId="62330" hidden="1" xr:uid="{E93A1647-6035-4565-A08D-D66D860BC8D1}"/>
    <cellStyle name="Comma 2 44" xfId="63280" hidden="1" xr:uid="{FE11E277-90CC-4D82-8300-EA44A57BB62E}"/>
    <cellStyle name="Comma 2 44" xfId="63660" hidden="1" xr:uid="{643134BE-359E-42D9-B5BB-24469C1F9F02}"/>
    <cellStyle name="Comma 2 44" xfId="63736" hidden="1" xr:uid="{729C60E7-D1C2-4214-AB4E-9C38447CEBC8}"/>
    <cellStyle name="Comma 2 44" xfId="63841" hidden="1" xr:uid="{E2DF7F49-FB6A-46D4-99A5-E7921BD3B6AD}"/>
    <cellStyle name="Comma 2 45" xfId="549" hidden="1" xr:uid="{00000000-0005-0000-0000-000028020000}"/>
    <cellStyle name="Comma 2 45" xfId="1204" hidden="1" xr:uid="{00000000-0005-0000-0000-0000B7040000}"/>
    <cellStyle name="Comma 2 45" xfId="1664" hidden="1" xr:uid="{00000000-0005-0000-0000-000083060000}"/>
    <cellStyle name="Comma 2 45" xfId="1763" hidden="1" xr:uid="{00000000-0005-0000-0000-0000E6060000}"/>
    <cellStyle name="Comma 2 45" xfId="1936" hidden="1" xr:uid="{00000000-0005-0000-0000-000093070000}"/>
    <cellStyle name="Comma 2 45" xfId="4340" hidden="1" xr:uid="{00000000-0005-0000-0000-0000F7100000}"/>
    <cellStyle name="Comma 2 45" xfId="5001" hidden="1" xr:uid="{00000000-0005-0000-0000-00008C130000}"/>
    <cellStyle name="Comma 2 45" xfId="5461" hidden="1" xr:uid="{00000000-0005-0000-0000-000058150000}"/>
    <cellStyle name="Comma 2 45" xfId="5564" hidden="1" xr:uid="{00000000-0005-0000-0000-0000BF150000}"/>
    <cellStyle name="Comma 2 45" xfId="5738" hidden="1" xr:uid="{00000000-0005-0000-0000-00006D160000}"/>
    <cellStyle name="Comma 2 45" xfId="6559" hidden="1" xr:uid="{00000000-0005-0000-0000-0000A2190000}"/>
    <cellStyle name="Comma 2 45" xfId="6927" hidden="1" xr:uid="{00000000-0005-0000-0000-0000121B0000}"/>
    <cellStyle name="Comma 2 45" xfId="7220" hidden="1" xr:uid="{00000000-0005-0000-0000-0000371C0000}"/>
    <cellStyle name="Comma 2 45" xfId="7680" hidden="1" xr:uid="{00000000-0005-0000-0000-0000031E0000}"/>
    <cellStyle name="Comma 2 45" xfId="7783" hidden="1" xr:uid="{00000000-0005-0000-0000-00006A1E0000}"/>
    <cellStyle name="Comma 2 45" xfId="7957" hidden="1" xr:uid="{00000000-0005-0000-0000-0000181F0000}"/>
    <cellStyle name="Comma 2 45" xfId="8683" hidden="1" xr:uid="{00000000-0005-0000-0000-0000EE210000}"/>
    <cellStyle name="Comma 2 45" xfId="8976" hidden="1" xr:uid="{00000000-0005-0000-0000-000013230000}"/>
    <cellStyle name="Comma 2 45" xfId="9436" hidden="1" xr:uid="{00000000-0005-0000-0000-0000DF240000}"/>
    <cellStyle name="Comma 2 45" xfId="9539" hidden="1" xr:uid="{00000000-0005-0000-0000-000046250000}"/>
    <cellStyle name="Comma 2 45" xfId="9713" hidden="1" xr:uid="{00000000-0005-0000-0000-0000F4250000}"/>
    <cellStyle name="Comma 2 45" xfId="10439" hidden="1" xr:uid="{00000000-0005-0000-0000-0000CA280000}"/>
    <cellStyle name="Comma 2 45" xfId="10732" hidden="1" xr:uid="{00000000-0005-0000-0000-0000EF290000}"/>
    <cellStyle name="Comma 2 45" xfId="11192" hidden="1" xr:uid="{00000000-0005-0000-0000-0000BB2B0000}"/>
    <cellStyle name="Comma 2 45" xfId="11295" hidden="1" xr:uid="{00000000-0005-0000-0000-0000222C0000}"/>
    <cellStyle name="Comma 2 45" xfId="11469" hidden="1" xr:uid="{00000000-0005-0000-0000-0000D02C0000}"/>
    <cellStyle name="Comma 2 45" xfId="12195" hidden="1" xr:uid="{00000000-0005-0000-0000-0000A62F0000}"/>
    <cellStyle name="Comma 2 45" xfId="12488" hidden="1" xr:uid="{00000000-0005-0000-0000-0000CB300000}"/>
    <cellStyle name="Comma 2 45" xfId="12948" hidden="1" xr:uid="{00000000-0005-0000-0000-000097320000}"/>
    <cellStyle name="Comma 2 45" xfId="13051" hidden="1" xr:uid="{00000000-0005-0000-0000-0000FE320000}"/>
    <cellStyle name="Comma 2 45" xfId="13225" hidden="1" xr:uid="{00000000-0005-0000-0000-0000AC330000}"/>
    <cellStyle name="Comma 2 45" xfId="13951" hidden="1" xr:uid="{00000000-0005-0000-0000-000082360000}"/>
    <cellStyle name="Comma 2 45" xfId="14244" hidden="1" xr:uid="{00000000-0005-0000-0000-0000A7370000}"/>
    <cellStyle name="Comma 2 45" xfId="14704" hidden="1" xr:uid="{00000000-0005-0000-0000-000073390000}"/>
    <cellStyle name="Comma 2 45" xfId="14807" hidden="1" xr:uid="{00000000-0005-0000-0000-0000DA390000}"/>
    <cellStyle name="Comma 2 45" xfId="14981" hidden="1" xr:uid="{00000000-0005-0000-0000-0000883A0000}"/>
    <cellStyle name="Comma 2 45" xfId="15707" hidden="1" xr:uid="{00000000-0005-0000-0000-00005E3D0000}"/>
    <cellStyle name="Comma 2 45" xfId="15997" hidden="1" xr:uid="{00000000-0005-0000-0000-0000803E0000}"/>
    <cellStyle name="Comma 2 45" xfId="16457" hidden="1" xr:uid="{00000000-0005-0000-0000-00004C400000}"/>
    <cellStyle name="Comma 2 45" xfId="16560" hidden="1" xr:uid="{00000000-0005-0000-0000-0000B3400000}"/>
    <cellStyle name="Comma 2 45" xfId="16734" hidden="1" xr:uid="{00000000-0005-0000-0000-000061410000}"/>
    <cellStyle name="Comma 2 45" xfId="17459" hidden="1" xr:uid="{00000000-0005-0000-0000-000036440000}"/>
    <cellStyle name="Comma 2 45" xfId="17747" hidden="1" xr:uid="{00000000-0005-0000-0000-000056450000}"/>
    <cellStyle name="Comma 2 45" xfId="18207" hidden="1" xr:uid="{00000000-0005-0000-0000-000022470000}"/>
    <cellStyle name="Comma 2 45" xfId="18310" hidden="1" xr:uid="{00000000-0005-0000-0000-000089470000}"/>
    <cellStyle name="Comma 2 45" xfId="18484" hidden="1" xr:uid="{00000000-0005-0000-0000-000037480000}"/>
    <cellStyle name="Comma 2 45" xfId="19208" hidden="1" xr:uid="{00000000-0005-0000-0000-00000B4B0000}"/>
    <cellStyle name="Comma 2 45" xfId="19492" hidden="1" xr:uid="{00000000-0005-0000-0000-0000274C0000}"/>
    <cellStyle name="Comma 2 45" xfId="19951" hidden="1" xr:uid="{00000000-0005-0000-0000-0000F24D0000}"/>
    <cellStyle name="Comma 2 45" xfId="20054" hidden="1" xr:uid="{00000000-0005-0000-0000-0000594E0000}"/>
    <cellStyle name="Comma 2 45" xfId="20228" hidden="1" xr:uid="{00000000-0005-0000-0000-0000074F0000}"/>
    <cellStyle name="Comma 2 45" xfId="20951" hidden="1" xr:uid="{00000000-0005-0000-0000-0000DA510000}"/>
    <cellStyle name="Comma 2 45" xfId="21230" hidden="1" xr:uid="{00000000-0005-0000-0000-0000F1520000}"/>
    <cellStyle name="Comma 2 45" xfId="21685" hidden="1" xr:uid="{00000000-0005-0000-0000-0000B8540000}"/>
    <cellStyle name="Comma 2 45" xfId="21788" hidden="1" xr:uid="{00000000-0005-0000-0000-00001F550000}"/>
    <cellStyle name="Comma 2 45" xfId="21962" hidden="1" xr:uid="{00000000-0005-0000-0000-0000CD550000}"/>
    <cellStyle name="Comma 2 45" xfId="22681" hidden="1" xr:uid="{00000000-0005-0000-0000-00009C580000}"/>
    <cellStyle name="Comma 2 45" xfId="22958" hidden="1" xr:uid="{00000000-0005-0000-0000-0000B1590000}"/>
    <cellStyle name="Comma 2 45" xfId="23409" hidden="1" xr:uid="{00000000-0005-0000-0000-0000745B0000}"/>
    <cellStyle name="Comma 2 45" xfId="23512" hidden="1" xr:uid="{00000000-0005-0000-0000-0000DB5B0000}"/>
    <cellStyle name="Comma 2 45" xfId="23686" hidden="1" xr:uid="{00000000-0005-0000-0000-0000895C0000}"/>
    <cellStyle name="Comma 2 45" xfId="24404" hidden="1" xr:uid="{00000000-0005-0000-0000-0000575F0000}"/>
    <cellStyle name="Comma 2 45" xfId="24671" hidden="1" xr:uid="{00000000-0005-0000-0000-000062600000}"/>
    <cellStyle name="Comma 2 45" xfId="25116" hidden="1" xr:uid="{00000000-0005-0000-0000-00001F620000}"/>
    <cellStyle name="Comma 2 45" xfId="25219" hidden="1" xr:uid="{00000000-0005-0000-0000-000086620000}"/>
    <cellStyle name="Comma 2 45" xfId="25393" hidden="1" xr:uid="{00000000-0005-0000-0000-000034630000}"/>
    <cellStyle name="Comma 2 45" xfId="26107" hidden="1" xr:uid="{00000000-0005-0000-0000-0000FE650000}"/>
    <cellStyle name="Comma 2 45" xfId="26368" hidden="1" xr:uid="{00000000-0005-0000-0000-000003670000}"/>
    <cellStyle name="Comma 2 45" xfId="26810" hidden="1" xr:uid="{00000000-0005-0000-0000-0000BD680000}"/>
    <cellStyle name="Comma 2 45" xfId="26913" hidden="1" xr:uid="{00000000-0005-0000-0000-000024690000}"/>
    <cellStyle name="Comma 2 45" xfId="27087" hidden="1" xr:uid="{00000000-0005-0000-0000-0000D2690000}"/>
    <cellStyle name="Comma 2 45" xfId="27795" hidden="1" xr:uid="{00000000-0005-0000-0000-0000966C0000}"/>
    <cellStyle name="Comma 2 45" xfId="28043" hidden="1" xr:uid="{00000000-0005-0000-0000-00008E6D0000}"/>
    <cellStyle name="Comma 2 45" xfId="28471" hidden="1" xr:uid="{00000000-0005-0000-0000-00003A6F0000}"/>
    <cellStyle name="Comma 2 45" xfId="28574" hidden="1" xr:uid="{00000000-0005-0000-0000-0000A16F0000}"/>
    <cellStyle name="Comma 2 45" xfId="28748" hidden="1" xr:uid="{00000000-0005-0000-0000-00004F700000}"/>
    <cellStyle name="Comma 2 45" xfId="29450" hidden="1" xr:uid="{00000000-0005-0000-0000-00000D730000}"/>
    <cellStyle name="Comma 2 45" xfId="29689" hidden="1" xr:uid="{00000000-0005-0000-0000-0000FC730000}"/>
    <cellStyle name="Comma 2 45" xfId="30106" hidden="1" xr:uid="{00000000-0005-0000-0000-00009D750000}"/>
    <cellStyle name="Comma 2 45" xfId="30209" hidden="1" xr:uid="{00000000-0005-0000-0000-000004760000}"/>
    <cellStyle name="Comma 2 45" xfId="30383" hidden="1" xr:uid="{00000000-0005-0000-0000-0000B2760000}"/>
    <cellStyle name="Comma 2 45" xfId="31266" hidden="1" xr:uid="{00000000-0005-0000-0000-0000257A0000}"/>
    <cellStyle name="Comma 2 45" xfId="31628" hidden="1" xr:uid="{00000000-0005-0000-0000-00008F7B0000}"/>
    <cellStyle name="Comma 2 45" xfId="31722" hidden="1" xr:uid="{00000000-0005-0000-0000-0000ED7B0000}"/>
    <cellStyle name="Comma 2 45" xfId="31894" hidden="1" xr:uid="{00000000-0005-0000-0000-0000997C0000}"/>
    <cellStyle name="Comma 2 45" xfId="32602" hidden="1" xr:uid="{4BC64EE6-37FC-44F9-A140-1DA6FCE7E829}"/>
    <cellStyle name="Comma 2 45" xfId="33240" hidden="1" xr:uid="{EEC34627-FFC2-4032-9322-29E0B1E62C32}"/>
    <cellStyle name="Comma 2 45" xfId="33697" hidden="1" xr:uid="{EEFE9BB9-B02D-4F25-8180-3BBF2B1947A2}"/>
    <cellStyle name="Comma 2 45" xfId="33793" hidden="1" xr:uid="{9A168C0C-E8D8-4729-A22C-617CFC229927}"/>
    <cellStyle name="Comma 2 45" xfId="33966" hidden="1" xr:uid="{A7A36454-D204-4F38-A77C-B889712D7D49}"/>
    <cellStyle name="Comma 2 45" xfId="36359" hidden="1" xr:uid="{92BCBCF2-BBD4-460B-9AD9-546D36563586}"/>
    <cellStyle name="Comma 2 45" xfId="37020" hidden="1" xr:uid="{FB0DC01A-CE67-4D1E-AF5E-19F2EBED168A}"/>
    <cellStyle name="Comma 2 45" xfId="37480" hidden="1" xr:uid="{78922407-EB9B-4A5E-AA67-6B6654E6A556}"/>
    <cellStyle name="Comma 2 45" xfId="37583" hidden="1" xr:uid="{F77CE15B-404C-4DC7-AAFA-93EE93C74CFF}"/>
    <cellStyle name="Comma 2 45" xfId="37757" hidden="1" xr:uid="{1F75F142-2F12-46D4-84B6-02FD8F838229}"/>
    <cellStyle name="Comma 2 45" xfId="38578" hidden="1" xr:uid="{0B2CC89C-1ED2-480F-9553-341449BBC153}"/>
    <cellStyle name="Comma 2 45" xfId="38946" hidden="1" xr:uid="{1CA391DC-F8FC-4EDE-8C06-FF1B1DE1CC48}"/>
    <cellStyle name="Comma 2 45" xfId="39239" hidden="1" xr:uid="{42AD7E3A-D7FE-4C48-893D-9F32A3F04580}"/>
    <cellStyle name="Comma 2 45" xfId="39699" hidden="1" xr:uid="{BEDD1380-3EB7-4E88-83C9-20A93D3AF96C}"/>
    <cellStyle name="Comma 2 45" xfId="39802" hidden="1" xr:uid="{1496E761-07A9-429C-988D-F425264D585C}"/>
    <cellStyle name="Comma 2 45" xfId="39976" hidden="1" xr:uid="{B3B7BECD-33AB-40AF-AD6E-8211417744C9}"/>
    <cellStyle name="Comma 2 45" xfId="40702" hidden="1" xr:uid="{4243C3A1-C35B-47FB-8396-1FD620259D04}"/>
    <cellStyle name="Comma 2 45" xfId="40995" hidden="1" xr:uid="{AB2B56B0-9AEE-413E-B7C3-1CACDF9A16EB}"/>
    <cellStyle name="Comma 2 45" xfId="41455" hidden="1" xr:uid="{6A8C81EA-E991-4C08-A7FD-905BE4720953}"/>
    <cellStyle name="Comma 2 45" xfId="41558" hidden="1" xr:uid="{D379EBF9-0ACC-48A6-B13D-DAF309F170A8}"/>
    <cellStyle name="Comma 2 45" xfId="41732" hidden="1" xr:uid="{96EB8877-4B21-464D-A149-9B0BB249448C}"/>
    <cellStyle name="Comma 2 45" xfId="42458" hidden="1" xr:uid="{CDB7A9B6-67DD-4AE5-B528-474EF7DDF8ED}"/>
    <cellStyle name="Comma 2 45" xfId="42751" hidden="1" xr:uid="{2AD53992-6240-418A-8D74-3E6FA78AF935}"/>
    <cellStyle name="Comma 2 45" xfId="43211" hidden="1" xr:uid="{15B8912C-E927-4344-A63B-7080CBE9A9D2}"/>
    <cellStyle name="Comma 2 45" xfId="43314" hidden="1" xr:uid="{BE7C8D48-A3CE-4F69-A529-25F8EB30EFAC}"/>
    <cellStyle name="Comma 2 45" xfId="43488" hidden="1" xr:uid="{7D039ACA-DD54-4D96-9C15-4E1272B2580D}"/>
    <cellStyle name="Comma 2 45" xfId="44214" hidden="1" xr:uid="{CC923837-0A03-40C7-A9D0-AB8482CE0819}"/>
    <cellStyle name="Comma 2 45" xfId="44507" hidden="1" xr:uid="{39BDAE84-2232-409C-B1EB-53AB87C59CDA}"/>
    <cellStyle name="Comma 2 45" xfId="44967" hidden="1" xr:uid="{F82010D4-A894-4144-ABC5-7EFD9D65D6AC}"/>
    <cellStyle name="Comma 2 45" xfId="45070" hidden="1" xr:uid="{C14FFC90-7979-4ABA-A09C-79610755BEA2}"/>
    <cellStyle name="Comma 2 45" xfId="45244" hidden="1" xr:uid="{75E3252D-AA73-425F-BE8F-3119B5E94AFA}"/>
    <cellStyle name="Comma 2 45" xfId="45970" hidden="1" xr:uid="{AF3BFDD3-5AB9-4997-A386-D5EA12A4DA40}"/>
    <cellStyle name="Comma 2 45" xfId="46263" hidden="1" xr:uid="{F531F632-86B9-4826-BA9D-D21A4F93C4AE}"/>
    <cellStyle name="Comma 2 45" xfId="46723" hidden="1" xr:uid="{8CC9A80B-0533-4EFB-BCE8-6E48F6D1F33D}"/>
    <cellStyle name="Comma 2 45" xfId="46826" hidden="1" xr:uid="{9B193C12-5EF8-4C09-B6CC-00F0E8FF9089}"/>
    <cellStyle name="Comma 2 45" xfId="47000" hidden="1" xr:uid="{22E056B6-94D7-4273-8D99-3B35D09DE0F3}"/>
    <cellStyle name="Comma 2 45" xfId="47726" hidden="1" xr:uid="{0C5E35EE-4921-4358-AFD9-7E3CA7996941}"/>
    <cellStyle name="Comma 2 45" xfId="48016" hidden="1" xr:uid="{FFA04656-3C46-47D5-9A99-340FDB1B14DF}"/>
    <cellStyle name="Comma 2 45" xfId="48476" hidden="1" xr:uid="{D818501A-C7EE-444E-B804-309D7D9EFCA0}"/>
    <cellStyle name="Comma 2 45" xfId="48579" hidden="1" xr:uid="{46CD82E9-4723-4C47-BC40-49513356F6F7}"/>
    <cellStyle name="Comma 2 45" xfId="48753" hidden="1" xr:uid="{84EE8AE6-FE43-42B3-B504-E0AA8F555443}"/>
    <cellStyle name="Comma 2 45" xfId="49478" hidden="1" xr:uid="{79F44758-0C6E-4FE9-A95B-A836FF44C039}"/>
    <cellStyle name="Comma 2 45" xfId="49766" hidden="1" xr:uid="{A42D0396-E360-466E-9FFC-C564AB4F0A7F}"/>
    <cellStyle name="Comma 2 45" xfId="50226" hidden="1" xr:uid="{F086AB3D-2922-4F91-A135-309A9C0A1752}"/>
    <cellStyle name="Comma 2 45" xfId="50329" hidden="1" xr:uid="{B271F95A-55AC-468C-A057-E404786638FB}"/>
    <cellStyle name="Comma 2 45" xfId="50503" hidden="1" xr:uid="{D3ED930D-6753-4124-BABA-224DC1558B62}"/>
    <cellStyle name="Comma 2 45" xfId="51227" hidden="1" xr:uid="{6453878F-DB57-49F0-AD95-CC7CBFF3FE43}"/>
    <cellStyle name="Comma 2 45" xfId="51511" hidden="1" xr:uid="{DE077DA0-48FB-4DBE-9695-4C73239B8F72}"/>
    <cellStyle name="Comma 2 45" xfId="51970" hidden="1" xr:uid="{8F2C5391-CB66-436D-93DA-8218A34D059E}"/>
    <cellStyle name="Comma 2 45" xfId="52073" hidden="1" xr:uid="{2E795858-152C-4930-B301-583AB655C3CF}"/>
    <cellStyle name="Comma 2 45" xfId="52247" hidden="1" xr:uid="{D8B516A6-573D-4D48-A3CB-8AC5307996E4}"/>
    <cellStyle name="Comma 2 45" xfId="52970" hidden="1" xr:uid="{37057A59-0466-44C4-9259-8CBAA5993C80}"/>
    <cellStyle name="Comma 2 45" xfId="53249" hidden="1" xr:uid="{81AD5020-6C24-4678-A651-22DE8F9CADD6}"/>
    <cellStyle name="Comma 2 45" xfId="53704" hidden="1" xr:uid="{81FED2F2-840D-4833-83BB-70D64DF5DF55}"/>
    <cellStyle name="Comma 2 45" xfId="53807" hidden="1" xr:uid="{B8947AE8-571F-430B-B395-EE858750F372}"/>
    <cellStyle name="Comma 2 45" xfId="53981" hidden="1" xr:uid="{CC40E8C9-B36A-4D15-835B-2B38287C1C44}"/>
    <cellStyle name="Comma 2 45" xfId="54700" hidden="1" xr:uid="{F9096E48-6A88-43A2-ADFE-C3B9E13DA75E}"/>
    <cellStyle name="Comma 2 45" xfId="54977" hidden="1" xr:uid="{FF0DB53D-A88F-41EA-A344-BDB03A9D9C4C}"/>
    <cellStyle name="Comma 2 45" xfId="55428" hidden="1" xr:uid="{5AFC2CE8-A213-4ED0-AF19-CD826AC0BEC9}"/>
    <cellStyle name="Comma 2 45" xfId="55531" hidden="1" xr:uid="{611B64E6-0F4C-419A-A5BC-9377221FDDFC}"/>
    <cellStyle name="Comma 2 45" xfId="55705" hidden="1" xr:uid="{FA100C3E-AB3B-40B4-8F2C-293CC13E4161}"/>
    <cellStyle name="Comma 2 45" xfId="56423" hidden="1" xr:uid="{DE2FB453-CB3C-47D2-BBD6-7891F6079AF8}"/>
    <cellStyle name="Comma 2 45" xfId="56690" hidden="1" xr:uid="{BA62E0D2-83E4-44FB-9C50-28F88C358544}"/>
    <cellStyle name="Comma 2 45" xfId="57135" hidden="1" xr:uid="{7E6F74AD-6815-4CAA-B660-8529E2777AA9}"/>
    <cellStyle name="Comma 2 45" xfId="57238" hidden="1" xr:uid="{DE2F1274-8D08-4EF6-A2B5-63E66ED07230}"/>
    <cellStyle name="Comma 2 45" xfId="57412" hidden="1" xr:uid="{705C05A1-7AD3-49C8-B1BC-39FC98B9758C}"/>
    <cellStyle name="Comma 2 45" xfId="58126" hidden="1" xr:uid="{DAE8BD6E-5B5B-4058-9F9D-53B7E4040FF1}"/>
    <cellStyle name="Comma 2 45" xfId="58387" hidden="1" xr:uid="{33167770-9A42-4DFB-86F5-6EA1406ECEE9}"/>
    <cellStyle name="Comma 2 45" xfId="58829" hidden="1" xr:uid="{1182F360-4134-4C81-9B99-EA83F7E51C87}"/>
    <cellStyle name="Comma 2 45" xfId="58932" hidden="1" xr:uid="{C6DB46D4-D0B5-4BB8-9ABB-310B4F6D5F82}"/>
    <cellStyle name="Comma 2 45" xfId="59106" hidden="1" xr:uid="{C5A861DE-20C1-4879-A78A-F50E4CEBECB6}"/>
    <cellStyle name="Comma 2 45" xfId="59814" hidden="1" xr:uid="{ABBBD909-D2E9-4AE5-966F-D5F3CC9C6E82}"/>
    <cellStyle name="Comma 2 45" xfId="60062" hidden="1" xr:uid="{13883D5C-A76B-4B32-94F6-AFA10F50D182}"/>
    <cellStyle name="Comma 2 45" xfId="60490" hidden="1" xr:uid="{A7F663DE-19DA-4AA1-B2D7-88E50ECF7533}"/>
    <cellStyle name="Comma 2 45" xfId="60593" hidden="1" xr:uid="{F303ACD2-E02A-45FA-ACE5-EC58F8971C8D}"/>
    <cellStyle name="Comma 2 45" xfId="60767" hidden="1" xr:uid="{76FD5CA4-8582-489B-A698-BEF1C52F2FA0}"/>
    <cellStyle name="Comma 2 45" xfId="61469" hidden="1" xr:uid="{1FA093B0-8728-4E2D-8DC4-6D492749881A}"/>
    <cellStyle name="Comma 2 45" xfId="61708" hidden="1" xr:uid="{2073AFE3-6975-4D3A-94CB-8D1958D139DC}"/>
    <cellStyle name="Comma 2 45" xfId="62125" hidden="1" xr:uid="{E7191EA5-3048-4E08-90ED-6DE50CD87554}"/>
    <cellStyle name="Comma 2 45" xfId="62228" hidden="1" xr:uid="{5570F57B-60FB-4D9B-9997-17647D5EB6C8}"/>
    <cellStyle name="Comma 2 45" xfId="62402" hidden="1" xr:uid="{C0AE86BA-59C5-43F7-B7F6-2E818A231732}"/>
    <cellStyle name="Comma 2 45" xfId="63285" hidden="1" xr:uid="{8E35E6FB-617D-45B2-83F0-58D5F5B7C970}"/>
    <cellStyle name="Comma 2 45" xfId="63647" hidden="1" xr:uid="{7DFE88A3-DD8B-4373-96EA-18CA83C068E5}"/>
    <cellStyle name="Comma 2 45" xfId="63741" hidden="1" xr:uid="{2E5DC15E-A320-4593-916B-F9AC3BC7B9D4}"/>
    <cellStyle name="Comma 2 45" xfId="63913" hidden="1" xr:uid="{19F1E520-C267-450E-9B48-D070808707D5}"/>
    <cellStyle name="Comma 2 46" xfId="552" hidden="1" xr:uid="{00000000-0005-0000-0000-00002B020000}"/>
    <cellStyle name="Comma 2 46" xfId="1207" hidden="1" xr:uid="{00000000-0005-0000-0000-0000BA040000}"/>
    <cellStyle name="Comma 2 46" xfId="1659" hidden="1" xr:uid="{00000000-0005-0000-0000-00007E060000}"/>
    <cellStyle name="Comma 2 46" xfId="1766" hidden="1" xr:uid="{00000000-0005-0000-0000-0000E9060000}"/>
    <cellStyle name="Comma 2 46" xfId="1946" hidden="1" xr:uid="{00000000-0005-0000-0000-00009D070000}"/>
    <cellStyle name="Comma 2 46" xfId="4343" hidden="1" xr:uid="{00000000-0005-0000-0000-0000FA100000}"/>
    <cellStyle name="Comma 2 46" xfId="5004" hidden="1" xr:uid="{00000000-0005-0000-0000-00008F130000}"/>
    <cellStyle name="Comma 2 46" xfId="5456" hidden="1" xr:uid="{00000000-0005-0000-0000-000053150000}"/>
    <cellStyle name="Comma 2 46" xfId="5567" hidden="1" xr:uid="{00000000-0005-0000-0000-0000C2150000}"/>
    <cellStyle name="Comma 2 46" xfId="5748" hidden="1" xr:uid="{00000000-0005-0000-0000-000077160000}"/>
    <cellStyle name="Comma 2 46" xfId="6562" hidden="1" xr:uid="{00000000-0005-0000-0000-0000A5190000}"/>
    <cellStyle name="Comma 2 46" xfId="7223" hidden="1" xr:uid="{00000000-0005-0000-0000-00003A1C0000}"/>
    <cellStyle name="Comma 2 46" xfId="7554" hidden="1" xr:uid="{00000000-0005-0000-0000-0000851D0000}"/>
    <cellStyle name="Comma 2 46" xfId="7675" hidden="1" xr:uid="{00000000-0005-0000-0000-0000FE1D0000}"/>
    <cellStyle name="Comma 2 46" xfId="7786" hidden="1" xr:uid="{00000000-0005-0000-0000-00006D1E0000}"/>
    <cellStyle name="Comma 2 46" xfId="7967" hidden="1" xr:uid="{00000000-0005-0000-0000-0000221F0000}"/>
    <cellStyle name="Comma 2 46" xfId="8979" hidden="1" xr:uid="{00000000-0005-0000-0000-000016230000}"/>
    <cellStyle name="Comma 2 46" xfId="9310" hidden="1" xr:uid="{00000000-0005-0000-0000-000061240000}"/>
    <cellStyle name="Comma 2 46" xfId="9431" hidden="1" xr:uid="{00000000-0005-0000-0000-0000DA240000}"/>
    <cellStyle name="Comma 2 46" xfId="9542" hidden="1" xr:uid="{00000000-0005-0000-0000-000049250000}"/>
    <cellStyle name="Comma 2 46" xfId="9723" hidden="1" xr:uid="{00000000-0005-0000-0000-0000FE250000}"/>
    <cellStyle name="Comma 2 46" xfId="10735" hidden="1" xr:uid="{00000000-0005-0000-0000-0000F2290000}"/>
    <cellStyle name="Comma 2 46" xfId="11066" hidden="1" xr:uid="{00000000-0005-0000-0000-00003D2B0000}"/>
    <cellStyle name="Comma 2 46" xfId="11187" hidden="1" xr:uid="{00000000-0005-0000-0000-0000B62B0000}"/>
    <cellStyle name="Comma 2 46" xfId="11298" hidden="1" xr:uid="{00000000-0005-0000-0000-0000252C0000}"/>
    <cellStyle name="Comma 2 46" xfId="11479" hidden="1" xr:uid="{00000000-0005-0000-0000-0000DA2C0000}"/>
    <cellStyle name="Comma 2 46" xfId="12491" hidden="1" xr:uid="{00000000-0005-0000-0000-0000CE300000}"/>
    <cellStyle name="Comma 2 46" xfId="12822" hidden="1" xr:uid="{00000000-0005-0000-0000-000019320000}"/>
    <cellStyle name="Comma 2 46" xfId="12943" hidden="1" xr:uid="{00000000-0005-0000-0000-000092320000}"/>
    <cellStyle name="Comma 2 46" xfId="13054" hidden="1" xr:uid="{00000000-0005-0000-0000-000001330000}"/>
    <cellStyle name="Comma 2 46" xfId="13235" hidden="1" xr:uid="{00000000-0005-0000-0000-0000B6330000}"/>
    <cellStyle name="Comma 2 46" xfId="14247" hidden="1" xr:uid="{00000000-0005-0000-0000-0000AA370000}"/>
    <cellStyle name="Comma 2 46" xfId="14578" hidden="1" xr:uid="{00000000-0005-0000-0000-0000F5380000}"/>
    <cellStyle name="Comma 2 46" xfId="14699" hidden="1" xr:uid="{00000000-0005-0000-0000-00006E390000}"/>
    <cellStyle name="Comma 2 46" xfId="14810" hidden="1" xr:uid="{00000000-0005-0000-0000-0000DD390000}"/>
    <cellStyle name="Comma 2 46" xfId="14991" hidden="1" xr:uid="{00000000-0005-0000-0000-0000923A0000}"/>
    <cellStyle name="Comma 2 46" xfId="16000" hidden="1" xr:uid="{00000000-0005-0000-0000-0000833E0000}"/>
    <cellStyle name="Comma 2 46" xfId="16331" hidden="1" xr:uid="{00000000-0005-0000-0000-0000CE3F0000}"/>
    <cellStyle name="Comma 2 46" xfId="16452" hidden="1" xr:uid="{00000000-0005-0000-0000-000047400000}"/>
    <cellStyle name="Comma 2 46" xfId="16563" hidden="1" xr:uid="{00000000-0005-0000-0000-0000B6400000}"/>
    <cellStyle name="Comma 2 46" xfId="16744" hidden="1" xr:uid="{00000000-0005-0000-0000-00006B410000}"/>
    <cellStyle name="Comma 2 46" xfId="17750" hidden="1" xr:uid="{00000000-0005-0000-0000-000059450000}"/>
    <cellStyle name="Comma 2 46" xfId="18081" hidden="1" xr:uid="{00000000-0005-0000-0000-0000A4460000}"/>
    <cellStyle name="Comma 2 46" xfId="18202" hidden="1" xr:uid="{00000000-0005-0000-0000-00001D470000}"/>
    <cellStyle name="Comma 2 46" xfId="18313" hidden="1" xr:uid="{00000000-0005-0000-0000-00008C470000}"/>
    <cellStyle name="Comma 2 46" xfId="18494" hidden="1" xr:uid="{00000000-0005-0000-0000-000041480000}"/>
    <cellStyle name="Comma 2 46" xfId="19495" hidden="1" xr:uid="{00000000-0005-0000-0000-00002A4C0000}"/>
    <cellStyle name="Comma 2 46" xfId="19825" hidden="1" xr:uid="{00000000-0005-0000-0000-0000744D0000}"/>
    <cellStyle name="Comma 2 46" xfId="19946" hidden="1" xr:uid="{00000000-0005-0000-0000-0000ED4D0000}"/>
    <cellStyle name="Comma 2 46" xfId="20057" hidden="1" xr:uid="{00000000-0005-0000-0000-00005C4E0000}"/>
    <cellStyle name="Comma 2 46" xfId="20238" hidden="1" xr:uid="{00000000-0005-0000-0000-0000114F0000}"/>
    <cellStyle name="Comma 2 46" xfId="21233" hidden="1" xr:uid="{00000000-0005-0000-0000-0000F4520000}"/>
    <cellStyle name="Comma 2 46" xfId="21559" hidden="1" xr:uid="{00000000-0005-0000-0000-00003A540000}"/>
    <cellStyle name="Comma 2 46" xfId="21680" hidden="1" xr:uid="{00000000-0005-0000-0000-0000B3540000}"/>
    <cellStyle name="Comma 2 46" xfId="21791" hidden="1" xr:uid="{00000000-0005-0000-0000-000022550000}"/>
    <cellStyle name="Comma 2 46" xfId="21972" hidden="1" xr:uid="{00000000-0005-0000-0000-0000D7550000}"/>
    <cellStyle name="Comma 2 46" xfId="22961" hidden="1" xr:uid="{00000000-0005-0000-0000-0000B4590000}"/>
    <cellStyle name="Comma 2 46" xfId="23285" hidden="1" xr:uid="{00000000-0005-0000-0000-0000F85A0000}"/>
    <cellStyle name="Comma 2 46" xfId="23404" hidden="1" xr:uid="{00000000-0005-0000-0000-00006F5B0000}"/>
    <cellStyle name="Comma 2 46" xfId="23515" hidden="1" xr:uid="{00000000-0005-0000-0000-0000DE5B0000}"/>
    <cellStyle name="Comma 2 46" xfId="23696" hidden="1" xr:uid="{00000000-0005-0000-0000-0000935C0000}"/>
    <cellStyle name="Comma 2 46" xfId="24674" hidden="1" xr:uid="{00000000-0005-0000-0000-000065600000}"/>
    <cellStyle name="Comma 2 46" xfId="24993" hidden="1" xr:uid="{00000000-0005-0000-0000-0000A4610000}"/>
    <cellStyle name="Comma 2 46" xfId="25111" hidden="1" xr:uid="{00000000-0005-0000-0000-00001A620000}"/>
    <cellStyle name="Comma 2 46" xfId="25222" hidden="1" xr:uid="{00000000-0005-0000-0000-000089620000}"/>
    <cellStyle name="Comma 2 46" xfId="25403" hidden="1" xr:uid="{00000000-0005-0000-0000-00003E630000}"/>
    <cellStyle name="Comma 2 46" xfId="26371" hidden="1" xr:uid="{00000000-0005-0000-0000-000006670000}"/>
    <cellStyle name="Comma 2 46" xfId="26688" hidden="1" xr:uid="{00000000-0005-0000-0000-000043680000}"/>
    <cellStyle name="Comma 2 46" xfId="26805" hidden="1" xr:uid="{00000000-0005-0000-0000-0000B8680000}"/>
    <cellStyle name="Comma 2 46" xfId="26916" hidden="1" xr:uid="{00000000-0005-0000-0000-000027690000}"/>
    <cellStyle name="Comma 2 46" xfId="27097" hidden="1" xr:uid="{00000000-0005-0000-0000-0000DC690000}"/>
    <cellStyle name="Comma 2 46" xfId="28046" hidden="1" xr:uid="{00000000-0005-0000-0000-0000916D0000}"/>
    <cellStyle name="Comma 2 46" xfId="28352" hidden="1" xr:uid="{00000000-0005-0000-0000-0000C36E0000}"/>
    <cellStyle name="Comma 2 46" xfId="28466" hidden="1" xr:uid="{00000000-0005-0000-0000-0000356F0000}"/>
    <cellStyle name="Comma 2 46" xfId="28577" hidden="1" xr:uid="{00000000-0005-0000-0000-0000A46F0000}"/>
    <cellStyle name="Comma 2 46" xfId="28758" hidden="1" xr:uid="{00000000-0005-0000-0000-000059700000}"/>
    <cellStyle name="Comma 2 46" xfId="29692" hidden="1" xr:uid="{00000000-0005-0000-0000-0000FF730000}"/>
    <cellStyle name="Comma 2 46" xfId="29988" hidden="1" xr:uid="{00000000-0005-0000-0000-000027750000}"/>
    <cellStyle name="Comma 2 46" xfId="30101" hidden="1" xr:uid="{00000000-0005-0000-0000-000098750000}"/>
    <cellStyle name="Comma 2 46" xfId="30212" hidden="1" xr:uid="{00000000-0005-0000-0000-000007760000}"/>
    <cellStyle name="Comma 2 46" xfId="30393" hidden="1" xr:uid="{00000000-0005-0000-0000-0000BC760000}"/>
    <cellStyle name="Comma 2 46" xfId="31269" hidden="1" xr:uid="{00000000-0005-0000-0000-0000287A0000}"/>
    <cellStyle name="Comma 2 46" xfId="31623" hidden="1" xr:uid="{00000000-0005-0000-0000-00008A7B0000}"/>
    <cellStyle name="Comma 2 46" xfId="31725" hidden="1" xr:uid="{00000000-0005-0000-0000-0000F07B0000}"/>
    <cellStyle name="Comma 2 46" xfId="31904" hidden="1" xr:uid="{00000000-0005-0000-0000-0000A37C0000}"/>
    <cellStyle name="Comma 2 46" xfId="32605" hidden="1" xr:uid="{E513807D-DFA2-4734-9C83-3559A8644193}"/>
    <cellStyle name="Comma 2 46" xfId="33243" hidden="1" xr:uid="{17CA307F-4E73-4D5C-BC57-B97105F0ADE6}"/>
    <cellStyle name="Comma 2 46" xfId="33692" hidden="1" xr:uid="{3F47A90C-958E-4769-902B-01ECB5877A29}"/>
    <cellStyle name="Comma 2 46" xfId="33796" hidden="1" xr:uid="{F78FF7FA-16CE-42ED-9D8B-0B5DAE2AF99F}"/>
    <cellStyle name="Comma 2 46" xfId="33976" hidden="1" xr:uid="{4EF34465-54D6-48D5-A77E-CE228078CA5D}"/>
    <cellStyle name="Comma 2 46" xfId="36362" hidden="1" xr:uid="{FBF2C955-A434-4C75-8B33-40A28D109045}"/>
    <cellStyle name="Comma 2 46" xfId="37023" hidden="1" xr:uid="{5FF7B69D-F207-4CC1-9F66-04D576BFB974}"/>
    <cellStyle name="Comma 2 46" xfId="37475" hidden="1" xr:uid="{8D6B5639-DD00-4E92-B9A7-8751A2BA9F02}"/>
    <cellStyle name="Comma 2 46" xfId="37586" hidden="1" xr:uid="{27EBC6DA-C861-49F6-A35B-DF5D736542CB}"/>
    <cellStyle name="Comma 2 46" xfId="37767" hidden="1" xr:uid="{43F96879-ADCC-48E0-9012-3C1E117C9FF6}"/>
    <cellStyle name="Comma 2 46" xfId="38581" hidden="1" xr:uid="{32E3754E-0F4E-4285-9A5B-CB24F09562F4}"/>
    <cellStyle name="Comma 2 46" xfId="39242" hidden="1" xr:uid="{D3AD3CA5-9651-4243-BE7D-1C804972B755}"/>
    <cellStyle name="Comma 2 46" xfId="39573" hidden="1" xr:uid="{01D56409-16FA-40EF-AA97-503A3B98EE8B}"/>
    <cellStyle name="Comma 2 46" xfId="39694" hidden="1" xr:uid="{8120CD19-21EE-400D-AB03-82EF1D1AF182}"/>
    <cellStyle name="Comma 2 46" xfId="39805" hidden="1" xr:uid="{A3A738CE-7ACF-4084-9C38-DB1232BF90A0}"/>
    <cellStyle name="Comma 2 46" xfId="39986" hidden="1" xr:uid="{62814BFD-5C80-4067-BF5E-79F80CEDDB4D}"/>
    <cellStyle name="Comma 2 46" xfId="40998" hidden="1" xr:uid="{CEF9F04E-8F26-4855-B2CC-116D8948C3BA}"/>
    <cellStyle name="Comma 2 46" xfId="41329" hidden="1" xr:uid="{CF28B9E3-A2E5-479E-84EE-72A455B71AE1}"/>
    <cellStyle name="Comma 2 46" xfId="41450" hidden="1" xr:uid="{7FB6AAFE-7729-410F-AB5A-E90FB2BE926D}"/>
    <cellStyle name="Comma 2 46" xfId="41561" hidden="1" xr:uid="{180D008B-7D33-48C0-BB36-48DB0C44A47B}"/>
    <cellStyle name="Comma 2 46" xfId="41742" hidden="1" xr:uid="{1465E16B-1E96-449A-AF0A-1884AAC3102B}"/>
    <cellStyle name="Comma 2 46" xfId="42754" hidden="1" xr:uid="{A0F77C7D-02F0-4E40-8B6D-4B321B584FC3}"/>
    <cellStyle name="Comma 2 46" xfId="43085" hidden="1" xr:uid="{7BE636CB-5113-4862-B806-648E5C2CD327}"/>
    <cellStyle name="Comma 2 46" xfId="43206" hidden="1" xr:uid="{E25827EA-88AB-483B-98B1-E0A9D971B6EA}"/>
    <cellStyle name="Comma 2 46" xfId="43317" hidden="1" xr:uid="{C585C2BB-1BA4-4303-B23A-FE238B52C99A}"/>
    <cellStyle name="Comma 2 46" xfId="43498" hidden="1" xr:uid="{FBD1D78E-C3B8-466A-B5E9-8D61386F4F04}"/>
    <cellStyle name="Comma 2 46" xfId="44510" hidden="1" xr:uid="{8AFAF069-EA60-48AD-B6B9-CCE6CCD50DC2}"/>
    <cellStyle name="Comma 2 46" xfId="44841" hidden="1" xr:uid="{DC0D4A9C-6092-4EAE-A8F0-1C58A5C7D60B}"/>
    <cellStyle name="Comma 2 46" xfId="44962" hidden="1" xr:uid="{4F712D9F-E1FA-4B8A-AB44-50FDB00AF986}"/>
    <cellStyle name="Comma 2 46" xfId="45073" hidden="1" xr:uid="{6C80102D-FB08-40BF-B882-DBDE43619971}"/>
    <cellStyle name="Comma 2 46" xfId="45254" hidden="1" xr:uid="{D3883459-6ED8-4174-AC90-55DF065F5E17}"/>
    <cellStyle name="Comma 2 46" xfId="46266" hidden="1" xr:uid="{459181A1-4337-4441-9CE0-6F564FDA36B5}"/>
    <cellStyle name="Comma 2 46" xfId="46597" hidden="1" xr:uid="{81A28B5C-7A6B-48A6-A7E4-273412B241A7}"/>
    <cellStyle name="Comma 2 46" xfId="46718" hidden="1" xr:uid="{BFB7B94B-3BEC-4091-B99A-B2C5D4AC5E32}"/>
    <cellStyle name="Comma 2 46" xfId="46829" hidden="1" xr:uid="{3C437D14-7B98-43E6-ACDB-BD88D67F8474}"/>
    <cellStyle name="Comma 2 46" xfId="47010" hidden="1" xr:uid="{3C6A87BA-2DE4-4CF4-A1FA-99AEAD7191A5}"/>
    <cellStyle name="Comma 2 46" xfId="48019" hidden="1" xr:uid="{17C94EFF-FC00-4A65-8F63-499389C338B4}"/>
    <cellStyle name="Comma 2 46" xfId="48350" hidden="1" xr:uid="{1E8A4681-3BA9-4A94-B619-725485BC5290}"/>
    <cellStyle name="Comma 2 46" xfId="48471" hidden="1" xr:uid="{1C073276-85ED-48DA-8AA6-2C5FBB95CDE1}"/>
    <cellStyle name="Comma 2 46" xfId="48582" hidden="1" xr:uid="{0ED63B97-C84E-406A-BA37-FECEA913F0C0}"/>
    <cellStyle name="Comma 2 46" xfId="48763" hidden="1" xr:uid="{743060FB-8BAF-4A1A-9769-8CB1FE3D5E17}"/>
    <cellStyle name="Comma 2 46" xfId="49769" hidden="1" xr:uid="{FE116349-797D-40FE-8956-7BEBE9DEA2E1}"/>
    <cellStyle name="Comma 2 46" xfId="50100" hidden="1" xr:uid="{D0CD35D4-A55B-4FFC-867F-A2FB09F29F64}"/>
    <cellStyle name="Comma 2 46" xfId="50221" hidden="1" xr:uid="{186EB266-8EE3-4687-94A9-A452BDA1C61D}"/>
    <cellStyle name="Comma 2 46" xfId="50332" hidden="1" xr:uid="{B03EAF40-0BB0-4693-8646-8E1F02F29FAC}"/>
    <cellStyle name="Comma 2 46" xfId="50513" hidden="1" xr:uid="{5FD7D213-825A-45CB-AEF4-DC2AB67FC66D}"/>
    <cellStyle name="Comma 2 46" xfId="51514" hidden="1" xr:uid="{D2DF7509-BF6E-4F89-A3B3-710E06E6A1AF}"/>
    <cellStyle name="Comma 2 46" xfId="51844" hidden="1" xr:uid="{B36FFC73-CCB4-4969-865F-DA9D43BBA79C}"/>
    <cellStyle name="Comma 2 46" xfId="51965" hidden="1" xr:uid="{A9A4B94E-C47B-4280-ADD6-580DD363CFFA}"/>
    <cellStyle name="Comma 2 46" xfId="52076" hidden="1" xr:uid="{D4126947-D9E2-4165-BAC2-FBAAE6131E6A}"/>
    <cellStyle name="Comma 2 46" xfId="52257" hidden="1" xr:uid="{28F637F0-C190-48F2-89EB-6E280DEE6F41}"/>
    <cellStyle name="Comma 2 46" xfId="53252" hidden="1" xr:uid="{1BC09192-0E43-45F0-B4E8-17AFB2BAFBE6}"/>
    <cellStyle name="Comma 2 46" xfId="53578" hidden="1" xr:uid="{785D769C-4DD4-4A03-80A7-F7A41FC930DE}"/>
    <cellStyle name="Comma 2 46" xfId="53699" hidden="1" xr:uid="{E8AE3A33-E8EC-4612-ACA7-A89594B3160A}"/>
    <cellStyle name="Comma 2 46" xfId="53810" hidden="1" xr:uid="{66B73856-896C-4871-AC13-C1BA8A48290C}"/>
    <cellStyle name="Comma 2 46" xfId="53991" hidden="1" xr:uid="{303235BF-8AE8-4154-9E8C-CDF70C78D855}"/>
    <cellStyle name="Comma 2 46" xfId="54980" hidden="1" xr:uid="{D313BADF-8429-4FE1-8803-8166E89C5F02}"/>
    <cellStyle name="Comma 2 46" xfId="55304" hidden="1" xr:uid="{59015DDD-A38D-4393-9161-86E31A984266}"/>
    <cellStyle name="Comma 2 46" xfId="55423" hidden="1" xr:uid="{D574F6FB-9D8F-42CE-8D8B-DCDE3AF5CE9E}"/>
    <cellStyle name="Comma 2 46" xfId="55534" hidden="1" xr:uid="{4E5CD2FE-9BC1-462E-97F9-DEB79B3E4359}"/>
    <cellStyle name="Comma 2 46" xfId="55715" hidden="1" xr:uid="{B46529E2-7E6E-45D6-AABE-2FB20B10500C}"/>
    <cellStyle name="Comma 2 46" xfId="56693" hidden="1" xr:uid="{C7159669-F122-404B-A6F2-F3EDA4D809CF}"/>
    <cellStyle name="Comma 2 46" xfId="57012" hidden="1" xr:uid="{1D6D81AE-D5FC-4E82-A6A1-E501F0BF5522}"/>
    <cellStyle name="Comma 2 46" xfId="57130" hidden="1" xr:uid="{58479AA3-89B1-4B25-83FE-83D8108A88A7}"/>
    <cellStyle name="Comma 2 46" xfId="57241" hidden="1" xr:uid="{8AAC6BC4-0A22-4A68-A3E5-FBCE436B6CA7}"/>
    <cellStyle name="Comma 2 46" xfId="57422" hidden="1" xr:uid="{E38FEE06-9F47-46D4-AB3A-A66FA2B49A18}"/>
    <cellStyle name="Comma 2 46" xfId="58390" hidden="1" xr:uid="{FAFA60F2-9C77-4F01-BA5A-16CC948C8396}"/>
    <cellStyle name="Comma 2 46" xfId="58707" hidden="1" xr:uid="{E6DC7801-BE6A-4EA2-B4D9-D8701BCFBA39}"/>
    <cellStyle name="Comma 2 46" xfId="58824" hidden="1" xr:uid="{58400AD8-7DD5-45B8-9C5C-C517B5A0529F}"/>
    <cellStyle name="Comma 2 46" xfId="58935" hidden="1" xr:uid="{A3C4987D-5FF2-4227-94EC-DD1BAB79A391}"/>
    <cellStyle name="Comma 2 46" xfId="59116" hidden="1" xr:uid="{36975E60-1BA9-4795-A71B-D18891A48BE6}"/>
    <cellStyle name="Comma 2 46" xfId="60065" hidden="1" xr:uid="{E8E98EA8-1A75-49FF-B080-2C15FA7410A0}"/>
    <cellStyle name="Comma 2 46" xfId="60371" hidden="1" xr:uid="{36CC90F5-1413-45BF-BD81-5016AD996A61}"/>
    <cellStyle name="Comma 2 46" xfId="60485" hidden="1" xr:uid="{4251DD74-10AC-44D5-A670-5E600178A2E5}"/>
    <cellStyle name="Comma 2 46" xfId="60596" hidden="1" xr:uid="{DC0F2339-88C8-4212-9D76-891BA7372A78}"/>
    <cellStyle name="Comma 2 46" xfId="60777" hidden="1" xr:uid="{47078B6A-2F2C-4810-8FA7-9F65E36F9236}"/>
    <cellStyle name="Comma 2 46" xfId="61711" hidden="1" xr:uid="{DE70B4F8-73CD-41FC-9188-9134D4F23A9A}"/>
    <cellStyle name="Comma 2 46" xfId="62007" hidden="1" xr:uid="{B1BC19C3-C73C-4433-A3D6-FF91A25EEEB0}"/>
    <cellStyle name="Comma 2 46" xfId="62120" hidden="1" xr:uid="{25930C24-29CF-4234-A673-EC12D1E0FC25}"/>
    <cellStyle name="Comma 2 46" xfId="62231" hidden="1" xr:uid="{8253798D-4BB1-4B38-AB3B-7C44AFCA9A39}"/>
    <cellStyle name="Comma 2 46" xfId="62412" hidden="1" xr:uid="{093D7AAC-BF6D-4263-ABDA-B687C76AE6EF}"/>
    <cellStyle name="Comma 2 46" xfId="63288" hidden="1" xr:uid="{E4C4C943-9970-455D-879A-B44BC975AC87}"/>
    <cellStyle name="Comma 2 46" xfId="63642" hidden="1" xr:uid="{7CF3C710-7EBC-432D-A9DC-26B28DCB64F6}"/>
    <cellStyle name="Comma 2 46" xfId="63744" hidden="1" xr:uid="{9AB4AC0F-6652-487D-B0B5-2BEE9B34C73B}"/>
    <cellStyle name="Comma 2 46" xfId="63923" hidden="1" xr:uid="{E96BC466-3445-4E4E-A4DD-2852B0D45C09}"/>
    <cellStyle name="Comma 2 47" xfId="557" hidden="1" xr:uid="{00000000-0005-0000-0000-000030020000}"/>
    <cellStyle name="Comma 2 47" xfId="1212" hidden="1" xr:uid="{00000000-0005-0000-0000-0000BF040000}"/>
    <cellStyle name="Comma 2 47" xfId="1643" hidden="1" xr:uid="{00000000-0005-0000-0000-00006E060000}"/>
    <cellStyle name="Comma 2 47" xfId="1771" hidden="1" xr:uid="{00000000-0005-0000-0000-0000EE060000}"/>
    <cellStyle name="Comma 2 47" xfId="1981" hidden="1" xr:uid="{00000000-0005-0000-0000-0000C0070000}"/>
    <cellStyle name="Comma 2 47" xfId="4348" hidden="1" xr:uid="{00000000-0005-0000-0000-0000FF100000}"/>
    <cellStyle name="Comma 2 47" xfId="5009" hidden="1" xr:uid="{00000000-0005-0000-0000-000094130000}"/>
    <cellStyle name="Comma 2 47" xfId="5440" hidden="1" xr:uid="{00000000-0005-0000-0000-000043150000}"/>
    <cellStyle name="Comma 2 47" xfId="5572" hidden="1" xr:uid="{00000000-0005-0000-0000-0000C7150000}"/>
    <cellStyle name="Comma 2 47" xfId="5783" hidden="1" xr:uid="{00000000-0005-0000-0000-00009A160000}"/>
    <cellStyle name="Comma 2 47" xfId="6567" hidden="1" xr:uid="{00000000-0005-0000-0000-0000AA190000}"/>
    <cellStyle name="Comma 2 47" xfId="6896" hidden="1" xr:uid="{00000000-0005-0000-0000-0000F31A0000}"/>
    <cellStyle name="Comma 2 47" xfId="7228" hidden="1" xr:uid="{00000000-0005-0000-0000-00003F1C0000}"/>
    <cellStyle name="Comma 2 47" xfId="7659" hidden="1" xr:uid="{00000000-0005-0000-0000-0000EE1D0000}"/>
    <cellStyle name="Comma 2 47" xfId="7791" hidden="1" xr:uid="{00000000-0005-0000-0000-0000721E0000}"/>
    <cellStyle name="Comma 2 47" xfId="8002" hidden="1" xr:uid="{00000000-0005-0000-0000-0000451F0000}"/>
    <cellStyle name="Comma 2 47" xfId="8652" hidden="1" xr:uid="{00000000-0005-0000-0000-0000CF210000}"/>
    <cellStyle name="Comma 2 47" xfId="8984" hidden="1" xr:uid="{00000000-0005-0000-0000-00001B230000}"/>
    <cellStyle name="Comma 2 47" xfId="9415" hidden="1" xr:uid="{00000000-0005-0000-0000-0000CA240000}"/>
    <cellStyle name="Comma 2 47" xfId="9547" hidden="1" xr:uid="{00000000-0005-0000-0000-00004E250000}"/>
    <cellStyle name="Comma 2 47" xfId="9758" hidden="1" xr:uid="{00000000-0005-0000-0000-000021260000}"/>
    <cellStyle name="Comma 2 47" xfId="10408" hidden="1" xr:uid="{00000000-0005-0000-0000-0000AB280000}"/>
    <cellStyle name="Comma 2 47" xfId="10740" hidden="1" xr:uid="{00000000-0005-0000-0000-0000F7290000}"/>
    <cellStyle name="Comma 2 47" xfId="11171" hidden="1" xr:uid="{00000000-0005-0000-0000-0000A62B0000}"/>
    <cellStyle name="Comma 2 47" xfId="11303" hidden="1" xr:uid="{00000000-0005-0000-0000-00002A2C0000}"/>
    <cellStyle name="Comma 2 47" xfId="11514" hidden="1" xr:uid="{00000000-0005-0000-0000-0000FD2C0000}"/>
    <cellStyle name="Comma 2 47" xfId="12164" hidden="1" xr:uid="{00000000-0005-0000-0000-0000872F0000}"/>
    <cellStyle name="Comma 2 47" xfId="12496" hidden="1" xr:uid="{00000000-0005-0000-0000-0000D3300000}"/>
    <cellStyle name="Comma 2 47" xfId="12927" hidden="1" xr:uid="{00000000-0005-0000-0000-000082320000}"/>
    <cellStyle name="Comma 2 47" xfId="13059" hidden="1" xr:uid="{00000000-0005-0000-0000-000006330000}"/>
    <cellStyle name="Comma 2 47" xfId="13270" hidden="1" xr:uid="{00000000-0005-0000-0000-0000D9330000}"/>
    <cellStyle name="Comma 2 47" xfId="13920" hidden="1" xr:uid="{00000000-0005-0000-0000-000063360000}"/>
    <cellStyle name="Comma 2 47" xfId="14252" hidden="1" xr:uid="{00000000-0005-0000-0000-0000AF370000}"/>
    <cellStyle name="Comma 2 47" xfId="14683" hidden="1" xr:uid="{00000000-0005-0000-0000-00005E390000}"/>
    <cellStyle name="Comma 2 47" xfId="14815" hidden="1" xr:uid="{00000000-0005-0000-0000-0000E2390000}"/>
    <cellStyle name="Comma 2 47" xfId="15026" hidden="1" xr:uid="{00000000-0005-0000-0000-0000B53A0000}"/>
    <cellStyle name="Comma 2 47" xfId="15676" hidden="1" xr:uid="{00000000-0005-0000-0000-00003F3D0000}"/>
    <cellStyle name="Comma 2 47" xfId="16005" hidden="1" xr:uid="{00000000-0005-0000-0000-0000883E0000}"/>
    <cellStyle name="Comma 2 47" xfId="16436" hidden="1" xr:uid="{00000000-0005-0000-0000-000037400000}"/>
    <cellStyle name="Comma 2 47" xfId="16568" hidden="1" xr:uid="{00000000-0005-0000-0000-0000BB400000}"/>
    <cellStyle name="Comma 2 47" xfId="16779" hidden="1" xr:uid="{00000000-0005-0000-0000-00008E410000}"/>
    <cellStyle name="Comma 2 47" xfId="17428" hidden="1" xr:uid="{00000000-0005-0000-0000-000017440000}"/>
    <cellStyle name="Comma 2 47" xfId="17755" hidden="1" xr:uid="{00000000-0005-0000-0000-00005E450000}"/>
    <cellStyle name="Comma 2 47" xfId="18186" hidden="1" xr:uid="{00000000-0005-0000-0000-00000D470000}"/>
    <cellStyle name="Comma 2 47" xfId="18318" hidden="1" xr:uid="{00000000-0005-0000-0000-000091470000}"/>
    <cellStyle name="Comma 2 47" xfId="18529" hidden="1" xr:uid="{00000000-0005-0000-0000-000064480000}"/>
    <cellStyle name="Comma 2 47" xfId="19177" hidden="1" xr:uid="{00000000-0005-0000-0000-0000EC4A0000}"/>
    <cellStyle name="Comma 2 47" xfId="19500" hidden="1" xr:uid="{00000000-0005-0000-0000-00002F4C0000}"/>
    <cellStyle name="Comma 2 47" xfId="19930" hidden="1" xr:uid="{00000000-0005-0000-0000-0000DD4D0000}"/>
    <cellStyle name="Comma 2 47" xfId="20062" hidden="1" xr:uid="{00000000-0005-0000-0000-0000614E0000}"/>
    <cellStyle name="Comma 2 47" xfId="20273" hidden="1" xr:uid="{00000000-0005-0000-0000-0000344F0000}"/>
    <cellStyle name="Comma 2 47" xfId="20920" hidden="1" xr:uid="{00000000-0005-0000-0000-0000BB510000}"/>
    <cellStyle name="Comma 2 47" xfId="21238" hidden="1" xr:uid="{00000000-0005-0000-0000-0000F9520000}"/>
    <cellStyle name="Comma 2 47" xfId="21664" hidden="1" xr:uid="{00000000-0005-0000-0000-0000A3540000}"/>
    <cellStyle name="Comma 2 47" xfId="21796" hidden="1" xr:uid="{00000000-0005-0000-0000-000027550000}"/>
    <cellStyle name="Comma 2 47" xfId="22007" hidden="1" xr:uid="{00000000-0005-0000-0000-0000FA550000}"/>
    <cellStyle name="Comma 2 47" xfId="22650" hidden="1" xr:uid="{00000000-0005-0000-0000-00007D580000}"/>
    <cellStyle name="Comma 2 47" xfId="22966" hidden="1" xr:uid="{00000000-0005-0000-0000-0000B9590000}"/>
    <cellStyle name="Comma 2 47" xfId="23388" hidden="1" xr:uid="{00000000-0005-0000-0000-00005F5B0000}"/>
    <cellStyle name="Comma 2 47" xfId="23520" hidden="1" xr:uid="{00000000-0005-0000-0000-0000E35B0000}"/>
    <cellStyle name="Comma 2 47" xfId="23731" hidden="1" xr:uid="{00000000-0005-0000-0000-0000B65C0000}"/>
    <cellStyle name="Comma 2 47" xfId="24373" hidden="1" xr:uid="{00000000-0005-0000-0000-0000385F0000}"/>
    <cellStyle name="Comma 2 47" xfId="24679" hidden="1" xr:uid="{00000000-0005-0000-0000-00006A600000}"/>
    <cellStyle name="Comma 2 47" xfId="25095" hidden="1" xr:uid="{00000000-0005-0000-0000-00000A620000}"/>
    <cellStyle name="Comma 2 47" xfId="25227" hidden="1" xr:uid="{00000000-0005-0000-0000-00008E620000}"/>
    <cellStyle name="Comma 2 47" xfId="25438" hidden="1" xr:uid="{00000000-0005-0000-0000-000061630000}"/>
    <cellStyle name="Comma 2 47" xfId="26077" hidden="1" xr:uid="{00000000-0005-0000-0000-0000E0650000}"/>
    <cellStyle name="Comma 2 47" xfId="26376" hidden="1" xr:uid="{00000000-0005-0000-0000-00000B670000}"/>
    <cellStyle name="Comma 2 47" xfId="26789" hidden="1" xr:uid="{00000000-0005-0000-0000-0000A8680000}"/>
    <cellStyle name="Comma 2 47" xfId="26921" hidden="1" xr:uid="{00000000-0005-0000-0000-00002C690000}"/>
    <cellStyle name="Comma 2 47" xfId="27132" hidden="1" xr:uid="{00000000-0005-0000-0000-0000FF690000}"/>
    <cellStyle name="Comma 2 47" xfId="27767" hidden="1" xr:uid="{00000000-0005-0000-0000-00007A6C0000}"/>
    <cellStyle name="Comma 2 47" xfId="28051" hidden="1" xr:uid="{00000000-0005-0000-0000-0000966D0000}"/>
    <cellStyle name="Comma 2 47" xfId="28450" hidden="1" xr:uid="{00000000-0005-0000-0000-0000256F0000}"/>
    <cellStyle name="Comma 2 47" xfId="28582" hidden="1" xr:uid="{00000000-0005-0000-0000-0000A96F0000}"/>
    <cellStyle name="Comma 2 47" xfId="28793" hidden="1" xr:uid="{00000000-0005-0000-0000-00007C700000}"/>
    <cellStyle name="Comma 2 47" xfId="29424" hidden="1" xr:uid="{00000000-0005-0000-0000-0000F3720000}"/>
    <cellStyle name="Comma 2 47" xfId="29697" hidden="1" xr:uid="{00000000-0005-0000-0000-000004740000}"/>
    <cellStyle name="Comma 2 47" xfId="30085" hidden="1" xr:uid="{00000000-0005-0000-0000-000088750000}"/>
    <cellStyle name="Comma 2 47" xfId="30217" hidden="1" xr:uid="{00000000-0005-0000-0000-00000C760000}"/>
    <cellStyle name="Comma 2 47" xfId="30428" hidden="1" xr:uid="{00000000-0005-0000-0000-0000DF760000}"/>
    <cellStyle name="Comma 2 47" xfId="31274" hidden="1" xr:uid="{00000000-0005-0000-0000-00002D7A0000}"/>
    <cellStyle name="Comma 2 47" xfId="31607" hidden="1" xr:uid="{00000000-0005-0000-0000-00007A7B0000}"/>
    <cellStyle name="Comma 2 47" xfId="31730" hidden="1" xr:uid="{00000000-0005-0000-0000-0000F57B0000}"/>
    <cellStyle name="Comma 2 47" xfId="31939" hidden="1" xr:uid="{00000000-0005-0000-0000-0000C67C0000}"/>
    <cellStyle name="Comma 2 47" xfId="32610" hidden="1" xr:uid="{40E4A16F-86E3-447E-B874-BF0D436400F2}"/>
    <cellStyle name="Comma 2 47" xfId="33248" hidden="1" xr:uid="{BC255728-1BA0-4A1C-AAE5-2DD7365F2CFF}"/>
    <cellStyle name="Comma 2 47" xfId="33676" hidden="1" xr:uid="{94E452EF-9186-4A5C-8300-F14BB5A6D00A}"/>
    <cellStyle name="Comma 2 47" xfId="33801" hidden="1" xr:uid="{DE03B2FB-4C06-4F6B-8E5A-7B9ABD0D33F8}"/>
    <cellStyle name="Comma 2 47" xfId="34011" hidden="1" xr:uid="{09120170-8D60-46C1-9CEB-DF3699BB8FAB}"/>
    <cellStyle name="Comma 2 47" xfId="36367" hidden="1" xr:uid="{BD31C954-B6C4-457F-A1D2-FED87A130AAE}"/>
    <cellStyle name="Comma 2 47" xfId="37028" hidden="1" xr:uid="{48CAD663-ECF5-4735-8C6E-184394BAAB79}"/>
    <cellStyle name="Comma 2 47" xfId="37459" hidden="1" xr:uid="{B14226B7-8630-4B96-A03E-6DC591D44F1A}"/>
    <cellStyle name="Comma 2 47" xfId="37591" hidden="1" xr:uid="{874F56DB-F893-48EF-ADAF-60C96C36AB06}"/>
    <cellStyle name="Comma 2 47" xfId="37802" hidden="1" xr:uid="{31D26786-8DCF-4565-95EA-C7095E32F60B}"/>
    <cellStyle name="Comma 2 47" xfId="38586" hidden="1" xr:uid="{795BB758-43EA-441F-96F9-643572BC8F53}"/>
    <cellStyle name="Comma 2 47" xfId="38915" hidden="1" xr:uid="{A2499B99-8408-424D-A666-3D857246662B}"/>
    <cellStyle name="Comma 2 47" xfId="39247" hidden="1" xr:uid="{7253D767-2BDB-44D5-A8CA-B7DFA87520E5}"/>
    <cellStyle name="Comma 2 47" xfId="39678" hidden="1" xr:uid="{F73E6761-A3BA-4AE8-9FD0-AC488F1BBF58}"/>
    <cellStyle name="Comma 2 47" xfId="39810" hidden="1" xr:uid="{DB2D0B8F-B401-48D1-A8A2-AC8076724389}"/>
    <cellStyle name="Comma 2 47" xfId="40021" hidden="1" xr:uid="{E418E5B1-D12D-429B-928F-065651349742}"/>
    <cellStyle name="Comma 2 47" xfId="40671" hidden="1" xr:uid="{A389E851-81BB-43B0-9AD4-1C2D5B111869}"/>
    <cellStyle name="Comma 2 47" xfId="41003" hidden="1" xr:uid="{E61E51B8-D42B-47A7-9ED6-19E53F0109AB}"/>
    <cellStyle name="Comma 2 47" xfId="41434" hidden="1" xr:uid="{45783B25-7609-4F74-B4B4-6685599BDFF9}"/>
    <cellStyle name="Comma 2 47" xfId="41566" hidden="1" xr:uid="{30C8C309-ADBB-4415-B397-8BE029694CA5}"/>
    <cellStyle name="Comma 2 47" xfId="41777" hidden="1" xr:uid="{E56F9AFA-1334-4B94-8056-00E402C2939F}"/>
    <cellStyle name="Comma 2 47" xfId="42427" hidden="1" xr:uid="{8688C101-D735-4B6F-9D3C-8754C9C94CF3}"/>
    <cellStyle name="Comma 2 47" xfId="42759" hidden="1" xr:uid="{4D28E50E-5022-4320-8759-2322886A9957}"/>
    <cellStyle name="Comma 2 47" xfId="43190" hidden="1" xr:uid="{63FCE57D-FFD5-4A6E-BE7F-187B0C438178}"/>
    <cellStyle name="Comma 2 47" xfId="43322" hidden="1" xr:uid="{9C52EF7F-ED8D-4948-9ADB-5CBA8B0ACD4A}"/>
    <cellStyle name="Comma 2 47" xfId="43533" hidden="1" xr:uid="{CC080307-0398-475E-A586-A14AAFDA51FA}"/>
    <cellStyle name="Comma 2 47" xfId="44183" hidden="1" xr:uid="{DD7A205B-1D13-4855-AC41-17101A22A305}"/>
    <cellStyle name="Comma 2 47" xfId="44515" hidden="1" xr:uid="{FE9C3928-7FA9-4299-BD31-651E4A3DD978}"/>
    <cellStyle name="Comma 2 47" xfId="44946" hidden="1" xr:uid="{F7DBBCAD-E3CF-4FCC-942C-B6E8F6FAE0AB}"/>
    <cellStyle name="Comma 2 47" xfId="45078" hidden="1" xr:uid="{1D6171D2-0667-4CDD-B32B-AD34B37844B3}"/>
    <cellStyle name="Comma 2 47" xfId="45289" hidden="1" xr:uid="{86F2E803-AF66-4E72-BEF7-0EDB16A8639F}"/>
    <cellStyle name="Comma 2 47" xfId="45939" hidden="1" xr:uid="{A43E7909-EFC8-46D6-8CDD-2F9C1C1262D9}"/>
    <cellStyle name="Comma 2 47" xfId="46271" hidden="1" xr:uid="{E5DA0615-E671-44CB-BA05-4370AE1B6605}"/>
    <cellStyle name="Comma 2 47" xfId="46702" hidden="1" xr:uid="{9FF925E7-7F1D-496A-9091-C3A5E52E666F}"/>
    <cellStyle name="Comma 2 47" xfId="46834" hidden="1" xr:uid="{9006E305-6147-4B45-BE49-48A11147F82E}"/>
    <cellStyle name="Comma 2 47" xfId="47045" hidden="1" xr:uid="{9226C541-3046-4A99-B7DC-714D56027EAE}"/>
    <cellStyle name="Comma 2 47" xfId="47695" hidden="1" xr:uid="{8ECEBE2B-A4A1-4602-A2EF-34A43285FE13}"/>
    <cellStyle name="Comma 2 47" xfId="48024" hidden="1" xr:uid="{5415A7CC-FBD5-4937-BAC0-00F8B2FBEB56}"/>
    <cellStyle name="Comma 2 47" xfId="48455" hidden="1" xr:uid="{C6FA91D2-E5E5-47DD-86DA-5D589D0C1BC7}"/>
    <cellStyle name="Comma 2 47" xfId="48587" hidden="1" xr:uid="{484BD1D6-BCFF-4E1B-BA5E-356376C1F15C}"/>
    <cellStyle name="Comma 2 47" xfId="48798" hidden="1" xr:uid="{6D2EA91F-E808-4D73-A484-1DED8878BCCB}"/>
    <cellStyle name="Comma 2 47" xfId="49447" hidden="1" xr:uid="{A42D0E56-8267-48B7-8809-1BDA4CFE5EDB}"/>
    <cellStyle name="Comma 2 47" xfId="49774" hidden="1" xr:uid="{3EE029CE-4525-4F5D-99FB-B687A248A843}"/>
    <cellStyle name="Comma 2 47" xfId="50205" hidden="1" xr:uid="{83C2ACE6-9020-403B-B999-CA8A78A828E9}"/>
    <cellStyle name="Comma 2 47" xfId="50337" hidden="1" xr:uid="{9BA88CE9-5234-4F7C-B8D0-8D10B53DD8F5}"/>
    <cellStyle name="Comma 2 47" xfId="50548" hidden="1" xr:uid="{F2AE7C9E-8768-4645-A4B7-156394F174D5}"/>
    <cellStyle name="Comma 2 47" xfId="51196" hidden="1" xr:uid="{2E3BC3A8-2A8D-4409-B208-B5CD2224859B}"/>
    <cellStyle name="Comma 2 47" xfId="51519" hidden="1" xr:uid="{A7766DB1-E682-4D4F-BEB2-7F755332451F}"/>
    <cellStyle name="Comma 2 47" xfId="51949" hidden="1" xr:uid="{E6745826-2A0C-4906-8E8F-C6063200EDD3}"/>
    <cellStyle name="Comma 2 47" xfId="52081" hidden="1" xr:uid="{B98A3D0B-4CEC-4482-9E17-CC0D359FFA2E}"/>
    <cellStyle name="Comma 2 47" xfId="52292" hidden="1" xr:uid="{BA879142-2394-40D5-BB87-37C189465F83}"/>
    <cellStyle name="Comma 2 47" xfId="52939" hidden="1" xr:uid="{BBEAC47B-A2D2-411C-A519-ECB1A57E0C6A}"/>
    <cellStyle name="Comma 2 47" xfId="53257" hidden="1" xr:uid="{0832DF7C-1C0F-4DF2-B2CF-F6B13D6F1719}"/>
    <cellStyle name="Comma 2 47" xfId="53683" hidden="1" xr:uid="{264F0C22-E098-4BB4-8B2A-48E97E033A50}"/>
    <cellStyle name="Comma 2 47" xfId="53815" hidden="1" xr:uid="{FCEA822E-D2E6-4042-8912-CAF97F856E0B}"/>
    <cellStyle name="Comma 2 47" xfId="54026" hidden="1" xr:uid="{22B4BFAA-0266-4510-8ED5-DCAAE90F6841}"/>
    <cellStyle name="Comma 2 47" xfId="54669" hidden="1" xr:uid="{D696B117-11DD-4762-B0B0-C4878ECCFB56}"/>
    <cellStyle name="Comma 2 47" xfId="54985" hidden="1" xr:uid="{BB6AC3A0-D65E-4583-A4E8-5D6025D00B2A}"/>
    <cellStyle name="Comma 2 47" xfId="55407" hidden="1" xr:uid="{207C5B20-E318-4517-9D4E-5BBD51588639}"/>
    <cellStyle name="Comma 2 47" xfId="55539" hidden="1" xr:uid="{FA88A60E-7290-4988-8DEE-E3E2B4CE416C}"/>
    <cellStyle name="Comma 2 47" xfId="55750" hidden="1" xr:uid="{36B90637-4407-4DA0-9A3D-E09773C28474}"/>
    <cellStyle name="Comma 2 47" xfId="56392" hidden="1" xr:uid="{57F45F97-6AA8-4A6B-BBF4-ACFA63D838E8}"/>
    <cellStyle name="Comma 2 47" xfId="56698" hidden="1" xr:uid="{1AFEE7FE-1AE8-4DB7-83BB-795601331F05}"/>
    <cellStyle name="Comma 2 47" xfId="57114" hidden="1" xr:uid="{F7BCA16D-769E-43C8-9C11-4D2BAA5EF0CF}"/>
    <cellStyle name="Comma 2 47" xfId="57246" hidden="1" xr:uid="{E5107308-D809-4EAB-811B-42D38F8A9BBE}"/>
    <cellStyle name="Comma 2 47" xfId="57457" hidden="1" xr:uid="{7F96331D-F83F-4FC4-874F-305FBEAA011C}"/>
    <cellStyle name="Comma 2 47" xfId="58096" hidden="1" xr:uid="{A6D9B268-1D6F-4A44-A686-3CE158ACB1BF}"/>
    <cellStyle name="Comma 2 47" xfId="58395" hidden="1" xr:uid="{EC458E00-BC37-4F7F-BFC9-CD30622E735C}"/>
    <cellStyle name="Comma 2 47" xfId="58808" hidden="1" xr:uid="{56851EE1-DBC6-49FD-994D-6A20FE377DE6}"/>
    <cellStyle name="Comma 2 47" xfId="58940" hidden="1" xr:uid="{6EB94ECD-23B2-4E90-8F05-639F5A3D9AFF}"/>
    <cellStyle name="Comma 2 47" xfId="59151" hidden="1" xr:uid="{6D2BDD06-8A1B-45A6-9518-A4BE17581879}"/>
    <cellStyle name="Comma 2 47" xfId="59786" hidden="1" xr:uid="{205AE588-4D94-48F1-A569-CF08ACD49FB5}"/>
    <cellStyle name="Comma 2 47" xfId="60070" hidden="1" xr:uid="{42E9C660-1B4B-4728-A9E8-4C5400365831}"/>
    <cellStyle name="Comma 2 47" xfId="60469" hidden="1" xr:uid="{2019F7EA-22F9-466B-91B2-7436C4CFE102}"/>
    <cellStyle name="Comma 2 47" xfId="60601" hidden="1" xr:uid="{8D325874-B82A-4204-8EC7-F7869113A8C2}"/>
    <cellStyle name="Comma 2 47" xfId="60812" hidden="1" xr:uid="{8616E933-D2D1-4E41-B07D-118753E3CAC6}"/>
    <cellStyle name="Comma 2 47" xfId="61443" hidden="1" xr:uid="{0066037B-B4A3-4002-880F-C99C3F5017A4}"/>
    <cellStyle name="Comma 2 47" xfId="61716" hidden="1" xr:uid="{272A0A30-92A0-4D28-830E-4E5A36DF7CF8}"/>
    <cellStyle name="Comma 2 47" xfId="62104" hidden="1" xr:uid="{E7767C83-985F-4F0D-AD85-E23930A754AA}"/>
    <cellStyle name="Comma 2 47" xfId="62236" hidden="1" xr:uid="{37CDDF1B-88B4-4510-9FD3-7A675F1CA8BE}"/>
    <cellStyle name="Comma 2 47" xfId="62447" hidden="1" xr:uid="{6A26FCC2-B7F3-467B-979E-376EFE39FFE5}"/>
    <cellStyle name="Comma 2 47" xfId="63293" hidden="1" xr:uid="{D27FE825-D9B6-4B14-A193-16DBAFE0ED1F}"/>
    <cellStyle name="Comma 2 47" xfId="63626" hidden="1" xr:uid="{E60132BF-4FBF-43F9-9F1D-A73EBB6910F4}"/>
    <cellStyle name="Comma 2 47" xfId="63749" hidden="1" xr:uid="{97BE17AF-5B1F-4343-A1C4-C5A53215D9C8}"/>
    <cellStyle name="Comma 2 47" xfId="63958" hidden="1" xr:uid="{42C2D909-1E3D-48C1-A05E-18346397F0D1}"/>
    <cellStyle name="Comma 2 48" xfId="559" hidden="1" xr:uid="{00000000-0005-0000-0000-000032020000}"/>
    <cellStyle name="Comma 2 48" xfId="1214" hidden="1" xr:uid="{00000000-0005-0000-0000-0000C1040000}"/>
    <cellStyle name="Comma 2 48" xfId="1639" hidden="1" xr:uid="{00000000-0005-0000-0000-00006A060000}"/>
    <cellStyle name="Comma 2 48" xfId="1773" hidden="1" xr:uid="{00000000-0005-0000-0000-0000F0060000}"/>
    <cellStyle name="Comma 2 48" xfId="1992" hidden="1" xr:uid="{00000000-0005-0000-0000-0000CB070000}"/>
    <cellStyle name="Comma 2 48" xfId="4350" hidden="1" xr:uid="{00000000-0005-0000-0000-000001110000}"/>
    <cellStyle name="Comma 2 48" xfId="5011" hidden="1" xr:uid="{00000000-0005-0000-0000-000096130000}"/>
    <cellStyle name="Comma 2 48" xfId="5436" hidden="1" xr:uid="{00000000-0005-0000-0000-00003F150000}"/>
    <cellStyle name="Comma 2 48" xfId="5574" hidden="1" xr:uid="{00000000-0005-0000-0000-0000C9150000}"/>
    <cellStyle name="Comma 2 48" xfId="5794" hidden="1" xr:uid="{00000000-0005-0000-0000-0000A5160000}"/>
    <cellStyle name="Comma 2 48" xfId="6569" hidden="1" xr:uid="{00000000-0005-0000-0000-0000AC190000}"/>
    <cellStyle name="Comma 2 48" xfId="6975" hidden="1" xr:uid="{00000000-0005-0000-0000-0000421B0000}"/>
    <cellStyle name="Comma 2 48" xfId="7230" hidden="1" xr:uid="{00000000-0005-0000-0000-0000411C0000}"/>
    <cellStyle name="Comma 2 48" xfId="7655" hidden="1" xr:uid="{00000000-0005-0000-0000-0000EA1D0000}"/>
    <cellStyle name="Comma 2 48" xfId="7793" hidden="1" xr:uid="{00000000-0005-0000-0000-0000741E0000}"/>
    <cellStyle name="Comma 2 48" xfId="8013" hidden="1" xr:uid="{00000000-0005-0000-0000-0000501F0000}"/>
    <cellStyle name="Comma 2 48" xfId="8731" hidden="1" xr:uid="{00000000-0005-0000-0000-00001E220000}"/>
    <cellStyle name="Comma 2 48" xfId="8986" hidden="1" xr:uid="{00000000-0005-0000-0000-00001D230000}"/>
    <cellStyle name="Comma 2 48" xfId="9411" hidden="1" xr:uid="{00000000-0005-0000-0000-0000C6240000}"/>
    <cellStyle name="Comma 2 48" xfId="9549" hidden="1" xr:uid="{00000000-0005-0000-0000-000050250000}"/>
    <cellStyle name="Comma 2 48" xfId="9769" hidden="1" xr:uid="{00000000-0005-0000-0000-00002C260000}"/>
    <cellStyle name="Comma 2 48" xfId="10487" hidden="1" xr:uid="{00000000-0005-0000-0000-0000FA280000}"/>
    <cellStyle name="Comma 2 48" xfId="10742" hidden="1" xr:uid="{00000000-0005-0000-0000-0000F9290000}"/>
    <cellStyle name="Comma 2 48" xfId="11167" hidden="1" xr:uid="{00000000-0005-0000-0000-0000A22B0000}"/>
    <cellStyle name="Comma 2 48" xfId="11305" hidden="1" xr:uid="{00000000-0005-0000-0000-00002C2C0000}"/>
    <cellStyle name="Comma 2 48" xfId="11525" hidden="1" xr:uid="{00000000-0005-0000-0000-0000082D0000}"/>
    <cellStyle name="Comma 2 48" xfId="12243" hidden="1" xr:uid="{00000000-0005-0000-0000-0000D62F0000}"/>
    <cellStyle name="Comma 2 48" xfId="12498" hidden="1" xr:uid="{00000000-0005-0000-0000-0000D5300000}"/>
    <cellStyle name="Comma 2 48" xfId="12923" hidden="1" xr:uid="{00000000-0005-0000-0000-00007E320000}"/>
    <cellStyle name="Comma 2 48" xfId="13061" hidden="1" xr:uid="{00000000-0005-0000-0000-000008330000}"/>
    <cellStyle name="Comma 2 48" xfId="13281" hidden="1" xr:uid="{00000000-0005-0000-0000-0000E4330000}"/>
    <cellStyle name="Comma 2 48" xfId="13999" hidden="1" xr:uid="{00000000-0005-0000-0000-0000B2360000}"/>
    <cellStyle name="Comma 2 48" xfId="14254" hidden="1" xr:uid="{00000000-0005-0000-0000-0000B1370000}"/>
    <cellStyle name="Comma 2 48" xfId="14679" hidden="1" xr:uid="{00000000-0005-0000-0000-00005A390000}"/>
    <cellStyle name="Comma 2 48" xfId="14817" hidden="1" xr:uid="{00000000-0005-0000-0000-0000E4390000}"/>
    <cellStyle name="Comma 2 48" xfId="15037" hidden="1" xr:uid="{00000000-0005-0000-0000-0000C03A0000}"/>
    <cellStyle name="Comma 2 48" xfId="15754" hidden="1" xr:uid="{00000000-0005-0000-0000-00008D3D0000}"/>
    <cellStyle name="Comma 2 48" xfId="16007" hidden="1" xr:uid="{00000000-0005-0000-0000-00008A3E0000}"/>
    <cellStyle name="Comma 2 48" xfId="16432" hidden="1" xr:uid="{00000000-0005-0000-0000-000033400000}"/>
    <cellStyle name="Comma 2 48" xfId="16570" hidden="1" xr:uid="{00000000-0005-0000-0000-0000BD400000}"/>
    <cellStyle name="Comma 2 48" xfId="16790" hidden="1" xr:uid="{00000000-0005-0000-0000-000099410000}"/>
    <cellStyle name="Comma 2 48" xfId="17505" hidden="1" xr:uid="{00000000-0005-0000-0000-000064440000}"/>
    <cellStyle name="Comma 2 48" xfId="17757" hidden="1" xr:uid="{00000000-0005-0000-0000-000060450000}"/>
    <cellStyle name="Comma 2 48" xfId="18182" hidden="1" xr:uid="{00000000-0005-0000-0000-000009470000}"/>
    <cellStyle name="Comma 2 48" xfId="18320" hidden="1" xr:uid="{00000000-0005-0000-0000-000093470000}"/>
    <cellStyle name="Comma 2 48" xfId="18540" hidden="1" xr:uid="{00000000-0005-0000-0000-00006F480000}"/>
    <cellStyle name="Comma 2 48" xfId="19251" hidden="1" xr:uid="{00000000-0005-0000-0000-0000364B0000}"/>
    <cellStyle name="Comma 2 48" xfId="19502" hidden="1" xr:uid="{00000000-0005-0000-0000-0000314C0000}"/>
    <cellStyle name="Comma 2 48" xfId="19926" hidden="1" xr:uid="{00000000-0005-0000-0000-0000D94D0000}"/>
    <cellStyle name="Comma 2 48" xfId="20064" hidden="1" xr:uid="{00000000-0005-0000-0000-0000634E0000}"/>
    <cellStyle name="Comma 2 48" xfId="20284" hidden="1" xr:uid="{00000000-0005-0000-0000-00003F4F0000}"/>
    <cellStyle name="Comma 2 48" xfId="20992" hidden="1" xr:uid="{00000000-0005-0000-0000-000003520000}"/>
    <cellStyle name="Comma 2 48" xfId="21240" hidden="1" xr:uid="{00000000-0005-0000-0000-0000FB520000}"/>
    <cellStyle name="Comma 2 48" xfId="21660" hidden="1" xr:uid="{00000000-0005-0000-0000-00009F540000}"/>
    <cellStyle name="Comma 2 48" xfId="21798" hidden="1" xr:uid="{00000000-0005-0000-0000-000029550000}"/>
    <cellStyle name="Comma 2 48" xfId="22018" hidden="1" xr:uid="{00000000-0005-0000-0000-000005560000}"/>
    <cellStyle name="Comma 2 48" xfId="22720" hidden="1" xr:uid="{00000000-0005-0000-0000-0000C3580000}"/>
    <cellStyle name="Comma 2 48" xfId="22968" hidden="1" xr:uid="{00000000-0005-0000-0000-0000BB590000}"/>
    <cellStyle name="Comma 2 48" xfId="23384" hidden="1" xr:uid="{00000000-0005-0000-0000-00005B5B0000}"/>
    <cellStyle name="Comma 2 48" xfId="23522" hidden="1" xr:uid="{00000000-0005-0000-0000-0000E55B0000}"/>
    <cellStyle name="Comma 2 48" xfId="23742" hidden="1" xr:uid="{00000000-0005-0000-0000-0000C15C0000}"/>
    <cellStyle name="Comma 2 48" xfId="24438" hidden="1" xr:uid="{00000000-0005-0000-0000-0000795F0000}"/>
    <cellStyle name="Comma 2 48" xfId="24681" hidden="1" xr:uid="{00000000-0005-0000-0000-00006C600000}"/>
    <cellStyle name="Comma 2 48" xfId="25091" hidden="1" xr:uid="{00000000-0005-0000-0000-000006620000}"/>
    <cellStyle name="Comma 2 48" xfId="25229" hidden="1" xr:uid="{00000000-0005-0000-0000-000090620000}"/>
    <cellStyle name="Comma 2 48" xfId="25449" hidden="1" xr:uid="{00000000-0005-0000-0000-00006C630000}"/>
    <cellStyle name="Comma 2 48" xfId="26138" hidden="1" xr:uid="{00000000-0005-0000-0000-00001D660000}"/>
    <cellStyle name="Comma 2 48" xfId="26378" hidden="1" xr:uid="{00000000-0005-0000-0000-00000D670000}"/>
    <cellStyle name="Comma 2 48" xfId="26785" hidden="1" xr:uid="{00000000-0005-0000-0000-0000A4680000}"/>
    <cellStyle name="Comma 2 48" xfId="26923" hidden="1" xr:uid="{00000000-0005-0000-0000-00002E690000}"/>
    <cellStyle name="Comma 2 48" xfId="27143" hidden="1" xr:uid="{00000000-0005-0000-0000-00000A6A0000}"/>
    <cellStyle name="Comma 2 48" xfId="27819" hidden="1" xr:uid="{00000000-0005-0000-0000-0000AE6C0000}"/>
    <cellStyle name="Comma 2 48" xfId="28053" hidden="1" xr:uid="{00000000-0005-0000-0000-0000986D0000}"/>
    <cellStyle name="Comma 2 48" xfId="28446" hidden="1" xr:uid="{00000000-0005-0000-0000-0000216F0000}"/>
    <cellStyle name="Comma 2 48" xfId="28584" hidden="1" xr:uid="{00000000-0005-0000-0000-0000AB6F0000}"/>
    <cellStyle name="Comma 2 48" xfId="28804" hidden="1" xr:uid="{00000000-0005-0000-0000-000087700000}"/>
    <cellStyle name="Comma 2 48" xfId="29471" hidden="1" xr:uid="{00000000-0005-0000-0000-000022730000}"/>
    <cellStyle name="Comma 2 48" xfId="29699" hidden="1" xr:uid="{00000000-0005-0000-0000-000006740000}"/>
    <cellStyle name="Comma 2 48" xfId="30081" hidden="1" xr:uid="{00000000-0005-0000-0000-000084750000}"/>
    <cellStyle name="Comma 2 48" xfId="30219" hidden="1" xr:uid="{00000000-0005-0000-0000-00000E760000}"/>
    <cellStyle name="Comma 2 48" xfId="30439" hidden="1" xr:uid="{00000000-0005-0000-0000-0000EA760000}"/>
    <cellStyle name="Comma 2 48" xfId="31276" hidden="1" xr:uid="{00000000-0005-0000-0000-00002F7A0000}"/>
    <cellStyle name="Comma 2 48" xfId="31603" hidden="1" xr:uid="{00000000-0005-0000-0000-0000767B0000}"/>
    <cellStyle name="Comma 2 48" xfId="31732" hidden="1" xr:uid="{00000000-0005-0000-0000-0000F77B0000}"/>
    <cellStyle name="Comma 2 48" xfId="31950" hidden="1" xr:uid="{00000000-0005-0000-0000-0000D17C0000}"/>
    <cellStyle name="Comma 2 48" xfId="32612" hidden="1" xr:uid="{81E1EF56-5AF1-42D2-8DFD-902812343147}"/>
    <cellStyle name="Comma 2 48" xfId="33250" hidden="1" xr:uid="{44FAAB89-858A-45E8-B7E0-15373059D027}"/>
    <cellStyle name="Comma 2 48" xfId="33672" hidden="1" xr:uid="{1019BACB-6D18-4035-82E7-5CA4255FF967}"/>
    <cellStyle name="Comma 2 48" xfId="33803" hidden="1" xr:uid="{F6F33893-B014-4556-A4E6-28D5E37F03AD}"/>
    <cellStyle name="Comma 2 48" xfId="34022" hidden="1" xr:uid="{47C878C1-3A55-4925-84EF-48945E20B8A9}"/>
    <cellStyle name="Comma 2 48" xfId="36369" hidden="1" xr:uid="{80DB6952-FD76-44DF-BBE4-840A7C2EFB29}"/>
    <cellStyle name="Comma 2 48" xfId="37030" hidden="1" xr:uid="{9B96C026-2401-42A0-BB1A-F5CFC8D11132}"/>
    <cellStyle name="Comma 2 48" xfId="37455" hidden="1" xr:uid="{6F2A92A9-9824-4F16-A9E2-12521DDAB853}"/>
    <cellStyle name="Comma 2 48" xfId="37593" hidden="1" xr:uid="{1041A956-171B-44B6-B02D-D2A143156214}"/>
    <cellStyle name="Comma 2 48" xfId="37813" hidden="1" xr:uid="{10560181-008B-4235-A666-980C992AA9A5}"/>
    <cellStyle name="Comma 2 48" xfId="38588" hidden="1" xr:uid="{88F2C520-81ED-4736-82C2-F04BB57CA4F7}"/>
    <cellStyle name="Comma 2 48" xfId="38994" hidden="1" xr:uid="{73BFCFFE-BBF9-4844-AF95-F4391FD53D44}"/>
    <cellStyle name="Comma 2 48" xfId="39249" hidden="1" xr:uid="{F759F599-8F11-4C13-99B8-E6A6D1878528}"/>
    <cellStyle name="Comma 2 48" xfId="39674" hidden="1" xr:uid="{16A4AB8C-DF4D-428D-B048-7BCCEE453A89}"/>
    <cellStyle name="Comma 2 48" xfId="39812" hidden="1" xr:uid="{5D6C61EF-D407-47AC-A6A4-14469F508054}"/>
    <cellStyle name="Comma 2 48" xfId="40032" hidden="1" xr:uid="{E7960238-772C-4FF5-BBD1-06757DC55841}"/>
    <cellStyle name="Comma 2 48" xfId="40750" hidden="1" xr:uid="{1BCBF00A-6518-4726-9224-AF441B5CD5F6}"/>
    <cellStyle name="Comma 2 48" xfId="41005" hidden="1" xr:uid="{777F5727-E504-4265-B764-4D5BEB7CE882}"/>
    <cellStyle name="Comma 2 48" xfId="41430" hidden="1" xr:uid="{95355AB9-C59C-41B9-80E7-61DB30E6D7FF}"/>
    <cellStyle name="Comma 2 48" xfId="41568" hidden="1" xr:uid="{182442C3-CFE9-46BA-A8F9-B30B7BF84ACD}"/>
    <cellStyle name="Comma 2 48" xfId="41788" hidden="1" xr:uid="{AA1CAF72-D7BD-4A38-99F0-2E52C9A285A9}"/>
    <cellStyle name="Comma 2 48" xfId="42506" hidden="1" xr:uid="{C64AAF83-FF8A-49D9-A981-6B21C44BA35D}"/>
    <cellStyle name="Comma 2 48" xfId="42761" hidden="1" xr:uid="{CA8EB93E-73E8-4120-8F10-3FE51BB0ABCC}"/>
    <cellStyle name="Comma 2 48" xfId="43186" hidden="1" xr:uid="{D33E124E-D20D-4CA5-AB5C-B79FECD81981}"/>
    <cellStyle name="Comma 2 48" xfId="43324" hidden="1" xr:uid="{CB90E4FA-20BC-4B39-8D4D-A169A46FA6C9}"/>
    <cellStyle name="Comma 2 48" xfId="43544" hidden="1" xr:uid="{DF38913D-71E7-4EFF-AF7D-5918788E2E70}"/>
    <cellStyle name="Comma 2 48" xfId="44262" hidden="1" xr:uid="{B9C7F785-2E04-4DA6-9DDE-F34CC004D9A4}"/>
    <cellStyle name="Comma 2 48" xfId="44517" hidden="1" xr:uid="{99A24C60-85F8-43B1-B3DB-65BE165C679E}"/>
    <cellStyle name="Comma 2 48" xfId="44942" hidden="1" xr:uid="{CE13DD09-70D1-4D9A-A4AB-9EDB472DD1F8}"/>
    <cellStyle name="Comma 2 48" xfId="45080" hidden="1" xr:uid="{0A5E6F85-EDAF-4CAB-8185-E73948C929D1}"/>
    <cellStyle name="Comma 2 48" xfId="45300" hidden="1" xr:uid="{209AA698-EA26-40D9-B31C-62F833402FE2}"/>
    <cellStyle name="Comma 2 48" xfId="46018" hidden="1" xr:uid="{9A44FF6D-5126-4541-9374-0CB34E34216D}"/>
    <cellStyle name="Comma 2 48" xfId="46273" hidden="1" xr:uid="{B5867EFA-3DEB-47B2-8B22-B5975F664A51}"/>
    <cellStyle name="Comma 2 48" xfId="46698" hidden="1" xr:uid="{3A457DEA-312C-4C28-B203-667E68C96C8B}"/>
    <cellStyle name="Comma 2 48" xfId="46836" hidden="1" xr:uid="{358F3B32-CAA8-4AC0-97DC-A352CCE1E8CB}"/>
    <cellStyle name="Comma 2 48" xfId="47056" hidden="1" xr:uid="{CF07C555-852A-4C42-9E93-D7D0F16CCA2E}"/>
    <cellStyle name="Comma 2 48" xfId="47773" hidden="1" xr:uid="{92ECE5CE-5691-4B9A-8E3D-6824F6AE3A43}"/>
    <cellStyle name="Comma 2 48" xfId="48026" hidden="1" xr:uid="{AA5A2553-F992-45A3-A865-699564080689}"/>
    <cellStyle name="Comma 2 48" xfId="48451" hidden="1" xr:uid="{D7D7B687-747A-4F4A-B608-361A8E899C73}"/>
    <cellStyle name="Comma 2 48" xfId="48589" hidden="1" xr:uid="{63C1DE58-327D-42B5-9D58-2312457A92FB}"/>
    <cellStyle name="Comma 2 48" xfId="48809" hidden="1" xr:uid="{EE6E423A-17DC-4588-9D20-24F11397C03D}"/>
    <cellStyle name="Comma 2 48" xfId="49524" hidden="1" xr:uid="{DCAC1E82-FE1E-4CB7-AC39-755DF4DBDA77}"/>
    <cellStyle name="Comma 2 48" xfId="49776" hidden="1" xr:uid="{BBDB907A-A2ED-4E08-9EA6-0FB8735AB445}"/>
    <cellStyle name="Comma 2 48" xfId="50201" hidden="1" xr:uid="{459A6697-3281-45B6-909A-B4CD3057F4E9}"/>
    <cellStyle name="Comma 2 48" xfId="50339" hidden="1" xr:uid="{AA0ED0D3-5D3E-41BA-BA87-7B2D63C92F56}"/>
    <cellStyle name="Comma 2 48" xfId="50559" hidden="1" xr:uid="{ADD8A1CE-6485-4B18-9D22-488FF69C56B8}"/>
    <cellStyle name="Comma 2 48" xfId="51270" hidden="1" xr:uid="{BBA5D200-216E-48BA-B23E-950AE2412F36}"/>
    <cellStyle name="Comma 2 48" xfId="51521" hidden="1" xr:uid="{5EDAE187-FEC0-474E-A59C-736441EEAE90}"/>
    <cellStyle name="Comma 2 48" xfId="51945" hidden="1" xr:uid="{13BE3100-DCCD-4C48-9C46-9B8E30E76860}"/>
    <cellStyle name="Comma 2 48" xfId="52083" hidden="1" xr:uid="{3709E245-BF96-493E-B59E-506BD9A18A7F}"/>
    <cellStyle name="Comma 2 48" xfId="52303" hidden="1" xr:uid="{79B074C4-D085-4D0C-96A6-4A844BC5059D}"/>
    <cellStyle name="Comma 2 48" xfId="53011" hidden="1" xr:uid="{81FC9842-1203-4E3C-B265-35466F71A41A}"/>
    <cellStyle name="Comma 2 48" xfId="53259" hidden="1" xr:uid="{DCED54E3-6E2F-492C-AE73-7BC1310EDB81}"/>
    <cellStyle name="Comma 2 48" xfId="53679" hidden="1" xr:uid="{CD96CC40-4D2D-48BC-9F55-AD0F8494BCD6}"/>
    <cellStyle name="Comma 2 48" xfId="53817" hidden="1" xr:uid="{A03A6B60-30C0-4B02-B8A1-C6A5B55557F0}"/>
    <cellStyle name="Comma 2 48" xfId="54037" hidden="1" xr:uid="{13BE39F0-8BA1-46AF-9F5A-ECD523492EEB}"/>
    <cellStyle name="Comma 2 48" xfId="54739" hidden="1" xr:uid="{AB7CEF0F-D1BB-4522-A4F8-C138D38582F3}"/>
    <cellStyle name="Comma 2 48" xfId="54987" hidden="1" xr:uid="{B98F3BA0-A1F4-4A36-8743-7D68C310D99A}"/>
    <cellStyle name="Comma 2 48" xfId="55403" hidden="1" xr:uid="{72BC78BD-A137-42F3-8FEC-BB58237556F7}"/>
    <cellStyle name="Comma 2 48" xfId="55541" hidden="1" xr:uid="{FA5F8D7D-4142-44FE-AC54-6B90E10657C9}"/>
    <cellStyle name="Comma 2 48" xfId="55761" hidden="1" xr:uid="{8AB9A1D8-0D41-489F-A82F-EDA55EFA809E}"/>
    <cellStyle name="Comma 2 48" xfId="56457" hidden="1" xr:uid="{D6CACBD2-33ED-498A-9734-2E25DDB01492}"/>
    <cellStyle name="Comma 2 48" xfId="56700" hidden="1" xr:uid="{285DFE47-3BB1-425A-9407-5B42C80B4FCD}"/>
    <cellStyle name="Comma 2 48" xfId="57110" hidden="1" xr:uid="{A08528E3-F29A-45D1-99C2-8FB3A91A3424}"/>
    <cellStyle name="Comma 2 48" xfId="57248" hidden="1" xr:uid="{6DC3506A-2540-485A-A5CA-087FBD11EA9A}"/>
    <cellStyle name="Comma 2 48" xfId="57468" hidden="1" xr:uid="{59EE0932-4248-431A-939F-119488554D05}"/>
    <cellStyle name="Comma 2 48" xfId="58157" hidden="1" xr:uid="{955ECF65-157F-44AB-B6D7-7764F327315B}"/>
    <cellStyle name="Comma 2 48" xfId="58397" hidden="1" xr:uid="{57C30EE7-BFD1-48F5-A62C-834D8A0027E1}"/>
    <cellStyle name="Comma 2 48" xfId="58804" hidden="1" xr:uid="{3A99D7A7-419F-4363-829C-AB9DE9B4098D}"/>
    <cellStyle name="Comma 2 48" xfId="58942" hidden="1" xr:uid="{A5974FC1-0E5D-4A66-AAB4-FEB148747269}"/>
    <cellStyle name="Comma 2 48" xfId="59162" hidden="1" xr:uid="{25197345-BE77-4AFA-8326-3608690A3B47}"/>
    <cellStyle name="Comma 2 48" xfId="59838" hidden="1" xr:uid="{FCBFCEC8-9E70-4031-AC73-59240546420B}"/>
    <cellStyle name="Comma 2 48" xfId="60072" hidden="1" xr:uid="{036A7FBF-00DD-46FE-B674-532E68B3D430}"/>
    <cellStyle name="Comma 2 48" xfId="60465" hidden="1" xr:uid="{14B98A0D-077A-4540-8E7D-8D1B30A72BCE}"/>
    <cellStyle name="Comma 2 48" xfId="60603" hidden="1" xr:uid="{A4F300FB-1A25-490C-A78D-3FE1A40F1BA2}"/>
    <cellStyle name="Comma 2 48" xfId="60823" hidden="1" xr:uid="{4915F13D-BA3D-4A88-8ABE-EF0B680DF3DB}"/>
    <cellStyle name="Comma 2 48" xfId="61490" hidden="1" xr:uid="{905B467E-6C4C-421D-A636-7C204B4FD107}"/>
    <cellStyle name="Comma 2 48" xfId="61718" hidden="1" xr:uid="{1530B9A1-0E9B-4CFC-A86B-856DDBEA0C51}"/>
    <cellStyle name="Comma 2 48" xfId="62100" hidden="1" xr:uid="{8F1951A2-6283-4650-A99E-2520E2D1BED8}"/>
    <cellStyle name="Comma 2 48" xfId="62238" hidden="1" xr:uid="{56519935-93F7-488C-9A2F-E4455961D3B5}"/>
    <cellStyle name="Comma 2 48" xfId="62458" hidden="1" xr:uid="{3889D03C-7185-452A-AD2F-B2FFD7F7BBF6}"/>
    <cellStyle name="Comma 2 48" xfId="63295" hidden="1" xr:uid="{F96AC4A8-FBAD-4326-A510-E5AAB67BE9F6}"/>
    <cellStyle name="Comma 2 48" xfId="63622" hidden="1" xr:uid="{BE8315ED-F999-4AF3-8DB5-02F022BAB43D}"/>
    <cellStyle name="Comma 2 48" xfId="63751" hidden="1" xr:uid="{67775E92-7216-4AFF-8D5F-824985BCF1C6}"/>
    <cellStyle name="Comma 2 48" xfId="63969" hidden="1" xr:uid="{49EA36B3-6DEC-44A8-A13F-AA293E0F244A}"/>
    <cellStyle name="Comma 2 49" xfId="564" hidden="1" xr:uid="{00000000-0005-0000-0000-000037020000}"/>
    <cellStyle name="Comma 2 49" xfId="1219" hidden="1" xr:uid="{00000000-0005-0000-0000-0000C6040000}"/>
    <cellStyle name="Comma 2 49" xfId="1627" hidden="1" xr:uid="{00000000-0005-0000-0000-00005E060000}"/>
    <cellStyle name="Comma 2 49" xfId="1778" hidden="1" xr:uid="{00000000-0005-0000-0000-0000F5060000}"/>
    <cellStyle name="Comma 2 49" xfId="2030" hidden="1" xr:uid="{00000000-0005-0000-0000-0000F1070000}"/>
    <cellStyle name="Comma 2 49" xfId="4355" hidden="1" xr:uid="{00000000-0005-0000-0000-000006110000}"/>
    <cellStyle name="Comma 2 49" xfId="5016" hidden="1" xr:uid="{00000000-0005-0000-0000-00009B130000}"/>
    <cellStyle name="Comma 2 49" xfId="5424" hidden="1" xr:uid="{00000000-0005-0000-0000-000033150000}"/>
    <cellStyle name="Comma 2 49" xfId="5579" hidden="1" xr:uid="{00000000-0005-0000-0000-0000CE150000}"/>
    <cellStyle name="Comma 2 49" xfId="5832" hidden="1" xr:uid="{00000000-0005-0000-0000-0000CB160000}"/>
    <cellStyle name="Comma 2 49" xfId="6574" hidden="1" xr:uid="{00000000-0005-0000-0000-0000B1190000}"/>
    <cellStyle name="Comma 2 49" xfId="7051" hidden="1" xr:uid="{00000000-0005-0000-0000-00008E1B0000}"/>
    <cellStyle name="Comma 2 49" xfId="7235" hidden="1" xr:uid="{00000000-0005-0000-0000-0000461C0000}"/>
    <cellStyle name="Comma 2 49" xfId="7643" hidden="1" xr:uid="{00000000-0005-0000-0000-0000DE1D0000}"/>
    <cellStyle name="Comma 2 49" xfId="7798" hidden="1" xr:uid="{00000000-0005-0000-0000-0000791E0000}"/>
    <cellStyle name="Comma 2 49" xfId="8051" hidden="1" xr:uid="{00000000-0005-0000-0000-0000761F0000}"/>
    <cellStyle name="Comma 2 49" xfId="8807" hidden="1" xr:uid="{00000000-0005-0000-0000-00006A220000}"/>
    <cellStyle name="Comma 2 49" xfId="8991" hidden="1" xr:uid="{00000000-0005-0000-0000-000022230000}"/>
    <cellStyle name="Comma 2 49" xfId="9399" hidden="1" xr:uid="{00000000-0005-0000-0000-0000BA240000}"/>
    <cellStyle name="Comma 2 49" xfId="9554" hidden="1" xr:uid="{00000000-0005-0000-0000-000055250000}"/>
    <cellStyle name="Comma 2 49" xfId="9807" hidden="1" xr:uid="{00000000-0005-0000-0000-000052260000}"/>
    <cellStyle name="Comma 2 49" xfId="10563" hidden="1" xr:uid="{00000000-0005-0000-0000-000046290000}"/>
    <cellStyle name="Comma 2 49" xfId="10747" hidden="1" xr:uid="{00000000-0005-0000-0000-0000FE290000}"/>
    <cellStyle name="Comma 2 49" xfId="11155" hidden="1" xr:uid="{00000000-0005-0000-0000-0000962B0000}"/>
    <cellStyle name="Comma 2 49" xfId="11310" hidden="1" xr:uid="{00000000-0005-0000-0000-0000312C0000}"/>
    <cellStyle name="Comma 2 49" xfId="11563" hidden="1" xr:uid="{00000000-0005-0000-0000-00002E2D0000}"/>
    <cellStyle name="Comma 2 49" xfId="12319" hidden="1" xr:uid="{00000000-0005-0000-0000-000022300000}"/>
    <cellStyle name="Comma 2 49" xfId="12503" hidden="1" xr:uid="{00000000-0005-0000-0000-0000DA300000}"/>
    <cellStyle name="Comma 2 49" xfId="12911" hidden="1" xr:uid="{00000000-0005-0000-0000-000072320000}"/>
    <cellStyle name="Comma 2 49" xfId="13066" hidden="1" xr:uid="{00000000-0005-0000-0000-00000D330000}"/>
    <cellStyle name="Comma 2 49" xfId="13319" hidden="1" xr:uid="{00000000-0005-0000-0000-00000A340000}"/>
    <cellStyle name="Comma 2 49" xfId="14075" hidden="1" xr:uid="{00000000-0005-0000-0000-0000FE360000}"/>
    <cellStyle name="Comma 2 49" xfId="14259" hidden="1" xr:uid="{00000000-0005-0000-0000-0000B6370000}"/>
    <cellStyle name="Comma 2 49" xfId="14667" hidden="1" xr:uid="{00000000-0005-0000-0000-00004E390000}"/>
    <cellStyle name="Comma 2 49" xfId="14822" hidden="1" xr:uid="{00000000-0005-0000-0000-0000E9390000}"/>
    <cellStyle name="Comma 2 49" xfId="15075" hidden="1" xr:uid="{00000000-0005-0000-0000-0000E63A0000}"/>
    <cellStyle name="Comma 2 49" xfId="15828" hidden="1" xr:uid="{00000000-0005-0000-0000-0000D73D0000}"/>
    <cellStyle name="Comma 2 49" xfId="16012" hidden="1" xr:uid="{00000000-0005-0000-0000-00008F3E0000}"/>
    <cellStyle name="Comma 2 49" xfId="16420" hidden="1" xr:uid="{00000000-0005-0000-0000-000027400000}"/>
    <cellStyle name="Comma 2 49" xfId="16575" hidden="1" xr:uid="{00000000-0005-0000-0000-0000C2400000}"/>
    <cellStyle name="Comma 2 49" xfId="16828" hidden="1" xr:uid="{00000000-0005-0000-0000-0000BF410000}"/>
    <cellStyle name="Comma 2 49" xfId="17578" hidden="1" xr:uid="{00000000-0005-0000-0000-0000AD440000}"/>
    <cellStyle name="Comma 2 49" xfId="17762" hidden="1" xr:uid="{00000000-0005-0000-0000-000065450000}"/>
    <cellStyle name="Comma 2 49" xfId="18170" hidden="1" xr:uid="{00000000-0005-0000-0000-0000FD460000}"/>
    <cellStyle name="Comma 2 49" xfId="18325" hidden="1" xr:uid="{00000000-0005-0000-0000-000098470000}"/>
    <cellStyle name="Comma 2 49" xfId="18578" hidden="1" xr:uid="{00000000-0005-0000-0000-000095480000}"/>
    <cellStyle name="Comma 2 49" xfId="19324" hidden="1" xr:uid="{00000000-0005-0000-0000-00007F4B0000}"/>
    <cellStyle name="Comma 2 49" xfId="19507" hidden="1" xr:uid="{00000000-0005-0000-0000-0000364C0000}"/>
    <cellStyle name="Comma 2 49" xfId="19914" hidden="1" xr:uid="{00000000-0005-0000-0000-0000CD4D0000}"/>
    <cellStyle name="Comma 2 49" xfId="20069" hidden="1" xr:uid="{00000000-0005-0000-0000-0000684E0000}"/>
    <cellStyle name="Comma 2 49" xfId="20322" hidden="1" xr:uid="{00000000-0005-0000-0000-0000654F0000}"/>
    <cellStyle name="Comma 2 49" xfId="21062" hidden="1" xr:uid="{00000000-0005-0000-0000-000049520000}"/>
    <cellStyle name="Comma 2 49" xfId="21245" hidden="1" xr:uid="{00000000-0005-0000-0000-000000530000}"/>
    <cellStyle name="Comma 2 49" xfId="21648" hidden="1" xr:uid="{00000000-0005-0000-0000-000093540000}"/>
    <cellStyle name="Comma 2 49" xfId="21803" hidden="1" xr:uid="{00000000-0005-0000-0000-00002E550000}"/>
    <cellStyle name="Comma 2 49" xfId="22056" hidden="1" xr:uid="{00000000-0005-0000-0000-00002B560000}"/>
    <cellStyle name="Comma 2 49" xfId="22790" hidden="1" xr:uid="{00000000-0005-0000-0000-000009590000}"/>
    <cellStyle name="Comma 2 49" xfId="22973" hidden="1" xr:uid="{00000000-0005-0000-0000-0000C0590000}"/>
    <cellStyle name="Comma 2 49" xfId="23372" hidden="1" xr:uid="{00000000-0005-0000-0000-00004F5B0000}"/>
    <cellStyle name="Comma 2 49" xfId="23527" hidden="1" xr:uid="{00000000-0005-0000-0000-0000EA5B0000}"/>
    <cellStyle name="Comma 2 49" xfId="23780" hidden="1" xr:uid="{00000000-0005-0000-0000-0000E75C0000}"/>
    <cellStyle name="Comma 2 49" xfId="24505" hidden="1" xr:uid="{00000000-0005-0000-0000-0000BC5F0000}"/>
    <cellStyle name="Comma 2 49" xfId="24686" hidden="1" xr:uid="{00000000-0005-0000-0000-000071600000}"/>
    <cellStyle name="Comma 2 49" xfId="25079" hidden="1" xr:uid="{00000000-0005-0000-0000-0000FA610000}"/>
    <cellStyle name="Comma 2 49" xfId="25234" hidden="1" xr:uid="{00000000-0005-0000-0000-000095620000}"/>
    <cellStyle name="Comma 2 49" xfId="25487" hidden="1" xr:uid="{00000000-0005-0000-0000-000092630000}"/>
    <cellStyle name="Comma 2 49" xfId="26202" hidden="1" xr:uid="{00000000-0005-0000-0000-00005D660000}"/>
    <cellStyle name="Comma 2 49" xfId="26383" hidden="1" xr:uid="{00000000-0005-0000-0000-000012670000}"/>
    <cellStyle name="Comma 2 49" xfId="26773" hidden="1" xr:uid="{00000000-0005-0000-0000-000098680000}"/>
    <cellStyle name="Comma 2 49" xfId="26928" hidden="1" xr:uid="{00000000-0005-0000-0000-000033690000}"/>
    <cellStyle name="Comma 2 49" xfId="27181" hidden="1" xr:uid="{00000000-0005-0000-0000-0000306A0000}"/>
    <cellStyle name="Comma 2 49" xfId="27881" hidden="1" xr:uid="{00000000-0005-0000-0000-0000EC6C0000}"/>
    <cellStyle name="Comma 2 49" xfId="28058" hidden="1" xr:uid="{00000000-0005-0000-0000-00009D6D0000}"/>
    <cellStyle name="Comma 2 49" xfId="28434" hidden="1" xr:uid="{00000000-0005-0000-0000-0000156F0000}"/>
    <cellStyle name="Comma 2 49" xfId="28589" hidden="1" xr:uid="{00000000-0005-0000-0000-0000B06F0000}"/>
    <cellStyle name="Comma 2 49" xfId="28842" hidden="1" xr:uid="{00000000-0005-0000-0000-0000AD700000}"/>
    <cellStyle name="Comma 2 49" xfId="29528" hidden="1" xr:uid="{00000000-0005-0000-0000-00005B730000}"/>
    <cellStyle name="Comma 2 49" xfId="29704" hidden="1" xr:uid="{00000000-0005-0000-0000-00000B740000}"/>
    <cellStyle name="Comma 2 49" xfId="30069" hidden="1" xr:uid="{00000000-0005-0000-0000-000078750000}"/>
    <cellStyle name="Comma 2 49" xfId="30224" hidden="1" xr:uid="{00000000-0005-0000-0000-000013760000}"/>
    <cellStyle name="Comma 2 49" xfId="30477" hidden="1" xr:uid="{00000000-0005-0000-0000-000010770000}"/>
    <cellStyle name="Comma 2 49" xfId="31281" hidden="1" xr:uid="{00000000-0005-0000-0000-0000347A0000}"/>
    <cellStyle name="Comma 2 49" xfId="31591" hidden="1" xr:uid="{00000000-0005-0000-0000-00006A7B0000}"/>
    <cellStyle name="Comma 2 49" xfId="31737" hidden="1" xr:uid="{00000000-0005-0000-0000-0000FC7B0000}"/>
    <cellStyle name="Comma 2 49" xfId="31988" hidden="1" xr:uid="{00000000-0005-0000-0000-0000F77C0000}"/>
    <cellStyle name="Comma 2 49" xfId="32617" hidden="1" xr:uid="{FE436986-924F-45B7-B869-9D59EE1258D8}"/>
    <cellStyle name="Comma 2 49" xfId="33255" hidden="1" xr:uid="{4A3E7E55-992D-44DF-AF27-FE38B5705253}"/>
    <cellStyle name="Comma 2 49" xfId="33660" hidden="1" xr:uid="{62B0CFA6-DF2D-4E4A-A1C1-5894B6C8F04F}"/>
    <cellStyle name="Comma 2 49" xfId="33808" hidden="1" xr:uid="{71A7701C-F866-49FC-8156-B9EE1BEFF379}"/>
    <cellStyle name="Comma 2 49" xfId="34060" hidden="1" xr:uid="{64B64EAE-F0BB-4569-B2CB-04215D833EE4}"/>
    <cellStyle name="Comma 2 49" xfId="36374" hidden="1" xr:uid="{2FA6A0DB-49DA-4E6F-916B-24BEEFE6AD70}"/>
    <cellStyle name="Comma 2 49" xfId="37035" hidden="1" xr:uid="{FA238219-C6FE-4238-9821-1FE49B7782BD}"/>
    <cellStyle name="Comma 2 49" xfId="37443" hidden="1" xr:uid="{224F5D0D-7873-454E-BEBF-60EC6DC7730D}"/>
    <cellStyle name="Comma 2 49" xfId="37598" hidden="1" xr:uid="{4871DFE7-1D7B-4EA7-8741-CAD784FEF79C}"/>
    <cellStyle name="Comma 2 49" xfId="37851" hidden="1" xr:uid="{AA7EFEF5-536F-46D7-9C21-6450A06975A3}"/>
    <cellStyle name="Comma 2 49" xfId="38593" hidden="1" xr:uid="{13F1113F-E1FC-4BCB-A59D-9A637DB6B73A}"/>
    <cellStyle name="Comma 2 49" xfId="39070" hidden="1" xr:uid="{35F7E5ED-1DB2-4FC1-AF76-7B54D0881065}"/>
    <cellStyle name="Comma 2 49" xfId="39254" hidden="1" xr:uid="{C9A57DAB-4371-4B5E-BC9B-9204CEED9CE1}"/>
    <cellStyle name="Comma 2 49" xfId="39662" hidden="1" xr:uid="{530F464C-24BC-4EFA-85C4-54611981AC73}"/>
    <cellStyle name="Comma 2 49" xfId="39817" hidden="1" xr:uid="{C7407FCC-46B0-4673-8ECA-96CE1487200E}"/>
    <cellStyle name="Comma 2 49" xfId="40070" hidden="1" xr:uid="{67880B5E-EE86-47EE-B64A-22898F748498}"/>
    <cellStyle name="Comma 2 49" xfId="40826" hidden="1" xr:uid="{6A72CBC8-1C73-4A75-AC29-E09F7B3891F9}"/>
    <cellStyle name="Comma 2 49" xfId="41010" hidden="1" xr:uid="{D6EFBDD2-24A6-4D75-9417-4FD611DE3692}"/>
    <cellStyle name="Comma 2 49" xfId="41418" hidden="1" xr:uid="{F001CA68-C065-45AE-8A0B-1C17F91E016A}"/>
    <cellStyle name="Comma 2 49" xfId="41573" hidden="1" xr:uid="{ECDD8BF2-E54A-4707-B58B-01B49AE69E4A}"/>
    <cellStyle name="Comma 2 49" xfId="41826" hidden="1" xr:uid="{316BC313-A5B2-4D77-A5A9-D6FC99DC60DC}"/>
    <cellStyle name="Comma 2 49" xfId="42582" hidden="1" xr:uid="{A3C91E5E-5578-41C9-8C4E-501A3B5CAFC4}"/>
    <cellStyle name="Comma 2 49" xfId="42766" hidden="1" xr:uid="{BA55F2C6-C26B-4463-AAFE-4FA8F45D3A02}"/>
    <cellStyle name="Comma 2 49" xfId="43174" hidden="1" xr:uid="{CF319818-4483-455F-9D3E-A31D930894DD}"/>
    <cellStyle name="Comma 2 49" xfId="43329" hidden="1" xr:uid="{547A0256-D062-4123-937D-C430F6700433}"/>
    <cellStyle name="Comma 2 49" xfId="43582" hidden="1" xr:uid="{A3330F19-E5B0-46F8-B2F4-E4336DC6A265}"/>
    <cellStyle name="Comma 2 49" xfId="44338" hidden="1" xr:uid="{F0804097-8152-48BF-87F0-CBC029D92D0C}"/>
    <cellStyle name="Comma 2 49" xfId="44522" hidden="1" xr:uid="{1FF03BBC-5A8F-4D6D-9551-25FDFA78BB1B}"/>
    <cellStyle name="Comma 2 49" xfId="44930" hidden="1" xr:uid="{30B9CBAD-DCBF-4B38-B7F7-262CADDB8433}"/>
    <cellStyle name="Comma 2 49" xfId="45085" hidden="1" xr:uid="{4346F205-8353-4A92-AC76-DFF1B92AF814}"/>
    <cellStyle name="Comma 2 49" xfId="45338" hidden="1" xr:uid="{6FDEBBA1-142D-4B6D-9C0C-86C02B87A288}"/>
    <cellStyle name="Comma 2 49" xfId="46094" hidden="1" xr:uid="{913E3114-2438-4FAF-8F11-D40C483049E7}"/>
    <cellStyle name="Comma 2 49" xfId="46278" hidden="1" xr:uid="{A6C79BD5-12CD-4671-8E65-574888319F7B}"/>
    <cellStyle name="Comma 2 49" xfId="46686" hidden="1" xr:uid="{7FB8E58B-6BFE-4EFA-B11A-10B2450C2804}"/>
    <cellStyle name="Comma 2 49" xfId="46841" hidden="1" xr:uid="{376B3613-F160-40B1-8CFA-6B7C208E953D}"/>
    <cellStyle name="Comma 2 49" xfId="47094" hidden="1" xr:uid="{53FEEDE3-0ECA-4AC5-BBFC-CD1D7BD2240C}"/>
    <cellStyle name="Comma 2 49" xfId="47847" hidden="1" xr:uid="{3218C65B-5F87-42B0-9655-9B7C62AA323D}"/>
    <cellStyle name="Comma 2 49" xfId="48031" hidden="1" xr:uid="{E0A644CF-A37F-4AC7-8F31-45C1D90E384E}"/>
    <cellStyle name="Comma 2 49" xfId="48439" hidden="1" xr:uid="{EE3B34EA-CC11-4C80-9D41-E4A9F27DF302}"/>
    <cellStyle name="Comma 2 49" xfId="48594" hidden="1" xr:uid="{FBA93B14-4701-44F5-89EE-E0A1656F9016}"/>
    <cellStyle name="Comma 2 49" xfId="48847" hidden="1" xr:uid="{B325BB55-2083-410F-8CA6-92B0A59FE368}"/>
    <cellStyle name="Comma 2 49" xfId="49597" hidden="1" xr:uid="{7EC868D4-14DD-4598-9B23-EA08E1342961}"/>
    <cellStyle name="Comma 2 49" xfId="49781" hidden="1" xr:uid="{4C8DF37F-CCF4-420A-8E79-CA4CF614A13C}"/>
    <cellStyle name="Comma 2 49" xfId="50189" hidden="1" xr:uid="{683E7004-F231-4990-826E-E8395D59D8BA}"/>
    <cellStyle name="Comma 2 49" xfId="50344" hidden="1" xr:uid="{ED68B003-6181-4480-BA7A-5E990EBE7D46}"/>
    <cellStyle name="Comma 2 49" xfId="50597" hidden="1" xr:uid="{510E4504-1518-493C-8997-9E7E0F4562A8}"/>
    <cellStyle name="Comma 2 49" xfId="51343" hidden="1" xr:uid="{709898E9-3419-442E-A009-C40C6C75AD70}"/>
    <cellStyle name="Comma 2 49" xfId="51526" hidden="1" xr:uid="{A072B423-8181-4E39-B2A1-1D3176FACC5E}"/>
    <cellStyle name="Comma 2 49" xfId="51933" hidden="1" xr:uid="{8BCFD8DB-8095-4473-9D60-DD5C7142AF00}"/>
    <cellStyle name="Comma 2 49" xfId="52088" hidden="1" xr:uid="{4C701860-09C9-4C69-A1CA-7BDD60AAFBAE}"/>
    <cellStyle name="Comma 2 49" xfId="52341" hidden="1" xr:uid="{115D764E-D7D7-4550-B2D4-2478C2881079}"/>
    <cellStyle name="Comma 2 49" xfId="53081" hidden="1" xr:uid="{75A4249A-3C1C-451A-A643-2FC2509A339F}"/>
    <cellStyle name="Comma 2 49" xfId="53264" hidden="1" xr:uid="{FB6502F6-D408-41AB-9E34-CE0E4F55F4FD}"/>
    <cellStyle name="Comma 2 49" xfId="53667" hidden="1" xr:uid="{DCCA1FCF-F133-4BBB-A36D-1EA0D8345709}"/>
    <cellStyle name="Comma 2 49" xfId="53822" hidden="1" xr:uid="{088865EE-D405-408A-BCD1-45FA93015BBB}"/>
    <cellStyle name="Comma 2 49" xfId="54075" hidden="1" xr:uid="{3239B44E-F595-4C1F-8D9A-AA0A5FE93BCA}"/>
    <cellStyle name="Comma 2 49" xfId="54809" hidden="1" xr:uid="{A90C42DB-AAD3-4BA2-9158-11258ED9ADC7}"/>
    <cellStyle name="Comma 2 49" xfId="54992" hidden="1" xr:uid="{76EE5ABE-7471-432A-BB41-81A3942FB26B}"/>
    <cellStyle name="Comma 2 49" xfId="55391" hidden="1" xr:uid="{36949193-D0CC-4E7F-BCF5-3F0C92B61341}"/>
    <cellStyle name="Comma 2 49" xfId="55546" hidden="1" xr:uid="{CC5D3322-0A9B-4EDB-A6F0-5BC99D38F508}"/>
    <cellStyle name="Comma 2 49" xfId="55799" hidden="1" xr:uid="{BDD80C14-E612-449A-8AA4-181D626A0EEC}"/>
    <cellStyle name="Comma 2 49" xfId="56524" hidden="1" xr:uid="{E7DCA670-D421-4824-96F9-8D63C6A7CF5C}"/>
    <cellStyle name="Comma 2 49" xfId="56705" hidden="1" xr:uid="{B4840AED-4750-4C3A-BAAD-F8E71222345D}"/>
    <cellStyle name="Comma 2 49" xfId="57098" hidden="1" xr:uid="{1869C229-55EA-4A4B-A7DF-E0B9F4071D1A}"/>
    <cellStyle name="Comma 2 49" xfId="57253" hidden="1" xr:uid="{28517DB4-03FC-44F9-92C5-9060816F4BC6}"/>
    <cellStyle name="Comma 2 49" xfId="57506" hidden="1" xr:uid="{EA8CFA5C-AD57-49C8-90C0-125FF4AA5CA9}"/>
    <cellStyle name="Comma 2 49" xfId="58221" hidden="1" xr:uid="{E1746ADA-F2FD-4403-9B55-AF3A83150D3F}"/>
    <cellStyle name="Comma 2 49" xfId="58402" hidden="1" xr:uid="{0754ABA8-149B-4090-A58B-645F17AA05F8}"/>
    <cellStyle name="Comma 2 49" xfId="58792" hidden="1" xr:uid="{E6E8D126-2F0C-4CFC-A2E9-146A5BA0C96C}"/>
    <cellStyle name="Comma 2 49" xfId="58947" hidden="1" xr:uid="{0DE2CD19-CA82-4F5C-B06F-E78A1C139633}"/>
    <cellStyle name="Comma 2 49" xfId="59200" hidden="1" xr:uid="{3D5EE513-C667-4BA3-BE0F-C563555CFD6E}"/>
    <cellStyle name="Comma 2 49" xfId="59900" hidden="1" xr:uid="{6FB4384F-449E-48E3-A2F8-564F55F2B429}"/>
    <cellStyle name="Comma 2 49" xfId="60077" hidden="1" xr:uid="{C2090292-4AE6-4954-AA8A-4998315828D3}"/>
    <cellStyle name="Comma 2 49" xfId="60453" hidden="1" xr:uid="{850DA46B-8EBB-4202-9B08-8821B37D9593}"/>
    <cellStyle name="Comma 2 49" xfId="60608" hidden="1" xr:uid="{8C413856-4992-4BFF-B25B-1AD9A303E194}"/>
    <cellStyle name="Comma 2 49" xfId="60861" hidden="1" xr:uid="{D7D4C631-72F3-4BFA-A12E-4D55C0B943EC}"/>
    <cellStyle name="Comma 2 49" xfId="61547" hidden="1" xr:uid="{BAFACA68-A906-4045-82C6-59ACDA9D2410}"/>
    <cellStyle name="Comma 2 49" xfId="61723" hidden="1" xr:uid="{85004969-9AF7-4103-9FDB-20D04C9236A5}"/>
    <cellStyle name="Comma 2 49" xfId="62088" hidden="1" xr:uid="{2A222889-4ECC-4F2C-82EE-30D83A22E294}"/>
    <cellStyle name="Comma 2 49" xfId="62243" hidden="1" xr:uid="{ED1CDBB3-5112-41A7-8BC7-87ED2F62CCFD}"/>
    <cellStyle name="Comma 2 49" xfId="62496" hidden="1" xr:uid="{16F586C4-2B53-4A58-878A-7D428962F079}"/>
    <cellStyle name="Comma 2 49" xfId="63300" hidden="1" xr:uid="{A324C64A-604A-46B1-AFF3-7274FC1866A4}"/>
    <cellStyle name="Comma 2 49" xfId="63610" hidden="1" xr:uid="{7FD8310D-A5A8-433D-9F2C-102EAF7509EF}"/>
    <cellStyle name="Comma 2 49" xfId="63756" hidden="1" xr:uid="{1A949727-07F1-4258-B4FE-F682153D75DC}"/>
    <cellStyle name="Comma 2 49" xfId="64007" hidden="1" xr:uid="{11A2237B-B234-4D22-95C9-EC5F4DAE148B}"/>
    <cellStyle name="Comma 2 5" xfId="381" hidden="1" xr:uid="{00000000-0005-0000-0000-000080010000}"/>
    <cellStyle name="Comma 2 5" xfId="1040" hidden="1" xr:uid="{00000000-0005-0000-0000-000013040000}"/>
    <cellStyle name="Comma 2 5" xfId="1600" hidden="1" xr:uid="{00000000-0005-0000-0000-000043060000}"/>
    <cellStyle name="Comma 2 5" xfId="2072" hidden="1" xr:uid="{00000000-0005-0000-0000-00001B080000}"/>
    <cellStyle name="Comma 2 5" xfId="2345" hidden="1" xr:uid="{00000000-0005-0000-0000-00002C090000}"/>
    <cellStyle name="Comma 2 5" xfId="4055" hidden="1" xr:uid="{00000000-0005-0000-0000-0000DA0F0000}"/>
    <cellStyle name="Comma 2 5" xfId="4172" hidden="1" xr:uid="{00000000-0005-0000-0000-00004F100000}"/>
    <cellStyle name="Comma 2 5" xfId="4833" hidden="1" xr:uid="{00000000-0005-0000-0000-0000E4120000}"/>
    <cellStyle name="Comma 2 5" xfId="5397" hidden="1" xr:uid="{00000000-0005-0000-0000-000018150000}"/>
    <cellStyle name="Comma 2 5" xfId="5874" hidden="1" xr:uid="{00000000-0005-0000-0000-0000F5160000}"/>
    <cellStyle name="Comma 2 5" xfId="6147" hidden="1" xr:uid="{00000000-0005-0000-0000-000006180000}"/>
    <cellStyle name="Comma 2 5" xfId="6954" hidden="1" xr:uid="{00000000-0005-0000-0000-00002D1B0000}"/>
    <cellStyle name="Comma 2 5" xfId="7052" hidden="1" xr:uid="{00000000-0005-0000-0000-00008F1B0000}"/>
    <cellStyle name="Comma 2 5" xfId="7616" hidden="1" xr:uid="{00000000-0005-0000-0000-0000C31D0000}"/>
    <cellStyle name="Comma 2 5" xfId="8093" hidden="1" xr:uid="{00000000-0005-0000-0000-0000A01F0000}"/>
    <cellStyle name="Comma 2 5" xfId="8366" hidden="1" xr:uid="{00000000-0005-0000-0000-0000B1200000}"/>
    <cellStyle name="Comma 2 5" xfId="8710" hidden="1" xr:uid="{00000000-0005-0000-0000-000009220000}"/>
    <cellStyle name="Comma 2 5" xfId="8808" hidden="1" xr:uid="{00000000-0005-0000-0000-00006B220000}"/>
    <cellStyle name="Comma 2 5" xfId="9372" hidden="1" xr:uid="{00000000-0005-0000-0000-00009F240000}"/>
    <cellStyle name="Comma 2 5" xfId="9849" hidden="1" xr:uid="{00000000-0005-0000-0000-00007C260000}"/>
    <cellStyle name="Comma 2 5" xfId="10122" hidden="1" xr:uid="{00000000-0005-0000-0000-00008D270000}"/>
    <cellStyle name="Comma 2 5" xfId="10466" hidden="1" xr:uid="{00000000-0005-0000-0000-0000E5280000}"/>
    <cellStyle name="Comma 2 5" xfId="10564" hidden="1" xr:uid="{00000000-0005-0000-0000-000047290000}"/>
    <cellStyle name="Comma 2 5" xfId="11128" hidden="1" xr:uid="{00000000-0005-0000-0000-00007B2B0000}"/>
    <cellStyle name="Comma 2 5" xfId="11605" hidden="1" xr:uid="{00000000-0005-0000-0000-0000582D0000}"/>
    <cellStyle name="Comma 2 5" xfId="11878" hidden="1" xr:uid="{00000000-0005-0000-0000-0000692E0000}"/>
    <cellStyle name="Comma 2 5" xfId="12222" hidden="1" xr:uid="{00000000-0005-0000-0000-0000C12F0000}"/>
    <cellStyle name="Comma 2 5" xfId="12320" hidden="1" xr:uid="{00000000-0005-0000-0000-000023300000}"/>
    <cellStyle name="Comma 2 5" xfId="12884" hidden="1" xr:uid="{00000000-0005-0000-0000-000057320000}"/>
    <cellStyle name="Comma 2 5" xfId="13361" hidden="1" xr:uid="{00000000-0005-0000-0000-000034340000}"/>
    <cellStyle name="Comma 2 5" xfId="13634" hidden="1" xr:uid="{00000000-0005-0000-0000-000045350000}"/>
    <cellStyle name="Comma 2 5" xfId="13978" hidden="1" xr:uid="{00000000-0005-0000-0000-00009D360000}"/>
    <cellStyle name="Comma 2 5" xfId="14076" hidden="1" xr:uid="{00000000-0005-0000-0000-0000FF360000}"/>
    <cellStyle name="Comma 2 5" xfId="14640" hidden="1" xr:uid="{00000000-0005-0000-0000-000033390000}"/>
    <cellStyle name="Comma 2 5" xfId="15117" hidden="1" xr:uid="{00000000-0005-0000-0000-0000103B0000}"/>
    <cellStyle name="Comma 2 5" xfId="15390" hidden="1" xr:uid="{00000000-0005-0000-0000-0000213C0000}"/>
    <cellStyle name="Comma 2 5" xfId="15734" hidden="1" xr:uid="{00000000-0005-0000-0000-0000793D0000}"/>
    <cellStyle name="Comma 2 5" xfId="15829" hidden="1" xr:uid="{00000000-0005-0000-0000-0000D83D0000}"/>
    <cellStyle name="Comma 2 5" xfId="16393" hidden="1" xr:uid="{00000000-0005-0000-0000-00000C400000}"/>
    <cellStyle name="Comma 2 5" xfId="16870" hidden="1" xr:uid="{00000000-0005-0000-0000-0000E9410000}"/>
    <cellStyle name="Comma 2 5" xfId="17143" hidden="1" xr:uid="{00000000-0005-0000-0000-0000FA420000}"/>
    <cellStyle name="Comma 2 5" xfId="17486" hidden="1" xr:uid="{00000000-0005-0000-0000-000051440000}"/>
    <cellStyle name="Comma 2 5" xfId="17579" hidden="1" xr:uid="{00000000-0005-0000-0000-0000AE440000}"/>
    <cellStyle name="Comma 2 5" xfId="18143" hidden="1" xr:uid="{00000000-0005-0000-0000-0000E2460000}"/>
    <cellStyle name="Comma 2 5" xfId="18620" hidden="1" xr:uid="{00000000-0005-0000-0000-0000BF480000}"/>
    <cellStyle name="Comma 2 5" xfId="18893" hidden="1" xr:uid="{00000000-0005-0000-0000-0000D0490000}"/>
    <cellStyle name="Comma 2 5" xfId="19235" hidden="1" xr:uid="{00000000-0005-0000-0000-0000264B0000}"/>
    <cellStyle name="Comma 2 5" xfId="19325" hidden="1" xr:uid="{00000000-0005-0000-0000-0000804B0000}"/>
    <cellStyle name="Comma 2 5" xfId="19887" hidden="1" xr:uid="{00000000-0005-0000-0000-0000B24D0000}"/>
    <cellStyle name="Comma 2 5" xfId="20364" hidden="1" xr:uid="{00000000-0005-0000-0000-00008F4F0000}"/>
    <cellStyle name="Comma 2 5" xfId="20637" hidden="1" xr:uid="{00000000-0005-0000-0000-0000A0500000}"/>
    <cellStyle name="Comma 2 5" xfId="20977" hidden="1" xr:uid="{00000000-0005-0000-0000-0000F4510000}"/>
    <cellStyle name="Comma 2 5" xfId="21063" hidden="1" xr:uid="{00000000-0005-0000-0000-00004A520000}"/>
    <cellStyle name="Comma 2 5" xfId="21621" hidden="1" xr:uid="{00000000-0005-0000-0000-000078540000}"/>
    <cellStyle name="Comma 2 5" xfId="22098" hidden="1" xr:uid="{00000000-0005-0000-0000-000055560000}"/>
    <cellStyle name="Comma 2 5" xfId="22371" hidden="1" xr:uid="{00000000-0005-0000-0000-000066570000}"/>
    <cellStyle name="Comma 2 5" xfId="22707" hidden="1" xr:uid="{00000000-0005-0000-0000-0000B6580000}"/>
    <cellStyle name="Comma 2 5" xfId="22791" hidden="1" xr:uid="{00000000-0005-0000-0000-00000A590000}"/>
    <cellStyle name="Comma 2 5" xfId="23345" hidden="1" xr:uid="{00000000-0005-0000-0000-0000345B0000}"/>
    <cellStyle name="Comma 2 5" xfId="23822" hidden="1" xr:uid="{00000000-0005-0000-0000-0000115D0000}"/>
    <cellStyle name="Comma 2 5" xfId="24095" hidden="1" xr:uid="{00000000-0005-0000-0000-0000225E0000}"/>
    <cellStyle name="Comma 2 5" xfId="24430" hidden="1" xr:uid="{00000000-0005-0000-0000-0000715F0000}"/>
    <cellStyle name="Comma 2 5" xfId="24506" hidden="1" xr:uid="{00000000-0005-0000-0000-0000BD5F0000}"/>
    <cellStyle name="Comma 2 5" xfId="25053" hidden="1" xr:uid="{00000000-0005-0000-0000-0000E0610000}"/>
    <cellStyle name="Comma 2 5" xfId="25529" hidden="1" xr:uid="{00000000-0005-0000-0000-0000BC630000}"/>
    <cellStyle name="Comma 2 5" xfId="25802" hidden="1" xr:uid="{00000000-0005-0000-0000-0000CD640000}"/>
    <cellStyle name="Comma 2 5" xfId="26132" hidden="1" xr:uid="{00000000-0005-0000-0000-000017660000}"/>
    <cellStyle name="Comma 2 5" xfId="26203" hidden="1" xr:uid="{00000000-0005-0000-0000-00005E660000}"/>
    <cellStyle name="Comma 2 5" xfId="26747" hidden="1" xr:uid="{00000000-0005-0000-0000-00007E680000}"/>
    <cellStyle name="Comma 2 5" xfId="27223" hidden="1" xr:uid="{00000000-0005-0000-0000-00005A6A0000}"/>
    <cellStyle name="Comma 2 5" xfId="27496" hidden="1" xr:uid="{00000000-0005-0000-0000-00006B6B0000}"/>
    <cellStyle name="Comma 2 5" xfId="27815" hidden="1" xr:uid="{00000000-0005-0000-0000-0000AA6C0000}"/>
    <cellStyle name="Comma 2 5" xfId="27882" hidden="1" xr:uid="{00000000-0005-0000-0000-0000ED6C0000}"/>
    <cellStyle name="Comma 2 5" xfId="28409" hidden="1" xr:uid="{00000000-0005-0000-0000-0000FC6E0000}"/>
    <cellStyle name="Comma 2 5" xfId="28884" hidden="1" xr:uid="{00000000-0005-0000-0000-0000D7700000}"/>
    <cellStyle name="Comma 2 5" xfId="29157" hidden="1" xr:uid="{00000000-0005-0000-0000-0000E8710000}"/>
    <cellStyle name="Comma 2 5" xfId="29469" hidden="1" xr:uid="{00000000-0005-0000-0000-000020730000}"/>
    <cellStyle name="Comma 2 5" xfId="29529" hidden="1" xr:uid="{00000000-0005-0000-0000-00005C730000}"/>
    <cellStyle name="Comma 2 5" xfId="30044" hidden="1" xr:uid="{00000000-0005-0000-0000-00005F750000}"/>
    <cellStyle name="Comma 2 5" xfId="30519" hidden="1" xr:uid="{00000000-0005-0000-0000-00003A770000}"/>
    <cellStyle name="Comma 2 5" xfId="30792" hidden="1" xr:uid="{00000000-0005-0000-0000-00004B780000}"/>
    <cellStyle name="Comma 2 5" xfId="31120" hidden="1" xr:uid="{00000000-0005-0000-0000-000093790000}"/>
    <cellStyle name="Comma 2 5" xfId="31566" hidden="1" xr:uid="{00000000-0005-0000-0000-0000517B0000}"/>
    <cellStyle name="Comma 2 5" xfId="32020" hidden="1" xr:uid="{00000000-0005-0000-0000-0000177D0000}"/>
    <cellStyle name="Comma 2 5" xfId="32029" hidden="1" xr:uid="{00000000-0005-0000-0000-0000207D0000}"/>
    <cellStyle name="Comma 2 5" xfId="32031" hidden="1" xr:uid="{00000000-0005-0000-0000-0000227D0000}"/>
    <cellStyle name="Comma 2 5" xfId="32435" hidden="1" xr:uid="{177F2BA2-9B19-4883-8C28-A8793CE5DD08}"/>
    <cellStyle name="Comma 2 5" xfId="33076" hidden="1" xr:uid="{002691DA-FA33-43B6-9418-5E2ADED187EB}"/>
    <cellStyle name="Comma 2 5" xfId="33633" hidden="1" xr:uid="{47706CED-2359-4C9C-A111-3C21E6A46ECB}"/>
    <cellStyle name="Comma 2 5" xfId="34102" hidden="1" xr:uid="{40E59A09-E1F4-41F5-BA1C-CE7C77E9B2EC}"/>
    <cellStyle name="Comma 2 5" xfId="34375" hidden="1" xr:uid="{F252D19D-1342-4473-9BEB-9F6FBEBAF5DA}"/>
    <cellStyle name="Comma 2 5" xfId="36074" hidden="1" xr:uid="{76B53AE7-94DE-496D-A1E6-3A786807DCC7}"/>
    <cellStyle name="Comma 2 5" xfId="36191" hidden="1" xr:uid="{807B47A5-8680-403A-A6EF-9095D197B4D6}"/>
    <cellStyle name="Comma 2 5" xfId="36852" hidden="1" xr:uid="{E4DC9438-8156-40D9-A9A2-FE009F3C48D9}"/>
    <cellStyle name="Comma 2 5" xfId="37416" hidden="1" xr:uid="{DC58989A-4DFB-4956-A520-201BAE03F91B}"/>
    <cellStyle name="Comma 2 5" xfId="37893" hidden="1" xr:uid="{5BB9E149-8FCB-4E7F-8840-644AB2C61B4A}"/>
    <cellStyle name="Comma 2 5" xfId="38166" hidden="1" xr:uid="{3704E776-8EF7-4CB3-BC77-A6921D2CBC9A}"/>
    <cellStyle name="Comma 2 5" xfId="38973" hidden="1" xr:uid="{5913ED69-64D1-4F3B-8B42-7A7F2A90D576}"/>
    <cellStyle name="Comma 2 5" xfId="39071" hidden="1" xr:uid="{15D98C1E-07D6-464A-BCD0-55AC9F59292D}"/>
    <cellStyle name="Comma 2 5" xfId="39635" hidden="1" xr:uid="{CC2325DB-3B70-42A9-9D19-C57AA3A12ABB}"/>
    <cellStyle name="Comma 2 5" xfId="40112" hidden="1" xr:uid="{B5033117-B2A3-4543-B31F-60C74121601A}"/>
    <cellStyle name="Comma 2 5" xfId="40385" hidden="1" xr:uid="{8F0B3168-7668-4B02-AD31-BA30A5AC15C6}"/>
    <cellStyle name="Comma 2 5" xfId="40729" hidden="1" xr:uid="{991BBCF9-9730-4FB9-8D13-9EBF0C5E7E3D}"/>
    <cellStyle name="Comma 2 5" xfId="40827" hidden="1" xr:uid="{2B741FF3-90CA-4C8A-A434-ABE4D2DD91F4}"/>
    <cellStyle name="Comma 2 5" xfId="41391" hidden="1" xr:uid="{C2219B25-EB13-4F68-ABAD-DC7DEF86F5C0}"/>
    <cellStyle name="Comma 2 5" xfId="41868" hidden="1" xr:uid="{D987510F-A10C-4D62-9517-831E0E407EAA}"/>
    <cellStyle name="Comma 2 5" xfId="42141" hidden="1" xr:uid="{27BDC916-3573-4DB7-AB01-427063E9309D}"/>
    <cellStyle name="Comma 2 5" xfId="42485" hidden="1" xr:uid="{3DA59A82-7FE2-41EE-8F04-481CE2EE8C15}"/>
    <cellStyle name="Comma 2 5" xfId="42583" hidden="1" xr:uid="{0A29CE65-AD98-4715-8C46-BE96B45C1D5B}"/>
    <cellStyle name="Comma 2 5" xfId="43147" hidden="1" xr:uid="{5196E9ED-84D4-4E1F-99FF-907E5E368FAF}"/>
    <cellStyle name="Comma 2 5" xfId="43624" hidden="1" xr:uid="{84510B2B-D7EC-41F0-A981-B37D533D6908}"/>
    <cellStyle name="Comma 2 5" xfId="43897" hidden="1" xr:uid="{60D2CA3C-1154-4C5E-82C2-E784380872DA}"/>
    <cellStyle name="Comma 2 5" xfId="44241" hidden="1" xr:uid="{75AB7A5F-9E6A-4367-9F70-571C96C83B43}"/>
    <cellStyle name="Comma 2 5" xfId="44339" hidden="1" xr:uid="{29BC8768-F4C1-473A-BEB9-CDF489CBD5AD}"/>
    <cellStyle name="Comma 2 5" xfId="44903" hidden="1" xr:uid="{B6F1956D-637B-4400-9335-26E67E90A295}"/>
    <cellStyle name="Comma 2 5" xfId="45380" hidden="1" xr:uid="{B9A775C4-2AA1-4483-93AB-8423A77581C3}"/>
    <cellStyle name="Comma 2 5" xfId="45653" hidden="1" xr:uid="{782A8478-0F93-43D0-B4FF-B206416E4252}"/>
    <cellStyle name="Comma 2 5" xfId="45997" hidden="1" xr:uid="{6C94CCAA-8C87-40D0-87E1-4C35EF188D2A}"/>
    <cellStyle name="Comma 2 5" xfId="46095" hidden="1" xr:uid="{BD8375AC-CC40-4DF8-B688-FBCFF1CBD4DD}"/>
    <cellStyle name="Comma 2 5" xfId="46659" hidden="1" xr:uid="{3B7FC7C0-1D1F-48CD-9381-F9F4B6CA4AC7}"/>
    <cellStyle name="Comma 2 5" xfId="47136" hidden="1" xr:uid="{2B47DE13-E343-4602-9374-2CB8289F1D5F}"/>
    <cellStyle name="Comma 2 5" xfId="47409" hidden="1" xr:uid="{9A852ABC-F12A-4C06-8768-5BCB48C4C46C}"/>
    <cellStyle name="Comma 2 5" xfId="47753" hidden="1" xr:uid="{C90213EC-B4C8-4428-AC6D-8D37AD1648A8}"/>
    <cellStyle name="Comma 2 5" xfId="47848" hidden="1" xr:uid="{9B466A16-7D71-45F6-9F40-F5E52B725A3A}"/>
    <cellStyle name="Comma 2 5" xfId="48412" hidden="1" xr:uid="{7F8E0092-9FEB-43F6-982B-9E5EB4393DD3}"/>
    <cellStyle name="Comma 2 5" xfId="48889" hidden="1" xr:uid="{799F2291-365B-4F93-AB58-6350F9629853}"/>
    <cellStyle name="Comma 2 5" xfId="49162" hidden="1" xr:uid="{1DDDFA57-54DC-4A1A-958A-556B1E40D489}"/>
    <cellStyle name="Comma 2 5" xfId="49505" hidden="1" xr:uid="{E60DFCE0-2DD0-44A3-B055-465AC7AF5A51}"/>
    <cellStyle name="Comma 2 5" xfId="49598" hidden="1" xr:uid="{46E1837B-FBFA-4F03-B48A-5A84D59C10A5}"/>
    <cellStyle name="Comma 2 5" xfId="50162" hidden="1" xr:uid="{8AC13BA3-A31A-4867-B535-D0B410FC7FB6}"/>
    <cellStyle name="Comma 2 5" xfId="50639" hidden="1" xr:uid="{D25BBF1D-1F63-4E55-B376-9DBB6149BA40}"/>
    <cellStyle name="Comma 2 5" xfId="50912" hidden="1" xr:uid="{4C9C64C8-2514-493A-9DF9-6E45F77E91E0}"/>
    <cellStyle name="Comma 2 5" xfId="51254" hidden="1" xr:uid="{A2AA3442-1E5D-4227-BEBC-9D59A1293768}"/>
    <cellStyle name="Comma 2 5" xfId="51344" hidden="1" xr:uid="{36478643-3540-4FDD-AD2E-65D3EEA2E037}"/>
    <cellStyle name="Comma 2 5" xfId="51906" hidden="1" xr:uid="{B3A6B0D8-704E-4C68-92E4-2BA70101E041}"/>
    <cellStyle name="Comma 2 5" xfId="52383" hidden="1" xr:uid="{C669F14B-46F8-421C-98D5-D9D246D77C34}"/>
    <cellStyle name="Comma 2 5" xfId="52656" hidden="1" xr:uid="{4735FC44-41A4-490A-A46A-6DE6C83606D4}"/>
    <cellStyle name="Comma 2 5" xfId="52996" hidden="1" xr:uid="{5EDC6B0B-4643-4DFE-B5AC-D0C7790F4F86}"/>
    <cellStyle name="Comma 2 5" xfId="53082" hidden="1" xr:uid="{FB0B2764-8408-4297-9AB2-68E38A95933A}"/>
    <cellStyle name="Comma 2 5" xfId="53640" hidden="1" xr:uid="{3AB98844-A35F-4FBA-9FFA-12A39B3FB2FA}"/>
    <cellStyle name="Comma 2 5" xfId="54117" hidden="1" xr:uid="{FF4A03E9-2C2A-4F96-AB04-24237DE6EE6B}"/>
    <cellStyle name="Comma 2 5" xfId="54390" hidden="1" xr:uid="{2AD24862-3CFF-48F0-B8CF-1C050B75F7CD}"/>
    <cellStyle name="Comma 2 5" xfId="54726" hidden="1" xr:uid="{45754637-E5BC-40A4-807C-EAC7A6D70AE0}"/>
    <cellStyle name="Comma 2 5" xfId="54810" hidden="1" xr:uid="{196756D8-ED5D-4221-8D9D-15F073E39B8C}"/>
    <cellStyle name="Comma 2 5" xfId="55364" hidden="1" xr:uid="{787CD8A9-6768-447F-BC9E-A077F6820190}"/>
    <cellStyle name="Comma 2 5" xfId="55841" hidden="1" xr:uid="{DA4A6620-6C7F-43D4-9432-2F13A3A077C2}"/>
    <cellStyle name="Comma 2 5" xfId="56114" hidden="1" xr:uid="{73E35217-A3EB-45DB-9B31-FA04074A4112}"/>
    <cellStyle name="Comma 2 5" xfId="56449" hidden="1" xr:uid="{48BF5B61-B90C-478F-98BE-18D2145D8B0C}"/>
    <cellStyle name="Comma 2 5" xfId="56525" hidden="1" xr:uid="{15CB6191-5BCC-491A-8245-0F07B20B5337}"/>
    <cellStyle name="Comma 2 5" xfId="57072" hidden="1" xr:uid="{8A8813A8-B872-4F49-AA07-7891E984653D}"/>
    <cellStyle name="Comma 2 5" xfId="57548" hidden="1" xr:uid="{5AEEDDF7-1A93-48C2-A787-B06F2080B8BE}"/>
    <cellStyle name="Comma 2 5" xfId="57821" hidden="1" xr:uid="{498F7F08-EAEE-451E-BE32-7BDDA30B245C}"/>
    <cellStyle name="Comma 2 5" xfId="58151" hidden="1" xr:uid="{BB0BC4A1-5AD3-4E18-BD2C-CB964F4C7A62}"/>
    <cellStyle name="Comma 2 5" xfId="58222" hidden="1" xr:uid="{C64AE411-1E50-4E09-A262-BEB71DA1A26D}"/>
    <cellStyle name="Comma 2 5" xfId="58766" hidden="1" xr:uid="{028D3795-51A8-40FF-9B73-9CEA405C82CE}"/>
    <cellStyle name="Comma 2 5" xfId="59242" hidden="1" xr:uid="{1CBDA315-C9A9-4E59-B146-53D675604C7B}"/>
    <cellStyle name="Comma 2 5" xfId="59515" hidden="1" xr:uid="{44DC4D93-8E09-4D82-9E22-6F0B9BC247FB}"/>
    <cellStyle name="Comma 2 5" xfId="59834" hidden="1" xr:uid="{EB36C9A6-D960-47B0-979F-44EA80DB62C5}"/>
    <cellStyle name="Comma 2 5" xfId="59901" hidden="1" xr:uid="{08528552-0FD5-44E5-AB82-83FAB86DF205}"/>
    <cellStyle name="Comma 2 5" xfId="60428" hidden="1" xr:uid="{DFD75DB6-54FA-4DC4-91C3-24FF1848B7C6}"/>
    <cellStyle name="Comma 2 5" xfId="60903" hidden="1" xr:uid="{61C75680-01E0-493B-9419-8B0F1FC933B4}"/>
    <cellStyle name="Comma 2 5" xfId="61176" hidden="1" xr:uid="{10AFF61F-F05B-46FE-BF7B-B70785826A7D}"/>
    <cellStyle name="Comma 2 5" xfId="61488" hidden="1" xr:uid="{B05E3D2B-E845-454C-9C9D-5206D194749D}"/>
    <cellStyle name="Comma 2 5" xfId="61548" hidden="1" xr:uid="{728BB84E-B572-4460-A1A8-4BCF67E2DF3D}"/>
    <cellStyle name="Comma 2 5" xfId="62063" hidden="1" xr:uid="{A65C5326-6152-4535-8298-CF5FAA8F32CF}"/>
    <cellStyle name="Comma 2 5" xfId="62538" hidden="1" xr:uid="{D8D20870-51D1-46EB-BF57-923DE51E3DB8}"/>
    <cellStyle name="Comma 2 5" xfId="62811" hidden="1" xr:uid="{BAF1BF80-B9A4-4B9A-82AE-C4A00C8C57AB}"/>
    <cellStyle name="Comma 2 5" xfId="63139" hidden="1" xr:uid="{C74DE9A3-865D-4897-BB38-1C25014FCE63}"/>
    <cellStyle name="Comma 2 5" xfId="63585" hidden="1" xr:uid="{FC3521A6-5A44-4A81-84FE-949F64DAAF55}"/>
    <cellStyle name="Comma 2 5" xfId="64038" hidden="1" xr:uid="{AD46C437-5027-445C-BD62-1FC1A890307E}"/>
    <cellStyle name="Comma 2 5" xfId="64047" hidden="1" xr:uid="{4D7A0BE7-9541-46A2-93A1-8F947E21BA67}"/>
    <cellStyle name="Comma 2 5" xfId="64049" hidden="1" xr:uid="{1EBBAFF3-A12F-422C-966E-DADD680CD082}"/>
    <cellStyle name="Comma 2 5" xfId="32213" xr:uid="{236B39C4-3C79-4D39-BE32-12DB2359DC5E}"/>
    <cellStyle name="Comma 2 50" xfId="569" hidden="1" xr:uid="{00000000-0005-0000-0000-00003C020000}"/>
    <cellStyle name="Comma 2 50" xfId="1224" hidden="1" xr:uid="{00000000-0005-0000-0000-0000CB040000}"/>
    <cellStyle name="Comma 2 50" xfId="1615" hidden="1" xr:uid="{00000000-0005-0000-0000-000052060000}"/>
    <cellStyle name="Comma 2 50" xfId="1783" hidden="1" xr:uid="{00000000-0005-0000-0000-0000FA060000}"/>
    <cellStyle name="Comma 2 50" xfId="2020" hidden="1" xr:uid="{00000000-0005-0000-0000-0000E7070000}"/>
    <cellStyle name="Comma 2 50" xfId="4048" hidden="1" xr:uid="{00000000-0005-0000-0000-0000D30F0000}"/>
    <cellStyle name="Comma 2 50" xfId="4360" hidden="1" xr:uid="{00000000-0005-0000-0000-00000B110000}"/>
    <cellStyle name="Comma 2 50" xfId="5021" hidden="1" xr:uid="{00000000-0005-0000-0000-0000A0130000}"/>
    <cellStyle name="Comma 2 50" xfId="5412" hidden="1" xr:uid="{00000000-0005-0000-0000-000027150000}"/>
    <cellStyle name="Comma 2 50" xfId="5584" hidden="1" xr:uid="{00000000-0005-0000-0000-0000D3150000}"/>
    <cellStyle name="Comma 2 50" xfId="5822" hidden="1" xr:uid="{00000000-0005-0000-0000-0000C1160000}"/>
    <cellStyle name="Comma 2 50" xfId="6579" hidden="1" xr:uid="{00000000-0005-0000-0000-0000B6190000}"/>
    <cellStyle name="Comma 2 50" xfId="7240" hidden="1" xr:uid="{00000000-0005-0000-0000-00004B1C0000}"/>
    <cellStyle name="Comma 2 50" xfId="7360" hidden="1" xr:uid="{00000000-0005-0000-0000-0000C31C0000}"/>
    <cellStyle name="Comma 2 50" xfId="7631" hidden="1" xr:uid="{00000000-0005-0000-0000-0000D21D0000}"/>
    <cellStyle name="Comma 2 50" xfId="7803" hidden="1" xr:uid="{00000000-0005-0000-0000-00007E1E0000}"/>
    <cellStyle name="Comma 2 50" xfId="8041" hidden="1" xr:uid="{00000000-0005-0000-0000-00006C1F0000}"/>
    <cellStyle name="Comma 2 50" xfId="8996" hidden="1" xr:uid="{00000000-0005-0000-0000-000027230000}"/>
    <cellStyle name="Comma 2 50" xfId="9116" hidden="1" xr:uid="{00000000-0005-0000-0000-00009F230000}"/>
    <cellStyle name="Comma 2 50" xfId="9387" hidden="1" xr:uid="{00000000-0005-0000-0000-0000AE240000}"/>
    <cellStyle name="Comma 2 50" xfId="9559" hidden="1" xr:uid="{00000000-0005-0000-0000-00005A250000}"/>
    <cellStyle name="Comma 2 50" xfId="9797" hidden="1" xr:uid="{00000000-0005-0000-0000-000048260000}"/>
    <cellStyle name="Comma 2 50" xfId="10752" hidden="1" xr:uid="{00000000-0005-0000-0000-0000032A0000}"/>
    <cellStyle name="Comma 2 50" xfId="10872" hidden="1" xr:uid="{00000000-0005-0000-0000-00007B2A0000}"/>
    <cellStyle name="Comma 2 50" xfId="11143" hidden="1" xr:uid="{00000000-0005-0000-0000-00008A2B0000}"/>
    <cellStyle name="Comma 2 50" xfId="11315" hidden="1" xr:uid="{00000000-0005-0000-0000-0000362C0000}"/>
    <cellStyle name="Comma 2 50" xfId="11553" hidden="1" xr:uid="{00000000-0005-0000-0000-0000242D0000}"/>
    <cellStyle name="Comma 2 50" xfId="12508" hidden="1" xr:uid="{00000000-0005-0000-0000-0000DF300000}"/>
    <cellStyle name="Comma 2 50" xfId="12628" hidden="1" xr:uid="{00000000-0005-0000-0000-000057310000}"/>
    <cellStyle name="Comma 2 50" xfId="12899" hidden="1" xr:uid="{00000000-0005-0000-0000-000066320000}"/>
    <cellStyle name="Comma 2 50" xfId="13071" hidden="1" xr:uid="{00000000-0005-0000-0000-000012330000}"/>
    <cellStyle name="Comma 2 50" xfId="13309" hidden="1" xr:uid="{00000000-0005-0000-0000-000000340000}"/>
    <cellStyle name="Comma 2 50" xfId="14264" hidden="1" xr:uid="{00000000-0005-0000-0000-0000BB370000}"/>
    <cellStyle name="Comma 2 50" xfId="14384" hidden="1" xr:uid="{00000000-0005-0000-0000-000033380000}"/>
    <cellStyle name="Comma 2 50" xfId="14655" hidden="1" xr:uid="{00000000-0005-0000-0000-000042390000}"/>
    <cellStyle name="Comma 2 50" xfId="14827" hidden="1" xr:uid="{00000000-0005-0000-0000-0000EE390000}"/>
    <cellStyle name="Comma 2 50" xfId="15065" hidden="1" xr:uid="{00000000-0005-0000-0000-0000DC3A0000}"/>
    <cellStyle name="Comma 2 50" xfId="16017" hidden="1" xr:uid="{00000000-0005-0000-0000-0000943E0000}"/>
    <cellStyle name="Comma 2 50" xfId="16137" hidden="1" xr:uid="{00000000-0005-0000-0000-00000C3F0000}"/>
    <cellStyle name="Comma 2 50" xfId="16408" hidden="1" xr:uid="{00000000-0005-0000-0000-00001B400000}"/>
    <cellStyle name="Comma 2 50" xfId="16580" hidden="1" xr:uid="{00000000-0005-0000-0000-0000C7400000}"/>
    <cellStyle name="Comma 2 50" xfId="16818" hidden="1" xr:uid="{00000000-0005-0000-0000-0000B5410000}"/>
    <cellStyle name="Comma 2 50" xfId="17767" hidden="1" xr:uid="{00000000-0005-0000-0000-00006A450000}"/>
    <cellStyle name="Comma 2 50" xfId="17887" hidden="1" xr:uid="{00000000-0005-0000-0000-0000E2450000}"/>
    <cellStyle name="Comma 2 50" xfId="18158" hidden="1" xr:uid="{00000000-0005-0000-0000-0000F1460000}"/>
    <cellStyle name="Comma 2 50" xfId="18330" hidden="1" xr:uid="{00000000-0005-0000-0000-00009D470000}"/>
    <cellStyle name="Comma 2 50" xfId="18568" hidden="1" xr:uid="{00000000-0005-0000-0000-00008B480000}"/>
    <cellStyle name="Comma 2 50" xfId="19512" hidden="1" xr:uid="{00000000-0005-0000-0000-00003B4C0000}"/>
    <cellStyle name="Comma 2 50" xfId="19632" hidden="1" xr:uid="{00000000-0005-0000-0000-0000B34C0000}"/>
    <cellStyle name="Comma 2 50" xfId="19902" hidden="1" xr:uid="{00000000-0005-0000-0000-0000C14D0000}"/>
    <cellStyle name="Comma 2 50" xfId="20074" hidden="1" xr:uid="{00000000-0005-0000-0000-00006D4E0000}"/>
    <cellStyle name="Comma 2 50" xfId="20312" hidden="1" xr:uid="{00000000-0005-0000-0000-00005B4F0000}"/>
    <cellStyle name="Comma 2 50" xfId="21250" hidden="1" xr:uid="{00000000-0005-0000-0000-000005530000}"/>
    <cellStyle name="Comma 2 50" xfId="21370" hidden="1" xr:uid="{00000000-0005-0000-0000-00007D530000}"/>
    <cellStyle name="Comma 2 50" xfId="21636" hidden="1" xr:uid="{00000000-0005-0000-0000-000087540000}"/>
    <cellStyle name="Comma 2 50" xfId="21808" hidden="1" xr:uid="{00000000-0005-0000-0000-000033550000}"/>
    <cellStyle name="Comma 2 50" xfId="22046" hidden="1" xr:uid="{00000000-0005-0000-0000-000021560000}"/>
    <cellStyle name="Comma 2 50" xfId="22978" hidden="1" xr:uid="{00000000-0005-0000-0000-0000C5590000}"/>
    <cellStyle name="Comma 2 50" xfId="23098" hidden="1" xr:uid="{00000000-0005-0000-0000-00003D5A0000}"/>
    <cellStyle name="Comma 2 50" xfId="23360" hidden="1" xr:uid="{00000000-0005-0000-0000-0000435B0000}"/>
    <cellStyle name="Comma 2 50" xfId="23532" hidden="1" xr:uid="{00000000-0005-0000-0000-0000EF5B0000}"/>
    <cellStyle name="Comma 2 50" xfId="23770" hidden="1" xr:uid="{00000000-0005-0000-0000-0000DD5C0000}"/>
    <cellStyle name="Comma 2 50" xfId="24691" hidden="1" xr:uid="{00000000-0005-0000-0000-000076600000}"/>
    <cellStyle name="Comma 2 50" xfId="24811" hidden="1" xr:uid="{00000000-0005-0000-0000-0000EE600000}"/>
    <cellStyle name="Comma 2 50" xfId="25067" hidden="1" xr:uid="{00000000-0005-0000-0000-0000EE610000}"/>
    <cellStyle name="Comma 2 50" xfId="25239" hidden="1" xr:uid="{00000000-0005-0000-0000-00009A620000}"/>
    <cellStyle name="Comma 2 50" xfId="25477" hidden="1" xr:uid="{00000000-0005-0000-0000-000088630000}"/>
    <cellStyle name="Comma 2 50" xfId="26388" hidden="1" xr:uid="{00000000-0005-0000-0000-000017670000}"/>
    <cellStyle name="Comma 2 50" xfId="26508" hidden="1" xr:uid="{00000000-0005-0000-0000-00008F670000}"/>
    <cellStyle name="Comma 2 50" xfId="26761" hidden="1" xr:uid="{00000000-0005-0000-0000-00008C680000}"/>
    <cellStyle name="Comma 2 50" xfId="26933" hidden="1" xr:uid="{00000000-0005-0000-0000-000038690000}"/>
    <cellStyle name="Comma 2 50" xfId="27171" hidden="1" xr:uid="{00000000-0005-0000-0000-0000266A0000}"/>
    <cellStyle name="Comma 2 50" xfId="28063" hidden="1" xr:uid="{00000000-0005-0000-0000-0000A26D0000}"/>
    <cellStyle name="Comma 2 50" xfId="28182" hidden="1" xr:uid="{00000000-0005-0000-0000-0000196E0000}"/>
    <cellStyle name="Comma 2 50" xfId="28422" hidden="1" xr:uid="{00000000-0005-0000-0000-0000096F0000}"/>
    <cellStyle name="Comma 2 50" xfId="28594" hidden="1" xr:uid="{00000000-0005-0000-0000-0000B56F0000}"/>
    <cellStyle name="Comma 2 50" xfId="28832" hidden="1" xr:uid="{00000000-0005-0000-0000-0000A3700000}"/>
    <cellStyle name="Comma 2 50" xfId="29709" hidden="1" xr:uid="{00000000-0005-0000-0000-000010740000}"/>
    <cellStyle name="Comma 2 50" xfId="30057" hidden="1" xr:uid="{00000000-0005-0000-0000-00006C750000}"/>
    <cellStyle name="Comma 2 50" xfId="30229" hidden="1" xr:uid="{00000000-0005-0000-0000-000018760000}"/>
    <cellStyle name="Comma 2 50" xfId="30467" hidden="1" xr:uid="{00000000-0005-0000-0000-000006770000}"/>
    <cellStyle name="Comma 2 50" xfId="31286" hidden="1" xr:uid="{00000000-0005-0000-0000-0000397A0000}"/>
    <cellStyle name="Comma 2 50" xfId="31579" hidden="1" xr:uid="{00000000-0005-0000-0000-00005E7B0000}"/>
    <cellStyle name="Comma 2 50" xfId="31742" hidden="1" xr:uid="{00000000-0005-0000-0000-0000017C0000}"/>
    <cellStyle name="Comma 2 50" xfId="31978" hidden="1" xr:uid="{00000000-0005-0000-0000-0000ED7C0000}"/>
    <cellStyle name="Comma 2 50" xfId="32622" hidden="1" xr:uid="{70161EE6-27C2-474E-B33E-874785853CE4}"/>
    <cellStyle name="Comma 2 50" xfId="33260" hidden="1" xr:uid="{1D01E1C4-E717-4921-8781-4048BFCF9C76}"/>
    <cellStyle name="Comma 2 50" xfId="33648" hidden="1" xr:uid="{453755F6-88A3-4772-9E00-6B9EFC6CBD42}"/>
    <cellStyle name="Comma 2 50" xfId="33813" hidden="1" xr:uid="{BEC7AC4F-D904-4636-834C-78FFF0B8FB25}"/>
    <cellStyle name="Comma 2 50" xfId="34050" hidden="1" xr:uid="{52BEA474-613E-46A6-98C2-480F2F2BA1CE}"/>
    <cellStyle name="Comma 2 50" xfId="36067" hidden="1" xr:uid="{6D94C385-FCCA-4E8B-8EB1-F193B0959D51}"/>
    <cellStyle name="Comma 2 50" xfId="36379" hidden="1" xr:uid="{7B4EF966-2343-4845-A73C-3AC9376B5EAC}"/>
    <cellStyle name="Comma 2 50" xfId="37040" hidden="1" xr:uid="{8BD7CCA2-3E09-4C06-9A46-D8E27A8F77B7}"/>
    <cellStyle name="Comma 2 50" xfId="37431" hidden="1" xr:uid="{3E70F784-0F12-4CD5-AC55-962EE0665DF6}"/>
    <cellStyle name="Comma 2 50" xfId="37603" hidden="1" xr:uid="{890066D9-9EBD-4208-8C01-2862A7D5DD6E}"/>
    <cellStyle name="Comma 2 50" xfId="37841" hidden="1" xr:uid="{5B9ED5F1-63C4-4D42-8254-E49B556CD34E}"/>
    <cellStyle name="Comma 2 50" xfId="38598" hidden="1" xr:uid="{FA89479A-2556-4757-810B-FED890882BF9}"/>
    <cellStyle name="Comma 2 50" xfId="39259" hidden="1" xr:uid="{1155BDC7-07F0-4435-AB50-01166684A010}"/>
    <cellStyle name="Comma 2 50" xfId="39379" hidden="1" xr:uid="{C60E97AC-BF13-4F60-B793-643801D54D80}"/>
    <cellStyle name="Comma 2 50" xfId="39650" hidden="1" xr:uid="{333F309E-FCA0-46BC-BE3F-8505CA1D5C66}"/>
    <cellStyle name="Comma 2 50" xfId="39822" hidden="1" xr:uid="{078712B0-40BD-48F0-85C7-49A97574FB2B}"/>
    <cellStyle name="Comma 2 50" xfId="40060" hidden="1" xr:uid="{CC7D1B13-7D57-461F-9651-1A79553B7450}"/>
    <cellStyle name="Comma 2 50" xfId="41015" hidden="1" xr:uid="{87D1FB00-6B43-46F2-BB20-0D3F57532551}"/>
    <cellStyle name="Comma 2 50" xfId="41135" hidden="1" xr:uid="{53DC3AD3-EE02-4655-A015-44886834E6EF}"/>
    <cellStyle name="Comma 2 50" xfId="41406" hidden="1" xr:uid="{3F43EC56-8EB5-4C8C-A102-60BCCFF1ECC3}"/>
    <cellStyle name="Comma 2 50" xfId="41578" hidden="1" xr:uid="{7AECE28A-D755-4161-8C66-057D21E1427A}"/>
    <cellStyle name="Comma 2 50" xfId="41816" hidden="1" xr:uid="{9091F1AF-9FF2-468A-BCD8-C82A4634CD3E}"/>
    <cellStyle name="Comma 2 50" xfId="42771" hidden="1" xr:uid="{15B350DD-2DDE-4DF7-8901-98212BC59BA9}"/>
    <cellStyle name="Comma 2 50" xfId="42891" hidden="1" xr:uid="{A8F34ED7-D964-41FF-92E2-874971CE4734}"/>
    <cellStyle name="Comma 2 50" xfId="43162" hidden="1" xr:uid="{AC994A86-9030-4211-9C90-E4B353A18259}"/>
    <cellStyle name="Comma 2 50" xfId="43334" hidden="1" xr:uid="{A1691CC6-A1DD-48BB-BD6F-F29AD9FB2C19}"/>
    <cellStyle name="Comma 2 50" xfId="43572" hidden="1" xr:uid="{1A3AE11C-379F-4831-B3CB-507B49AFC2EC}"/>
    <cellStyle name="Comma 2 50" xfId="44527" hidden="1" xr:uid="{232528D7-6482-4429-80FA-7C49F2C4E66C}"/>
    <cellStyle name="Comma 2 50" xfId="44647" hidden="1" xr:uid="{3B4DB06E-8311-4F9E-8536-1B54292F67E4}"/>
    <cellStyle name="Comma 2 50" xfId="44918" hidden="1" xr:uid="{C7D70D6B-E22F-4307-B4E7-8379ED485EDE}"/>
    <cellStyle name="Comma 2 50" xfId="45090" hidden="1" xr:uid="{01D88DAA-DD89-43E6-8942-C43588D78E89}"/>
    <cellStyle name="Comma 2 50" xfId="45328" hidden="1" xr:uid="{5926554B-FC68-40A8-BA28-19DEEE49A227}"/>
    <cellStyle name="Comma 2 50" xfId="46283" hidden="1" xr:uid="{13C5619B-9C87-48CF-B4B3-ED30ECF50D89}"/>
    <cellStyle name="Comma 2 50" xfId="46403" hidden="1" xr:uid="{AD66F901-E14F-4959-AC9B-401DBB90AFA7}"/>
    <cellStyle name="Comma 2 50" xfId="46674" hidden="1" xr:uid="{1E445C51-F6E1-426B-82F6-7FF3B4B29847}"/>
    <cellStyle name="Comma 2 50" xfId="46846" hidden="1" xr:uid="{9305CBA1-F04D-4A0E-AEEA-D9FDC6DEF46D}"/>
    <cellStyle name="Comma 2 50" xfId="47084" hidden="1" xr:uid="{A7E88A2C-3EF3-4A90-B193-4120A0C6EA2D}"/>
    <cellStyle name="Comma 2 50" xfId="48036" hidden="1" xr:uid="{B371191F-3D48-4C66-8966-102DB160D640}"/>
    <cellStyle name="Comma 2 50" xfId="48156" hidden="1" xr:uid="{A30383C1-785C-49C5-832D-232B9BA5F211}"/>
    <cellStyle name="Comma 2 50" xfId="48427" hidden="1" xr:uid="{55138DE5-31E4-4FDB-A930-3E2D20BB408D}"/>
    <cellStyle name="Comma 2 50" xfId="48599" hidden="1" xr:uid="{79FC7876-2881-4698-B3AA-AC0A9A3CA313}"/>
    <cellStyle name="Comma 2 50" xfId="48837" hidden="1" xr:uid="{717F130D-B20A-4593-AFC1-4E3D319E0CD1}"/>
    <cellStyle name="Comma 2 50" xfId="49786" hidden="1" xr:uid="{30562027-5907-4CD2-9D0A-BB44A39CD40F}"/>
    <cellStyle name="Comma 2 50" xfId="49906" hidden="1" xr:uid="{D008D602-C7A0-4841-A776-512E010E792E}"/>
    <cellStyle name="Comma 2 50" xfId="50177" hidden="1" xr:uid="{E7EF12D6-5366-4AF6-A33A-2E9B040C2EBC}"/>
    <cellStyle name="Comma 2 50" xfId="50349" hidden="1" xr:uid="{E38E15DE-809A-4911-A27B-985FD354ADC0}"/>
    <cellStyle name="Comma 2 50" xfId="50587" hidden="1" xr:uid="{ECC24257-74C3-40CE-9C92-A17B71CE29F7}"/>
    <cellStyle name="Comma 2 50" xfId="51531" hidden="1" xr:uid="{F7FD36B2-2745-41A5-8CE5-64E66B51AA33}"/>
    <cellStyle name="Comma 2 50" xfId="51651" hidden="1" xr:uid="{F8C98EAC-A5C7-4E70-968F-5F47437BE248}"/>
    <cellStyle name="Comma 2 50" xfId="51921" hidden="1" xr:uid="{582891C5-A749-41EA-AF4D-9C95D582CF83}"/>
    <cellStyle name="Comma 2 50" xfId="52093" hidden="1" xr:uid="{157CD4BD-88EC-43AA-ACA0-4B33CF7A3FD1}"/>
    <cellStyle name="Comma 2 50" xfId="52331" hidden="1" xr:uid="{B11397D4-7D68-4FC1-B241-B003183C5D79}"/>
    <cellStyle name="Comma 2 50" xfId="53269" hidden="1" xr:uid="{D44C1EE0-784F-4A3B-BF46-52515F21E89D}"/>
    <cellStyle name="Comma 2 50" xfId="53389" hidden="1" xr:uid="{EF3848C5-7C50-464D-85EC-0D5F43268A8C}"/>
    <cellStyle name="Comma 2 50" xfId="53655" hidden="1" xr:uid="{99ED10FA-5E81-452A-AD87-97EC76C31D1E}"/>
    <cellStyle name="Comma 2 50" xfId="53827" hidden="1" xr:uid="{0ADF598E-55D2-43E6-B338-9E66C5C47107}"/>
    <cellStyle name="Comma 2 50" xfId="54065" hidden="1" xr:uid="{23706F2E-D2C0-4E60-96DB-2A98E0918DE9}"/>
    <cellStyle name="Comma 2 50" xfId="54997" hidden="1" xr:uid="{E8BA6A8A-A3F5-49D8-836D-858255161D6A}"/>
    <cellStyle name="Comma 2 50" xfId="55117" hidden="1" xr:uid="{C4BCC97F-9021-4976-A336-A915B56950BD}"/>
    <cellStyle name="Comma 2 50" xfId="55379" hidden="1" xr:uid="{02897D3A-EC41-43E5-A3B8-79B2D02EF18E}"/>
    <cellStyle name="Comma 2 50" xfId="55551" hidden="1" xr:uid="{787F0492-D99A-4616-BD42-A55716F4F757}"/>
    <cellStyle name="Comma 2 50" xfId="55789" hidden="1" xr:uid="{8918624B-6A6A-4D29-BBC5-42B4DE4003E8}"/>
    <cellStyle name="Comma 2 50" xfId="56710" hidden="1" xr:uid="{E5F7BBB5-CFD9-4D31-B423-8FAF0BA89FDC}"/>
    <cellStyle name="Comma 2 50" xfId="56830" hidden="1" xr:uid="{F6D8F26A-3E09-468A-9DAC-63084E19614F}"/>
    <cellStyle name="Comma 2 50" xfId="57086" hidden="1" xr:uid="{1234FB79-78CF-4B99-B600-FE253DEA8FC0}"/>
    <cellStyle name="Comma 2 50" xfId="57258" hidden="1" xr:uid="{43A63672-E80D-41BE-ABF0-DAE2AD6DB15E}"/>
    <cellStyle name="Comma 2 50" xfId="57496" hidden="1" xr:uid="{EF30820D-398D-4D22-B4D2-AD1D4BC892AA}"/>
    <cellStyle name="Comma 2 50" xfId="58407" hidden="1" xr:uid="{6A965EC5-0B92-4795-A0AC-FD1E901A4C39}"/>
    <cellStyle name="Comma 2 50" xfId="58527" hidden="1" xr:uid="{8A23352D-0725-41A1-8AC3-A34511706F9F}"/>
    <cellStyle name="Comma 2 50" xfId="58780" hidden="1" xr:uid="{BB3B9BF3-5E34-467D-9200-38A86177C248}"/>
    <cellStyle name="Comma 2 50" xfId="58952" hidden="1" xr:uid="{14DA034F-9BAF-4B30-9FEF-BF23957328BB}"/>
    <cellStyle name="Comma 2 50" xfId="59190" hidden="1" xr:uid="{457D2040-47F7-4178-9133-74F31638642C}"/>
    <cellStyle name="Comma 2 50" xfId="60082" hidden="1" xr:uid="{DEE4D78D-3071-4C91-9250-20C660470579}"/>
    <cellStyle name="Comma 2 50" xfId="60201" hidden="1" xr:uid="{D822C2EA-4B01-4A53-82D1-043F80639740}"/>
    <cellStyle name="Comma 2 50" xfId="60441" hidden="1" xr:uid="{B393FBB0-C9CC-47BC-9254-EDD18007E62E}"/>
    <cellStyle name="Comma 2 50" xfId="60613" hidden="1" xr:uid="{C2DA4A81-ECBF-484E-9852-8448CF7289B6}"/>
    <cellStyle name="Comma 2 50" xfId="60851" hidden="1" xr:uid="{41678994-B322-4889-87C2-BAEEB13963B5}"/>
    <cellStyle name="Comma 2 50" xfId="61728" hidden="1" xr:uid="{33020EAE-F74A-429B-8B80-60BE28BB1512}"/>
    <cellStyle name="Comma 2 50" xfId="62076" hidden="1" xr:uid="{7E679572-CA38-4F3D-BE24-66027CAFAC75}"/>
    <cellStyle name="Comma 2 50" xfId="62248" hidden="1" xr:uid="{760C9C54-0192-4347-B707-2516007BC934}"/>
    <cellStyle name="Comma 2 50" xfId="62486" hidden="1" xr:uid="{0EB698F2-FD8F-4928-AE50-E65B672C421B}"/>
    <cellStyle name="Comma 2 50" xfId="63305" hidden="1" xr:uid="{494F1BEE-710E-4C58-A510-FFEF6993AC9A}"/>
    <cellStyle name="Comma 2 50" xfId="63598" hidden="1" xr:uid="{2E03075C-AED7-4E30-9FFF-B12B39FF0F3E}"/>
    <cellStyle name="Comma 2 50" xfId="63761" hidden="1" xr:uid="{E6DA3F13-515C-4E06-AC15-D3F11864DE2E}"/>
    <cellStyle name="Comma 2 50" xfId="63997" hidden="1" xr:uid="{67FA9D92-AFD3-41DF-88C8-350C6A5D1431}"/>
    <cellStyle name="Comma 2 51" xfId="576" hidden="1" xr:uid="{00000000-0005-0000-0000-000043020000}"/>
    <cellStyle name="Comma 2 51" xfId="1231" hidden="1" xr:uid="{00000000-0005-0000-0000-0000D2040000}"/>
    <cellStyle name="Comma 2 51" xfId="1601" hidden="1" xr:uid="{00000000-0005-0000-0000-000044060000}"/>
    <cellStyle name="Comma 2 51" xfId="1788" hidden="1" xr:uid="{00000000-0005-0000-0000-0000FF060000}"/>
    <cellStyle name="Comma 2 51" xfId="2119" hidden="1" xr:uid="{00000000-0005-0000-0000-00004A080000}"/>
    <cellStyle name="Comma 2 51" xfId="4367" hidden="1" xr:uid="{00000000-0005-0000-0000-000012110000}"/>
    <cellStyle name="Comma 2 51" xfId="5028" hidden="1" xr:uid="{00000000-0005-0000-0000-0000A7130000}"/>
    <cellStyle name="Comma 2 51" xfId="5398" hidden="1" xr:uid="{00000000-0005-0000-0000-000019150000}"/>
    <cellStyle name="Comma 2 51" xfId="5589" hidden="1" xr:uid="{00000000-0005-0000-0000-0000D8150000}"/>
    <cellStyle name="Comma 2 51" xfId="5921" hidden="1" xr:uid="{00000000-0005-0000-0000-000024170000}"/>
    <cellStyle name="Comma 2 51" xfId="6586" hidden="1" xr:uid="{00000000-0005-0000-0000-0000BD190000}"/>
    <cellStyle name="Comma 2 51" xfId="7069" hidden="1" xr:uid="{00000000-0005-0000-0000-0000A01B0000}"/>
    <cellStyle name="Comma 2 51" xfId="7247" hidden="1" xr:uid="{00000000-0005-0000-0000-0000521C0000}"/>
    <cellStyle name="Comma 2 51" xfId="7617" hidden="1" xr:uid="{00000000-0005-0000-0000-0000C41D0000}"/>
    <cellStyle name="Comma 2 51" xfId="7808" hidden="1" xr:uid="{00000000-0005-0000-0000-0000831E0000}"/>
    <cellStyle name="Comma 2 51" xfId="8140" hidden="1" xr:uid="{00000000-0005-0000-0000-0000CF1F0000}"/>
    <cellStyle name="Comma 2 51" xfId="8825" hidden="1" xr:uid="{00000000-0005-0000-0000-00007C220000}"/>
    <cellStyle name="Comma 2 51" xfId="9003" hidden="1" xr:uid="{00000000-0005-0000-0000-00002E230000}"/>
    <cellStyle name="Comma 2 51" xfId="9373" hidden="1" xr:uid="{00000000-0005-0000-0000-0000A0240000}"/>
    <cellStyle name="Comma 2 51" xfId="9564" hidden="1" xr:uid="{00000000-0005-0000-0000-00005F250000}"/>
    <cellStyle name="Comma 2 51" xfId="9896" hidden="1" xr:uid="{00000000-0005-0000-0000-0000AB260000}"/>
    <cellStyle name="Comma 2 51" xfId="10581" hidden="1" xr:uid="{00000000-0005-0000-0000-000058290000}"/>
    <cellStyle name="Comma 2 51" xfId="10759" hidden="1" xr:uid="{00000000-0005-0000-0000-00000A2A0000}"/>
    <cellStyle name="Comma 2 51" xfId="11129" hidden="1" xr:uid="{00000000-0005-0000-0000-00007C2B0000}"/>
    <cellStyle name="Comma 2 51" xfId="11320" hidden="1" xr:uid="{00000000-0005-0000-0000-00003B2C0000}"/>
    <cellStyle name="Comma 2 51" xfId="11652" hidden="1" xr:uid="{00000000-0005-0000-0000-0000872D0000}"/>
    <cellStyle name="Comma 2 51" xfId="12337" hidden="1" xr:uid="{00000000-0005-0000-0000-000034300000}"/>
    <cellStyle name="Comma 2 51" xfId="12515" hidden="1" xr:uid="{00000000-0005-0000-0000-0000E6300000}"/>
    <cellStyle name="Comma 2 51" xfId="12885" hidden="1" xr:uid="{00000000-0005-0000-0000-000058320000}"/>
    <cellStyle name="Comma 2 51" xfId="13076" hidden="1" xr:uid="{00000000-0005-0000-0000-000017330000}"/>
    <cellStyle name="Comma 2 51" xfId="13408" hidden="1" xr:uid="{00000000-0005-0000-0000-000063340000}"/>
    <cellStyle name="Comma 2 51" xfId="14093" hidden="1" xr:uid="{00000000-0005-0000-0000-000010370000}"/>
    <cellStyle name="Comma 2 51" xfId="14271" hidden="1" xr:uid="{00000000-0005-0000-0000-0000C2370000}"/>
    <cellStyle name="Comma 2 51" xfId="14641" hidden="1" xr:uid="{00000000-0005-0000-0000-000034390000}"/>
    <cellStyle name="Comma 2 51" xfId="14832" hidden="1" xr:uid="{00000000-0005-0000-0000-0000F3390000}"/>
    <cellStyle name="Comma 2 51" xfId="15164" hidden="1" xr:uid="{00000000-0005-0000-0000-00003F3B0000}"/>
    <cellStyle name="Comma 2 51" xfId="15846" hidden="1" xr:uid="{00000000-0005-0000-0000-0000E93D0000}"/>
    <cellStyle name="Comma 2 51" xfId="16024" hidden="1" xr:uid="{00000000-0005-0000-0000-00009B3E0000}"/>
    <cellStyle name="Comma 2 51" xfId="16394" hidden="1" xr:uid="{00000000-0005-0000-0000-00000D400000}"/>
    <cellStyle name="Comma 2 51" xfId="16585" hidden="1" xr:uid="{00000000-0005-0000-0000-0000CC400000}"/>
    <cellStyle name="Comma 2 51" xfId="16917" hidden="1" xr:uid="{00000000-0005-0000-0000-000018420000}"/>
    <cellStyle name="Comma 2 51" xfId="17596" hidden="1" xr:uid="{00000000-0005-0000-0000-0000BF440000}"/>
    <cellStyle name="Comma 2 51" xfId="17774" hidden="1" xr:uid="{00000000-0005-0000-0000-000071450000}"/>
    <cellStyle name="Comma 2 51" xfId="18144" hidden="1" xr:uid="{00000000-0005-0000-0000-0000E3460000}"/>
    <cellStyle name="Comma 2 51" xfId="18335" hidden="1" xr:uid="{00000000-0005-0000-0000-0000A2470000}"/>
    <cellStyle name="Comma 2 51" xfId="18667" hidden="1" xr:uid="{00000000-0005-0000-0000-0000EE480000}"/>
    <cellStyle name="Comma 2 51" xfId="19342" hidden="1" xr:uid="{00000000-0005-0000-0000-0000914B0000}"/>
    <cellStyle name="Comma 2 51" xfId="19519" hidden="1" xr:uid="{00000000-0005-0000-0000-0000424C0000}"/>
    <cellStyle name="Comma 2 51" xfId="19888" hidden="1" xr:uid="{00000000-0005-0000-0000-0000B34D0000}"/>
    <cellStyle name="Comma 2 51" xfId="20079" hidden="1" xr:uid="{00000000-0005-0000-0000-0000724E0000}"/>
    <cellStyle name="Comma 2 51" xfId="20411" hidden="1" xr:uid="{00000000-0005-0000-0000-0000BE4F0000}"/>
    <cellStyle name="Comma 2 51" xfId="21080" hidden="1" xr:uid="{00000000-0005-0000-0000-00005B520000}"/>
    <cellStyle name="Comma 2 51" xfId="21257" hidden="1" xr:uid="{00000000-0005-0000-0000-00000C530000}"/>
    <cellStyle name="Comma 2 51" xfId="21622" hidden="1" xr:uid="{00000000-0005-0000-0000-000079540000}"/>
    <cellStyle name="Comma 2 51" xfId="21813" hidden="1" xr:uid="{00000000-0005-0000-0000-000038550000}"/>
    <cellStyle name="Comma 2 51" xfId="22145" hidden="1" xr:uid="{00000000-0005-0000-0000-000084560000}"/>
    <cellStyle name="Comma 2 51" xfId="22808" hidden="1" xr:uid="{00000000-0005-0000-0000-00001B590000}"/>
    <cellStyle name="Comma 2 51" xfId="22985" hidden="1" xr:uid="{00000000-0005-0000-0000-0000CC590000}"/>
    <cellStyle name="Comma 2 51" xfId="23346" hidden="1" xr:uid="{00000000-0005-0000-0000-0000355B0000}"/>
    <cellStyle name="Comma 2 51" xfId="23537" hidden="1" xr:uid="{00000000-0005-0000-0000-0000F45B0000}"/>
    <cellStyle name="Comma 2 51" xfId="23869" hidden="1" xr:uid="{00000000-0005-0000-0000-0000405D0000}"/>
    <cellStyle name="Comma 2 51" xfId="24521" hidden="1" xr:uid="{00000000-0005-0000-0000-0000CC5F0000}"/>
    <cellStyle name="Comma 2 51" xfId="24698" hidden="1" xr:uid="{00000000-0005-0000-0000-00007D600000}"/>
    <cellStyle name="Comma 2 51" xfId="25054" hidden="1" xr:uid="{00000000-0005-0000-0000-0000E1610000}"/>
    <cellStyle name="Comma 2 51" xfId="25244" hidden="1" xr:uid="{00000000-0005-0000-0000-00009F620000}"/>
    <cellStyle name="Comma 2 51" xfId="25576" hidden="1" xr:uid="{00000000-0005-0000-0000-0000EB630000}"/>
    <cellStyle name="Comma 2 51" xfId="26218" hidden="1" xr:uid="{00000000-0005-0000-0000-00006D660000}"/>
    <cellStyle name="Comma 2 51" xfId="26395" hidden="1" xr:uid="{00000000-0005-0000-0000-00001E670000}"/>
    <cellStyle name="Comma 2 51" xfId="26748" hidden="1" xr:uid="{00000000-0005-0000-0000-00007F680000}"/>
    <cellStyle name="Comma 2 51" xfId="26938" hidden="1" xr:uid="{00000000-0005-0000-0000-00003D690000}"/>
    <cellStyle name="Comma 2 51" xfId="27270" hidden="1" xr:uid="{00000000-0005-0000-0000-0000896A0000}"/>
    <cellStyle name="Comma 2 51" xfId="27897" hidden="1" xr:uid="{00000000-0005-0000-0000-0000FC6C0000}"/>
    <cellStyle name="Comma 2 51" xfId="28070" hidden="1" xr:uid="{00000000-0005-0000-0000-0000A96D0000}"/>
    <cellStyle name="Comma 2 51" xfId="28410" hidden="1" xr:uid="{00000000-0005-0000-0000-0000FD6E0000}"/>
    <cellStyle name="Comma 2 51" xfId="28599" hidden="1" xr:uid="{00000000-0005-0000-0000-0000BA6F0000}"/>
    <cellStyle name="Comma 2 51" xfId="28931" hidden="1" xr:uid="{00000000-0005-0000-0000-000006710000}"/>
    <cellStyle name="Comma 2 51" xfId="29544" hidden="1" xr:uid="{00000000-0005-0000-0000-00006B730000}"/>
    <cellStyle name="Comma 2 51" xfId="29716" hidden="1" xr:uid="{00000000-0005-0000-0000-000017740000}"/>
    <cellStyle name="Comma 2 51" xfId="30045" hidden="1" xr:uid="{00000000-0005-0000-0000-000060750000}"/>
    <cellStyle name="Comma 2 51" xfId="30234" hidden="1" xr:uid="{00000000-0005-0000-0000-00001D760000}"/>
    <cellStyle name="Comma 2 51" xfId="30566" hidden="1" xr:uid="{00000000-0005-0000-0000-000069770000}"/>
    <cellStyle name="Comma 2 51" xfId="31291" hidden="1" xr:uid="{00000000-0005-0000-0000-00003E7A0000}"/>
    <cellStyle name="Comma 2 51" xfId="31567" hidden="1" xr:uid="{00000000-0005-0000-0000-0000527B0000}"/>
    <cellStyle name="Comma 2 51" xfId="31747" hidden="1" xr:uid="{00000000-0005-0000-0000-0000067C0000}"/>
    <cellStyle name="Comma 2 51" xfId="32629" hidden="1" xr:uid="{376624F4-5E17-4928-8085-E33197FFA466}"/>
    <cellStyle name="Comma 2 51" xfId="33267" hidden="1" xr:uid="{D9B29051-04D2-4E52-964A-44E506E838FA}"/>
    <cellStyle name="Comma 2 51" xfId="33634" hidden="1" xr:uid="{6432B55A-CABF-4D74-81F7-BBF96D7FF887}"/>
    <cellStyle name="Comma 2 51" xfId="33818" hidden="1" xr:uid="{A9D3A5C6-4063-4370-81B5-94583B65A9B3}"/>
    <cellStyle name="Comma 2 51" xfId="34149" hidden="1" xr:uid="{083DCE8E-F43F-4639-BF10-24EB78753C5C}"/>
    <cellStyle name="Comma 2 51" xfId="36386" hidden="1" xr:uid="{993C162A-7C3D-485C-9559-F28453636ECD}"/>
    <cellStyle name="Comma 2 51" xfId="37047" hidden="1" xr:uid="{0974A0A0-FD60-4809-92EC-5770FA57595A}"/>
    <cellStyle name="Comma 2 51" xfId="37417" hidden="1" xr:uid="{7147D8DA-FB22-4E3B-9DFE-0774BB1E1059}"/>
    <cellStyle name="Comma 2 51" xfId="37608" hidden="1" xr:uid="{C3DB1A4E-F730-4130-95C1-E10D7541AA93}"/>
    <cellStyle name="Comma 2 51" xfId="37940" hidden="1" xr:uid="{550B7C97-DFD9-4FF0-A48D-83E85F1F93C4}"/>
    <cellStyle name="Comma 2 51" xfId="38605" hidden="1" xr:uid="{2DE56837-3137-4CBE-AB46-A337FBCB72BA}"/>
    <cellStyle name="Comma 2 51" xfId="39088" hidden="1" xr:uid="{EECAD365-5910-41EB-A739-3D866451E8E0}"/>
    <cellStyle name="Comma 2 51" xfId="39266" hidden="1" xr:uid="{94204B6A-4DB9-4BF8-8F94-072547DC7C54}"/>
    <cellStyle name="Comma 2 51" xfId="39636" hidden="1" xr:uid="{2105C062-163B-421B-8DDC-B0284287E614}"/>
    <cellStyle name="Comma 2 51" xfId="39827" hidden="1" xr:uid="{F1138A9E-EB0B-4E0F-A986-64506AC0778B}"/>
    <cellStyle name="Comma 2 51" xfId="40159" hidden="1" xr:uid="{E907E524-D440-4508-968C-34422E1C3F77}"/>
    <cellStyle name="Comma 2 51" xfId="40844" hidden="1" xr:uid="{5B76E3B7-2DDD-4F49-B82E-C9ED82BD74FD}"/>
    <cellStyle name="Comma 2 51" xfId="41022" hidden="1" xr:uid="{3EC6AB38-435F-4119-9042-736C76E04528}"/>
    <cellStyle name="Comma 2 51" xfId="41392" hidden="1" xr:uid="{514998FA-D959-4E60-B106-07F5042B34BB}"/>
    <cellStyle name="Comma 2 51" xfId="41583" hidden="1" xr:uid="{F038B6E1-1A4C-4C6F-85B1-8BCE347C4654}"/>
    <cellStyle name="Comma 2 51" xfId="41915" hidden="1" xr:uid="{15711B59-17A1-4165-A7F9-948A3A376951}"/>
    <cellStyle name="Comma 2 51" xfId="42600" hidden="1" xr:uid="{A25544F1-8953-4BC7-818A-B2E7FD8C7BB9}"/>
    <cellStyle name="Comma 2 51" xfId="42778" hidden="1" xr:uid="{590A85B0-45F4-4B06-84D9-77A18858A972}"/>
    <cellStyle name="Comma 2 51" xfId="43148" hidden="1" xr:uid="{2655314B-CE99-4EFA-AB61-9AFE0D11DD52}"/>
    <cellStyle name="Comma 2 51" xfId="43339" hidden="1" xr:uid="{29AD0055-7EFD-4BFE-8102-195FEC692AB8}"/>
    <cellStyle name="Comma 2 51" xfId="43671" hidden="1" xr:uid="{3FB429E7-3CAF-4A54-A14A-7A0DCD793E04}"/>
    <cellStyle name="Comma 2 51" xfId="44356" hidden="1" xr:uid="{2DCAE625-5E65-4F39-97AE-6D7AA2E10033}"/>
    <cellStyle name="Comma 2 51" xfId="44534" hidden="1" xr:uid="{4BD9C14E-8D34-45C7-B1CD-A7E45307A8F8}"/>
    <cellStyle name="Comma 2 51" xfId="44904" hidden="1" xr:uid="{1803308A-6B83-4BCD-8BDE-FBEFC06D861A}"/>
    <cellStyle name="Comma 2 51" xfId="45095" hidden="1" xr:uid="{C224985B-0431-411F-8469-BB75F47062EF}"/>
    <cellStyle name="Comma 2 51" xfId="45427" hidden="1" xr:uid="{E4CFD1D9-B844-4369-B893-88CEB54F7963}"/>
    <cellStyle name="Comma 2 51" xfId="46112" hidden="1" xr:uid="{70B51930-86F7-488D-A555-9EF0BF4B9C06}"/>
    <cellStyle name="Comma 2 51" xfId="46290" hidden="1" xr:uid="{1753957C-1513-4529-904F-6EF5E0291B44}"/>
    <cellStyle name="Comma 2 51" xfId="46660" hidden="1" xr:uid="{39E14E79-0A8C-4D07-BE08-FDD8CBD0CCAE}"/>
    <cellStyle name="Comma 2 51" xfId="46851" hidden="1" xr:uid="{234C22F0-A9C9-40E9-B2F2-9AD7C03921A1}"/>
    <cellStyle name="Comma 2 51" xfId="47183" hidden="1" xr:uid="{5743FE65-6BAB-4AFE-91E1-0E8DF1E2FD4C}"/>
    <cellStyle name="Comma 2 51" xfId="47865" hidden="1" xr:uid="{45D125B5-08EE-4BC5-AE8B-8C9145AFF258}"/>
    <cellStyle name="Comma 2 51" xfId="48043" hidden="1" xr:uid="{CDAD7A99-8F2B-4FDE-914B-94E3D9AD6858}"/>
    <cellStyle name="Comma 2 51" xfId="48413" hidden="1" xr:uid="{84296A15-1EFC-4099-B044-C5C35FE45D64}"/>
    <cellStyle name="Comma 2 51" xfId="48604" hidden="1" xr:uid="{83EBFDB2-5D28-45A7-81A6-B3C7694F71DC}"/>
    <cellStyle name="Comma 2 51" xfId="48936" hidden="1" xr:uid="{875451D1-EEAE-4FB5-8670-7381E15A7227}"/>
    <cellStyle name="Comma 2 51" xfId="49615" hidden="1" xr:uid="{8EE206F2-A25B-4598-8BEC-CBEE749AFDF9}"/>
    <cellStyle name="Comma 2 51" xfId="49793" hidden="1" xr:uid="{613F32ED-C4EA-4F27-A540-155B5C388950}"/>
    <cellStyle name="Comma 2 51" xfId="50163" hidden="1" xr:uid="{25B146CE-65E6-4EAE-BC3A-7C345D96F29F}"/>
    <cellStyle name="Comma 2 51" xfId="50354" hidden="1" xr:uid="{0FDD0ECB-5C73-43F7-A726-DE1FEECF553E}"/>
    <cellStyle name="Comma 2 51" xfId="50686" hidden="1" xr:uid="{77D34CA4-A61B-4DE3-B867-A19384DB2E85}"/>
    <cellStyle name="Comma 2 51" xfId="51361" hidden="1" xr:uid="{3DADE740-35E4-4B7D-A160-440E8E04B129}"/>
    <cellStyle name="Comma 2 51" xfId="51538" hidden="1" xr:uid="{A68EECFF-73B5-4ACE-BED0-62277C3E0F44}"/>
    <cellStyle name="Comma 2 51" xfId="51907" hidden="1" xr:uid="{0E2502CD-E930-4EBC-92FB-ABCDBD07C476}"/>
    <cellStyle name="Comma 2 51" xfId="52098" hidden="1" xr:uid="{435FFF81-59D6-488B-9BEF-CB29A77816B4}"/>
    <cellStyle name="Comma 2 51" xfId="52430" hidden="1" xr:uid="{E6B957DF-ABE2-4CD6-AA8D-11D819D59D6A}"/>
    <cellStyle name="Comma 2 51" xfId="53099" hidden="1" xr:uid="{CCFED35F-B369-4843-903C-81397ADB1043}"/>
    <cellStyle name="Comma 2 51" xfId="53276" hidden="1" xr:uid="{B4AEC4FB-317B-4BBA-B910-6F8561098C48}"/>
    <cellStyle name="Comma 2 51" xfId="53641" hidden="1" xr:uid="{68172A7E-F1E3-476E-9B25-50B5F460F20E}"/>
    <cellStyle name="Comma 2 51" xfId="53832" hidden="1" xr:uid="{1E9D5982-4072-4643-B9BF-34B40B847DCE}"/>
    <cellStyle name="Comma 2 51" xfId="54164" hidden="1" xr:uid="{FB7556F3-EDCC-4CCA-9225-47210BE87010}"/>
    <cellStyle name="Comma 2 51" xfId="54827" hidden="1" xr:uid="{EB3FF899-2D8E-4259-B229-0D120FDBACBB}"/>
    <cellStyle name="Comma 2 51" xfId="55004" hidden="1" xr:uid="{9B72B095-3294-447C-BC86-77D158F74C77}"/>
    <cellStyle name="Comma 2 51" xfId="55365" hidden="1" xr:uid="{7A02ED86-F20D-4901-BB59-75D316A7C33F}"/>
    <cellStyle name="Comma 2 51" xfId="55556" hidden="1" xr:uid="{65393504-8599-4EC4-9F6D-434E43B51A4E}"/>
    <cellStyle name="Comma 2 51" xfId="55888" hidden="1" xr:uid="{0E348948-098B-4615-BAEE-DDD98C7C1D8A}"/>
    <cellStyle name="Comma 2 51" xfId="56540" hidden="1" xr:uid="{BB003C0D-811F-49C8-B2F2-8365F6C015AC}"/>
    <cellStyle name="Comma 2 51" xfId="56717" hidden="1" xr:uid="{0EE9EDB0-5D91-490F-BD3B-2E8C050C2D29}"/>
    <cellStyle name="Comma 2 51" xfId="57073" hidden="1" xr:uid="{ED49F236-CFD6-4063-8341-7C43E8D36DBF}"/>
    <cellStyle name="Comma 2 51" xfId="57263" hidden="1" xr:uid="{AC0BE795-FB40-4E06-93D7-21AD6D67A7D1}"/>
    <cellStyle name="Comma 2 51" xfId="57595" hidden="1" xr:uid="{362BD08F-693F-4A50-A173-34F8C3671125}"/>
    <cellStyle name="Comma 2 51" xfId="58237" hidden="1" xr:uid="{35576D39-DFF8-4E40-B4D4-D8E7D9CBBA35}"/>
    <cellStyle name="Comma 2 51" xfId="58414" hidden="1" xr:uid="{0295F52F-FB4E-4B0D-BCE0-2C02BE99B180}"/>
    <cellStyle name="Comma 2 51" xfId="58767" hidden="1" xr:uid="{6277286E-4336-43BB-BF5F-82B7A9AC9CEE}"/>
    <cellStyle name="Comma 2 51" xfId="58957" hidden="1" xr:uid="{CB15D3AC-555F-40D0-BA57-A70822658664}"/>
    <cellStyle name="Comma 2 51" xfId="59289" hidden="1" xr:uid="{D3F7AE41-648E-46DA-BFA3-33EA152D41EE}"/>
    <cellStyle name="Comma 2 51" xfId="59916" hidden="1" xr:uid="{D1498052-79DB-483F-8CDF-E7F1C6A9F30F}"/>
    <cellStyle name="Comma 2 51" xfId="60089" hidden="1" xr:uid="{DF5B0010-2996-41FC-9957-C516A0FAF961}"/>
    <cellStyle name="Comma 2 51" xfId="60429" hidden="1" xr:uid="{001FF596-568C-43E7-9E81-8970BEFE31E2}"/>
    <cellStyle name="Comma 2 51" xfId="60618" hidden="1" xr:uid="{6D0531BA-CF3C-4424-A7EA-EDE67702353F}"/>
    <cellStyle name="Comma 2 51" xfId="60950" hidden="1" xr:uid="{D6BAB89C-FC09-4066-8DE3-BA4E288E0F04}"/>
    <cellStyle name="Comma 2 51" xfId="61563" hidden="1" xr:uid="{7ABE335C-F9AF-40A3-99C7-79AC1365EC8B}"/>
    <cellStyle name="Comma 2 51" xfId="61735" hidden="1" xr:uid="{950F3CC3-8211-4F07-BE19-6318E34D23CA}"/>
    <cellStyle name="Comma 2 51" xfId="62064" hidden="1" xr:uid="{7159CF1F-E87B-462B-ADC5-5FFAFC7BA1A0}"/>
    <cellStyle name="Comma 2 51" xfId="62253" hidden="1" xr:uid="{4B91E5EA-463F-4590-B6A7-1E6D43C9F3DF}"/>
    <cellStyle name="Comma 2 51" xfId="62585" hidden="1" xr:uid="{8CD3ED0F-A8FF-4C2E-95AB-62077B07E7AE}"/>
    <cellStyle name="Comma 2 51" xfId="63310" hidden="1" xr:uid="{6BAF7FD5-DA72-4227-ADAE-9AA24B6E1A64}"/>
    <cellStyle name="Comma 2 51" xfId="63586" hidden="1" xr:uid="{CF27181D-7E3E-4BB6-B7A6-A20A8BB6D6A4}"/>
    <cellStyle name="Comma 2 51" xfId="63766" hidden="1" xr:uid="{5691485D-291F-4316-BE0C-06774CD0B20E}"/>
    <cellStyle name="Comma 2 52" xfId="579" hidden="1" xr:uid="{00000000-0005-0000-0000-000046020000}"/>
    <cellStyle name="Comma 2 52" xfId="1234" hidden="1" xr:uid="{00000000-0005-0000-0000-0000D5040000}"/>
    <cellStyle name="Comma 2 52" xfId="1603" hidden="1" xr:uid="{00000000-0005-0000-0000-000046060000}"/>
    <cellStyle name="Comma 2 52" xfId="1791" hidden="1" xr:uid="{00000000-0005-0000-0000-000002070000}"/>
    <cellStyle name="Comma 2 52" xfId="2120" hidden="1" xr:uid="{00000000-0005-0000-0000-00004B080000}"/>
    <cellStyle name="Comma 2 52" xfId="4370" hidden="1" xr:uid="{00000000-0005-0000-0000-000015110000}"/>
    <cellStyle name="Comma 2 52" xfId="5031" hidden="1" xr:uid="{00000000-0005-0000-0000-0000AA130000}"/>
    <cellStyle name="Comma 2 52" xfId="5400" hidden="1" xr:uid="{00000000-0005-0000-0000-00001B150000}"/>
    <cellStyle name="Comma 2 52" xfId="5592" hidden="1" xr:uid="{00000000-0005-0000-0000-0000DB150000}"/>
    <cellStyle name="Comma 2 52" xfId="5922" hidden="1" xr:uid="{00000000-0005-0000-0000-000025170000}"/>
    <cellStyle name="Comma 2 52" xfId="6415" hidden="1" xr:uid="{00000000-0005-0000-0000-000012190000}"/>
    <cellStyle name="Comma 2 52" xfId="6557" hidden="1" xr:uid="{00000000-0005-0000-0000-0000A0190000}"/>
    <cellStyle name="Comma 2 52" xfId="6589" hidden="1" xr:uid="{00000000-0005-0000-0000-0000C0190000}"/>
    <cellStyle name="Comma 2 52" xfId="6687" hidden="1" xr:uid="{00000000-0005-0000-0000-0000221A0000}"/>
    <cellStyle name="Comma 2 52" xfId="6717" hidden="1" xr:uid="{00000000-0005-0000-0000-0000401A0000}"/>
    <cellStyle name="Comma 2 52" xfId="6765" hidden="1" xr:uid="{00000000-0005-0000-0000-0000701A0000}"/>
    <cellStyle name="Comma 2 52" xfId="6886" hidden="1" xr:uid="{00000000-0005-0000-0000-0000E91A0000}"/>
    <cellStyle name="Comma 2 52" xfId="7250" hidden="1" xr:uid="{00000000-0005-0000-0000-0000551C0000}"/>
    <cellStyle name="Comma 2 52" xfId="7619" hidden="1" xr:uid="{00000000-0005-0000-0000-0000C61D0000}"/>
    <cellStyle name="Comma 2 52" xfId="7811" hidden="1" xr:uid="{00000000-0005-0000-0000-0000861E0000}"/>
    <cellStyle name="Comma 2 52" xfId="8141" hidden="1" xr:uid="{00000000-0005-0000-0000-0000D01F0000}"/>
    <cellStyle name="Comma 2 52" xfId="8642" hidden="1" xr:uid="{00000000-0005-0000-0000-0000C5210000}"/>
    <cellStyle name="Comma 2 52" xfId="9006" hidden="1" xr:uid="{00000000-0005-0000-0000-000031230000}"/>
    <cellStyle name="Comma 2 52" xfId="9375" hidden="1" xr:uid="{00000000-0005-0000-0000-0000A2240000}"/>
    <cellStyle name="Comma 2 52" xfId="9567" hidden="1" xr:uid="{00000000-0005-0000-0000-000062250000}"/>
    <cellStyle name="Comma 2 52" xfId="9897" hidden="1" xr:uid="{00000000-0005-0000-0000-0000AC260000}"/>
    <cellStyle name="Comma 2 52" xfId="10398" hidden="1" xr:uid="{00000000-0005-0000-0000-0000A1280000}"/>
    <cellStyle name="Comma 2 52" xfId="10762" hidden="1" xr:uid="{00000000-0005-0000-0000-00000D2A0000}"/>
    <cellStyle name="Comma 2 52" xfId="11131" hidden="1" xr:uid="{00000000-0005-0000-0000-00007E2B0000}"/>
    <cellStyle name="Comma 2 52" xfId="11323" hidden="1" xr:uid="{00000000-0005-0000-0000-00003E2C0000}"/>
    <cellStyle name="Comma 2 52" xfId="11653" hidden="1" xr:uid="{00000000-0005-0000-0000-0000882D0000}"/>
    <cellStyle name="Comma 2 52" xfId="12154" hidden="1" xr:uid="{00000000-0005-0000-0000-00007D2F0000}"/>
    <cellStyle name="Comma 2 52" xfId="12518" hidden="1" xr:uid="{00000000-0005-0000-0000-0000E9300000}"/>
    <cellStyle name="Comma 2 52" xfId="12887" hidden="1" xr:uid="{00000000-0005-0000-0000-00005A320000}"/>
    <cellStyle name="Comma 2 52" xfId="13079" hidden="1" xr:uid="{00000000-0005-0000-0000-00001A330000}"/>
    <cellStyle name="Comma 2 52" xfId="13409" hidden="1" xr:uid="{00000000-0005-0000-0000-000064340000}"/>
    <cellStyle name="Comma 2 52" xfId="13910" hidden="1" xr:uid="{00000000-0005-0000-0000-000059360000}"/>
    <cellStyle name="Comma 2 52" xfId="14274" hidden="1" xr:uid="{00000000-0005-0000-0000-0000C5370000}"/>
    <cellStyle name="Comma 2 52" xfId="14643" hidden="1" xr:uid="{00000000-0005-0000-0000-000036390000}"/>
    <cellStyle name="Comma 2 52" xfId="14835" hidden="1" xr:uid="{00000000-0005-0000-0000-0000F6390000}"/>
    <cellStyle name="Comma 2 52" xfId="15165" hidden="1" xr:uid="{00000000-0005-0000-0000-0000403B0000}"/>
    <cellStyle name="Comma 2 52" xfId="15666" hidden="1" xr:uid="{00000000-0005-0000-0000-0000353D0000}"/>
    <cellStyle name="Comma 2 52" xfId="16027" hidden="1" xr:uid="{00000000-0005-0000-0000-00009E3E0000}"/>
    <cellStyle name="Comma 2 52" xfId="16396" hidden="1" xr:uid="{00000000-0005-0000-0000-00000F400000}"/>
    <cellStyle name="Comma 2 52" xfId="16588" hidden="1" xr:uid="{00000000-0005-0000-0000-0000CF400000}"/>
    <cellStyle name="Comma 2 52" xfId="16918" hidden="1" xr:uid="{00000000-0005-0000-0000-000019420000}"/>
    <cellStyle name="Comma 2 52" xfId="17418" hidden="1" xr:uid="{00000000-0005-0000-0000-00000D440000}"/>
    <cellStyle name="Comma 2 52" xfId="17777" hidden="1" xr:uid="{00000000-0005-0000-0000-000074450000}"/>
    <cellStyle name="Comma 2 52" xfId="18146" hidden="1" xr:uid="{00000000-0005-0000-0000-0000E5460000}"/>
    <cellStyle name="Comma 2 52" xfId="18338" hidden="1" xr:uid="{00000000-0005-0000-0000-0000A5470000}"/>
    <cellStyle name="Comma 2 52" xfId="18668" hidden="1" xr:uid="{00000000-0005-0000-0000-0000EF480000}"/>
    <cellStyle name="Comma 2 52" xfId="19167" hidden="1" xr:uid="{00000000-0005-0000-0000-0000E24A0000}"/>
    <cellStyle name="Comma 2 52" xfId="19522" hidden="1" xr:uid="{00000000-0005-0000-0000-0000454C0000}"/>
    <cellStyle name="Comma 2 52" xfId="19890" hidden="1" xr:uid="{00000000-0005-0000-0000-0000B54D0000}"/>
    <cellStyle name="Comma 2 52" xfId="20082" hidden="1" xr:uid="{00000000-0005-0000-0000-0000754E0000}"/>
    <cellStyle name="Comma 2 52" xfId="20412" hidden="1" xr:uid="{00000000-0005-0000-0000-0000BF4F0000}"/>
    <cellStyle name="Comma 2 52" xfId="20910" hidden="1" xr:uid="{00000000-0005-0000-0000-0000B1510000}"/>
    <cellStyle name="Comma 2 52" xfId="21260" hidden="1" xr:uid="{00000000-0005-0000-0000-00000F530000}"/>
    <cellStyle name="Comma 2 52" xfId="21624" hidden="1" xr:uid="{00000000-0005-0000-0000-00007B540000}"/>
    <cellStyle name="Comma 2 52" xfId="21816" hidden="1" xr:uid="{00000000-0005-0000-0000-00003B550000}"/>
    <cellStyle name="Comma 2 52" xfId="22146" hidden="1" xr:uid="{00000000-0005-0000-0000-000085560000}"/>
    <cellStyle name="Comma 2 52" xfId="22988" hidden="1" xr:uid="{00000000-0005-0000-0000-0000CF590000}"/>
    <cellStyle name="Comma 2 52" xfId="23348" hidden="1" xr:uid="{00000000-0005-0000-0000-0000375B0000}"/>
    <cellStyle name="Comma 2 52" xfId="23540" hidden="1" xr:uid="{00000000-0005-0000-0000-0000F75B0000}"/>
    <cellStyle name="Comma 2 52" xfId="23870" hidden="1" xr:uid="{00000000-0005-0000-0000-0000415D0000}"/>
    <cellStyle name="Comma 2 52" xfId="24701" hidden="1" xr:uid="{00000000-0005-0000-0000-000080600000}"/>
    <cellStyle name="Comma 2 52" xfId="25056" hidden="1" xr:uid="{00000000-0005-0000-0000-0000E3610000}"/>
    <cellStyle name="Comma 2 52" xfId="25247" hidden="1" xr:uid="{00000000-0005-0000-0000-0000A2620000}"/>
    <cellStyle name="Comma 2 52" xfId="25577" hidden="1" xr:uid="{00000000-0005-0000-0000-0000EC630000}"/>
    <cellStyle name="Comma 2 52" xfId="26398" hidden="1" xr:uid="{00000000-0005-0000-0000-000021670000}"/>
    <cellStyle name="Comma 2 52" xfId="26750" hidden="1" xr:uid="{00000000-0005-0000-0000-000081680000}"/>
    <cellStyle name="Comma 2 52" xfId="26941" hidden="1" xr:uid="{00000000-0005-0000-0000-000040690000}"/>
    <cellStyle name="Comma 2 52" xfId="27271" hidden="1" xr:uid="{00000000-0005-0000-0000-00008A6A0000}"/>
    <cellStyle name="Comma 2 52" xfId="28073" hidden="1" xr:uid="{00000000-0005-0000-0000-0000AC6D0000}"/>
    <cellStyle name="Comma 2 52" xfId="28412" hidden="1" xr:uid="{00000000-0005-0000-0000-0000FF6E0000}"/>
    <cellStyle name="Comma 2 52" xfId="28602" hidden="1" xr:uid="{00000000-0005-0000-0000-0000BD6F0000}"/>
    <cellStyle name="Comma 2 52" xfId="28932" hidden="1" xr:uid="{00000000-0005-0000-0000-000007710000}"/>
    <cellStyle name="Comma 2 52" xfId="29719" hidden="1" xr:uid="{00000000-0005-0000-0000-00001A740000}"/>
    <cellStyle name="Comma 2 52" xfId="30047" hidden="1" xr:uid="{00000000-0005-0000-0000-000062750000}"/>
    <cellStyle name="Comma 2 52" xfId="30237" hidden="1" xr:uid="{00000000-0005-0000-0000-000020760000}"/>
    <cellStyle name="Comma 2 52" xfId="30567" hidden="1" xr:uid="{00000000-0005-0000-0000-00006A770000}"/>
    <cellStyle name="Comma 2 52" xfId="31294" hidden="1" xr:uid="{00000000-0005-0000-0000-0000417A0000}"/>
    <cellStyle name="Comma 2 52" xfId="31569" hidden="1" xr:uid="{00000000-0005-0000-0000-0000547B0000}"/>
    <cellStyle name="Comma 2 52" xfId="31750" hidden="1" xr:uid="{00000000-0005-0000-0000-0000097C0000}"/>
    <cellStyle name="Comma 2 52" xfId="32632" hidden="1" xr:uid="{9644F3ED-AAC8-4487-A8DD-3B906177E39A}"/>
    <cellStyle name="Comma 2 52" xfId="33270" hidden="1" xr:uid="{9A328C19-4776-4688-A154-07C7146F7B35}"/>
    <cellStyle name="Comma 2 52" xfId="33636" hidden="1" xr:uid="{95C08A05-3F92-442C-AD7F-EE38FFD010FD}"/>
    <cellStyle name="Comma 2 52" xfId="33821" hidden="1" xr:uid="{52D60195-A5B6-48DA-81B3-611FDADAAA9E}"/>
    <cellStyle name="Comma 2 52" xfId="34150" hidden="1" xr:uid="{BC51CAE8-7AAF-4B46-BA66-8FDC6D9F7FC7}"/>
    <cellStyle name="Comma 2 52" xfId="36389" hidden="1" xr:uid="{C0E70E21-456F-4841-8444-F62ADAB91F5C}"/>
    <cellStyle name="Comma 2 52" xfId="37050" hidden="1" xr:uid="{1F3DE354-3B3E-4026-A0AA-F91AB2EB90CF}"/>
    <cellStyle name="Comma 2 52" xfId="37419" hidden="1" xr:uid="{B8790D12-925E-425C-9268-A55A8DA597B9}"/>
    <cellStyle name="Comma 2 52" xfId="37611" hidden="1" xr:uid="{22B4A7D5-9792-4A32-BE67-F7DF52F256B2}"/>
    <cellStyle name="Comma 2 52" xfId="37941" hidden="1" xr:uid="{945825ED-7978-43A7-BB1F-675D89CAADC0}"/>
    <cellStyle name="Comma 2 52" xfId="38434" hidden="1" xr:uid="{C67C2344-0D70-4CDA-A4CD-9F0446841FFE}"/>
    <cellStyle name="Comma 2 52" xfId="38576" hidden="1" xr:uid="{509B65CA-C2C2-49C9-BF40-08375B3C10F6}"/>
    <cellStyle name="Comma 2 52" xfId="38608" hidden="1" xr:uid="{89A901B8-5209-4021-9D9C-BED458D29BAA}"/>
    <cellStyle name="Comma 2 52" xfId="38706" hidden="1" xr:uid="{FB6F92C4-C59D-4514-9CCE-C753630D3D66}"/>
    <cellStyle name="Comma 2 52" xfId="38736" hidden="1" xr:uid="{02ADFA2E-7F09-4659-A8CC-5AF60F40BD85}"/>
    <cellStyle name="Comma 2 52" xfId="38784" hidden="1" xr:uid="{D092DFFD-6027-48D4-BC09-EC7227647C02}"/>
    <cellStyle name="Comma 2 52" xfId="38905" hidden="1" xr:uid="{C8D8FAEB-36BE-4B93-B330-C90633A5623D}"/>
    <cellStyle name="Comma 2 52" xfId="39269" hidden="1" xr:uid="{97DB83F9-A540-4C75-BDFA-E2716E5B05B1}"/>
    <cellStyle name="Comma 2 52" xfId="39638" hidden="1" xr:uid="{31A0C1B9-3E98-4704-8C3E-740C4AC607B7}"/>
    <cellStyle name="Comma 2 52" xfId="39830" hidden="1" xr:uid="{AB6DAA0F-442C-4280-8BB5-773FB71B08BE}"/>
    <cellStyle name="Comma 2 52" xfId="40160" hidden="1" xr:uid="{D47DAC98-8718-41BA-8292-EFECB31C4C9A}"/>
    <cellStyle name="Comma 2 52" xfId="40661" hidden="1" xr:uid="{3010090E-99FF-4DB1-9251-BDBB23526967}"/>
    <cellStyle name="Comma 2 52" xfId="41025" hidden="1" xr:uid="{038223CF-F95C-43BB-AE82-4F4EF775DF33}"/>
    <cellStyle name="Comma 2 52" xfId="41394" hidden="1" xr:uid="{E6AA1386-5889-4138-B2B4-0429E35CCB3E}"/>
    <cellStyle name="Comma 2 52" xfId="41586" hidden="1" xr:uid="{B350C33A-65FE-4D7F-99C7-9A48C4A6CB49}"/>
    <cellStyle name="Comma 2 52" xfId="41916" hidden="1" xr:uid="{90073362-3E59-4B2F-A450-4F3119C9F3BF}"/>
    <cellStyle name="Comma 2 52" xfId="42417" hidden="1" xr:uid="{DF75EA19-18AC-4BF8-A62B-E2D9ECC9CD6B}"/>
    <cellStyle name="Comma 2 52" xfId="42781" hidden="1" xr:uid="{7D3E1F99-1B60-469F-84D0-67B3118024A8}"/>
    <cellStyle name="Comma 2 52" xfId="43150" hidden="1" xr:uid="{EB106828-64F6-4E0D-83C9-2CDCE1B6D8C0}"/>
    <cellStyle name="Comma 2 52" xfId="43342" hidden="1" xr:uid="{835E090E-E326-4A92-8E5D-AED409CFA52B}"/>
    <cellStyle name="Comma 2 52" xfId="43672" hidden="1" xr:uid="{60B7C828-C8A5-48F6-802C-E9D43B6B7E37}"/>
    <cellStyle name="Comma 2 52" xfId="44173" hidden="1" xr:uid="{F0058087-61F6-4D33-966C-445DEF0E8C42}"/>
    <cellStyle name="Comma 2 52" xfId="44537" hidden="1" xr:uid="{1AB3E925-50C8-4120-ADFB-C44BFF36ED1E}"/>
    <cellStyle name="Comma 2 52" xfId="44906" hidden="1" xr:uid="{0511224F-E4F1-4087-A07F-8A175615F707}"/>
    <cellStyle name="Comma 2 52" xfId="45098" hidden="1" xr:uid="{3FB0B58D-D178-4933-8BC9-24A7012BCAAB}"/>
    <cellStyle name="Comma 2 52" xfId="45428" hidden="1" xr:uid="{62D11BBE-B8F5-4E54-8265-93A05403746E}"/>
    <cellStyle name="Comma 2 52" xfId="45929" hidden="1" xr:uid="{819413B3-2D9D-4FEF-983A-AB97BD9885AC}"/>
    <cellStyle name="Comma 2 52" xfId="46293" hidden="1" xr:uid="{E40DF56C-900F-4F03-97F9-85B3BC28B40E}"/>
    <cellStyle name="Comma 2 52" xfId="46662" hidden="1" xr:uid="{2F0A876F-6468-4359-9BE7-88033C6B4192}"/>
    <cellStyle name="Comma 2 52" xfId="46854" hidden="1" xr:uid="{A7CAFEF4-DB14-4EB7-A7EC-793A8634AF7F}"/>
    <cellStyle name="Comma 2 52" xfId="47184" hidden="1" xr:uid="{C95F6B8F-6664-423F-8D6D-234A9C369DF1}"/>
    <cellStyle name="Comma 2 52" xfId="47685" hidden="1" xr:uid="{C80B5433-A36A-47A7-94A8-CEE15AAB9C6C}"/>
    <cellStyle name="Comma 2 52" xfId="48046" hidden="1" xr:uid="{0F454EE6-AA29-49CF-90D3-6C16C8C31189}"/>
    <cellStyle name="Comma 2 52" xfId="48415" hidden="1" xr:uid="{7D696FFD-D124-46AA-8CDE-65CBD1380E93}"/>
    <cellStyle name="Comma 2 52" xfId="48607" hidden="1" xr:uid="{8B6798F3-D9CB-4987-8E2D-99CEB86ECB5A}"/>
    <cellStyle name="Comma 2 52" xfId="48937" hidden="1" xr:uid="{57BD7592-826C-4FC7-82B7-EC0491EDF70B}"/>
    <cellStyle name="Comma 2 52" xfId="49437" hidden="1" xr:uid="{A550DC01-19FD-480D-B044-26DAEED8EDDF}"/>
    <cellStyle name="Comma 2 52" xfId="49796" hidden="1" xr:uid="{A0197EC6-CA47-44CF-BC3F-E1B0C13221E6}"/>
    <cellStyle name="Comma 2 52" xfId="50165" hidden="1" xr:uid="{8556B47F-431C-4BDF-A035-05D0E3085098}"/>
    <cellStyle name="Comma 2 52" xfId="50357" hidden="1" xr:uid="{C435ACAD-3D78-4DAA-93F4-B27162E0924D}"/>
    <cellStyle name="Comma 2 52" xfId="50687" hidden="1" xr:uid="{44D48285-2E98-4206-9BAC-DA6964230B56}"/>
    <cellStyle name="Comma 2 52" xfId="51186" hidden="1" xr:uid="{F6CC193D-46C1-4346-9AA4-C31CB6987099}"/>
    <cellStyle name="Comma 2 52" xfId="51541" hidden="1" xr:uid="{27E6BCFD-AA18-4D06-B0BC-85EDB4C20DAC}"/>
    <cellStyle name="Comma 2 52" xfId="51909" hidden="1" xr:uid="{F2C1C07F-F0E4-4950-A4E6-C1317D89EA51}"/>
    <cellStyle name="Comma 2 52" xfId="52101" hidden="1" xr:uid="{F304757E-F6D1-48C6-8668-D03C1F5E5537}"/>
    <cellStyle name="Comma 2 52" xfId="52431" hidden="1" xr:uid="{0BF93177-4689-4D33-B73A-71FBD3039C37}"/>
    <cellStyle name="Comma 2 52" xfId="52929" hidden="1" xr:uid="{B89955A6-5C74-429B-B04B-64D8DE9E043D}"/>
    <cellStyle name="Comma 2 52" xfId="53279" hidden="1" xr:uid="{E4708B1F-69B6-4D47-89D4-6628DC56AED4}"/>
    <cellStyle name="Comma 2 52" xfId="53643" hidden="1" xr:uid="{4387FDA5-F2ED-4A65-9A52-7D3245AAC670}"/>
    <cellStyle name="Comma 2 52" xfId="53835" hidden="1" xr:uid="{C53B2F2A-5497-4CA7-9E77-297A1F17666E}"/>
    <cellStyle name="Comma 2 52" xfId="54165" hidden="1" xr:uid="{5EE5AA23-0404-4B71-A362-06BB99D182D5}"/>
    <cellStyle name="Comma 2 52" xfId="55007" hidden="1" xr:uid="{C1BBD4D9-27EF-4BE6-93D4-137220D9C6FA}"/>
    <cellStyle name="Comma 2 52" xfId="55367" hidden="1" xr:uid="{C37EB822-9B18-413F-BA5D-A1EFABC93755}"/>
    <cellStyle name="Comma 2 52" xfId="55559" hidden="1" xr:uid="{C7E2EF4A-B7B4-4EAA-B24D-902980FA56F7}"/>
    <cellStyle name="Comma 2 52" xfId="55889" hidden="1" xr:uid="{A8FFC405-67DD-4CA4-AA75-C1A8EB1E95A2}"/>
    <cellStyle name="Comma 2 52" xfId="56720" hidden="1" xr:uid="{9E5647B1-3B6D-42DE-8902-F1F9A9A571C7}"/>
    <cellStyle name="Comma 2 52" xfId="57075" hidden="1" xr:uid="{9F534317-E218-4799-8F9D-153649AC2265}"/>
    <cellStyle name="Comma 2 52" xfId="57266" hidden="1" xr:uid="{211CF0E7-0E75-455F-BAB8-A0BF1109500D}"/>
    <cellStyle name="Comma 2 52" xfId="57596" hidden="1" xr:uid="{B46C2351-14AB-4230-AC8D-5842225D83F9}"/>
    <cellStyle name="Comma 2 52" xfId="58417" hidden="1" xr:uid="{FD8CCAB4-952D-419A-843B-96536BAA3F18}"/>
    <cellStyle name="Comma 2 52" xfId="58769" hidden="1" xr:uid="{FD34A655-7780-46F8-AECE-CE6DBC917B42}"/>
    <cellStyle name="Comma 2 52" xfId="58960" hidden="1" xr:uid="{F26621AC-A755-47A0-A4BA-EE2BAD248A60}"/>
    <cellStyle name="Comma 2 52" xfId="59290" hidden="1" xr:uid="{05BC5FD8-C2CB-4FA1-9AFF-8EC618D6F6A6}"/>
    <cellStyle name="Comma 2 52" xfId="60092" hidden="1" xr:uid="{38D907D7-2295-4B67-9565-BFE6F9D47B79}"/>
    <cellStyle name="Comma 2 52" xfId="60431" hidden="1" xr:uid="{B983732F-0189-4CDF-9325-91B26B772A38}"/>
    <cellStyle name="Comma 2 52" xfId="60621" hidden="1" xr:uid="{0DD737DA-9C00-4985-8AC2-7B4DDE16D8C8}"/>
    <cellStyle name="Comma 2 52" xfId="60951" hidden="1" xr:uid="{FD8F4FB9-B1E9-4CF6-83AA-C9D00F65E78D}"/>
    <cellStyle name="Comma 2 52" xfId="61738" hidden="1" xr:uid="{E6CE80F7-1189-4A7B-9EA6-C4940AFC45CC}"/>
    <cellStyle name="Comma 2 52" xfId="62066" hidden="1" xr:uid="{50A9E8F0-28B2-4934-B28B-0DC46085D615}"/>
    <cellStyle name="Comma 2 52" xfId="62256" hidden="1" xr:uid="{B133C0D2-B5A3-44DA-8E41-C14B8FBC469C}"/>
    <cellStyle name="Comma 2 52" xfId="62586" hidden="1" xr:uid="{3AAC1958-720F-4E1F-A158-18DE1806808E}"/>
    <cellStyle name="Comma 2 52" xfId="63313" hidden="1" xr:uid="{B2E25C75-C516-4BE2-978C-BF51B1789E35}"/>
    <cellStyle name="Comma 2 52" xfId="63588" hidden="1" xr:uid="{90E5A72E-973B-4B96-954A-BC6DFF02BA0D}"/>
    <cellStyle name="Comma 2 52" xfId="63769" hidden="1" xr:uid="{3748DF02-6F9E-43A9-8420-051A7464A975}"/>
    <cellStyle name="Comma 2 53" xfId="584" hidden="1" xr:uid="{00000000-0005-0000-0000-00004B020000}"/>
    <cellStyle name="Comma 2 53" xfId="1004" hidden="1" xr:uid="{00000000-0005-0000-0000-0000EF030000}"/>
    <cellStyle name="Comma 2 53" xfId="1239" hidden="1" xr:uid="{00000000-0005-0000-0000-0000DA040000}"/>
    <cellStyle name="Comma 2 53" xfId="1606" hidden="1" xr:uid="{00000000-0005-0000-0000-000049060000}"/>
    <cellStyle name="Comma 2 53" xfId="1796" hidden="1" xr:uid="{00000000-0005-0000-0000-000007070000}"/>
    <cellStyle name="Comma 2 53" xfId="4375" hidden="1" xr:uid="{00000000-0005-0000-0000-00001A110000}"/>
    <cellStyle name="Comma 2 53" xfId="4796" hidden="1" xr:uid="{00000000-0005-0000-0000-0000BF120000}"/>
    <cellStyle name="Comma 2 53" xfId="5036" hidden="1" xr:uid="{00000000-0005-0000-0000-0000AF130000}"/>
    <cellStyle name="Comma 2 53" xfId="5403" hidden="1" xr:uid="{00000000-0005-0000-0000-00001E150000}"/>
    <cellStyle name="Comma 2 53" xfId="5597" hidden="1" xr:uid="{00000000-0005-0000-0000-0000E0150000}"/>
    <cellStyle name="Comma 2 53" xfId="6594" hidden="1" xr:uid="{00000000-0005-0000-0000-0000C5190000}"/>
    <cellStyle name="Comma 2 53" xfId="7015" hidden="1" xr:uid="{00000000-0005-0000-0000-00006A1B0000}"/>
    <cellStyle name="Comma 2 53" xfId="7079" hidden="1" xr:uid="{00000000-0005-0000-0000-0000AA1B0000}"/>
    <cellStyle name="Comma 2 53" xfId="7255" hidden="1" xr:uid="{00000000-0005-0000-0000-00005A1C0000}"/>
    <cellStyle name="Comma 2 53" xfId="7622" hidden="1" xr:uid="{00000000-0005-0000-0000-0000C91D0000}"/>
    <cellStyle name="Comma 2 53" xfId="7816" hidden="1" xr:uid="{00000000-0005-0000-0000-00008B1E0000}"/>
    <cellStyle name="Comma 2 53" xfId="8771" hidden="1" xr:uid="{00000000-0005-0000-0000-000046220000}"/>
    <cellStyle name="Comma 2 53" xfId="8835" hidden="1" xr:uid="{00000000-0005-0000-0000-000086220000}"/>
    <cellStyle name="Comma 2 53" xfId="9011" hidden="1" xr:uid="{00000000-0005-0000-0000-000036230000}"/>
    <cellStyle name="Comma 2 53" xfId="9378" hidden="1" xr:uid="{00000000-0005-0000-0000-0000A5240000}"/>
    <cellStyle name="Comma 2 53" xfId="9572" hidden="1" xr:uid="{00000000-0005-0000-0000-000067250000}"/>
    <cellStyle name="Comma 2 53" xfId="10527" hidden="1" xr:uid="{00000000-0005-0000-0000-000022290000}"/>
    <cellStyle name="Comma 2 53" xfId="10591" hidden="1" xr:uid="{00000000-0005-0000-0000-000062290000}"/>
    <cellStyle name="Comma 2 53" xfId="10767" hidden="1" xr:uid="{00000000-0005-0000-0000-0000122A0000}"/>
    <cellStyle name="Comma 2 53" xfId="11134" hidden="1" xr:uid="{00000000-0005-0000-0000-0000812B0000}"/>
    <cellStyle name="Comma 2 53" xfId="11328" hidden="1" xr:uid="{00000000-0005-0000-0000-0000432C0000}"/>
    <cellStyle name="Comma 2 53" xfId="12283" hidden="1" xr:uid="{00000000-0005-0000-0000-0000FE2F0000}"/>
    <cellStyle name="Comma 2 53" xfId="12347" hidden="1" xr:uid="{00000000-0005-0000-0000-00003E300000}"/>
    <cellStyle name="Comma 2 53" xfId="12523" hidden="1" xr:uid="{00000000-0005-0000-0000-0000EE300000}"/>
    <cellStyle name="Comma 2 53" xfId="12890" hidden="1" xr:uid="{00000000-0005-0000-0000-00005D320000}"/>
    <cellStyle name="Comma 2 53" xfId="13084" hidden="1" xr:uid="{00000000-0005-0000-0000-00001F330000}"/>
    <cellStyle name="Comma 2 53" xfId="14039" hidden="1" xr:uid="{00000000-0005-0000-0000-0000DA360000}"/>
    <cellStyle name="Comma 2 53" xfId="14103" hidden="1" xr:uid="{00000000-0005-0000-0000-00001A370000}"/>
    <cellStyle name="Comma 2 53" xfId="14279" hidden="1" xr:uid="{00000000-0005-0000-0000-0000CA370000}"/>
    <cellStyle name="Comma 2 53" xfId="14646" hidden="1" xr:uid="{00000000-0005-0000-0000-000039390000}"/>
    <cellStyle name="Comma 2 53" xfId="14840" hidden="1" xr:uid="{00000000-0005-0000-0000-0000FB390000}"/>
    <cellStyle name="Comma 2 53" xfId="15793" hidden="1" xr:uid="{00000000-0005-0000-0000-0000B43D0000}"/>
    <cellStyle name="Comma 2 53" xfId="15856" hidden="1" xr:uid="{00000000-0005-0000-0000-0000F33D0000}"/>
    <cellStyle name="Comma 2 53" xfId="16032" hidden="1" xr:uid="{00000000-0005-0000-0000-0000A33E0000}"/>
    <cellStyle name="Comma 2 53" xfId="16399" hidden="1" xr:uid="{00000000-0005-0000-0000-000012400000}"/>
    <cellStyle name="Comma 2 53" xfId="16593" hidden="1" xr:uid="{00000000-0005-0000-0000-0000D4400000}"/>
    <cellStyle name="Comma 2 53" xfId="17544" hidden="1" xr:uid="{00000000-0005-0000-0000-00008B440000}"/>
    <cellStyle name="Comma 2 53" xfId="17606" hidden="1" xr:uid="{00000000-0005-0000-0000-0000C9440000}"/>
    <cellStyle name="Comma 2 53" xfId="17782" hidden="1" xr:uid="{00000000-0005-0000-0000-000079450000}"/>
    <cellStyle name="Comma 2 53" xfId="18149" hidden="1" xr:uid="{00000000-0005-0000-0000-0000E8460000}"/>
    <cellStyle name="Comma 2 53" xfId="18343" hidden="1" xr:uid="{00000000-0005-0000-0000-0000AA470000}"/>
    <cellStyle name="Comma 2 53" xfId="19290" hidden="1" xr:uid="{00000000-0005-0000-0000-00005D4B0000}"/>
    <cellStyle name="Comma 2 53" xfId="19351" hidden="1" xr:uid="{00000000-0005-0000-0000-00009A4B0000}"/>
    <cellStyle name="Comma 2 53" xfId="19527" hidden="1" xr:uid="{00000000-0005-0000-0000-00004A4C0000}"/>
    <cellStyle name="Comma 2 53" xfId="19893" hidden="1" xr:uid="{00000000-0005-0000-0000-0000B84D0000}"/>
    <cellStyle name="Comma 2 53" xfId="20087" hidden="1" xr:uid="{00000000-0005-0000-0000-00007A4E0000}"/>
    <cellStyle name="Comma 2 53" xfId="21029" hidden="1" xr:uid="{00000000-0005-0000-0000-000028520000}"/>
    <cellStyle name="Comma 2 53" xfId="21089" hidden="1" xr:uid="{00000000-0005-0000-0000-000064520000}"/>
    <cellStyle name="Comma 2 53" xfId="21265" hidden="1" xr:uid="{00000000-0005-0000-0000-000014530000}"/>
    <cellStyle name="Comma 2 53" xfId="21627" hidden="1" xr:uid="{00000000-0005-0000-0000-00007E540000}"/>
    <cellStyle name="Comma 2 53" xfId="21821" hidden="1" xr:uid="{00000000-0005-0000-0000-000040550000}"/>
    <cellStyle name="Comma 2 53" xfId="22757" hidden="1" xr:uid="{00000000-0005-0000-0000-0000E8580000}"/>
    <cellStyle name="Comma 2 53" xfId="22817" hidden="1" xr:uid="{00000000-0005-0000-0000-000024590000}"/>
    <cellStyle name="Comma 2 53" xfId="22993" hidden="1" xr:uid="{00000000-0005-0000-0000-0000D4590000}"/>
    <cellStyle name="Comma 2 53" xfId="23351" hidden="1" xr:uid="{00000000-0005-0000-0000-00003A5B0000}"/>
    <cellStyle name="Comma 2 53" xfId="23545" hidden="1" xr:uid="{00000000-0005-0000-0000-0000FC5B0000}"/>
    <cellStyle name="Comma 2 53" xfId="24473" hidden="1" xr:uid="{00000000-0005-0000-0000-00009C5F0000}"/>
    <cellStyle name="Comma 2 53" xfId="24530" hidden="1" xr:uid="{00000000-0005-0000-0000-0000D55F0000}"/>
    <cellStyle name="Comma 2 53" xfId="24706" hidden="1" xr:uid="{00000000-0005-0000-0000-000085600000}"/>
    <cellStyle name="Comma 2 53" xfId="25059" hidden="1" xr:uid="{00000000-0005-0000-0000-0000E6610000}"/>
    <cellStyle name="Comma 2 53" xfId="25252" hidden="1" xr:uid="{00000000-0005-0000-0000-0000A7620000}"/>
    <cellStyle name="Comma 2 53" xfId="26171" hidden="1" xr:uid="{00000000-0005-0000-0000-00003E660000}"/>
    <cellStyle name="Comma 2 53" xfId="26227" hidden="1" xr:uid="{00000000-0005-0000-0000-000076660000}"/>
    <cellStyle name="Comma 2 53" xfId="26403" hidden="1" xr:uid="{00000000-0005-0000-0000-000026670000}"/>
    <cellStyle name="Comma 2 53" xfId="26753" hidden="1" xr:uid="{00000000-0005-0000-0000-000084680000}"/>
    <cellStyle name="Comma 2 53" xfId="26946" hidden="1" xr:uid="{00000000-0005-0000-0000-000045690000}"/>
    <cellStyle name="Comma 2 53" xfId="27851" hidden="1" xr:uid="{00000000-0005-0000-0000-0000CE6C0000}"/>
    <cellStyle name="Comma 2 53" xfId="27904" hidden="1" xr:uid="{00000000-0005-0000-0000-0000036D0000}"/>
    <cellStyle name="Comma 2 53" xfId="28078" hidden="1" xr:uid="{00000000-0005-0000-0000-0000B16D0000}"/>
    <cellStyle name="Comma 2 53" xfId="28415" hidden="1" xr:uid="{00000000-0005-0000-0000-0000026F0000}"/>
    <cellStyle name="Comma 2 53" xfId="28607" hidden="1" xr:uid="{00000000-0005-0000-0000-0000C26F0000}"/>
    <cellStyle name="Comma 2 53" xfId="29499" hidden="1" xr:uid="{00000000-0005-0000-0000-00003E730000}"/>
    <cellStyle name="Comma 2 53" xfId="29551" hidden="1" xr:uid="{00000000-0005-0000-0000-000072730000}"/>
    <cellStyle name="Comma 2 53" xfId="29724" hidden="1" xr:uid="{00000000-0005-0000-0000-00001F740000}"/>
    <cellStyle name="Comma 2 53" xfId="30050" hidden="1" xr:uid="{00000000-0005-0000-0000-000065750000}"/>
    <cellStyle name="Comma 2 53" xfId="30242" hidden="1" xr:uid="{00000000-0005-0000-0000-000025760000}"/>
    <cellStyle name="Comma 2 53" xfId="31095" hidden="1" xr:uid="{00000000-0005-0000-0000-00007A790000}"/>
    <cellStyle name="Comma 2 53" xfId="31297" hidden="1" xr:uid="{00000000-0005-0000-0000-0000447A0000}"/>
    <cellStyle name="Comma 2 53" xfId="31572" hidden="1" xr:uid="{00000000-0005-0000-0000-0000577B0000}"/>
    <cellStyle name="Comma 2 53" xfId="31755" hidden="1" xr:uid="{00000000-0005-0000-0000-00000E7C0000}"/>
    <cellStyle name="Comma 2 53" xfId="32637" hidden="1" xr:uid="{A80E1300-9E03-4B5A-B595-EE0088DA9D12}"/>
    <cellStyle name="Comma 2 53" xfId="33041" hidden="1" xr:uid="{F945F9E7-9910-41FB-8672-ED26C1932E8F}"/>
    <cellStyle name="Comma 2 53" xfId="33273" hidden="1" xr:uid="{C8BFB509-536F-4D5F-95A8-6736FF75AE32}"/>
    <cellStyle name="Comma 2 53" xfId="33639" hidden="1" xr:uid="{6E2573F8-5FF6-4D31-8B07-838A3F081956}"/>
    <cellStyle name="Comma 2 53" xfId="33826" hidden="1" xr:uid="{50413E0A-6B47-4EAE-B2D4-F1934EF96E8F}"/>
    <cellStyle name="Comma 2 53" xfId="36394" hidden="1" xr:uid="{A96F047D-6471-49D9-972B-308EE079DFA1}"/>
    <cellStyle name="Comma 2 53" xfId="36815" hidden="1" xr:uid="{5E9A1B1D-2E56-41A9-92BF-EC6E9B288BB6}"/>
    <cellStyle name="Comma 2 53" xfId="37055" hidden="1" xr:uid="{9360154F-452D-4C45-BC28-CFFBE6E35409}"/>
    <cellStyle name="Comma 2 53" xfId="37422" hidden="1" xr:uid="{11ED6D13-8E82-4D87-82D3-25674A7CB0E2}"/>
    <cellStyle name="Comma 2 53" xfId="37616" hidden="1" xr:uid="{BD8A2D00-5CC5-4C0D-B4E6-0E7DB55C8AF3}"/>
    <cellStyle name="Comma 2 53" xfId="38613" hidden="1" xr:uid="{8D945DD0-F776-4B87-BB68-20F56D4A902D}"/>
    <cellStyle name="Comma 2 53" xfId="39034" hidden="1" xr:uid="{627D9DC5-F500-4397-8639-87D555B892C7}"/>
    <cellStyle name="Comma 2 53" xfId="39098" hidden="1" xr:uid="{B7723CA3-EF8A-4E4B-A115-4C077BDF8B98}"/>
    <cellStyle name="Comma 2 53" xfId="39274" hidden="1" xr:uid="{82A82E54-7284-4777-A045-590DA23D8F95}"/>
    <cellStyle name="Comma 2 53" xfId="39641" hidden="1" xr:uid="{C76EED7D-0F0B-476D-A2C4-D6A70823D058}"/>
    <cellStyle name="Comma 2 53" xfId="39835" hidden="1" xr:uid="{76FA6D03-959E-4DD4-9546-0D71681345DF}"/>
    <cellStyle name="Comma 2 53" xfId="40790" hidden="1" xr:uid="{00CD53D2-4F1C-4AAB-A003-D79F5C8E9226}"/>
    <cellStyle name="Comma 2 53" xfId="40854" hidden="1" xr:uid="{C2F31BBE-8306-4B50-A53A-082ED00D1D6F}"/>
    <cellStyle name="Comma 2 53" xfId="41030" hidden="1" xr:uid="{ACAF5328-4D7E-414A-A2EC-C39B21AD3BC5}"/>
    <cellStyle name="Comma 2 53" xfId="41397" hidden="1" xr:uid="{D8BB3E14-7B6C-4E7E-B67E-BE0B7E0CBC5E}"/>
    <cellStyle name="Comma 2 53" xfId="41591" hidden="1" xr:uid="{2B2E4045-7946-4881-B2B5-CFE5FB6C7E11}"/>
    <cellStyle name="Comma 2 53" xfId="42546" hidden="1" xr:uid="{8704388B-4E05-4390-8054-37C91254323C}"/>
    <cellStyle name="Comma 2 53" xfId="42610" hidden="1" xr:uid="{FF5CBDA7-AD62-4715-8F89-D026BB063770}"/>
    <cellStyle name="Comma 2 53" xfId="42786" hidden="1" xr:uid="{3362C2D6-034C-4B8F-B20B-0AF60F542425}"/>
    <cellStyle name="Comma 2 53" xfId="43153" hidden="1" xr:uid="{54E0DE17-B892-44F7-8A22-E5B22B76F790}"/>
    <cellStyle name="Comma 2 53" xfId="43347" hidden="1" xr:uid="{EC19F939-F51D-4299-9300-90C0814CC02E}"/>
    <cellStyle name="Comma 2 53" xfId="44302" hidden="1" xr:uid="{E0811FC3-499A-4EA1-A756-7724724E0524}"/>
    <cellStyle name="Comma 2 53" xfId="44366" hidden="1" xr:uid="{96898DA4-E8CF-49E6-931B-0F200E231B3E}"/>
    <cellStyle name="Comma 2 53" xfId="44542" hidden="1" xr:uid="{6765CA79-B70F-4E5D-AE4A-F080B4F63D7D}"/>
    <cellStyle name="Comma 2 53" xfId="44909" hidden="1" xr:uid="{41D040A2-7CAD-4B4A-910D-2C53803793FD}"/>
    <cellStyle name="Comma 2 53" xfId="45103" hidden="1" xr:uid="{5CB95ACD-0DD9-4368-9DAD-197C53053A71}"/>
    <cellStyle name="Comma 2 53" xfId="46058" hidden="1" xr:uid="{BCFB3436-B0C5-478A-AA12-7612A8ADCF3E}"/>
    <cellStyle name="Comma 2 53" xfId="46122" hidden="1" xr:uid="{094FBB0D-8919-4BCA-A6AB-E9502310D4D8}"/>
    <cellStyle name="Comma 2 53" xfId="46298" hidden="1" xr:uid="{A2D262BE-E70C-46D1-92F8-9AAAE97DDFC8}"/>
    <cellStyle name="Comma 2 53" xfId="46665" hidden="1" xr:uid="{BEB88D46-4272-4BD0-90EA-B67E9CB1554D}"/>
    <cellStyle name="Comma 2 53" xfId="46859" hidden="1" xr:uid="{611B9753-B5F3-4309-91A2-091A350C4C45}"/>
    <cellStyle name="Comma 2 53" xfId="47812" hidden="1" xr:uid="{FAF7C21A-E806-44F9-B70F-80A5E2C6CC26}"/>
    <cellStyle name="Comma 2 53" xfId="47875" hidden="1" xr:uid="{D3988912-69D9-4064-98CF-0310789239AC}"/>
    <cellStyle name="Comma 2 53" xfId="48051" hidden="1" xr:uid="{AFB90CA6-0725-45FA-AE0D-1E1B5009E75F}"/>
    <cellStyle name="Comma 2 53" xfId="48418" hidden="1" xr:uid="{BC13EA02-CCC8-469E-A557-2254104C731F}"/>
    <cellStyle name="Comma 2 53" xfId="48612" hidden="1" xr:uid="{E79AEDA5-53C5-4F2D-89CD-40B71F6DD1B2}"/>
    <cellStyle name="Comma 2 53" xfId="49563" hidden="1" xr:uid="{C67E0035-0BCB-427E-98BB-6C0AF2EF06C8}"/>
    <cellStyle name="Comma 2 53" xfId="49625" hidden="1" xr:uid="{55B8100B-B7C8-470F-B044-F599DA22580A}"/>
    <cellStyle name="Comma 2 53" xfId="49801" hidden="1" xr:uid="{28A13BE9-45CC-4D72-9753-020AC11601B4}"/>
    <cellStyle name="Comma 2 53" xfId="50168" hidden="1" xr:uid="{E1731A51-B0A6-47E1-B2A7-34FBE5920AA7}"/>
    <cellStyle name="Comma 2 53" xfId="50362" hidden="1" xr:uid="{C25E112C-A690-4622-98DF-1D64262931EA}"/>
    <cellStyle name="Comma 2 53" xfId="51309" hidden="1" xr:uid="{21D6299A-F1E8-4063-A125-E20CAC5C8BA9}"/>
    <cellStyle name="Comma 2 53" xfId="51370" hidden="1" xr:uid="{DF72EC02-14D7-415E-A6BF-112AE065E284}"/>
    <cellStyle name="Comma 2 53" xfId="51546" hidden="1" xr:uid="{1FE4D1B7-24F7-4485-B410-D8E45E24FED1}"/>
    <cellStyle name="Comma 2 53" xfId="51912" hidden="1" xr:uid="{496EB2BA-0D4E-4AF5-B79A-98299DCF8BEF}"/>
    <cellStyle name="Comma 2 53" xfId="52106" hidden="1" xr:uid="{068B3C5B-D723-456A-8B55-56C48197F7C2}"/>
    <cellStyle name="Comma 2 53" xfId="53048" hidden="1" xr:uid="{584216D5-0F77-47AC-9BD1-2B3D797EFC19}"/>
    <cellStyle name="Comma 2 53" xfId="53108" hidden="1" xr:uid="{F7DD7CA4-65BA-4C7C-AEA4-F063C69F318F}"/>
    <cellStyle name="Comma 2 53" xfId="53284" hidden="1" xr:uid="{E3D04827-DACD-487F-B4FE-A776B31DBF71}"/>
    <cellStyle name="Comma 2 53" xfId="53646" hidden="1" xr:uid="{DA585F85-ED27-49CC-9FF7-D8A5156156FE}"/>
    <cellStyle name="Comma 2 53" xfId="53840" hidden="1" xr:uid="{CC0C934C-20E7-404B-BBF6-005454D251FD}"/>
    <cellStyle name="Comma 2 53" xfId="54776" hidden="1" xr:uid="{D5E202C5-E720-419B-A668-22299B0DE541}"/>
    <cellStyle name="Comma 2 53" xfId="54836" hidden="1" xr:uid="{DE2E6D7F-B796-4450-AA92-CFEACC575727}"/>
    <cellStyle name="Comma 2 53" xfId="55012" hidden="1" xr:uid="{E7CCFDA7-C49E-4D44-ACEC-1D063E254B43}"/>
    <cellStyle name="Comma 2 53" xfId="55370" hidden="1" xr:uid="{0A5CC10D-C9BD-47DC-9EC6-51555374A5A3}"/>
    <cellStyle name="Comma 2 53" xfId="55564" hidden="1" xr:uid="{84CD2ABB-9A82-45FB-BD2B-11B74BC5ABFF}"/>
    <cellStyle name="Comma 2 53" xfId="56492" hidden="1" xr:uid="{46C06406-1475-4E24-849A-FA37A993567D}"/>
    <cellStyle name="Comma 2 53" xfId="56549" hidden="1" xr:uid="{AA329FEA-2341-4B49-A1A6-4EF8C7A71F36}"/>
    <cellStyle name="Comma 2 53" xfId="56725" hidden="1" xr:uid="{51EB9086-9A8C-41C3-87AF-38A70A500E05}"/>
    <cellStyle name="Comma 2 53" xfId="57078" hidden="1" xr:uid="{354330FC-0C71-41EB-9218-DC9810784317}"/>
    <cellStyle name="Comma 2 53" xfId="57271" hidden="1" xr:uid="{76107A0E-0758-4D6E-B209-D37EB9F3DFC3}"/>
    <cellStyle name="Comma 2 53" xfId="58190" hidden="1" xr:uid="{B782C896-F110-4962-8C85-656E19AAA20F}"/>
    <cellStyle name="Comma 2 53" xfId="58246" hidden="1" xr:uid="{D106DFDD-21F1-48DA-9C22-9B85BA78BD97}"/>
    <cellStyle name="Comma 2 53" xfId="58422" hidden="1" xr:uid="{75DE8137-2EDB-4260-A3C8-D53FD1318FF8}"/>
    <cellStyle name="Comma 2 53" xfId="58772" hidden="1" xr:uid="{06CAE36D-D087-4C25-87E3-FED715F5AC62}"/>
    <cellStyle name="Comma 2 53" xfId="58965" hidden="1" xr:uid="{3504FBD2-E8EF-4369-A357-4CFDCC3FC235}"/>
    <cellStyle name="Comma 2 53" xfId="59870" hidden="1" xr:uid="{331FF39F-355E-4AAA-AAAF-DC4CDC1B8880}"/>
    <cellStyle name="Comma 2 53" xfId="59923" hidden="1" xr:uid="{9B28862B-5ACD-4F8B-8B85-E409B7FFAC96}"/>
    <cellStyle name="Comma 2 53" xfId="60097" hidden="1" xr:uid="{3366B68B-3261-458F-9765-FC9CFD1DB64B}"/>
    <cellStyle name="Comma 2 53" xfId="60434" hidden="1" xr:uid="{931D4E3E-CB11-40C6-8BEF-F3BBDA2791EB}"/>
    <cellStyle name="Comma 2 53" xfId="60626" hidden="1" xr:uid="{7FCF7BE3-3276-4E2A-9C3B-E72FDF9F4B32}"/>
    <cellStyle name="Comma 2 53" xfId="61518" hidden="1" xr:uid="{B9B8AEC4-C24F-46EB-AD9D-4F16F48A656C}"/>
    <cellStyle name="Comma 2 53" xfId="61570" hidden="1" xr:uid="{03D86A34-57DD-427D-BDD3-629969E27FB1}"/>
    <cellStyle name="Comma 2 53" xfId="61743" hidden="1" xr:uid="{704D3535-74BE-4C28-96F8-586D7DD0F23B}"/>
    <cellStyle name="Comma 2 53" xfId="62069" hidden="1" xr:uid="{F7031501-71D9-45B2-A6D0-E3D54BB5F552}"/>
    <cellStyle name="Comma 2 53" xfId="62261" hidden="1" xr:uid="{E6A9FDC6-D13E-4DDF-99AD-D1696DD837FF}"/>
    <cellStyle name="Comma 2 53" xfId="63114" hidden="1" xr:uid="{536B6AA9-5928-483E-9DB5-8EFFDE9A5F3D}"/>
    <cellStyle name="Comma 2 53" xfId="63316" hidden="1" xr:uid="{33EC39B5-1776-43EF-9AB0-D55902678B14}"/>
    <cellStyle name="Comma 2 53" xfId="63591" hidden="1" xr:uid="{3265D15E-2D5F-4C93-8709-E31601B8B72F}"/>
    <cellStyle name="Comma 2 53" xfId="63774" hidden="1" xr:uid="{0294ED9A-2B02-41CD-AE17-716E5D7B5020}"/>
    <cellStyle name="Comma 2 54" xfId="589" hidden="1" xr:uid="{00000000-0005-0000-0000-000050020000}"/>
    <cellStyle name="Comma 2 54" xfId="999" hidden="1" xr:uid="{00000000-0005-0000-0000-0000EA030000}"/>
    <cellStyle name="Comma 2 54" xfId="1011" hidden="1" xr:uid="{00000000-0005-0000-0000-0000F6030000}"/>
    <cellStyle name="Comma 2 54" xfId="1244" hidden="1" xr:uid="{00000000-0005-0000-0000-0000DF040000}"/>
    <cellStyle name="Comma 2 54" xfId="1801" hidden="1" xr:uid="{00000000-0005-0000-0000-00000C070000}"/>
    <cellStyle name="Comma 2 54" xfId="4380" hidden="1" xr:uid="{00000000-0005-0000-0000-00001F110000}"/>
    <cellStyle name="Comma 2 54" xfId="4790" hidden="1" xr:uid="{00000000-0005-0000-0000-0000B9120000}"/>
    <cellStyle name="Comma 2 54" xfId="4803" hidden="1" xr:uid="{00000000-0005-0000-0000-0000C6120000}"/>
    <cellStyle name="Comma 2 54" xfId="5041" hidden="1" xr:uid="{00000000-0005-0000-0000-0000B4130000}"/>
    <cellStyle name="Comma 2 54" xfId="5602" hidden="1" xr:uid="{00000000-0005-0000-0000-0000E5150000}"/>
    <cellStyle name="Comma 2 54" xfId="6432" hidden="1" xr:uid="{00000000-0005-0000-0000-000023190000}"/>
    <cellStyle name="Comma 2 54" xfId="6443" hidden="1" xr:uid="{00000000-0005-0000-0000-00002E190000}"/>
    <cellStyle name="Comma 2 54" xfId="6599" hidden="1" xr:uid="{00000000-0005-0000-0000-0000CA190000}"/>
    <cellStyle name="Comma 2 54" xfId="6613" hidden="1" xr:uid="{00000000-0005-0000-0000-0000D8190000}"/>
    <cellStyle name="Comma 2 54" xfId="6746" hidden="1" xr:uid="{00000000-0005-0000-0000-00005D1A0000}"/>
    <cellStyle name="Comma 2 54" xfId="7009" hidden="1" xr:uid="{00000000-0005-0000-0000-0000641B0000}"/>
    <cellStyle name="Comma 2 54" xfId="7022" hidden="1" xr:uid="{00000000-0005-0000-0000-0000711B0000}"/>
    <cellStyle name="Comma 2 54" xfId="7260" hidden="1" xr:uid="{00000000-0005-0000-0000-00005F1C0000}"/>
    <cellStyle name="Comma 2 54" xfId="7398" hidden="1" xr:uid="{00000000-0005-0000-0000-0000E91C0000}"/>
    <cellStyle name="Comma 2 54" xfId="7821" hidden="1" xr:uid="{00000000-0005-0000-0000-0000901E0000}"/>
    <cellStyle name="Comma 2 54" xfId="8765" hidden="1" xr:uid="{00000000-0005-0000-0000-000040220000}"/>
    <cellStyle name="Comma 2 54" xfId="8778" hidden="1" xr:uid="{00000000-0005-0000-0000-00004D220000}"/>
    <cellStyle name="Comma 2 54" xfId="9016" hidden="1" xr:uid="{00000000-0005-0000-0000-00003B230000}"/>
    <cellStyle name="Comma 2 54" xfId="9154" hidden="1" xr:uid="{00000000-0005-0000-0000-0000C5230000}"/>
    <cellStyle name="Comma 2 54" xfId="9577" hidden="1" xr:uid="{00000000-0005-0000-0000-00006C250000}"/>
    <cellStyle name="Comma 2 54" xfId="10521" hidden="1" xr:uid="{00000000-0005-0000-0000-00001C290000}"/>
    <cellStyle name="Comma 2 54" xfId="10534" hidden="1" xr:uid="{00000000-0005-0000-0000-000029290000}"/>
    <cellStyle name="Comma 2 54" xfId="10772" hidden="1" xr:uid="{00000000-0005-0000-0000-0000172A0000}"/>
    <cellStyle name="Comma 2 54" xfId="10910" hidden="1" xr:uid="{00000000-0005-0000-0000-0000A12A0000}"/>
    <cellStyle name="Comma 2 54" xfId="11333" hidden="1" xr:uid="{00000000-0005-0000-0000-0000482C0000}"/>
    <cellStyle name="Comma 2 54" xfId="12277" hidden="1" xr:uid="{00000000-0005-0000-0000-0000F82F0000}"/>
    <cellStyle name="Comma 2 54" xfId="12290" hidden="1" xr:uid="{00000000-0005-0000-0000-000005300000}"/>
    <cellStyle name="Comma 2 54" xfId="12528" hidden="1" xr:uid="{00000000-0005-0000-0000-0000F3300000}"/>
    <cellStyle name="Comma 2 54" xfId="12666" hidden="1" xr:uid="{00000000-0005-0000-0000-00007D310000}"/>
    <cellStyle name="Comma 2 54" xfId="13089" hidden="1" xr:uid="{00000000-0005-0000-0000-000024330000}"/>
    <cellStyle name="Comma 2 54" xfId="14033" hidden="1" xr:uid="{00000000-0005-0000-0000-0000D4360000}"/>
    <cellStyle name="Comma 2 54" xfId="14046" hidden="1" xr:uid="{00000000-0005-0000-0000-0000E1360000}"/>
    <cellStyle name="Comma 2 54" xfId="14284" hidden="1" xr:uid="{00000000-0005-0000-0000-0000CF370000}"/>
    <cellStyle name="Comma 2 54" xfId="14422" hidden="1" xr:uid="{00000000-0005-0000-0000-000059380000}"/>
    <cellStyle name="Comma 2 54" xfId="14845" hidden="1" xr:uid="{00000000-0005-0000-0000-0000003A0000}"/>
    <cellStyle name="Comma 2 54" xfId="15787" hidden="1" xr:uid="{00000000-0005-0000-0000-0000AE3D0000}"/>
    <cellStyle name="Comma 2 54" xfId="15799" hidden="1" xr:uid="{00000000-0005-0000-0000-0000BA3D0000}"/>
    <cellStyle name="Comma 2 54" xfId="16037" hidden="1" xr:uid="{00000000-0005-0000-0000-0000A83E0000}"/>
    <cellStyle name="Comma 2 54" xfId="16175" hidden="1" xr:uid="{00000000-0005-0000-0000-0000323F0000}"/>
    <cellStyle name="Comma 2 54" xfId="16598" hidden="1" xr:uid="{00000000-0005-0000-0000-0000D9400000}"/>
    <cellStyle name="Comma 2 54" xfId="17538" hidden="1" xr:uid="{00000000-0005-0000-0000-000085440000}"/>
    <cellStyle name="Comma 2 54" xfId="17549" hidden="1" xr:uid="{00000000-0005-0000-0000-000090440000}"/>
    <cellStyle name="Comma 2 54" xfId="17787" hidden="1" xr:uid="{00000000-0005-0000-0000-00007E450000}"/>
    <cellStyle name="Comma 2 54" xfId="17925" hidden="1" xr:uid="{00000000-0005-0000-0000-000008460000}"/>
    <cellStyle name="Comma 2 54" xfId="18348" hidden="1" xr:uid="{00000000-0005-0000-0000-0000AF470000}"/>
    <cellStyle name="Comma 2 54" xfId="19284" hidden="1" xr:uid="{00000000-0005-0000-0000-0000574B0000}"/>
    <cellStyle name="Comma 2 54" xfId="19295" hidden="1" xr:uid="{00000000-0005-0000-0000-0000624B0000}"/>
    <cellStyle name="Comma 2 54" xfId="19532" hidden="1" xr:uid="{00000000-0005-0000-0000-00004F4C0000}"/>
    <cellStyle name="Comma 2 54" xfId="19669" hidden="1" xr:uid="{00000000-0005-0000-0000-0000D84C0000}"/>
    <cellStyle name="Comma 2 54" xfId="20092" hidden="1" xr:uid="{00000000-0005-0000-0000-00007F4E0000}"/>
    <cellStyle name="Comma 2 54" xfId="21023" hidden="1" xr:uid="{00000000-0005-0000-0000-000022520000}"/>
    <cellStyle name="Comma 2 54" xfId="21033" hidden="1" xr:uid="{00000000-0005-0000-0000-00002C520000}"/>
    <cellStyle name="Comma 2 54" xfId="21270" hidden="1" xr:uid="{00000000-0005-0000-0000-000019530000}"/>
    <cellStyle name="Comma 2 54" xfId="21405" hidden="1" xr:uid="{00000000-0005-0000-0000-0000A0530000}"/>
    <cellStyle name="Comma 2 54" xfId="21826" hidden="1" xr:uid="{00000000-0005-0000-0000-000045550000}"/>
    <cellStyle name="Comma 2 54" xfId="22751" hidden="1" xr:uid="{00000000-0005-0000-0000-0000E2580000}"/>
    <cellStyle name="Comma 2 54" xfId="22761" hidden="1" xr:uid="{00000000-0005-0000-0000-0000EC580000}"/>
    <cellStyle name="Comma 2 54" xfId="22998" hidden="1" xr:uid="{00000000-0005-0000-0000-0000D9590000}"/>
    <cellStyle name="Comma 2 54" xfId="23132" hidden="1" xr:uid="{00000000-0005-0000-0000-00005F5A0000}"/>
    <cellStyle name="Comma 2 54" xfId="23550" hidden="1" xr:uid="{00000000-0005-0000-0000-0000015C0000}"/>
    <cellStyle name="Comma 2 54" xfId="24468" hidden="1" xr:uid="{00000000-0005-0000-0000-0000975F0000}"/>
    <cellStyle name="Comma 2 54" xfId="24477" hidden="1" xr:uid="{00000000-0005-0000-0000-0000A05F0000}"/>
    <cellStyle name="Comma 2 54" xfId="24711" hidden="1" xr:uid="{00000000-0005-0000-0000-00008A600000}"/>
    <cellStyle name="Comma 2 54" xfId="25257" hidden="1" xr:uid="{00000000-0005-0000-0000-0000AC620000}"/>
    <cellStyle name="Comma 2 54" xfId="26166" hidden="1" xr:uid="{00000000-0005-0000-0000-000039660000}"/>
    <cellStyle name="Comma 2 54" xfId="26175" hidden="1" xr:uid="{00000000-0005-0000-0000-000042660000}"/>
    <cellStyle name="Comma 2 54" xfId="26408" hidden="1" xr:uid="{00000000-0005-0000-0000-00002B670000}"/>
    <cellStyle name="Comma 2 54" xfId="26951" hidden="1" xr:uid="{00000000-0005-0000-0000-00004A690000}"/>
    <cellStyle name="Comma 2 54" xfId="27846" hidden="1" xr:uid="{00000000-0005-0000-0000-0000C96C0000}"/>
    <cellStyle name="Comma 2 54" xfId="27855" hidden="1" xr:uid="{00000000-0005-0000-0000-0000D26C0000}"/>
    <cellStyle name="Comma 2 54" xfId="28083" hidden="1" xr:uid="{00000000-0005-0000-0000-0000B66D0000}"/>
    <cellStyle name="Comma 2 54" xfId="28612" hidden="1" xr:uid="{00000000-0005-0000-0000-0000C76F0000}"/>
    <cellStyle name="Comma 2 54" xfId="29494" hidden="1" xr:uid="{00000000-0005-0000-0000-000039730000}"/>
    <cellStyle name="Comma 2 54" xfId="29503" hidden="1" xr:uid="{00000000-0005-0000-0000-000042730000}"/>
    <cellStyle name="Comma 2 54" xfId="29729" hidden="1" xr:uid="{00000000-0005-0000-0000-000024740000}"/>
    <cellStyle name="Comma 2 54" xfId="30247" hidden="1" xr:uid="{00000000-0005-0000-0000-00002A760000}"/>
    <cellStyle name="Comma 2 54" xfId="31092" hidden="1" xr:uid="{00000000-0005-0000-0000-000077790000}"/>
    <cellStyle name="Comma 2 54" xfId="31099" hidden="1" xr:uid="{00000000-0005-0000-0000-00007E790000}"/>
    <cellStyle name="Comma 2 54" xfId="31301" hidden="1" xr:uid="{00000000-0005-0000-0000-0000487A0000}"/>
    <cellStyle name="Comma 2 54" xfId="31760" hidden="1" xr:uid="{00000000-0005-0000-0000-0000137C0000}"/>
    <cellStyle name="Comma 2 54" xfId="32642" hidden="1" xr:uid="{833FA5D1-0CB5-4FB5-8C4A-E459BCEED394}"/>
    <cellStyle name="Comma 2 54" xfId="33036" hidden="1" xr:uid="{64C65FD3-93EC-4A8D-AFB9-6FFE75868BD1}"/>
    <cellStyle name="Comma 2 54" xfId="33048" hidden="1" xr:uid="{F89A2DD5-8623-4136-9458-DE6443CC76A8}"/>
    <cellStyle name="Comma 2 54" xfId="33278" hidden="1" xr:uid="{FE082714-A69A-4A3B-9B11-8A8E767BC8CC}"/>
    <cellStyle name="Comma 2 54" xfId="33831" hidden="1" xr:uid="{1636FB3A-E466-401D-9218-6AC7D4244ACB}"/>
    <cellStyle name="Comma 2 54" xfId="36399" hidden="1" xr:uid="{E2165DA8-AC95-4EF8-9070-412BE5B82523}"/>
    <cellStyle name="Comma 2 54" xfId="36809" hidden="1" xr:uid="{791D0A58-AF63-4273-A847-B73E4BE5FAD6}"/>
    <cellStyle name="Comma 2 54" xfId="36822" hidden="1" xr:uid="{1B809D56-B531-4F4D-AC5F-0307695EADEE}"/>
    <cellStyle name="Comma 2 54" xfId="37060" hidden="1" xr:uid="{ACE9C11E-8B2E-4EF9-ACE7-3CD8FECD2364}"/>
    <cellStyle name="Comma 2 54" xfId="37621" hidden="1" xr:uid="{56462FBD-D773-4443-9E4F-6DCBE765EC5E}"/>
    <cellStyle name="Comma 2 54" xfId="38451" hidden="1" xr:uid="{C56FBBB0-E60E-48C2-9059-76CF5160B928}"/>
    <cellStyle name="Comma 2 54" xfId="38462" hidden="1" xr:uid="{02507EFC-E68B-46CD-BB0C-CFB8A7EF9A81}"/>
    <cellStyle name="Comma 2 54" xfId="38618" hidden="1" xr:uid="{2CAA4B3A-1CCE-44CD-9209-BDDEA1D459BF}"/>
    <cellStyle name="Comma 2 54" xfId="38632" hidden="1" xr:uid="{58C6B949-CE33-4E53-B186-D2FAFEB89AA3}"/>
    <cellStyle name="Comma 2 54" xfId="38765" hidden="1" xr:uid="{807F3CFE-24E2-4AD2-89C2-58C3A9B62E4F}"/>
    <cellStyle name="Comma 2 54" xfId="39028" hidden="1" xr:uid="{8ECAC58D-AD20-4FEA-A530-B2333839C613}"/>
    <cellStyle name="Comma 2 54" xfId="39041" hidden="1" xr:uid="{0124EAD6-5C1C-40DF-8434-B777FCC8D37A}"/>
    <cellStyle name="Comma 2 54" xfId="39279" hidden="1" xr:uid="{E88A857C-3A75-4819-946B-C1440DA40FD1}"/>
    <cellStyle name="Comma 2 54" xfId="39417" hidden="1" xr:uid="{9BE905F1-CB1B-4954-B748-CE45C99350BC}"/>
    <cellStyle name="Comma 2 54" xfId="39840" hidden="1" xr:uid="{E1028BA4-EEB6-4C24-A34C-96A8F8ADBA88}"/>
    <cellStyle name="Comma 2 54" xfId="40784" hidden="1" xr:uid="{516DD6B2-BC32-4023-B437-8C0363568DB0}"/>
    <cellStyle name="Comma 2 54" xfId="40797" hidden="1" xr:uid="{367222D3-D946-4B44-A69B-CFA48087461F}"/>
    <cellStyle name="Comma 2 54" xfId="41035" hidden="1" xr:uid="{006A88E9-7BB6-4B4E-8F81-1F6E6DB66D51}"/>
    <cellStyle name="Comma 2 54" xfId="41173" hidden="1" xr:uid="{BDAF9F03-ADC2-4819-916F-2305C991CF1E}"/>
    <cellStyle name="Comma 2 54" xfId="41596" hidden="1" xr:uid="{46D7B007-BA17-47B6-87E9-ACD49C7305C2}"/>
    <cellStyle name="Comma 2 54" xfId="42540" hidden="1" xr:uid="{144B17BF-ADF0-4D8A-8DD1-10C37F4888A9}"/>
    <cellStyle name="Comma 2 54" xfId="42553" hidden="1" xr:uid="{E03359B7-9AA7-403C-AC45-85A917F47C1D}"/>
    <cellStyle name="Comma 2 54" xfId="42791" hidden="1" xr:uid="{4B8DEA4D-1824-41FF-8047-F36672528F39}"/>
    <cellStyle name="Comma 2 54" xfId="42929" hidden="1" xr:uid="{2E300446-7703-4D29-B409-0E88BF5A5305}"/>
    <cellStyle name="Comma 2 54" xfId="43352" hidden="1" xr:uid="{CF17C92B-FAE9-4263-ADD8-5E705ED281E1}"/>
    <cellStyle name="Comma 2 54" xfId="44296" hidden="1" xr:uid="{1AE900CD-EF8C-4450-9677-404676318C8A}"/>
    <cellStyle name="Comma 2 54" xfId="44309" hidden="1" xr:uid="{6CC6B97B-A0C1-40DA-8BD3-E0C9F19577A4}"/>
    <cellStyle name="Comma 2 54" xfId="44547" hidden="1" xr:uid="{F8DF317D-8845-4BD4-A241-9691FB04008F}"/>
    <cellStyle name="Comma 2 54" xfId="44685" hidden="1" xr:uid="{5A2C027C-43C6-4C2E-BAB7-154D53AD5128}"/>
    <cellStyle name="Comma 2 54" xfId="45108" hidden="1" xr:uid="{2675204A-750E-429B-B0A7-DE0822019541}"/>
    <cellStyle name="Comma 2 54" xfId="46052" hidden="1" xr:uid="{B84DFFDF-2296-4794-9558-785C585753B6}"/>
    <cellStyle name="Comma 2 54" xfId="46065" hidden="1" xr:uid="{2D00C5E2-7B36-49BB-8689-B0FC92E1F755}"/>
    <cellStyle name="Comma 2 54" xfId="46303" hidden="1" xr:uid="{2C91057C-E687-4FC0-9197-A0DF0C57E704}"/>
    <cellStyle name="Comma 2 54" xfId="46441" hidden="1" xr:uid="{3C2FB41C-BBC3-41D5-AAC2-F6FA695402B8}"/>
    <cellStyle name="Comma 2 54" xfId="46864" hidden="1" xr:uid="{FA78B0A1-1290-495F-923B-22C46ECB2926}"/>
    <cellStyle name="Comma 2 54" xfId="47806" hidden="1" xr:uid="{20800EF8-8257-444B-A85B-4FF22A8A5A95}"/>
    <cellStyle name="Comma 2 54" xfId="47818" hidden="1" xr:uid="{521F42FD-CC0D-4C68-ADC3-CDA2DD256EEB}"/>
    <cellStyle name="Comma 2 54" xfId="48056" hidden="1" xr:uid="{BBBAE709-D74A-42F1-8577-FB1B7C06FFE6}"/>
    <cellStyle name="Comma 2 54" xfId="48194" hidden="1" xr:uid="{79F7AC9F-4BC2-4313-B4B2-1DAA7357B23C}"/>
    <cellStyle name="Comma 2 54" xfId="48617" hidden="1" xr:uid="{34E26E25-5704-4F49-B87B-126398EBD585}"/>
    <cellStyle name="Comma 2 54" xfId="49557" hidden="1" xr:uid="{23DB4BB1-BA2A-4834-91B1-9B4FC8046590}"/>
    <cellStyle name="Comma 2 54" xfId="49568" hidden="1" xr:uid="{E3ED5785-85F9-4F65-A6B4-6D93AE9EBEF7}"/>
    <cellStyle name="Comma 2 54" xfId="49806" hidden="1" xr:uid="{4B0772BA-D061-484C-B7CB-6CC09F0A6014}"/>
    <cellStyle name="Comma 2 54" xfId="49944" hidden="1" xr:uid="{D45F3DEA-BE37-4DDE-8C23-3608F5CB958C}"/>
    <cellStyle name="Comma 2 54" xfId="50367" hidden="1" xr:uid="{1C943E23-C61E-445E-8784-D24876225892}"/>
    <cellStyle name="Comma 2 54" xfId="51303" hidden="1" xr:uid="{74107B76-0FFC-42F6-BE6E-4269B1FC33D7}"/>
    <cellStyle name="Comma 2 54" xfId="51314" hidden="1" xr:uid="{9B860B8B-3DD1-461B-8204-1FD603745CBD}"/>
    <cellStyle name="Comma 2 54" xfId="51551" hidden="1" xr:uid="{DDE8E487-B1FA-401A-9ABF-35D130091D2A}"/>
    <cellStyle name="Comma 2 54" xfId="51688" hidden="1" xr:uid="{89AEE5E1-BBCA-4838-B72D-FABDA5C11898}"/>
    <cellStyle name="Comma 2 54" xfId="52111" hidden="1" xr:uid="{51C29B2D-409B-4C78-A2D3-70ED9D52F2B8}"/>
    <cellStyle name="Comma 2 54" xfId="53042" hidden="1" xr:uid="{5841106F-6630-439E-862E-F374A1F5D4FD}"/>
    <cellStyle name="Comma 2 54" xfId="53052" hidden="1" xr:uid="{45C643B9-6795-44E2-A27E-5DEFD1AE4BE2}"/>
    <cellStyle name="Comma 2 54" xfId="53289" hidden="1" xr:uid="{982534CE-0A43-40EC-A989-B9852BB3A91A}"/>
    <cellStyle name="Comma 2 54" xfId="53424" hidden="1" xr:uid="{5303A96A-22F6-4F82-B917-BFBB4CDDA914}"/>
    <cellStyle name="Comma 2 54" xfId="53845" hidden="1" xr:uid="{41610DEC-49E0-4FE1-89E9-A817D4D45170}"/>
    <cellStyle name="Comma 2 54" xfId="54770" hidden="1" xr:uid="{B34894B0-A99F-418E-8964-1E169CC60C1E}"/>
    <cellStyle name="Comma 2 54" xfId="54780" hidden="1" xr:uid="{56D0D54C-B710-4EB8-8180-370629C213A4}"/>
    <cellStyle name="Comma 2 54" xfId="55017" hidden="1" xr:uid="{BF644A92-1AD8-4ACB-A899-77869A10832D}"/>
    <cellStyle name="Comma 2 54" xfId="55151" hidden="1" xr:uid="{5DFC0E83-2D8F-45DD-8F37-CC22E4933DCF}"/>
    <cellStyle name="Comma 2 54" xfId="55569" hidden="1" xr:uid="{88894404-F4F0-4954-8226-1590EEF959B5}"/>
    <cellStyle name="Comma 2 54" xfId="56487" hidden="1" xr:uid="{595E8E62-278A-4E01-9E45-2B58C21D213B}"/>
    <cellStyle name="Comma 2 54" xfId="56496" hidden="1" xr:uid="{614E4BD2-F546-4263-A382-C55215744ACE}"/>
    <cellStyle name="Comma 2 54" xfId="56730" hidden="1" xr:uid="{2EC475A3-852E-428F-8F08-094DBF43158C}"/>
    <cellStyle name="Comma 2 54" xfId="57276" hidden="1" xr:uid="{7AB29C6B-BCF1-4CBA-B034-009E22C4B0DD}"/>
    <cellStyle name="Comma 2 54" xfId="58185" hidden="1" xr:uid="{EF858EE3-E731-4E76-9413-BA6A936B4FB4}"/>
    <cellStyle name="Comma 2 54" xfId="58194" hidden="1" xr:uid="{5529F595-E2D1-4968-968B-37FA3FB36B5D}"/>
    <cellStyle name="Comma 2 54" xfId="58427" hidden="1" xr:uid="{5B311D50-3A58-4EE3-A783-ADD6878ECAA5}"/>
    <cellStyle name="Comma 2 54" xfId="58970" hidden="1" xr:uid="{C81C263B-A9F0-4F86-8883-EB3A5D523F5A}"/>
    <cellStyle name="Comma 2 54" xfId="59865" hidden="1" xr:uid="{8899D98D-A364-4FDD-AA83-5A8E9C4E8737}"/>
    <cellStyle name="Comma 2 54" xfId="59874" hidden="1" xr:uid="{2A877A97-B8D3-4B05-B5EF-0A1DD0CCC80D}"/>
    <cellStyle name="Comma 2 54" xfId="60102" hidden="1" xr:uid="{579F0032-B9F5-44BF-B986-2F7A23CA0B15}"/>
    <cellStyle name="Comma 2 54" xfId="60631" hidden="1" xr:uid="{4A09C714-4D84-4336-99CB-05EFA6B00163}"/>
    <cellStyle name="Comma 2 54" xfId="61513" hidden="1" xr:uid="{9A99FDF8-21E2-4971-A0CF-4FCEC9D126AD}"/>
    <cellStyle name="Comma 2 54" xfId="61522" hidden="1" xr:uid="{2CD30AB7-F74C-43C9-96D6-262122E57A29}"/>
    <cellStyle name="Comma 2 54" xfId="61748" hidden="1" xr:uid="{43D0FAF1-3F7F-4CDA-95BE-404F3B645C13}"/>
    <cellStyle name="Comma 2 54" xfId="62266" hidden="1" xr:uid="{5BC9FF95-1C7B-4423-8244-59FDE1ED90B7}"/>
    <cellStyle name="Comma 2 54" xfId="63111" hidden="1" xr:uid="{DB25F67F-7ED0-4A5D-A2EA-76121EA59D61}"/>
    <cellStyle name="Comma 2 54" xfId="63118" hidden="1" xr:uid="{F0483DB7-ACE4-4908-BEF0-1F0D37932630}"/>
    <cellStyle name="Comma 2 54" xfId="63320" hidden="1" xr:uid="{8333020C-246F-423A-BA84-9DC8222434C6}"/>
    <cellStyle name="Comma 2 54" xfId="63779" hidden="1" xr:uid="{DD58EF39-64AB-4003-AE74-A7A27698C9A1}"/>
    <cellStyle name="Comma 2 55" xfId="591" hidden="1" xr:uid="{00000000-0005-0000-0000-000052020000}"/>
    <cellStyle name="Comma 2 55" xfId="1005" hidden="1" xr:uid="{00000000-0005-0000-0000-0000F0030000}"/>
    <cellStyle name="Comma 2 55" xfId="1024" hidden="1" xr:uid="{00000000-0005-0000-0000-000003040000}"/>
    <cellStyle name="Comma 2 55" xfId="1246" hidden="1" xr:uid="{00000000-0005-0000-0000-0000E1040000}"/>
    <cellStyle name="Comma 2 55" xfId="1803" hidden="1" xr:uid="{00000000-0005-0000-0000-00000E070000}"/>
    <cellStyle name="Comma 2 55" xfId="4098" hidden="1" xr:uid="{00000000-0005-0000-0000-000005100000}"/>
    <cellStyle name="Comma 2 55" xfId="4382" hidden="1" xr:uid="{00000000-0005-0000-0000-000021110000}"/>
    <cellStyle name="Comma 2 55" xfId="4797" hidden="1" xr:uid="{00000000-0005-0000-0000-0000C0120000}"/>
    <cellStyle name="Comma 2 55" xfId="4817" hidden="1" xr:uid="{00000000-0005-0000-0000-0000D4120000}"/>
    <cellStyle name="Comma 2 55" xfId="5043" hidden="1" xr:uid="{00000000-0005-0000-0000-0000B6130000}"/>
    <cellStyle name="Comma 2 55" xfId="5604" hidden="1" xr:uid="{00000000-0005-0000-0000-0000E7150000}"/>
    <cellStyle name="Comma 2 55" xfId="6403" hidden="1" xr:uid="{00000000-0005-0000-0000-000006190000}"/>
    <cellStyle name="Comma 2 55" xfId="6425" hidden="1" xr:uid="{00000000-0005-0000-0000-00001C190000}"/>
    <cellStyle name="Comma 2 55" xfId="6601" hidden="1" xr:uid="{00000000-0005-0000-0000-0000CC190000}"/>
    <cellStyle name="Comma 2 55" xfId="6650" hidden="1" xr:uid="{00000000-0005-0000-0000-0000FD190000}"/>
    <cellStyle name="Comma 2 55" xfId="6731" hidden="1" xr:uid="{00000000-0005-0000-0000-00004E1A0000}"/>
    <cellStyle name="Comma 2 55" xfId="6864" hidden="1" xr:uid="{00000000-0005-0000-0000-0000D31A0000}"/>
    <cellStyle name="Comma 2 55" xfId="7016" hidden="1" xr:uid="{00000000-0005-0000-0000-00006B1B0000}"/>
    <cellStyle name="Comma 2 55" xfId="7036" hidden="1" xr:uid="{00000000-0005-0000-0000-00007F1B0000}"/>
    <cellStyle name="Comma 2 55" xfId="7262" hidden="1" xr:uid="{00000000-0005-0000-0000-0000611C0000}"/>
    <cellStyle name="Comma 2 55" xfId="7823" hidden="1" xr:uid="{00000000-0005-0000-0000-0000921E0000}"/>
    <cellStyle name="Comma 2 55" xfId="8622" hidden="1" xr:uid="{00000000-0005-0000-0000-0000B1210000}"/>
    <cellStyle name="Comma 2 55" xfId="8772" hidden="1" xr:uid="{00000000-0005-0000-0000-000047220000}"/>
    <cellStyle name="Comma 2 55" xfId="8792" hidden="1" xr:uid="{00000000-0005-0000-0000-00005B220000}"/>
    <cellStyle name="Comma 2 55" xfId="9018" hidden="1" xr:uid="{00000000-0005-0000-0000-00003D230000}"/>
    <cellStyle name="Comma 2 55" xfId="9579" hidden="1" xr:uid="{00000000-0005-0000-0000-00006E250000}"/>
    <cellStyle name="Comma 2 55" xfId="10378" hidden="1" xr:uid="{00000000-0005-0000-0000-00008D280000}"/>
    <cellStyle name="Comma 2 55" xfId="10528" hidden="1" xr:uid="{00000000-0005-0000-0000-000023290000}"/>
    <cellStyle name="Comma 2 55" xfId="10548" hidden="1" xr:uid="{00000000-0005-0000-0000-000037290000}"/>
    <cellStyle name="Comma 2 55" xfId="10774" hidden="1" xr:uid="{00000000-0005-0000-0000-0000192A0000}"/>
    <cellStyle name="Comma 2 55" xfId="11335" hidden="1" xr:uid="{00000000-0005-0000-0000-00004A2C0000}"/>
    <cellStyle name="Comma 2 55" xfId="12134" hidden="1" xr:uid="{00000000-0005-0000-0000-0000692F0000}"/>
    <cellStyle name="Comma 2 55" xfId="12284" hidden="1" xr:uid="{00000000-0005-0000-0000-0000FF2F0000}"/>
    <cellStyle name="Comma 2 55" xfId="12304" hidden="1" xr:uid="{00000000-0005-0000-0000-000013300000}"/>
    <cellStyle name="Comma 2 55" xfId="12530" hidden="1" xr:uid="{00000000-0005-0000-0000-0000F5300000}"/>
    <cellStyle name="Comma 2 55" xfId="13091" hidden="1" xr:uid="{00000000-0005-0000-0000-000026330000}"/>
    <cellStyle name="Comma 2 55" xfId="13890" hidden="1" xr:uid="{00000000-0005-0000-0000-000045360000}"/>
    <cellStyle name="Comma 2 55" xfId="14040" hidden="1" xr:uid="{00000000-0005-0000-0000-0000DB360000}"/>
    <cellStyle name="Comma 2 55" xfId="14060" hidden="1" xr:uid="{00000000-0005-0000-0000-0000EF360000}"/>
    <cellStyle name="Comma 2 55" xfId="14286" hidden="1" xr:uid="{00000000-0005-0000-0000-0000D1370000}"/>
    <cellStyle name="Comma 2 55" xfId="14847" hidden="1" xr:uid="{00000000-0005-0000-0000-0000023A0000}"/>
    <cellStyle name="Comma 2 55" xfId="15646" hidden="1" xr:uid="{00000000-0005-0000-0000-0000213D0000}"/>
    <cellStyle name="Comma 2 55" xfId="15794" hidden="1" xr:uid="{00000000-0005-0000-0000-0000B53D0000}"/>
    <cellStyle name="Comma 2 55" xfId="15813" hidden="1" xr:uid="{00000000-0005-0000-0000-0000C83D0000}"/>
    <cellStyle name="Comma 2 55" xfId="16039" hidden="1" xr:uid="{00000000-0005-0000-0000-0000AA3E0000}"/>
    <cellStyle name="Comma 2 55" xfId="16600" hidden="1" xr:uid="{00000000-0005-0000-0000-0000DB400000}"/>
    <cellStyle name="Comma 2 55" xfId="17399" hidden="1" xr:uid="{00000000-0005-0000-0000-0000FA430000}"/>
    <cellStyle name="Comma 2 55" xfId="17545" hidden="1" xr:uid="{00000000-0005-0000-0000-00008C440000}"/>
    <cellStyle name="Comma 2 55" xfId="17563" hidden="1" xr:uid="{00000000-0005-0000-0000-00009E440000}"/>
    <cellStyle name="Comma 2 55" xfId="17789" hidden="1" xr:uid="{00000000-0005-0000-0000-000080450000}"/>
    <cellStyle name="Comma 2 55" xfId="18350" hidden="1" xr:uid="{00000000-0005-0000-0000-0000B1470000}"/>
    <cellStyle name="Comma 2 55" xfId="19148" hidden="1" xr:uid="{00000000-0005-0000-0000-0000CF4A0000}"/>
    <cellStyle name="Comma 2 55" xfId="19291" hidden="1" xr:uid="{00000000-0005-0000-0000-00005E4B0000}"/>
    <cellStyle name="Comma 2 55" xfId="19309" hidden="1" xr:uid="{00000000-0005-0000-0000-0000704B0000}"/>
    <cellStyle name="Comma 2 55" xfId="19534" hidden="1" xr:uid="{00000000-0005-0000-0000-0000514C0000}"/>
    <cellStyle name="Comma 2 55" xfId="20094" hidden="1" xr:uid="{00000000-0005-0000-0000-0000814E0000}"/>
    <cellStyle name="Comma 2 55" xfId="20891" hidden="1" xr:uid="{00000000-0005-0000-0000-00009E510000}"/>
    <cellStyle name="Comma 2 55" xfId="21030" hidden="1" xr:uid="{00000000-0005-0000-0000-000029520000}"/>
    <cellStyle name="Comma 2 55" xfId="21047" hidden="1" xr:uid="{00000000-0005-0000-0000-00003A520000}"/>
    <cellStyle name="Comma 2 55" xfId="21272" hidden="1" xr:uid="{00000000-0005-0000-0000-00001B530000}"/>
    <cellStyle name="Comma 2 55" xfId="21828" hidden="1" xr:uid="{00000000-0005-0000-0000-000047550000}"/>
    <cellStyle name="Comma 2 55" xfId="22758" hidden="1" xr:uid="{00000000-0005-0000-0000-0000E9580000}"/>
    <cellStyle name="Comma 2 55" xfId="22775" hidden="1" xr:uid="{00000000-0005-0000-0000-0000FA580000}"/>
    <cellStyle name="Comma 2 55" xfId="23000" hidden="1" xr:uid="{00000000-0005-0000-0000-0000DB590000}"/>
    <cellStyle name="Comma 2 55" xfId="23552" hidden="1" xr:uid="{00000000-0005-0000-0000-0000035C0000}"/>
    <cellStyle name="Comma 2 55" xfId="24474" hidden="1" xr:uid="{00000000-0005-0000-0000-00009D5F0000}"/>
    <cellStyle name="Comma 2 55" xfId="24490" hidden="1" xr:uid="{00000000-0005-0000-0000-0000AD5F0000}"/>
    <cellStyle name="Comma 2 55" xfId="24713" hidden="1" xr:uid="{00000000-0005-0000-0000-00008C600000}"/>
    <cellStyle name="Comma 2 55" xfId="25259" hidden="1" xr:uid="{00000000-0005-0000-0000-0000AE620000}"/>
    <cellStyle name="Comma 2 55" xfId="26172" hidden="1" xr:uid="{00000000-0005-0000-0000-00003F660000}"/>
    <cellStyle name="Comma 2 55" xfId="26187" hidden="1" xr:uid="{00000000-0005-0000-0000-00004E660000}"/>
    <cellStyle name="Comma 2 55" xfId="26410" hidden="1" xr:uid="{00000000-0005-0000-0000-00002D670000}"/>
    <cellStyle name="Comma 2 55" xfId="26953" hidden="1" xr:uid="{00000000-0005-0000-0000-00004C690000}"/>
    <cellStyle name="Comma 2 55" xfId="27852" hidden="1" xr:uid="{00000000-0005-0000-0000-0000CF6C0000}"/>
    <cellStyle name="Comma 2 55" xfId="27867" hidden="1" xr:uid="{00000000-0005-0000-0000-0000DE6C0000}"/>
    <cellStyle name="Comma 2 55" xfId="28085" hidden="1" xr:uid="{00000000-0005-0000-0000-0000B86D0000}"/>
    <cellStyle name="Comma 2 55" xfId="28614" hidden="1" xr:uid="{00000000-0005-0000-0000-0000C96F0000}"/>
    <cellStyle name="Comma 2 55" xfId="29500" hidden="1" xr:uid="{00000000-0005-0000-0000-00003F730000}"/>
    <cellStyle name="Comma 2 55" xfId="29514" hidden="1" xr:uid="{00000000-0005-0000-0000-00004D730000}"/>
    <cellStyle name="Comma 2 55" xfId="29731" hidden="1" xr:uid="{00000000-0005-0000-0000-000026740000}"/>
    <cellStyle name="Comma 2 55" xfId="30249" hidden="1" xr:uid="{00000000-0005-0000-0000-00002C760000}"/>
    <cellStyle name="Comma 2 55" xfId="31096" hidden="1" xr:uid="{00000000-0005-0000-0000-00007B790000}"/>
    <cellStyle name="Comma 2 55" xfId="31107" hidden="1" xr:uid="{00000000-0005-0000-0000-000086790000}"/>
    <cellStyle name="Comma 2 55" xfId="31303" hidden="1" xr:uid="{00000000-0005-0000-0000-00004A7A0000}"/>
    <cellStyle name="Comma 2 55" xfId="31762" hidden="1" xr:uid="{00000000-0005-0000-0000-0000157C0000}"/>
    <cellStyle name="Comma 2 55" xfId="32644" hidden="1" xr:uid="{C5DD736C-DDD8-4357-A381-162E59B21C71}"/>
    <cellStyle name="Comma 2 55" xfId="33042" hidden="1" xr:uid="{636BFC24-5369-4336-956F-27C11439469B}"/>
    <cellStyle name="Comma 2 55" xfId="33060" hidden="1" xr:uid="{56BC7151-F4A7-49FF-AF9D-7871D1E7B076}"/>
    <cellStyle name="Comma 2 55" xfId="33280" hidden="1" xr:uid="{6378C658-276E-4FE5-B54F-ABB222A6DBA3}"/>
    <cellStyle name="Comma 2 55" xfId="33833" hidden="1" xr:uid="{B2B9EE7C-AE84-4F97-925C-B7801E0D5ED6}"/>
    <cellStyle name="Comma 2 55" xfId="36117" hidden="1" xr:uid="{0E1D252D-A5CD-4DB5-AB54-842B3206A556}"/>
    <cellStyle name="Comma 2 55" xfId="36401" hidden="1" xr:uid="{A4FA9519-F72A-4F6B-8476-7BCC4834A542}"/>
    <cellStyle name="Comma 2 55" xfId="36816" hidden="1" xr:uid="{F1CAB355-317A-4A45-B2AF-28FACFCB23EE}"/>
    <cellStyle name="Comma 2 55" xfId="36836" hidden="1" xr:uid="{5DE911B2-610A-402D-AD90-DAA798EDCDCB}"/>
    <cellStyle name="Comma 2 55" xfId="37062" hidden="1" xr:uid="{3C392550-D461-4CF4-83CC-BA1F0CD882A5}"/>
    <cellStyle name="Comma 2 55" xfId="37623" hidden="1" xr:uid="{09B1AE85-4527-4578-B1F7-9AC006488CC6}"/>
    <cellStyle name="Comma 2 55" xfId="38422" hidden="1" xr:uid="{6F41B89E-E835-4011-BF87-C021F946EFB3}"/>
    <cellStyle name="Comma 2 55" xfId="38444" hidden="1" xr:uid="{52183E2C-EAEA-4FB9-8C64-CBC10396FEE8}"/>
    <cellStyle name="Comma 2 55" xfId="38620" hidden="1" xr:uid="{22EF2148-40B2-4D01-9F57-B65A917ECBE2}"/>
    <cellStyle name="Comma 2 55" xfId="38669" hidden="1" xr:uid="{ED8AF2B7-AEB7-4C2D-86B1-548FD67C993E}"/>
    <cellStyle name="Comma 2 55" xfId="38750" hidden="1" xr:uid="{9CCAF800-22F4-428E-B64B-E9B8F273E340}"/>
    <cellStyle name="Comma 2 55" xfId="38883" hidden="1" xr:uid="{78D92FB7-A095-4F1F-BA21-70410BBB5C63}"/>
    <cellStyle name="Comma 2 55" xfId="39035" hidden="1" xr:uid="{EF816AED-9554-40FD-A860-C9F85A4FEF34}"/>
    <cellStyle name="Comma 2 55" xfId="39055" hidden="1" xr:uid="{D5DD18D6-EC04-4F69-A7B2-00DC99031A85}"/>
    <cellStyle name="Comma 2 55" xfId="39281" hidden="1" xr:uid="{00DBB4BC-1A5F-4885-AC98-231DD33B3E23}"/>
    <cellStyle name="Comma 2 55" xfId="39842" hidden="1" xr:uid="{4BF8542C-343A-4346-8AB1-8FC820048BFB}"/>
    <cellStyle name="Comma 2 55" xfId="40641" hidden="1" xr:uid="{16A4B159-7066-413C-96D7-6F770B2D90D6}"/>
    <cellStyle name="Comma 2 55" xfId="40791" hidden="1" xr:uid="{E9CD6DDB-BD0A-4194-9EC3-A600F13A3E66}"/>
    <cellStyle name="Comma 2 55" xfId="40811" hidden="1" xr:uid="{D260107E-AD73-4036-B87A-5DC9734ECBF1}"/>
    <cellStyle name="Comma 2 55" xfId="41037" hidden="1" xr:uid="{6527350B-F3F0-47F7-9F27-020AC1DE6C8A}"/>
    <cellStyle name="Comma 2 55" xfId="41598" hidden="1" xr:uid="{AB8E1C8E-39F9-4047-9334-BACA097EF566}"/>
    <cellStyle name="Comma 2 55" xfId="42397" hidden="1" xr:uid="{AC023102-354E-43FE-9308-8FCFFE7F02FD}"/>
    <cellStyle name="Comma 2 55" xfId="42547" hidden="1" xr:uid="{5247AD51-5D33-4197-A7A6-5E20141F53B8}"/>
    <cellStyle name="Comma 2 55" xfId="42567" hidden="1" xr:uid="{622472C6-CB8E-4AB4-8FB2-0513E700EC19}"/>
    <cellStyle name="Comma 2 55" xfId="42793" hidden="1" xr:uid="{4CE8EFAF-5E7F-41C0-A840-8A774DFD23E4}"/>
    <cellStyle name="Comma 2 55" xfId="43354" hidden="1" xr:uid="{671CA049-EDD4-4041-BAD6-72A748D1437A}"/>
    <cellStyle name="Comma 2 55" xfId="44153" hidden="1" xr:uid="{07A036C8-0954-44E5-9F50-AEF1401FB108}"/>
    <cellStyle name="Comma 2 55" xfId="44303" hidden="1" xr:uid="{0D19B15D-E942-41E2-A235-83B397A06C6A}"/>
    <cellStyle name="Comma 2 55" xfId="44323" hidden="1" xr:uid="{A23146D0-FF90-4C10-92B0-4F7BC135FC1D}"/>
    <cellStyle name="Comma 2 55" xfId="44549" hidden="1" xr:uid="{7032FAC4-9242-4EDB-B53F-6323237D219E}"/>
    <cellStyle name="Comma 2 55" xfId="45110" hidden="1" xr:uid="{BEA6C822-6A1D-4FFA-98B6-BB8A9EFE3816}"/>
    <cellStyle name="Comma 2 55" xfId="45909" hidden="1" xr:uid="{2878DFA9-4858-494E-8F45-7424CAE53250}"/>
    <cellStyle name="Comma 2 55" xfId="46059" hidden="1" xr:uid="{78EEBDE7-EEB2-426E-BB73-4AA73D2B702E}"/>
    <cellStyle name="Comma 2 55" xfId="46079" hidden="1" xr:uid="{E4B9931E-0439-455B-88C9-0B5040D79DBA}"/>
    <cellStyle name="Comma 2 55" xfId="46305" hidden="1" xr:uid="{641091F6-4D7A-4875-902C-049913188D0D}"/>
    <cellStyle name="Comma 2 55" xfId="46866" hidden="1" xr:uid="{77BBD240-BDA2-4203-8D85-E011425F461B}"/>
    <cellStyle name="Comma 2 55" xfId="47665" hidden="1" xr:uid="{E1E598E8-2CCB-48D2-A0DC-F296E5B486A0}"/>
    <cellStyle name="Comma 2 55" xfId="47813" hidden="1" xr:uid="{A05F5381-3EBA-4DE3-9417-0D712E7D1942}"/>
    <cellStyle name="Comma 2 55" xfId="47832" hidden="1" xr:uid="{E73A8E30-B649-4C60-9EEE-46C05283AEA4}"/>
    <cellStyle name="Comma 2 55" xfId="48058" hidden="1" xr:uid="{F46B304F-1975-459D-9591-079C459E6C36}"/>
    <cellStyle name="Comma 2 55" xfId="48619" hidden="1" xr:uid="{E50DA759-D36E-4175-A0BA-4EB8D93F7A14}"/>
    <cellStyle name="Comma 2 55" xfId="49418" hidden="1" xr:uid="{5D86E240-9F42-4CCD-B080-5A52DD4FD65E}"/>
    <cellStyle name="Comma 2 55" xfId="49564" hidden="1" xr:uid="{191FC5DA-3505-4603-AD4E-A17E024F6AB4}"/>
    <cellStyle name="Comma 2 55" xfId="49582" hidden="1" xr:uid="{98823B8E-6922-49F6-BD63-5E6D53829B41}"/>
    <cellStyle name="Comma 2 55" xfId="49808" hidden="1" xr:uid="{7498F550-72F2-4B31-A843-4412C69A5A59}"/>
    <cellStyle name="Comma 2 55" xfId="50369" hidden="1" xr:uid="{4BAE8482-B8C2-443D-B88E-3169A4AE50F6}"/>
    <cellStyle name="Comma 2 55" xfId="51167" hidden="1" xr:uid="{9BBE1A32-815B-4D99-B77E-53D74106102E}"/>
    <cellStyle name="Comma 2 55" xfId="51310" hidden="1" xr:uid="{096B3AA0-769E-4A21-B247-0ADB39888369}"/>
    <cellStyle name="Comma 2 55" xfId="51328" hidden="1" xr:uid="{48AF1E17-6C08-425A-A311-030BA7600951}"/>
    <cellStyle name="Comma 2 55" xfId="51553" hidden="1" xr:uid="{C07A5C3B-E66C-43AB-A1DB-7A7F227662AC}"/>
    <cellStyle name="Comma 2 55" xfId="52113" hidden="1" xr:uid="{658B121F-3F93-4EEB-B344-5510AEA6EEA0}"/>
    <cellStyle name="Comma 2 55" xfId="52910" hidden="1" xr:uid="{CD938EAB-AE4A-4F34-AFF7-AEACC5966819}"/>
    <cellStyle name="Comma 2 55" xfId="53049" hidden="1" xr:uid="{BB1F6727-32DC-4BBD-A9DA-AD37B3B32175}"/>
    <cellStyle name="Comma 2 55" xfId="53066" hidden="1" xr:uid="{4F5DDB96-3EF5-4C09-8AC6-9907688EA693}"/>
    <cellStyle name="Comma 2 55" xfId="53291" hidden="1" xr:uid="{DB50F189-5013-4917-B439-006A860D1343}"/>
    <cellStyle name="Comma 2 55" xfId="53847" hidden="1" xr:uid="{5892C5FC-14A5-445A-BBE6-6FBF6E55B035}"/>
    <cellStyle name="Comma 2 55" xfId="54777" hidden="1" xr:uid="{B00C2996-19B4-4EB8-AB04-A1EDFB7B65EA}"/>
    <cellStyle name="Comma 2 55" xfId="54794" hidden="1" xr:uid="{95D6E969-C1D8-4DB7-96C9-476864145BFF}"/>
    <cellStyle name="Comma 2 55" xfId="55019" hidden="1" xr:uid="{DA27DF28-3CFC-4264-93A6-FA70D1E04308}"/>
    <cellStyle name="Comma 2 55" xfId="55571" hidden="1" xr:uid="{AAE39A30-8B59-4755-BF5B-458AFD199F31}"/>
    <cellStyle name="Comma 2 55" xfId="56493" hidden="1" xr:uid="{E8E51717-3C82-4BEB-B735-2276FDF0621F}"/>
    <cellStyle name="Comma 2 55" xfId="56509" hidden="1" xr:uid="{1871542E-2B8A-43F1-930F-0B0C909A189D}"/>
    <cellStyle name="Comma 2 55" xfId="56732" hidden="1" xr:uid="{FD771234-9284-4CF1-8244-33642C83CE1B}"/>
    <cellStyle name="Comma 2 55" xfId="57278" hidden="1" xr:uid="{5DD0DF97-6386-4D72-A8AA-AFAC0289F0FF}"/>
    <cellStyle name="Comma 2 55" xfId="58191" hidden="1" xr:uid="{6FF0BAB6-8253-415E-A598-3951259756A5}"/>
    <cellStyle name="Comma 2 55" xfId="58206" hidden="1" xr:uid="{A2C82350-2F8B-450F-BF90-C3E147B837C2}"/>
    <cellStyle name="Comma 2 55" xfId="58429" hidden="1" xr:uid="{FCE56B27-4540-4A2E-B549-ECD319B1D9F9}"/>
    <cellStyle name="Comma 2 55" xfId="58972" hidden="1" xr:uid="{7580AE9F-1690-4903-92F6-E146A3539823}"/>
    <cellStyle name="Comma 2 55" xfId="59871" hidden="1" xr:uid="{ED112787-91AC-4A91-AE62-552A91EB8F29}"/>
    <cellStyle name="Comma 2 55" xfId="59886" hidden="1" xr:uid="{0C925ADB-8C11-45F7-8A85-928EB00E31C6}"/>
    <cellStyle name="Comma 2 55" xfId="60104" hidden="1" xr:uid="{1E5E621E-5070-4785-8357-2926615C144E}"/>
    <cellStyle name="Comma 2 55" xfId="60633" hidden="1" xr:uid="{2671940E-95DB-4F55-8B14-9E404F12931E}"/>
    <cellStyle name="Comma 2 55" xfId="61519" hidden="1" xr:uid="{BEFB64A5-310F-45F4-B36F-892DF0DCDB8E}"/>
    <cellStyle name="Comma 2 55" xfId="61533" hidden="1" xr:uid="{C03EF5BE-25EA-4501-A875-9B2D9065B0BE}"/>
    <cellStyle name="Comma 2 55" xfId="61750" hidden="1" xr:uid="{57201976-F4D3-431F-9F99-12B25F94653B}"/>
    <cellStyle name="Comma 2 55" xfId="62268" hidden="1" xr:uid="{48364FBB-9D23-4FD7-8B88-59DCA9C17681}"/>
    <cellStyle name="Comma 2 55" xfId="63115" hidden="1" xr:uid="{FFB56FC6-2399-4796-BCD5-9B0D3A5A6B70}"/>
    <cellStyle name="Comma 2 55" xfId="63126" hidden="1" xr:uid="{8E55BB41-FCD0-4326-9D06-1637768CF0CE}"/>
    <cellStyle name="Comma 2 55" xfId="63322" hidden="1" xr:uid="{5E6F022D-1743-40B4-9122-87DB8D9E39BD}"/>
    <cellStyle name="Comma 2 55" xfId="63781" hidden="1" xr:uid="{C3C9EE10-B29A-4526-A7F9-23854A98B2DF}"/>
    <cellStyle name="Comma 2 56" xfId="595" hidden="1" xr:uid="{00000000-0005-0000-0000-000056020000}"/>
    <cellStyle name="Comma 2 56" xfId="1003" hidden="1" xr:uid="{00000000-0005-0000-0000-0000EE030000}"/>
    <cellStyle name="Comma 2 56" xfId="1034" hidden="1" xr:uid="{00000000-0005-0000-0000-00000D040000}"/>
    <cellStyle name="Comma 2 56" xfId="1250" hidden="1" xr:uid="{00000000-0005-0000-0000-0000E5040000}"/>
    <cellStyle name="Comma 2 56" xfId="1807" hidden="1" xr:uid="{00000000-0005-0000-0000-000012070000}"/>
    <cellStyle name="Comma 2 56" xfId="4386" hidden="1" xr:uid="{00000000-0005-0000-0000-000025110000}"/>
    <cellStyle name="Comma 2 56" xfId="4795" hidden="1" xr:uid="{00000000-0005-0000-0000-0000BE120000}"/>
    <cellStyle name="Comma 2 56" xfId="4827" hidden="1" xr:uid="{00000000-0005-0000-0000-0000DE120000}"/>
    <cellStyle name="Comma 2 56" xfId="5047" hidden="1" xr:uid="{00000000-0005-0000-0000-0000BA130000}"/>
    <cellStyle name="Comma 2 56" xfId="5608" hidden="1" xr:uid="{00000000-0005-0000-0000-0000EB150000}"/>
    <cellStyle name="Comma 2 56" xfId="6435" hidden="1" xr:uid="{00000000-0005-0000-0000-000026190000}"/>
    <cellStyle name="Comma 2 56" xfId="6605" hidden="1" xr:uid="{00000000-0005-0000-0000-0000D0190000}"/>
    <cellStyle name="Comma 2 56" xfId="6621" hidden="1" xr:uid="{00000000-0005-0000-0000-0000E0190000}"/>
    <cellStyle name="Comma 2 56" xfId="6741" hidden="1" xr:uid="{00000000-0005-0000-0000-0000581A0000}"/>
    <cellStyle name="Comma 2 56" xfId="6936" hidden="1" xr:uid="{00000000-0005-0000-0000-00001B1B0000}"/>
    <cellStyle name="Comma 2 56" xfId="7014" hidden="1" xr:uid="{00000000-0005-0000-0000-0000691B0000}"/>
    <cellStyle name="Comma 2 56" xfId="7046" hidden="1" xr:uid="{00000000-0005-0000-0000-0000891B0000}"/>
    <cellStyle name="Comma 2 56" xfId="7266" hidden="1" xr:uid="{00000000-0005-0000-0000-0000651C0000}"/>
    <cellStyle name="Comma 2 56" xfId="7827" hidden="1" xr:uid="{00000000-0005-0000-0000-0000961E0000}"/>
    <cellStyle name="Comma 2 56" xfId="8692" hidden="1" xr:uid="{00000000-0005-0000-0000-0000F7210000}"/>
    <cellStyle name="Comma 2 56" xfId="8770" hidden="1" xr:uid="{00000000-0005-0000-0000-000045220000}"/>
    <cellStyle name="Comma 2 56" xfId="8802" hidden="1" xr:uid="{00000000-0005-0000-0000-000065220000}"/>
    <cellStyle name="Comma 2 56" xfId="9022" hidden="1" xr:uid="{00000000-0005-0000-0000-000041230000}"/>
    <cellStyle name="Comma 2 56" xfId="9583" hidden="1" xr:uid="{00000000-0005-0000-0000-000072250000}"/>
    <cellStyle name="Comma 2 56" xfId="10448" hidden="1" xr:uid="{00000000-0005-0000-0000-0000D3280000}"/>
    <cellStyle name="Comma 2 56" xfId="10526" hidden="1" xr:uid="{00000000-0005-0000-0000-000021290000}"/>
    <cellStyle name="Comma 2 56" xfId="10558" hidden="1" xr:uid="{00000000-0005-0000-0000-000041290000}"/>
    <cellStyle name="Comma 2 56" xfId="10778" hidden="1" xr:uid="{00000000-0005-0000-0000-00001D2A0000}"/>
    <cellStyle name="Comma 2 56" xfId="11339" hidden="1" xr:uid="{00000000-0005-0000-0000-00004E2C0000}"/>
    <cellStyle name="Comma 2 56" xfId="12204" hidden="1" xr:uid="{00000000-0005-0000-0000-0000AF2F0000}"/>
    <cellStyle name="Comma 2 56" xfId="12282" hidden="1" xr:uid="{00000000-0005-0000-0000-0000FD2F0000}"/>
    <cellStyle name="Comma 2 56" xfId="12314" hidden="1" xr:uid="{00000000-0005-0000-0000-00001D300000}"/>
    <cellStyle name="Comma 2 56" xfId="12534" hidden="1" xr:uid="{00000000-0005-0000-0000-0000F9300000}"/>
    <cellStyle name="Comma 2 56" xfId="13095" hidden="1" xr:uid="{00000000-0005-0000-0000-00002A330000}"/>
    <cellStyle name="Comma 2 56" xfId="13960" hidden="1" xr:uid="{00000000-0005-0000-0000-00008B360000}"/>
    <cellStyle name="Comma 2 56" xfId="14038" hidden="1" xr:uid="{00000000-0005-0000-0000-0000D9360000}"/>
    <cellStyle name="Comma 2 56" xfId="14070" hidden="1" xr:uid="{00000000-0005-0000-0000-0000F9360000}"/>
    <cellStyle name="Comma 2 56" xfId="14290" hidden="1" xr:uid="{00000000-0005-0000-0000-0000D5370000}"/>
    <cellStyle name="Comma 2 56" xfId="14851" hidden="1" xr:uid="{00000000-0005-0000-0000-0000063A0000}"/>
    <cellStyle name="Comma 2 56" xfId="15716" hidden="1" xr:uid="{00000000-0005-0000-0000-0000673D0000}"/>
    <cellStyle name="Comma 2 56" xfId="15792" hidden="1" xr:uid="{00000000-0005-0000-0000-0000B33D0000}"/>
    <cellStyle name="Comma 2 56" xfId="15823" hidden="1" xr:uid="{00000000-0005-0000-0000-0000D23D0000}"/>
    <cellStyle name="Comma 2 56" xfId="16043" hidden="1" xr:uid="{00000000-0005-0000-0000-0000AE3E0000}"/>
    <cellStyle name="Comma 2 56" xfId="16604" hidden="1" xr:uid="{00000000-0005-0000-0000-0000DF400000}"/>
    <cellStyle name="Comma 2 56" xfId="17468" hidden="1" xr:uid="{00000000-0005-0000-0000-00003F440000}"/>
    <cellStyle name="Comma 2 56" xfId="17543" hidden="1" xr:uid="{00000000-0005-0000-0000-00008A440000}"/>
    <cellStyle name="Comma 2 56" xfId="17573" hidden="1" xr:uid="{00000000-0005-0000-0000-0000A8440000}"/>
    <cellStyle name="Comma 2 56" xfId="17793" hidden="1" xr:uid="{00000000-0005-0000-0000-000084450000}"/>
    <cellStyle name="Comma 2 56" xfId="18354" hidden="1" xr:uid="{00000000-0005-0000-0000-0000B5470000}"/>
    <cellStyle name="Comma 2 56" xfId="19217" hidden="1" xr:uid="{00000000-0005-0000-0000-0000144B0000}"/>
    <cellStyle name="Comma 2 56" xfId="19289" hidden="1" xr:uid="{00000000-0005-0000-0000-00005C4B0000}"/>
    <cellStyle name="Comma 2 56" xfId="19319" hidden="1" xr:uid="{00000000-0005-0000-0000-00007A4B0000}"/>
    <cellStyle name="Comma 2 56" xfId="19538" hidden="1" xr:uid="{00000000-0005-0000-0000-0000554C0000}"/>
    <cellStyle name="Comma 2 56" xfId="20098" hidden="1" xr:uid="{00000000-0005-0000-0000-0000854E0000}"/>
    <cellStyle name="Comma 2 56" xfId="20960" hidden="1" xr:uid="{00000000-0005-0000-0000-0000E3510000}"/>
    <cellStyle name="Comma 2 56" xfId="21028" hidden="1" xr:uid="{00000000-0005-0000-0000-000027520000}"/>
    <cellStyle name="Comma 2 56" xfId="21057" hidden="1" xr:uid="{00000000-0005-0000-0000-000044520000}"/>
    <cellStyle name="Comma 2 56" xfId="21276" hidden="1" xr:uid="{00000000-0005-0000-0000-00001F530000}"/>
    <cellStyle name="Comma 2 56" xfId="21832" hidden="1" xr:uid="{00000000-0005-0000-0000-00004B550000}"/>
    <cellStyle name="Comma 2 56" xfId="22690" hidden="1" xr:uid="{00000000-0005-0000-0000-0000A5580000}"/>
    <cellStyle name="Comma 2 56" xfId="22756" hidden="1" xr:uid="{00000000-0005-0000-0000-0000E7580000}"/>
    <cellStyle name="Comma 2 56" xfId="22785" hidden="1" xr:uid="{00000000-0005-0000-0000-000004590000}"/>
    <cellStyle name="Comma 2 56" xfId="23004" hidden="1" xr:uid="{00000000-0005-0000-0000-0000DF590000}"/>
    <cellStyle name="Comma 2 56" xfId="23556" hidden="1" xr:uid="{00000000-0005-0000-0000-0000075C0000}"/>
    <cellStyle name="Comma 2 56" xfId="24413" hidden="1" xr:uid="{00000000-0005-0000-0000-0000605F0000}"/>
    <cellStyle name="Comma 2 56" xfId="24472" hidden="1" xr:uid="{00000000-0005-0000-0000-00009B5F0000}"/>
    <cellStyle name="Comma 2 56" xfId="24500" hidden="1" xr:uid="{00000000-0005-0000-0000-0000B75F0000}"/>
    <cellStyle name="Comma 2 56" xfId="24717" hidden="1" xr:uid="{00000000-0005-0000-0000-000090600000}"/>
    <cellStyle name="Comma 2 56" xfId="25263" hidden="1" xr:uid="{00000000-0005-0000-0000-0000B2620000}"/>
    <cellStyle name="Comma 2 56" xfId="26170" hidden="1" xr:uid="{00000000-0005-0000-0000-00003D660000}"/>
    <cellStyle name="Comma 2 56" xfId="26197" hidden="1" xr:uid="{00000000-0005-0000-0000-000058660000}"/>
    <cellStyle name="Comma 2 56" xfId="26414" hidden="1" xr:uid="{00000000-0005-0000-0000-000031670000}"/>
    <cellStyle name="Comma 2 56" xfId="26957" hidden="1" xr:uid="{00000000-0005-0000-0000-000050690000}"/>
    <cellStyle name="Comma 2 56" xfId="27850" hidden="1" xr:uid="{00000000-0005-0000-0000-0000CD6C0000}"/>
    <cellStyle name="Comma 2 56" xfId="27877" hidden="1" xr:uid="{00000000-0005-0000-0000-0000E86C0000}"/>
    <cellStyle name="Comma 2 56" xfId="28089" hidden="1" xr:uid="{00000000-0005-0000-0000-0000BC6D0000}"/>
    <cellStyle name="Comma 2 56" xfId="28618" hidden="1" xr:uid="{00000000-0005-0000-0000-0000CD6F0000}"/>
    <cellStyle name="Comma 2 56" xfId="29498" hidden="1" xr:uid="{00000000-0005-0000-0000-00003D730000}"/>
    <cellStyle name="Comma 2 56" xfId="29524" hidden="1" xr:uid="{00000000-0005-0000-0000-000057730000}"/>
    <cellStyle name="Comma 2 56" xfId="29735" hidden="1" xr:uid="{00000000-0005-0000-0000-00002A740000}"/>
    <cellStyle name="Comma 2 56" xfId="30253" hidden="1" xr:uid="{00000000-0005-0000-0000-000030760000}"/>
    <cellStyle name="Comma 2 56" xfId="31094" hidden="1" xr:uid="{00000000-0005-0000-0000-000079790000}"/>
    <cellStyle name="Comma 2 56" xfId="31116" hidden="1" xr:uid="{00000000-0005-0000-0000-00008F790000}"/>
    <cellStyle name="Comma 2 56" xfId="31307" hidden="1" xr:uid="{00000000-0005-0000-0000-00004E7A0000}"/>
    <cellStyle name="Comma 2 56" xfId="31766" hidden="1" xr:uid="{00000000-0005-0000-0000-0000197C0000}"/>
    <cellStyle name="Comma 2 56" xfId="32648" hidden="1" xr:uid="{22A5A577-DF29-4E52-8B35-5D25EBDB7E2C}"/>
    <cellStyle name="Comma 2 56" xfId="33040" hidden="1" xr:uid="{316CBCF8-7EEC-4285-BEBA-6B9FB9FC1D5F}"/>
    <cellStyle name="Comma 2 56" xfId="33070" hidden="1" xr:uid="{2BB77ACC-894F-4753-BB58-3ED00A5D3DDF}"/>
    <cellStyle name="Comma 2 56" xfId="33284" hidden="1" xr:uid="{85107DDD-4C7F-47CD-92EB-3C17845FA2A7}"/>
    <cellStyle name="Comma 2 56" xfId="33837" hidden="1" xr:uid="{F7E26C45-D757-4072-A76D-1AB1D825C2AE}"/>
    <cellStyle name="Comma 2 56" xfId="36405" hidden="1" xr:uid="{B9BA07BA-6A10-4103-8AD7-36C591A58655}"/>
    <cellStyle name="Comma 2 56" xfId="36814" hidden="1" xr:uid="{F7BD1F8A-D0B0-485E-9615-6A67AB6F66F4}"/>
    <cellStyle name="Comma 2 56" xfId="36846" hidden="1" xr:uid="{F67CAE62-36DD-4436-87C0-02BA006877A8}"/>
    <cellStyle name="Comma 2 56" xfId="37066" hidden="1" xr:uid="{A15B94C5-E5E9-42B8-B1DD-E67C7F0988E4}"/>
    <cellStyle name="Comma 2 56" xfId="37627" hidden="1" xr:uid="{62BEAD63-C7D8-4AB3-ABC0-23D6498CA1F6}"/>
    <cellStyle name="Comma 2 56" xfId="38454" hidden="1" xr:uid="{C75E8776-31E3-4E3A-AABC-DC7CBCDADAB6}"/>
    <cellStyle name="Comma 2 56" xfId="38624" hidden="1" xr:uid="{CF2D64E0-E5D7-4BAC-894D-CAC42781708B}"/>
    <cellStyle name="Comma 2 56" xfId="38640" hidden="1" xr:uid="{DDDDABC9-37DF-4C3E-828A-8516F7CC8324}"/>
    <cellStyle name="Comma 2 56" xfId="38760" hidden="1" xr:uid="{02E83E5E-AF1F-49EF-AD47-13F958F3F853}"/>
    <cellStyle name="Comma 2 56" xfId="38955" hidden="1" xr:uid="{7779A5AA-17EB-4618-8112-2D644A1D0C3C}"/>
    <cellStyle name="Comma 2 56" xfId="39033" hidden="1" xr:uid="{6BA55354-1C0B-4FEB-9477-E53A675FE10D}"/>
    <cellStyle name="Comma 2 56" xfId="39065" hidden="1" xr:uid="{5B7D1F51-A265-4291-9282-5431645F3EDB}"/>
    <cellStyle name="Comma 2 56" xfId="39285" hidden="1" xr:uid="{D1BDF696-107C-42F7-9872-BEF9ECD16738}"/>
    <cellStyle name="Comma 2 56" xfId="39846" hidden="1" xr:uid="{E0FBC2D1-5157-4517-8D24-298006A99E0E}"/>
    <cellStyle name="Comma 2 56" xfId="40711" hidden="1" xr:uid="{F90061EB-51F0-4064-B71A-DAF243992965}"/>
    <cellStyle name="Comma 2 56" xfId="40789" hidden="1" xr:uid="{09DE9B1E-806B-44EB-844E-586661926E7E}"/>
    <cellStyle name="Comma 2 56" xfId="40821" hidden="1" xr:uid="{7C4CD873-60B5-4A1B-9E2E-3D94BD395912}"/>
    <cellStyle name="Comma 2 56" xfId="41041" hidden="1" xr:uid="{060A7FE8-657E-49A2-A151-D33C5475F795}"/>
    <cellStyle name="Comma 2 56" xfId="41602" hidden="1" xr:uid="{4328EC4C-2210-40A8-ABF1-3E15A9130E3F}"/>
    <cellStyle name="Comma 2 56" xfId="42467" hidden="1" xr:uid="{F5590607-B6B3-4263-BF18-A27A37D964A1}"/>
    <cellStyle name="Comma 2 56" xfId="42545" hidden="1" xr:uid="{B0B0182C-1085-444D-B692-AB60B1E2CE7A}"/>
    <cellStyle name="Comma 2 56" xfId="42577" hidden="1" xr:uid="{F9AC4EBD-C5F5-474F-8871-368EC3B4ABC0}"/>
    <cellStyle name="Comma 2 56" xfId="42797" hidden="1" xr:uid="{FCD514F2-C1DE-4F64-97B2-CB3C14FE474E}"/>
    <cellStyle name="Comma 2 56" xfId="43358" hidden="1" xr:uid="{8B7B0289-A963-4D2B-8329-800FD1D42218}"/>
    <cellStyle name="Comma 2 56" xfId="44223" hidden="1" xr:uid="{ECB2FCCD-CDC9-4954-AC49-864A809EB253}"/>
    <cellStyle name="Comma 2 56" xfId="44301" hidden="1" xr:uid="{8A738806-2545-49B5-89BA-0D505BFEDAEB}"/>
    <cellStyle name="Comma 2 56" xfId="44333" hidden="1" xr:uid="{F526612A-13FD-42E1-A200-DDC30CAF8FF1}"/>
    <cellStyle name="Comma 2 56" xfId="44553" hidden="1" xr:uid="{46EFA108-8C6E-433D-8F98-646FE1D7B497}"/>
    <cellStyle name="Comma 2 56" xfId="45114" hidden="1" xr:uid="{4BB4014A-1388-4A06-92FC-9CA7C1016AA7}"/>
    <cellStyle name="Comma 2 56" xfId="45979" hidden="1" xr:uid="{306CB49C-23EF-42EE-AE8E-CECF9875F832}"/>
    <cellStyle name="Comma 2 56" xfId="46057" hidden="1" xr:uid="{B49A11FB-6273-4C53-A311-3C7D08663849}"/>
    <cellStyle name="Comma 2 56" xfId="46089" hidden="1" xr:uid="{BE8D594C-BA41-4A25-AF10-0A8E92E15C04}"/>
    <cellStyle name="Comma 2 56" xfId="46309" hidden="1" xr:uid="{532D3FD6-021E-4D60-A94C-0DF21CAE6364}"/>
    <cellStyle name="Comma 2 56" xfId="46870" hidden="1" xr:uid="{2F011CA7-5D43-4B1A-8DB7-568B9CE26B8B}"/>
    <cellStyle name="Comma 2 56" xfId="47735" hidden="1" xr:uid="{D12617E2-94DB-4538-971C-B728964DE81C}"/>
    <cellStyle name="Comma 2 56" xfId="47811" hidden="1" xr:uid="{C28B2E11-6476-412A-A77A-CC23C8B91BD3}"/>
    <cellStyle name="Comma 2 56" xfId="47842" hidden="1" xr:uid="{EAACEA75-1C40-49CF-BB2F-07E5434C48A2}"/>
    <cellStyle name="Comma 2 56" xfId="48062" hidden="1" xr:uid="{CFE44700-E50D-455E-B9C4-08949DA65F51}"/>
    <cellStyle name="Comma 2 56" xfId="48623" hidden="1" xr:uid="{EBDAAB97-DECD-41C7-94A3-12DEBC17BC75}"/>
    <cellStyle name="Comma 2 56" xfId="49487" hidden="1" xr:uid="{DA26E5F3-7DC4-4D57-A8B5-04983136771B}"/>
    <cellStyle name="Comma 2 56" xfId="49562" hidden="1" xr:uid="{F20EE1ED-6FF5-4486-A371-13AB7B55410D}"/>
    <cellStyle name="Comma 2 56" xfId="49592" hidden="1" xr:uid="{4AB15562-DE61-4464-9C9B-4960E564832D}"/>
    <cellStyle name="Comma 2 56" xfId="49812" hidden="1" xr:uid="{D83B46A6-1480-446B-8663-83943D39A908}"/>
    <cellStyle name="Comma 2 56" xfId="50373" hidden="1" xr:uid="{9E96ED2D-9CF7-40B1-876C-8E8EFD751E8A}"/>
    <cellStyle name="Comma 2 56" xfId="51236" hidden="1" xr:uid="{56BB06C9-84F4-4A0D-AC76-05EC47B92B2F}"/>
    <cellStyle name="Comma 2 56" xfId="51308" hidden="1" xr:uid="{C66D4C40-48E6-4A7E-92C2-A83E4A7DA107}"/>
    <cellStyle name="Comma 2 56" xfId="51338" hidden="1" xr:uid="{E01C7B1A-BFEC-47C3-AF24-437BD11BBD03}"/>
    <cellStyle name="Comma 2 56" xfId="51557" hidden="1" xr:uid="{86B06604-C864-4584-86B0-15267CF51F81}"/>
    <cellStyle name="Comma 2 56" xfId="52117" hidden="1" xr:uid="{D17698AE-2DAB-4054-A4CA-3DDD81B98CB8}"/>
    <cellStyle name="Comma 2 56" xfId="52979" hidden="1" xr:uid="{75E818DF-8FF0-4048-AD71-0C54E704E2CB}"/>
    <cellStyle name="Comma 2 56" xfId="53047" hidden="1" xr:uid="{2D4F8D7C-DC29-4A36-BD4A-21416C841324}"/>
    <cellStyle name="Comma 2 56" xfId="53076" hidden="1" xr:uid="{0A251130-2917-4A8A-BF6E-A570D815D840}"/>
    <cellStyle name="Comma 2 56" xfId="53295" hidden="1" xr:uid="{467D8932-34B7-4C3B-9099-518664E95232}"/>
    <cellStyle name="Comma 2 56" xfId="53851" hidden="1" xr:uid="{1679BAE9-EED9-4AEA-A17E-35922EB7F416}"/>
    <cellStyle name="Comma 2 56" xfId="54709" hidden="1" xr:uid="{64ED25D8-A765-489C-84DB-FD650B7A1B7F}"/>
    <cellStyle name="Comma 2 56" xfId="54775" hidden="1" xr:uid="{263C6558-907E-40F1-9D77-824A8D5D3F3F}"/>
    <cellStyle name="Comma 2 56" xfId="54804" hidden="1" xr:uid="{B72FAC42-0AB8-4080-9AFA-9F19537081AB}"/>
    <cellStyle name="Comma 2 56" xfId="55023" hidden="1" xr:uid="{37DC1515-4B81-45B2-A5C0-BE15E42FA673}"/>
    <cellStyle name="Comma 2 56" xfId="55575" hidden="1" xr:uid="{7ADB7BF4-29C8-4F49-A854-3107441580AA}"/>
    <cellStyle name="Comma 2 56" xfId="56432" hidden="1" xr:uid="{1F04ED15-4E10-444A-8467-A01499CDDAC2}"/>
    <cellStyle name="Comma 2 56" xfId="56491" hidden="1" xr:uid="{42D93441-2CDC-4221-8E2B-4282859F4FF2}"/>
    <cellStyle name="Comma 2 56" xfId="56519" hidden="1" xr:uid="{6007A75B-F4FB-4B88-9D60-F07D6F6C9692}"/>
    <cellStyle name="Comma 2 56" xfId="56736" hidden="1" xr:uid="{DA9DBC27-B792-433F-8A10-765FBBB5D704}"/>
    <cellStyle name="Comma 2 56" xfId="57282" hidden="1" xr:uid="{1E5042A5-32D1-4C9C-9004-1446F3751303}"/>
    <cellStyle name="Comma 2 56" xfId="58189" hidden="1" xr:uid="{26684F68-8F94-4F1E-8C35-2CF5EDC37DCE}"/>
    <cellStyle name="Comma 2 56" xfId="58216" hidden="1" xr:uid="{238A3943-8865-48BD-B81E-BDA28C08EB61}"/>
    <cellStyle name="Comma 2 56" xfId="58433" hidden="1" xr:uid="{00B888F3-9F6B-491D-BC7F-41D64434988F}"/>
    <cellStyle name="Comma 2 56" xfId="58976" hidden="1" xr:uid="{FE8F4E2E-F5E1-436C-AFAD-4CE94A527484}"/>
    <cellStyle name="Comma 2 56" xfId="59869" hidden="1" xr:uid="{0FD9CC60-2673-438C-BE01-CADC0527AA51}"/>
    <cellStyle name="Comma 2 56" xfId="59896" hidden="1" xr:uid="{9BCAA1A0-FFB6-41A6-9565-B3843B533B41}"/>
    <cellStyle name="Comma 2 56" xfId="60108" hidden="1" xr:uid="{CC43F04B-54B9-47F6-BA2D-6E916960725F}"/>
    <cellStyle name="Comma 2 56" xfId="60637" hidden="1" xr:uid="{F148814C-9425-4E23-A517-A158C718C36A}"/>
    <cellStyle name="Comma 2 56" xfId="61517" hidden="1" xr:uid="{AE5D429A-B7E3-4963-B1B3-8FF81C910A7D}"/>
    <cellStyle name="Comma 2 56" xfId="61543" hidden="1" xr:uid="{3FA2A170-7467-4F47-BBFF-C1AE08521CD0}"/>
    <cellStyle name="Comma 2 56" xfId="61754" hidden="1" xr:uid="{261ED92E-8E8A-464E-9923-0AE255ADD845}"/>
    <cellStyle name="Comma 2 56" xfId="62272" hidden="1" xr:uid="{C629FCB9-3225-4157-853C-97C68EBCE532}"/>
    <cellStyle name="Comma 2 56" xfId="63113" hidden="1" xr:uid="{E144E7E3-F415-4EB6-9C88-1815F8B02DDC}"/>
    <cellStyle name="Comma 2 56" xfId="63135" hidden="1" xr:uid="{E46CF07B-00EF-4671-858D-840399497172}"/>
    <cellStyle name="Comma 2 56" xfId="63326" hidden="1" xr:uid="{2EE47FC6-4D3B-47A7-9F35-20ECB8A5571D}"/>
    <cellStyle name="Comma 2 56" xfId="63785" hidden="1" xr:uid="{98593FFB-00F2-4396-A26F-55D54577F070}"/>
    <cellStyle name="Comma 2 57" xfId="599" hidden="1" xr:uid="{00000000-0005-0000-0000-00005A020000}"/>
    <cellStyle name="Comma 2 57" xfId="987" hidden="1" xr:uid="{00000000-0005-0000-0000-0000DE030000}"/>
    <cellStyle name="Comma 2 57" xfId="1027" hidden="1" xr:uid="{00000000-0005-0000-0000-000006040000}"/>
    <cellStyle name="Comma 2 57" xfId="1254" hidden="1" xr:uid="{00000000-0005-0000-0000-0000E9040000}"/>
    <cellStyle name="Comma 2 57" xfId="1811" hidden="1" xr:uid="{00000000-0005-0000-0000-000016070000}"/>
    <cellStyle name="Comma 2 57" xfId="4390" hidden="1" xr:uid="{00000000-0005-0000-0000-000029110000}"/>
    <cellStyle name="Comma 2 57" xfId="4778" hidden="1" xr:uid="{00000000-0005-0000-0000-0000AD120000}"/>
    <cellStyle name="Comma 2 57" xfId="4820" hidden="1" xr:uid="{00000000-0005-0000-0000-0000D7120000}"/>
    <cellStyle name="Comma 2 57" xfId="5051" hidden="1" xr:uid="{00000000-0005-0000-0000-0000BE130000}"/>
    <cellStyle name="Comma 2 57" xfId="5612" hidden="1" xr:uid="{00000000-0005-0000-0000-0000EF150000}"/>
    <cellStyle name="Comma 2 57" xfId="6609" hidden="1" xr:uid="{00000000-0005-0000-0000-0000D4190000}"/>
    <cellStyle name="Comma 2 57" xfId="6952" hidden="1" xr:uid="{00000000-0005-0000-0000-00002B1B0000}"/>
    <cellStyle name="Comma 2 57" xfId="6997" hidden="1" xr:uid="{00000000-0005-0000-0000-0000581B0000}"/>
    <cellStyle name="Comma 2 57" xfId="7039" hidden="1" xr:uid="{00000000-0005-0000-0000-0000821B0000}"/>
    <cellStyle name="Comma 2 57" xfId="7270" hidden="1" xr:uid="{00000000-0005-0000-0000-0000691C0000}"/>
    <cellStyle name="Comma 2 57" xfId="7831" hidden="1" xr:uid="{00000000-0005-0000-0000-00009A1E0000}"/>
    <cellStyle name="Comma 2 57" xfId="8708" hidden="1" xr:uid="{00000000-0005-0000-0000-000007220000}"/>
    <cellStyle name="Comma 2 57" xfId="8753" hidden="1" xr:uid="{00000000-0005-0000-0000-000034220000}"/>
    <cellStyle name="Comma 2 57" xfId="8795" hidden="1" xr:uid="{00000000-0005-0000-0000-00005E220000}"/>
    <cellStyle name="Comma 2 57" xfId="9026" hidden="1" xr:uid="{00000000-0005-0000-0000-000045230000}"/>
    <cellStyle name="Comma 2 57" xfId="9587" hidden="1" xr:uid="{00000000-0005-0000-0000-000076250000}"/>
    <cellStyle name="Comma 2 57" xfId="10464" hidden="1" xr:uid="{00000000-0005-0000-0000-0000E3280000}"/>
    <cellStyle name="Comma 2 57" xfId="10509" hidden="1" xr:uid="{00000000-0005-0000-0000-000010290000}"/>
    <cellStyle name="Comma 2 57" xfId="10551" hidden="1" xr:uid="{00000000-0005-0000-0000-00003A290000}"/>
    <cellStyle name="Comma 2 57" xfId="10782" hidden="1" xr:uid="{00000000-0005-0000-0000-0000212A0000}"/>
    <cellStyle name="Comma 2 57" xfId="11343" hidden="1" xr:uid="{00000000-0005-0000-0000-0000522C0000}"/>
    <cellStyle name="Comma 2 57" xfId="12220" hidden="1" xr:uid="{00000000-0005-0000-0000-0000BF2F0000}"/>
    <cellStyle name="Comma 2 57" xfId="12265" hidden="1" xr:uid="{00000000-0005-0000-0000-0000EC2F0000}"/>
    <cellStyle name="Comma 2 57" xfId="12307" hidden="1" xr:uid="{00000000-0005-0000-0000-000016300000}"/>
    <cellStyle name="Comma 2 57" xfId="12538" hidden="1" xr:uid="{00000000-0005-0000-0000-0000FD300000}"/>
    <cellStyle name="Comma 2 57" xfId="13099" hidden="1" xr:uid="{00000000-0005-0000-0000-00002E330000}"/>
    <cellStyle name="Comma 2 57" xfId="13976" hidden="1" xr:uid="{00000000-0005-0000-0000-00009B360000}"/>
    <cellStyle name="Comma 2 57" xfId="14021" hidden="1" xr:uid="{00000000-0005-0000-0000-0000C8360000}"/>
    <cellStyle name="Comma 2 57" xfId="14063" hidden="1" xr:uid="{00000000-0005-0000-0000-0000F2360000}"/>
    <cellStyle name="Comma 2 57" xfId="14294" hidden="1" xr:uid="{00000000-0005-0000-0000-0000D9370000}"/>
    <cellStyle name="Comma 2 57" xfId="14855" hidden="1" xr:uid="{00000000-0005-0000-0000-00000A3A0000}"/>
    <cellStyle name="Comma 2 57" xfId="15732" hidden="1" xr:uid="{00000000-0005-0000-0000-0000773D0000}"/>
    <cellStyle name="Comma 2 57" xfId="15775" hidden="1" xr:uid="{00000000-0005-0000-0000-0000A23D0000}"/>
    <cellStyle name="Comma 2 57" xfId="15816" hidden="1" xr:uid="{00000000-0005-0000-0000-0000CB3D0000}"/>
    <cellStyle name="Comma 2 57" xfId="16047" hidden="1" xr:uid="{00000000-0005-0000-0000-0000B23E0000}"/>
    <cellStyle name="Comma 2 57" xfId="16608" hidden="1" xr:uid="{00000000-0005-0000-0000-0000E3400000}"/>
    <cellStyle name="Comma 2 57" xfId="17484" hidden="1" xr:uid="{00000000-0005-0000-0000-00004F440000}"/>
    <cellStyle name="Comma 2 57" xfId="17526" hidden="1" xr:uid="{00000000-0005-0000-0000-000079440000}"/>
    <cellStyle name="Comma 2 57" xfId="17566" hidden="1" xr:uid="{00000000-0005-0000-0000-0000A1440000}"/>
    <cellStyle name="Comma 2 57" xfId="17797" hidden="1" xr:uid="{00000000-0005-0000-0000-000088450000}"/>
    <cellStyle name="Comma 2 57" xfId="18358" hidden="1" xr:uid="{00000000-0005-0000-0000-0000B9470000}"/>
    <cellStyle name="Comma 2 57" xfId="19233" hidden="1" xr:uid="{00000000-0005-0000-0000-0000244B0000}"/>
    <cellStyle name="Comma 2 57" xfId="19272" hidden="1" xr:uid="{00000000-0005-0000-0000-00004B4B0000}"/>
    <cellStyle name="Comma 2 57" xfId="19312" hidden="1" xr:uid="{00000000-0005-0000-0000-0000734B0000}"/>
    <cellStyle name="Comma 2 57" xfId="19542" hidden="1" xr:uid="{00000000-0005-0000-0000-0000594C0000}"/>
    <cellStyle name="Comma 2 57" xfId="20102" hidden="1" xr:uid="{00000000-0005-0000-0000-0000894E0000}"/>
    <cellStyle name="Comma 2 57" xfId="20976" hidden="1" xr:uid="{00000000-0005-0000-0000-0000F3510000}"/>
    <cellStyle name="Comma 2 57" xfId="21011" hidden="1" xr:uid="{00000000-0005-0000-0000-000016520000}"/>
    <cellStyle name="Comma 2 57" xfId="21050" hidden="1" xr:uid="{00000000-0005-0000-0000-00003D520000}"/>
    <cellStyle name="Comma 2 57" xfId="21280" hidden="1" xr:uid="{00000000-0005-0000-0000-000023530000}"/>
    <cellStyle name="Comma 2 57" xfId="21836" hidden="1" xr:uid="{00000000-0005-0000-0000-00004F550000}"/>
    <cellStyle name="Comma 2 57" xfId="22706" hidden="1" xr:uid="{00000000-0005-0000-0000-0000B5580000}"/>
    <cellStyle name="Comma 2 57" xfId="22739" hidden="1" xr:uid="{00000000-0005-0000-0000-0000D6580000}"/>
    <cellStyle name="Comma 2 57" xfId="22778" hidden="1" xr:uid="{00000000-0005-0000-0000-0000FD580000}"/>
    <cellStyle name="Comma 2 57" xfId="23008" hidden="1" xr:uid="{00000000-0005-0000-0000-0000E3590000}"/>
    <cellStyle name="Comma 2 57" xfId="23560" hidden="1" xr:uid="{00000000-0005-0000-0000-00000B5C0000}"/>
    <cellStyle name="Comma 2 57" xfId="24429" hidden="1" xr:uid="{00000000-0005-0000-0000-0000705F0000}"/>
    <cellStyle name="Comma 2 57" xfId="24456" hidden="1" xr:uid="{00000000-0005-0000-0000-00008B5F0000}"/>
    <cellStyle name="Comma 2 57" xfId="24493" hidden="1" xr:uid="{00000000-0005-0000-0000-0000B05F0000}"/>
    <cellStyle name="Comma 2 57" xfId="24721" hidden="1" xr:uid="{00000000-0005-0000-0000-000094600000}"/>
    <cellStyle name="Comma 2 57" xfId="25267" hidden="1" xr:uid="{00000000-0005-0000-0000-0000B6620000}"/>
    <cellStyle name="Comma 2 57" xfId="26131" hidden="1" xr:uid="{00000000-0005-0000-0000-000016660000}"/>
    <cellStyle name="Comma 2 57" xfId="26154" hidden="1" xr:uid="{00000000-0005-0000-0000-00002D660000}"/>
    <cellStyle name="Comma 2 57" xfId="26190" hidden="1" xr:uid="{00000000-0005-0000-0000-000051660000}"/>
    <cellStyle name="Comma 2 57" xfId="26418" hidden="1" xr:uid="{00000000-0005-0000-0000-000035670000}"/>
    <cellStyle name="Comma 2 57" xfId="26961" hidden="1" xr:uid="{00000000-0005-0000-0000-000054690000}"/>
    <cellStyle name="Comma 2 57" xfId="27814" hidden="1" xr:uid="{00000000-0005-0000-0000-0000A96C0000}"/>
    <cellStyle name="Comma 2 57" xfId="27834" hidden="1" xr:uid="{00000000-0005-0000-0000-0000BD6C0000}"/>
    <cellStyle name="Comma 2 57" xfId="27870" hidden="1" xr:uid="{00000000-0005-0000-0000-0000E16C0000}"/>
    <cellStyle name="Comma 2 57" xfId="28093" hidden="1" xr:uid="{00000000-0005-0000-0000-0000C06D0000}"/>
    <cellStyle name="Comma 2 57" xfId="28622" hidden="1" xr:uid="{00000000-0005-0000-0000-0000D16F0000}"/>
    <cellStyle name="Comma 2 57" xfId="29468" hidden="1" xr:uid="{00000000-0005-0000-0000-00001F730000}"/>
    <cellStyle name="Comma 2 57" xfId="29484" hidden="1" xr:uid="{00000000-0005-0000-0000-00002F730000}"/>
    <cellStyle name="Comma 2 57" xfId="29517" hidden="1" xr:uid="{00000000-0005-0000-0000-000050730000}"/>
    <cellStyle name="Comma 2 57" xfId="29739" hidden="1" xr:uid="{00000000-0005-0000-0000-00002E740000}"/>
    <cellStyle name="Comma 2 57" xfId="30257" hidden="1" xr:uid="{00000000-0005-0000-0000-000034760000}"/>
    <cellStyle name="Comma 2 57" xfId="31084" hidden="1" xr:uid="{00000000-0005-0000-0000-00006F790000}"/>
    <cellStyle name="Comma 2 57" xfId="31110" hidden="1" xr:uid="{00000000-0005-0000-0000-000089790000}"/>
    <cellStyle name="Comma 2 57" xfId="31309" hidden="1" xr:uid="{00000000-0005-0000-0000-0000507A0000}"/>
    <cellStyle name="Comma 2 57" xfId="31770" hidden="1" xr:uid="{00000000-0005-0000-0000-00001D7C0000}"/>
    <cellStyle name="Comma 2 57" xfId="32652" hidden="1" xr:uid="{2B014AFE-63F9-4F52-B37D-488C0F808D29}"/>
    <cellStyle name="Comma 2 57" xfId="33024" hidden="1" xr:uid="{4898F819-CE85-40AF-BE04-3F303A78702D}"/>
    <cellStyle name="Comma 2 57" xfId="33063" hidden="1" xr:uid="{20ED8737-1C06-49BB-8613-C9C1355F2CA8}"/>
    <cellStyle name="Comma 2 57" xfId="33287" hidden="1" xr:uid="{7A862499-534F-44B4-BE82-A6108CC28238}"/>
    <cellStyle name="Comma 2 57" xfId="33841" hidden="1" xr:uid="{01243178-9A7B-461F-8F6C-0238B02CCBD0}"/>
    <cellStyle name="Comma 2 57" xfId="36409" hidden="1" xr:uid="{41CCBA44-B8BB-4F73-B6F4-B1AB93D3BD8E}"/>
    <cellStyle name="Comma 2 57" xfId="36797" hidden="1" xr:uid="{1AFD2083-C559-4F64-81EB-249060F77ABA}"/>
    <cellStyle name="Comma 2 57" xfId="36839" hidden="1" xr:uid="{B173216F-D769-4724-B183-6CD65FEE6726}"/>
    <cellStyle name="Comma 2 57" xfId="37070" hidden="1" xr:uid="{D6F70C49-7028-4C82-9817-3234ED378C2D}"/>
    <cellStyle name="Comma 2 57" xfId="37631" hidden="1" xr:uid="{5F850A72-C0F5-4427-BE3E-997E144BA640}"/>
    <cellStyle name="Comma 2 57" xfId="38628" hidden="1" xr:uid="{48E7032A-E991-4DEA-A13A-0EE990E97A30}"/>
    <cellStyle name="Comma 2 57" xfId="38971" hidden="1" xr:uid="{BF4D1D04-7A4C-45C6-B9E1-271ECC2CDB4A}"/>
    <cellStyle name="Comma 2 57" xfId="39016" hidden="1" xr:uid="{FCECABC7-6AE6-4D7E-8F0F-A24DD9358EA0}"/>
    <cellStyle name="Comma 2 57" xfId="39058" hidden="1" xr:uid="{CFC6FEA4-BED4-4C9C-A406-91A1FBEC2167}"/>
    <cellStyle name="Comma 2 57" xfId="39289" hidden="1" xr:uid="{80464219-65B9-40CA-A6E9-705452B7E47F}"/>
    <cellStyle name="Comma 2 57" xfId="39850" hidden="1" xr:uid="{5D3FC23B-99B5-4688-A695-179099C05E05}"/>
    <cellStyle name="Comma 2 57" xfId="40727" hidden="1" xr:uid="{97AACE0A-FF57-46B3-BBF9-84D1CFCE19A8}"/>
    <cellStyle name="Comma 2 57" xfId="40772" hidden="1" xr:uid="{8DEEF3B6-9ADB-430D-A59A-7DFB9ED31A59}"/>
    <cellStyle name="Comma 2 57" xfId="40814" hidden="1" xr:uid="{8512CFDB-FA3D-4A5B-83A3-3475E125CB84}"/>
    <cellStyle name="Comma 2 57" xfId="41045" hidden="1" xr:uid="{A4F8A618-1B49-4342-A27E-D85A3A22C5DD}"/>
    <cellStyle name="Comma 2 57" xfId="41606" hidden="1" xr:uid="{EBE50A32-F8EF-4C21-9F81-6BD3CEA6EC13}"/>
    <cellStyle name="Comma 2 57" xfId="42483" hidden="1" xr:uid="{7D2519D6-B45C-4D9C-B8D9-171ACD03D9E0}"/>
    <cellStyle name="Comma 2 57" xfId="42528" hidden="1" xr:uid="{46E1D2B9-DAA1-4722-8414-FEFF8191E2A0}"/>
    <cellStyle name="Comma 2 57" xfId="42570" hidden="1" xr:uid="{E8CB8EC1-632D-4E05-B580-ABB1302AD5D9}"/>
    <cellStyle name="Comma 2 57" xfId="42801" hidden="1" xr:uid="{D1EEF6C3-1DE4-422D-A41D-910F8300085B}"/>
    <cellStyle name="Comma 2 57" xfId="43362" hidden="1" xr:uid="{95CD6413-6712-4EC6-8EB8-9E2BEC8CA2A3}"/>
    <cellStyle name="Comma 2 57" xfId="44239" hidden="1" xr:uid="{9A502128-CDCA-4C80-9081-00194633355D}"/>
    <cellStyle name="Comma 2 57" xfId="44284" hidden="1" xr:uid="{6D7F2DAA-F22E-44CE-A66D-30A7E12F8512}"/>
    <cellStyle name="Comma 2 57" xfId="44326" hidden="1" xr:uid="{7A01BF8B-24AD-40D2-998C-485B71DDEB21}"/>
    <cellStyle name="Comma 2 57" xfId="44557" hidden="1" xr:uid="{697047D1-66EF-4144-B6F3-FC9CBB6D28A1}"/>
    <cellStyle name="Comma 2 57" xfId="45118" hidden="1" xr:uid="{42A3F6F9-1B19-4BA7-8CFB-3FA9B3E05B9E}"/>
    <cellStyle name="Comma 2 57" xfId="45995" hidden="1" xr:uid="{EB92D6D5-3565-4E5A-B631-A45D4B5E5B50}"/>
    <cellStyle name="Comma 2 57" xfId="46040" hidden="1" xr:uid="{C4DF2A64-CD8C-450D-9D18-F644137BE4F4}"/>
    <cellStyle name="Comma 2 57" xfId="46082" hidden="1" xr:uid="{ADA00474-C6C2-4E2F-8F20-CEDABEBD746B}"/>
    <cellStyle name="Comma 2 57" xfId="46313" hidden="1" xr:uid="{0BEE0A92-2574-4670-BD09-1D802C4A1444}"/>
    <cellStyle name="Comma 2 57" xfId="46874" hidden="1" xr:uid="{306BEF97-7B0A-4D21-8B08-9190BE4D4B51}"/>
    <cellStyle name="Comma 2 57" xfId="47751" hidden="1" xr:uid="{1C9C7543-1279-4418-A3B3-B8327A8DFB27}"/>
    <cellStyle name="Comma 2 57" xfId="47794" hidden="1" xr:uid="{D82E93FF-E200-4DAF-A1C1-7C4F2FF89A72}"/>
    <cellStyle name="Comma 2 57" xfId="47835" hidden="1" xr:uid="{31577623-7946-4010-9327-FFBF509EB4F6}"/>
    <cellStyle name="Comma 2 57" xfId="48066" hidden="1" xr:uid="{4880F5D6-89C3-4777-AA28-F1A5FE1840E9}"/>
    <cellStyle name="Comma 2 57" xfId="48627" hidden="1" xr:uid="{48E98C76-010D-460D-9799-B9B7F78AFD9E}"/>
    <cellStyle name="Comma 2 57" xfId="49503" hidden="1" xr:uid="{AE70042E-1A2A-4105-8479-AA41A6297640}"/>
    <cellStyle name="Comma 2 57" xfId="49545" hidden="1" xr:uid="{F0A8B994-EAB2-4045-B973-5C7A55028010}"/>
    <cellStyle name="Comma 2 57" xfId="49585" hidden="1" xr:uid="{B94BCA0C-2E8F-4F30-8113-4073D8AB6EAD}"/>
    <cellStyle name="Comma 2 57" xfId="49816" hidden="1" xr:uid="{4F28A13D-1A3E-46B3-A57A-50365FAD566A}"/>
    <cellStyle name="Comma 2 57" xfId="50377" hidden="1" xr:uid="{5F9A608C-7719-44A2-B988-B95A50F8E266}"/>
    <cellStyle name="Comma 2 57" xfId="51252" hidden="1" xr:uid="{90D4A778-DE32-4B3A-B3D3-10ECC57FF17E}"/>
    <cellStyle name="Comma 2 57" xfId="51291" hidden="1" xr:uid="{5C8406ED-9F69-4D7F-9F7E-B08BD449009B}"/>
    <cellStyle name="Comma 2 57" xfId="51331" hidden="1" xr:uid="{8FAC2B64-D878-42EE-A1E1-B6E7B8C4BB5D}"/>
    <cellStyle name="Comma 2 57" xfId="51561" hidden="1" xr:uid="{8D1ABEFB-9ACE-40DC-9064-49755A69C95B}"/>
    <cellStyle name="Comma 2 57" xfId="52121" hidden="1" xr:uid="{4BA8778F-B9A4-4EC6-88FB-264C6ACBFCF9}"/>
    <cellStyle name="Comma 2 57" xfId="52995" hidden="1" xr:uid="{3D04EDA5-DA11-4184-BEA6-387017F04537}"/>
    <cellStyle name="Comma 2 57" xfId="53030" hidden="1" xr:uid="{F22DFC06-5E24-4DBF-B2BD-110F19C6CA21}"/>
    <cellStyle name="Comma 2 57" xfId="53069" hidden="1" xr:uid="{88A7C4E5-EA0B-4CFB-BA11-9B0176BEC87A}"/>
    <cellStyle name="Comma 2 57" xfId="53299" hidden="1" xr:uid="{0C24CB12-64E3-4669-8DBD-7E9D09AA7963}"/>
    <cellStyle name="Comma 2 57" xfId="53855" hidden="1" xr:uid="{8EC5DCA7-9A74-4946-A39A-865C1A8E123A}"/>
    <cellStyle name="Comma 2 57" xfId="54725" hidden="1" xr:uid="{9750A16A-BDEA-4C65-89E9-C8B3249C3B95}"/>
    <cellStyle name="Comma 2 57" xfId="54758" hidden="1" xr:uid="{2529359E-9484-4AD3-97BA-B2E4AF1C07C0}"/>
    <cellStyle name="Comma 2 57" xfId="54797" hidden="1" xr:uid="{B054C187-AD86-45F4-A53A-F99B784E06CE}"/>
    <cellStyle name="Comma 2 57" xfId="55027" hidden="1" xr:uid="{5257DB76-BDFA-4228-86E6-92C2FE9F4F60}"/>
    <cellStyle name="Comma 2 57" xfId="55579" hidden="1" xr:uid="{54B237F7-697C-480A-AA33-12AB937C7919}"/>
    <cellStyle name="Comma 2 57" xfId="56448" hidden="1" xr:uid="{146E981D-0D56-4B26-9E45-E234B1532043}"/>
    <cellStyle name="Comma 2 57" xfId="56475" hidden="1" xr:uid="{5D61216C-4ECA-483E-83C7-09815F4D49DD}"/>
    <cellStyle name="Comma 2 57" xfId="56512" hidden="1" xr:uid="{04522F9B-08FB-470A-B673-BC42EC02ECA4}"/>
    <cellStyle name="Comma 2 57" xfId="56740" hidden="1" xr:uid="{0E9D4E6C-B848-4EFC-A3C5-61A5418D05EE}"/>
    <cellStyle name="Comma 2 57" xfId="57286" hidden="1" xr:uid="{1D8EAA30-CB07-48B4-9602-C5F529E59CF5}"/>
    <cellStyle name="Comma 2 57" xfId="58150" hidden="1" xr:uid="{08200C62-6C62-4D46-AF5A-11762479D392}"/>
    <cellStyle name="Comma 2 57" xfId="58173" hidden="1" xr:uid="{6D1CCF0A-5717-42C5-BB24-47A70A4E07C3}"/>
    <cellStyle name="Comma 2 57" xfId="58209" hidden="1" xr:uid="{12F1A0B2-0709-4EAD-B1A5-3A26CBA7D773}"/>
    <cellStyle name="Comma 2 57" xfId="58437" hidden="1" xr:uid="{1EB4B781-EE8C-46CD-8E47-3EC927DFA83E}"/>
    <cellStyle name="Comma 2 57" xfId="58980" hidden="1" xr:uid="{A30F8945-AEE6-4D8E-A128-2B7255286594}"/>
    <cellStyle name="Comma 2 57" xfId="59833" hidden="1" xr:uid="{65315C42-03AA-4FF2-9583-25678244FE52}"/>
    <cellStyle name="Comma 2 57" xfId="59853" hidden="1" xr:uid="{6F495176-5705-4A87-8F91-206FA1256DD4}"/>
    <cellStyle name="Comma 2 57" xfId="59889" hidden="1" xr:uid="{E74B01A3-BF6B-4DB7-A479-C1797A02BF2C}"/>
    <cellStyle name="Comma 2 57" xfId="60112" hidden="1" xr:uid="{98267100-7292-46D7-A081-852149CD5B79}"/>
    <cellStyle name="Comma 2 57" xfId="60641" hidden="1" xr:uid="{A2BF66DA-C46D-4A2B-8A04-5AE7FE15F097}"/>
    <cellStyle name="Comma 2 57" xfId="61487" hidden="1" xr:uid="{D2B2336B-B67D-47FA-AA38-3D85CAB4CEBD}"/>
    <cellStyle name="Comma 2 57" xfId="61503" hidden="1" xr:uid="{DDB7A710-0EA3-4921-960B-91320BA40E2A}"/>
    <cellStyle name="Comma 2 57" xfId="61536" hidden="1" xr:uid="{A48892ED-FBEF-4D5A-B1E8-87A1ED1D1A20}"/>
    <cellStyle name="Comma 2 57" xfId="61758" hidden="1" xr:uid="{C90C1B6A-C33A-4C0D-A080-C1F67D62A7E6}"/>
    <cellStyle name="Comma 2 57" xfId="62276" hidden="1" xr:uid="{3EE07D63-1606-4877-9B00-BDD015EC8BF5}"/>
    <cellStyle name="Comma 2 57" xfId="63103" hidden="1" xr:uid="{BC937DF6-2583-4F84-B269-4B8E6DB94412}"/>
    <cellStyle name="Comma 2 57" xfId="63129" hidden="1" xr:uid="{B6089A4E-434A-4521-B6B3-3C995AD2AB3D}"/>
    <cellStyle name="Comma 2 57" xfId="63328" hidden="1" xr:uid="{89F2EB7A-BDF8-444A-A0EF-CD4ACA60F0D2}"/>
    <cellStyle name="Comma 2 57" xfId="63789" hidden="1" xr:uid="{74140B1E-6B36-4D4D-9682-B349CBCF6C2A}"/>
    <cellStyle name="Comma 2 58" xfId="605" hidden="1" xr:uid="{00000000-0005-0000-0000-000060020000}"/>
    <cellStyle name="Comma 2 58" xfId="1013" hidden="1" xr:uid="{00000000-0005-0000-0000-0000F8030000}"/>
    <cellStyle name="Comma 2 58" xfId="1260" hidden="1" xr:uid="{00000000-0005-0000-0000-0000EF040000}"/>
    <cellStyle name="Comma 2 58" xfId="1605" hidden="1" xr:uid="{00000000-0005-0000-0000-000048060000}"/>
    <cellStyle name="Comma 2 58" xfId="1817" hidden="1" xr:uid="{00000000-0005-0000-0000-00001C070000}"/>
    <cellStyle name="Comma 2 58" xfId="4396" hidden="1" xr:uid="{00000000-0005-0000-0000-00002F110000}"/>
    <cellStyle name="Comma 2 58" xfId="4805" hidden="1" xr:uid="{00000000-0005-0000-0000-0000C8120000}"/>
    <cellStyle name="Comma 2 58" xfId="5057" hidden="1" xr:uid="{00000000-0005-0000-0000-0000C4130000}"/>
    <cellStyle name="Comma 2 58" xfId="5402" hidden="1" xr:uid="{00000000-0005-0000-0000-00001D150000}"/>
    <cellStyle name="Comma 2 58" xfId="5618" hidden="1" xr:uid="{00000000-0005-0000-0000-0000F5150000}"/>
    <cellStyle name="Comma 2 58" xfId="6615" hidden="1" xr:uid="{00000000-0005-0000-0000-0000DA190000}"/>
    <cellStyle name="Comma 2 58" xfId="6951" hidden="1" xr:uid="{00000000-0005-0000-0000-00002A1B0000}"/>
    <cellStyle name="Comma 2 58" xfId="7024" hidden="1" xr:uid="{00000000-0005-0000-0000-0000731B0000}"/>
    <cellStyle name="Comma 2 58" xfId="7276" hidden="1" xr:uid="{00000000-0005-0000-0000-00006F1C0000}"/>
    <cellStyle name="Comma 2 58" xfId="7621" hidden="1" xr:uid="{00000000-0005-0000-0000-0000C81D0000}"/>
    <cellStyle name="Comma 2 58" xfId="7837" hidden="1" xr:uid="{00000000-0005-0000-0000-0000A01E0000}"/>
    <cellStyle name="Comma 2 58" xfId="8707" hidden="1" xr:uid="{00000000-0005-0000-0000-000006220000}"/>
    <cellStyle name="Comma 2 58" xfId="8780" hidden="1" xr:uid="{00000000-0005-0000-0000-00004F220000}"/>
    <cellStyle name="Comma 2 58" xfId="9032" hidden="1" xr:uid="{00000000-0005-0000-0000-00004B230000}"/>
    <cellStyle name="Comma 2 58" xfId="9377" hidden="1" xr:uid="{00000000-0005-0000-0000-0000A4240000}"/>
    <cellStyle name="Comma 2 58" xfId="9593" hidden="1" xr:uid="{00000000-0005-0000-0000-00007C250000}"/>
    <cellStyle name="Comma 2 58" xfId="10463" hidden="1" xr:uid="{00000000-0005-0000-0000-0000E2280000}"/>
    <cellStyle name="Comma 2 58" xfId="10536" hidden="1" xr:uid="{00000000-0005-0000-0000-00002B290000}"/>
    <cellStyle name="Comma 2 58" xfId="10788" hidden="1" xr:uid="{00000000-0005-0000-0000-0000272A0000}"/>
    <cellStyle name="Comma 2 58" xfId="11133" hidden="1" xr:uid="{00000000-0005-0000-0000-0000802B0000}"/>
    <cellStyle name="Comma 2 58" xfId="11349" hidden="1" xr:uid="{00000000-0005-0000-0000-0000582C0000}"/>
    <cellStyle name="Comma 2 58" xfId="12219" hidden="1" xr:uid="{00000000-0005-0000-0000-0000BE2F0000}"/>
    <cellStyle name="Comma 2 58" xfId="12292" hidden="1" xr:uid="{00000000-0005-0000-0000-000007300000}"/>
    <cellStyle name="Comma 2 58" xfId="12544" hidden="1" xr:uid="{00000000-0005-0000-0000-000003310000}"/>
    <cellStyle name="Comma 2 58" xfId="12889" hidden="1" xr:uid="{00000000-0005-0000-0000-00005C320000}"/>
    <cellStyle name="Comma 2 58" xfId="13105" hidden="1" xr:uid="{00000000-0005-0000-0000-000034330000}"/>
    <cellStyle name="Comma 2 58" xfId="13975" hidden="1" xr:uid="{00000000-0005-0000-0000-00009A360000}"/>
    <cellStyle name="Comma 2 58" xfId="14048" hidden="1" xr:uid="{00000000-0005-0000-0000-0000E3360000}"/>
    <cellStyle name="Comma 2 58" xfId="14300" hidden="1" xr:uid="{00000000-0005-0000-0000-0000DF370000}"/>
    <cellStyle name="Comma 2 58" xfId="14645" hidden="1" xr:uid="{00000000-0005-0000-0000-000038390000}"/>
    <cellStyle name="Comma 2 58" xfId="14861" hidden="1" xr:uid="{00000000-0005-0000-0000-0000103A0000}"/>
    <cellStyle name="Comma 2 58" xfId="15731" hidden="1" xr:uid="{00000000-0005-0000-0000-0000763D0000}"/>
    <cellStyle name="Comma 2 58" xfId="15801" hidden="1" xr:uid="{00000000-0005-0000-0000-0000BC3D0000}"/>
    <cellStyle name="Comma 2 58" xfId="16053" hidden="1" xr:uid="{00000000-0005-0000-0000-0000B83E0000}"/>
    <cellStyle name="Comma 2 58" xfId="16398" hidden="1" xr:uid="{00000000-0005-0000-0000-000011400000}"/>
    <cellStyle name="Comma 2 58" xfId="16614" hidden="1" xr:uid="{00000000-0005-0000-0000-0000E9400000}"/>
    <cellStyle name="Comma 2 58" xfId="17483" hidden="1" xr:uid="{00000000-0005-0000-0000-00004E440000}"/>
    <cellStyle name="Comma 2 58" xfId="17551" hidden="1" xr:uid="{00000000-0005-0000-0000-000092440000}"/>
    <cellStyle name="Comma 2 58" xfId="17803" hidden="1" xr:uid="{00000000-0005-0000-0000-00008E450000}"/>
    <cellStyle name="Comma 2 58" xfId="18148" hidden="1" xr:uid="{00000000-0005-0000-0000-0000E7460000}"/>
    <cellStyle name="Comma 2 58" xfId="18364" hidden="1" xr:uid="{00000000-0005-0000-0000-0000BF470000}"/>
    <cellStyle name="Comma 2 58" xfId="19232" hidden="1" xr:uid="{00000000-0005-0000-0000-0000234B0000}"/>
    <cellStyle name="Comma 2 58" xfId="19297" hidden="1" xr:uid="{00000000-0005-0000-0000-0000644B0000}"/>
    <cellStyle name="Comma 2 58" xfId="19548" hidden="1" xr:uid="{00000000-0005-0000-0000-00005F4C0000}"/>
    <cellStyle name="Comma 2 58" xfId="19892" hidden="1" xr:uid="{00000000-0005-0000-0000-0000B74D0000}"/>
    <cellStyle name="Comma 2 58" xfId="20108" hidden="1" xr:uid="{00000000-0005-0000-0000-00008F4E0000}"/>
    <cellStyle name="Comma 2 58" xfId="20975" hidden="1" xr:uid="{00000000-0005-0000-0000-0000F2510000}"/>
    <cellStyle name="Comma 2 58" xfId="21035" hidden="1" xr:uid="{00000000-0005-0000-0000-00002E520000}"/>
    <cellStyle name="Comma 2 58" xfId="21286" hidden="1" xr:uid="{00000000-0005-0000-0000-000029530000}"/>
    <cellStyle name="Comma 2 58" xfId="21626" hidden="1" xr:uid="{00000000-0005-0000-0000-00007D540000}"/>
    <cellStyle name="Comma 2 58" xfId="21842" hidden="1" xr:uid="{00000000-0005-0000-0000-000055550000}"/>
    <cellStyle name="Comma 2 58" xfId="22705" hidden="1" xr:uid="{00000000-0005-0000-0000-0000B4580000}"/>
    <cellStyle name="Comma 2 58" xfId="22763" hidden="1" xr:uid="{00000000-0005-0000-0000-0000EE580000}"/>
    <cellStyle name="Comma 2 58" xfId="23014" hidden="1" xr:uid="{00000000-0005-0000-0000-0000E9590000}"/>
    <cellStyle name="Comma 2 58" xfId="23350" hidden="1" xr:uid="{00000000-0005-0000-0000-0000395B0000}"/>
    <cellStyle name="Comma 2 58" xfId="23566" hidden="1" xr:uid="{00000000-0005-0000-0000-0000115C0000}"/>
    <cellStyle name="Comma 2 58" xfId="24428" hidden="1" xr:uid="{00000000-0005-0000-0000-00006F5F0000}"/>
    <cellStyle name="Comma 2 58" xfId="24479" hidden="1" xr:uid="{00000000-0005-0000-0000-0000A25F0000}"/>
    <cellStyle name="Comma 2 58" xfId="24727" hidden="1" xr:uid="{00000000-0005-0000-0000-00009A600000}"/>
    <cellStyle name="Comma 2 58" xfId="25058" hidden="1" xr:uid="{00000000-0005-0000-0000-0000E5610000}"/>
    <cellStyle name="Comma 2 58" xfId="25273" hidden="1" xr:uid="{00000000-0005-0000-0000-0000BC620000}"/>
    <cellStyle name="Comma 2 58" xfId="26130" hidden="1" xr:uid="{00000000-0005-0000-0000-000015660000}"/>
    <cellStyle name="Comma 2 58" xfId="26177" hidden="1" xr:uid="{00000000-0005-0000-0000-000044660000}"/>
    <cellStyle name="Comma 2 58" xfId="26424" hidden="1" xr:uid="{00000000-0005-0000-0000-00003B670000}"/>
    <cellStyle name="Comma 2 58" xfId="26752" hidden="1" xr:uid="{00000000-0005-0000-0000-000083680000}"/>
    <cellStyle name="Comma 2 58" xfId="26967" hidden="1" xr:uid="{00000000-0005-0000-0000-00005A690000}"/>
    <cellStyle name="Comma 2 58" xfId="27813" hidden="1" xr:uid="{00000000-0005-0000-0000-0000A86C0000}"/>
    <cellStyle name="Comma 2 58" xfId="27857" hidden="1" xr:uid="{00000000-0005-0000-0000-0000D46C0000}"/>
    <cellStyle name="Comma 2 58" xfId="28099" hidden="1" xr:uid="{00000000-0005-0000-0000-0000C66D0000}"/>
    <cellStyle name="Comma 2 58" xfId="28414" hidden="1" xr:uid="{00000000-0005-0000-0000-0000016F0000}"/>
    <cellStyle name="Comma 2 58" xfId="28628" hidden="1" xr:uid="{00000000-0005-0000-0000-0000D76F0000}"/>
    <cellStyle name="Comma 2 58" xfId="29467" hidden="1" xr:uid="{00000000-0005-0000-0000-00001E730000}"/>
    <cellStyle name="Comma 2 58" xfId="29505" hidden="1" xr:uid="{00000000-0005-0000-0000-000044730000}"/>
    <cellStyle name="Comma 2 58" xfId="29745" hidden="1" xr:uid="{00000000-0005-0000-0000-000034740000}"/>
    <cellStyle name="Comma 2 58" xfId="30049" hidden="1" xr:uid="{00000000-0005-0000-0000-000064750000}"/>
    <cellStyle name="Comma 2 58" xfId="30263" hidden="1" xr:uid="{00000000-0005-0000-0000-00003A760000}"/>
    <cellStyle name="Comma 2 58" xfId="31101" hidden="1" xr:uid="{00000000-0005-0000-0000-000080790000}"/>
    <cellStyle name="Comma 2 58" xfId="31315" hidden="1" xr:uid="{00000000-0005-0000-0000-0000567A0000}"/>
    <cellStyle name="Comma 2 58" xfId="31571" hidden="1" xr:uid="{00000000-0005-0000-0000-0000567B0000}"/>
    <cellStyle name="Comma 2 58" xfId="31775" hidden="1" xr:uid="{00000000-0005-0000-0000-0000227C0000}"/>
    <cellStyle name="Comma 2 58" xfId="32658" hidden="1" xr:uid="{B5291FE3-C497-4121-9CDF-7E3B44E450C9}"/>
    <cellStyle name="Comma 2 58" xfId="33050" hidden="1" xr:uid="{186DB7AF-9548-4A5C-87BF-3353BECD69D1}"/>
    <cellStyle name="Comma 2 58" xfId="33293" hidden="1" xr:uid="{1C4036D4-B64C-46D8-962A-46B6E66DCE30}"/>
    <cellStyle name="Comma 2 58" xfId="33638" hidden="1" xr:uid="{2F7E8240-C37D-4788-B65B-D75B96D2D217}"/>
    <cellStyle name="Comma 2 58" xfId="33847" hidden="1" xr:uid="{5379A23E-48EC-42F5-A262-ADD8E0C16700}"/>
    <cellStyle name="Comma 2 58" xfId="36415" hidden="1" xr:uid="{DA9FBE1B-FEF2-48EF-AA76-6AF4943A41CC}"/>
    <cellStyle name="Comma 2 58" xfId="36824" hidden="1" xr:uid="{994830FB-5D7E-4832-ADAE-DAC0696C00FA}"/>
    <cellStyle name="Comma 2 58" xfId="37076" hidden="1" xr:uid="{F56E77F5-5820-48A2-B084-F5A0746DB027}"/>
    <cellStyle name="Comma 2 58" xfId="37421" hidden="1" xr:uid="{3D6C5B0A-8376-4D34-9196-6BBCA75A6670}"/>
    <cellStyle name="Comma 2 58" xfId="37637" hidden="1" xr:uid="{F37BE16E-2131-48E9-BAE8-CA8C52CD5408}"/>
    <cellStyle name="Comma 2 58" xfId="38634" hidden="1" xr:uid="{334E8326-782B-49A7-84FD-4A811EDD4C9C}"/>
    <cellStyle name="Comma 2 58" xfId="38970" hidden="1" xr:uid="{A01BE0BD-FEF4-4ED0-984B-AD33730FA72C}"/>
    <cellStyle name="Comma 2 58" xfId="39043" hidden="1" xr:uid="{DB7B5EF6-D777-4BE9-8D04-346DB4ECC8CF}"/>
    <cellStyle name="Comma 2 58" xfId="39295" hidden="1" xr:uid="{8FE9C5AA-380A-4601-B3F1-5CF3995B4C85}"/>
    <cellStyle name="Comma 2 58" xfId="39640" hidden="1" xr:uid="{63136FB1-F83D-4A60-8535-723CB4ED770F}"/>
    <cellStyle name="Comma 2 58" xfId="39856" hidden="1" xr:uid="{893C8DF8-09AD-4027-83A3-40F67A7B5FFB}"/>
    <cellStyle name="Comma 2 58" xfId="40726" hidden="1" xr:uid="{E3C2A2B7-77A2-470B-97DF-BEFF49CF392D}"/>
    <cellStyle name="Comma 2 58" xfId="40799" hidden="1" xr:uid="{B7018B2C-42AF-49BC-BB99-4053017F630F}"/>
    <cellStyle name="Comma 2 58" xfId="41051" hidden="1" xr:uid="{31054EE0-BD3B-4314-A127-0444FF87ADBC}"/>
    <cellStyle name="Comma 2 58" xfId="41396" hidden="1" xr:uid="{5B523CBD-6908-4FD0-B50B-88D2BDD99F4C}"/>
    <cellStyle name="Comma 2 58" xfId="41612" hidden="1" xr:uid="{E0D41796-7658-4F4B-A0C9-DAE1D0CC745F}"/>
    <cellStyle name="Comma 2 58" xfId="42482" hidden="1" xr:uid="{D8DE2D01-1019-4B6F-82ED-AF048A8065C1}"/>
    <cellStyle name="Comma 2 58" xfId="42555" hidden="1" xr:uid="{6FA47225-6D4C-408A-8DA5-CE753241EB0B}"/>
    <cellStyle name="Comma 2 58" xfId="42807" hidden="1" xr:uid="{60FCEFD5-F995-45FF-9A93-8F6CBC05338F}"/>
    <cellStyle name="Comma 2 58" xfId="43152" hidden="1" xr:uid="{3A1F9E05-CF5A-494D-BCBB-5C813B14249E}"/>
    <cellStyle name="Comma 2 58" xfId="43368" hidden="1" xr:uid="{79C83EEB-7813-4F11-B146-971B5CA81B14}"/>
    <cellStyle name="Comma 2 58" xfId="44238" hidden="1" xr:uid="{0D1A5BA7-78F0-4357-882F-A0F7C3CC50C4}"/>
    <cellStyle name="Comma 2 58" xfId="44311" hidden="1" xr:uid="{98968A71-B776-4D48-94FB-6B450827AB5D}"/>
    <cellStyle name="Comma 2 58" xfId="44563" hidden="1" xr:uid="{9BA61EAD-D972-472B-951A-BADB65574C73}"/>
    <cellStyle name="Comma 2 58" xfId="44908" hidden="1" xr:uid="{6A313183-4303-4396-836B-C2FEDCF08698}"/>
    <cellStyle name="Comma 2 58" xfId="45124" hidden="1" xr:uid="{AB08A225-EB26-46B7-B690-5BAEE4AE781A}"/>
    <cellStyle name="Comma 2 58" xfId="45994" hidden="1" xr:uid="{79546A57-8096-4EB5-8C86-317EC9047A95}"/>
    <cellStyle name="Comma 2 58" xfId="46067" hidden="1" xr:uid="{72ED1AC8-0E87-4CDB-A4F0-05773BD2003F}"/>
    <cellStyle name="Comma 2 58" xfId="46319" hidden="1" xr:uid="{3A64CD08-4140-49AC-B56C-474CF5FA8CD6}"/>
    <cellStyle name="Comma 2 58" xfId="46664" hidden="1" xr:uid="{4EAFE509-E383-4184-939D-895FB8D7621F}"/>
    <cellStyle name="Comma 2 58" xfId="46880" hidden="1" xr:uid="{0DFAC8BC-9D48-4857-93BD-7ACCFD434727}"/>
    <cellStyle name="Comma 2 58" xfId="47750" hidden="1" xr:uid="{FCDC9E8B-78FA-406B-B7BB-21D326E56350}"/>
    <cellStyle name="Comma 2 58" xfId="47820" hidden="1" xr:uid="{1704F2B6-0856-4C3A-AF93-6E11023D1BFA}"/>
    <cellStyle name="Comma 2 58" xfId="48072" hidden="1" xr:uid="{91A1E9FD-2911-42DD-8F03-07F19E88FCBA}"/>
    <cellStyle name="Comma 2 58" xfId="48417" hidden="1" xr:uid="{402BB65B-4207-41E9-8EF3-88243DB0893C}"/>
    <cellStyle name="Comma 2 58" xfId="48633" hidden="1" xr:uid="{0D1A9FDB-DC77-44FB-AE71-1D9082950193}"/>
    <cellStyle name="Comma 2 58" xfId="49502" hidden="1" xr:uid="{456984B6-A747-451B-A02A-6789ECCAEF38}"/>
    <cellStyle name="Comma 2 58" xfId="49570" hidden="1" xr:uid="{4B40447B-86EB-4E55-AF56-6E085002D887}"/>
    <cellStyle name="Comma 2 58" xfId="49822" hidden="1" xr:uid="{EAF764F2-674C-4C55-9388-57D4F66534AD}"/>
    <cellStyle name="Comma 2 58" xfId="50167" hidden="1" xr:uid="{75F5C5F3-0F93-4493-B2B8-1A250ED00C22}"/>
    <cellStyle name="Comma 2 58" xfId="50383" hidden="1" xr:uid="{BF7D071B-5B8E-4E0B-A8D3-FDC55DAFA7D1}"/>
    <cellStyle name="Comma 2 58" xfId="51251" hidden="1" xr:uid="{31D7E4FA-51E8-4D3F-A591-7ABE36DD8650}"/>
    <cellStyle name="Comma 2 58" xfId="51316" hidden="1" xr:uid="{51CB9037-0778-4761-82B2-2048258F65EC}"/>
    <cellStyle name="Comma 2 58" xfId="51567" hidden="1" xr:uid="{4B261325-D213-4E22-8BA2-C423B5269798}"/>
    <cellStyle name="Comma 2 58" xfId="51911" hidden="1" xr:uid="{E2C546D3-F407-42AA-9998-892D4597A562}"/>
    <cellStyle name="Comma 2 58" xfId="52127" hidden="1" xr:uid="{570B0DBB-FB56-4F5D-8CA8-7AF7D5A64555}"/>
    <cellStyle name="Comma 2 58" xfId="52994" hidden="1" xr:uid="{0998B831-068D-4F93-91F1-CC02AE8B0ADD}"/>
    <cellStyle name="Comma 2 58" xfId="53054" hidden="1" xr:uid="{F0E98867-95DB-454E-BE95-3A3FF1014753}"/>
    <cellStyle name="Comma 2 58" xfId="53305" hidden="1" xr:uid="{655280F6-8749-4B1A-99D1-16D6FFAA6775}"/>
    <cellStyle name="Comma 2 58" xfId="53645" hidden="1" xr:uid="{649CBA72-0B30-46C4-A45F-2B684DBD2999}"/>
    <cellStyle name="Comma 2 58" xfId="53861" hidden="1" xr:uid="{919E4FE1-DA1D-4FB5-B3A4-EEE4EC29EC3D}"/>
    <cellStyle name="Comma 2 58" xfId="54724" hidden="1" xr:uid="{D6C75184-D935-4D01-AA91-34C2443F5E99}"/>
    <cellStyle name="Comma 2 58" xfId="54782" hidden="1" xr:uid="{558C37A3-D21D-43E0-AE3B-D774490FC98A}"/>
    <cellStyle name="Comma 2 58" xfId="55033" hidden="1" xr:uid="{7BC7E5D5-5D06-41F6-ACA8-298D5328A947}"/>
    <cellStyle name="Comma 2 58" xfId="55369" hidden="1" xr:uid="{40E9F680-C491-4CB2-BFB5-500365AEB02E}"/>
    <cellStyle name="Comma 2 58" xfId="55585" hidden="1" xr:uid="{D508AC11-C6A8-41B1-814C-0B0F18BCB027}"/>
    <cellStyle name="Comma 2 58" xfId="56447" hidden="1" xr:uid="{DFFC3976-8279-4362-9F91-ED4FAB1B2433}"/>
    <cellStyle name="Comma 2 58" xfId="56498" hidden="1" xr:uid="{D0871CC9-C0E7-4AF5-83DB-C78B084D25A8}"/>
    <cellStyle name="Comma 2 58" xfId="56746" hidden="1" xr:uid="{BF0B35E7-DB64-4B8B-A44F-255ED5FDE1A2}"/>
    <cellStyle name="Comma 2 58" xfId="57077" hidden="1" xr:uid="{27090E65-C084-4B9D-8080-49A608E8DC56}"/>
    <cellStyle name="Comma 2 58" xfId="57292" hidden="1" xr:uid="{C84F8F09-138B-4A1E-9F22-00695FACE6F7}"/>
    <cellStyle name="Comma 2 58" xfId="58149" hidden="1" xr:uid="{FD690B0C-48B7-4F02-8FFD-3EBB8B505336}"/>
    <cellStyle name="Comma 2 58" xfId="58196" hidden="1" xr:uid="{E5740195-6C22-4D6C-88B5-0C1F14222251}"/>
    <cellStyle name="Comma 2 58" xfId="58443" hidden="1" xr:uid="{5E13D01B-D7CE-4AC6-856E-CE05993B3554}"/>
    <cellStyle name="Comma 2 58" xfId="58771" hidden="1" xr:uid="{6DD63426-41F1-43AD-9297-1367D643C611}"/>
    <cellStyle name="Comma 2 58" xfId="58986" hidden="1" xr:uid="{271175B4-7048-4BDF-B0BE-25AC3D59254B}"/>
    <cellStyle name="Comma 2 58" xfId="59832" hidden="1" xr:uid="{CD110ECA-9702-4E32-B2A6-179CDAAFE5C5}"/>
    <cellStyle name="Comma 2 58" xfId="59876" hidden="1" xr:uid="{A9F08073-F965-41D6-902F-33CC7A82AAB4}"/>
    <cellStyle name="Comma 2 58" xfId="60118" hidden="1" xr:uid="{66051A4C-A05D-4264-AFCA-85EDB16A5E3D}"/>
    <cellStyle name="Comma 2 58" xfId="60433" hidden="1" xr:uid="{AA276660-D88C-4960-83CF-E619326CE5FE}"/>
    <cellStyle name="Comma 2 58" xfId="60647" hidden="1" xr:uid="{98A4B74F-CC9E-4BED-8DB9-2C65FFCF32F1}"/>
    <cellStyle name="Comma 2 58" xfId="61486" hidden="1" xr:uid="{948B08EF-4128-42C5-B67C-FD4071B9610B}"/>
    <cellStyle name="Comma 2 58" xfId="61524" hidden="1" xr:uid="{2AFE2418-AFA5-49DB-A18A-EF99185C01CF}"/>
    <cellStyle name="Comma 2 58" xfId="61764" hidden="1" xr:uid="{9F9D961D-6F94-4B19-99B2-58F81D015FFF}"/>
    <cellStyle name="Comma 2 58" xfId="62068" hidden="1" xr:uid="{93B91765-BBB2-4FF7-9B5E-BF6A0DE7DB99}"/>
    <cellStyle name="Comma 2 58" xfId="62282" hidden="1" xr:uid="{04E9A05C-4712-4526-806A-53569FC719FA}"/>
    <cellStyle name="Comma 2 58" xfId="63120" hidden="1" xr:uid="{2ABD3233-A505-4CEA-A84E-21A2D0D3B793}"/>
    <cellStyle name="Comma 2 58" xfId="63334" hidden="1" xr:uid="{F77263C0-1F0C-4C6C-BB9E-BCE2F5ACDB4A}"/>
    <cellStyle name="Comma 2 58" xfId="63590" hidden="1" xr:uid="{7CA76738-0891-4471-956B-B74B954811D2}"/>
    <cellStyle name="Comma 2 58" xfId="63794" hidden="1" xr:uid="{E0774108-3072-495F-B2B5-86D869335441}"/>
    <cellStyle name="Comma 2 59" xfId="609" hidden="1" xr:uid="{00000000-0005-0000-0000-000064020000}"/>
    <cellStyle name="Comma 2 59" xfId="986" hidden="1" xr:uid="{00000000-0005-0000-0000-0000DD030000}"/>
    <cellStyle name="Comma 2 59" xfId="1028" hidden="1" xr:uid="{00000000-0005-0000-0000-000007040000}"/>
    <cellStyle name="Comma 2 59" xfId="1264" hidden="1" xr:uid="{00000000-0005-0000-0000-0000F3040000}"/>
    <cellStyle name="Comma 2 59" xfId="1820" hidden="1" xr:uid="{00000000-0005-0000-0000-00001F070000}"/>
    <cellStyle name="Comma 2 59" xfId="4400" hidden="1" xr:uid="{00000000-0005-0000-0000-000033110000}"/>
    <cellStyle name="Comma 2 59" xfId="4777" hidden="1" xr:uid="{00000000-0005-0000-0000-0000AC120000}"/>
    <cellStyle name="Comma 2 59" xfId="4821" hidden="1" xr:uid="{00000000-0005-0000-0000-0000D8120000}"/>
    <cellStyle name="Comma 2 59" xfId="5061" hidden="1" xr:uid="{00000000-0005-0000-0000-0000C8130000}"/>
    <cellStyle name="Comma 2 59" xfId="5622" hidden="1" xr:uid="{00000000-0005-0000-0000-0000F9150000}"/>
    <cellStyle name="Comma 2 59" xfId="6619" hidden="1" xr:uid="{00000000-0005-0000-0000-0000DE190000}"/>
    <cellStyle name="Comma 2 59" xfId="6943" hidden="1" xr:uid="{00000000-0005-0000-0000-0000221B0000}"/>
    <cellStyle name="Comma 2 59" xfId="6996" hidden="1" xr:uid="{00000000-0005-0000-0000-0000571B0000}"/>
    <cellStyle name="Comma 2 59" xfId="7040" hidden="1" xr:uid="{00000000-0005-0000-0000-0000831B0000}"/>
    <cellStyle name="Comma 2 59" xfId="7280" hidden="1" xr:uid="{00000000-0005-0000-0000-0000731C0000}"/>
    <cellStyle name="Comma 2 59" xfId="7841" hidden="1" xr:uid="{00000000-0005-0000-0000-0000A41E0000}"/>
    <cellStyle name="Comma 2 59" xfId="8699" hidden="1" xr:uid="{00000000-0005-0000-0000-0000FE210000}"/>
    <cellStyle name="Comma 2 59" xfId="8752" hidden="1" xr:uid="{00000000-0005-0000-0000-000033220000}"/>
    <cellStyle name="Comma 2 59" xfId="8796" hidden="1" xr:uid="{00000000-0005-0000-0000-00005F220000}"/>
    <cellStyle name="Comma 2 59" xfId="9036" hidden="1" xr:uid="{00000000-0005-0000-0000-00004F230000}"/>
    <cellStyle name="Comma 2 59" xfId="9597" hidden="1" xr:uid="{00000000-0005-0000-0000-000080250000}"/>
    <cellStyle name="Comma 2 59" xfId="10455" hidden="1" xr:uid="{00000000-0005-0000-0000-0000DA280000}"/>
    <cellStyle name="Comma 2 59" xfId="10508" hidden="1" xr:uid="{00000000-0005-0000-0000-00000F290000}"/>
    <cellStyle name="Comma 2 59" xfId="10552" hidden="1" xr:uid="{00000000-0005-0000-0000-00003B290000}"/>
    <cellStyle name="Comma 2 59" xfId="10792" hidden="1" xr:uid="{00000000-0005-0000-0000-00002B2A0000}"/>
    <cellStyle name="Comma 2 59" xfId="11353" hidden="1" xr:uid="{00000000-0005-0000-0000-00005C2C0000}"/>
    <cellStyle name="Comma 2 59" xfId="12211" hidden="1" xr:uid="{00000000-0005-0000-0000-0000B62F0000}"/>
    <cellStyle name="Comma 2 59" xfId="12264" hidden="1" xr:uid="{00000000-0005-0000-0000-0000EB2F0000}"/>
    <cellStyle name="Comma 2 59" xfId="12308" hidden="1" xr:uid="{00000000-0005-0000-0000-000017300000}"/>
    <cellStyle name="Comma 2 59" xfId="12548" hidden="1" xr:uid="{00000000-0005-0000-0000-000007310000}"/>
    <cellStyle name="Comma 2 59" xfId="13109" hidden="1" xr:uid="{00000000-0005-0000-0000-000038330000}"/>
    <cellStyle name="Comma 2 59" xfId="13967" hidden="1" xr:uid="{00000000-0005-0000-0000-000092360000}"/>
    <cellStyle name="Comma 2 59" xfId="14020" hidden="1" xr:uid="{00000000-0005-0000-0000-0000C7360000}"/>
    <cellStyle name="Comma 2 59" xfId="14064" hidden="1" xr:uid="{00000000-0005-0000-0000-0000F3360000}"/>
    <cellStyle name="Comma 2 59" xfId="14304" hidden="1" xr:uid="{00000000-0005-0000-0000-0000E3370000}"/>
    <cellStyle name="Comma 2 59" xfId="14865" hidden="1" xr:uid="{00000000-0005-0000-0000-0000143A0000}"/>
    <cellStyle name="Comma 2 59" xfId="15723" hidden="1" xr:uid="{00000000-0005-0000-0000-00006E3D0000}"/>
    <cellStyle name="Comma 2 59" xfId="15774" hidden="1" xr:uid="{00000000-0005-0000-0000-0000A13D0000}"/>
    <cellStyle name="Comma 2 59" xfId="15817" hidden="1" xr:uid="{00000000-0005-0000-0000-0000CC3D0000}"/>
    <cellStyle name="Comma 2 59" xfId="16057" hidden="1" xr:uid="{00000000-0005-0000-0000-0000BC3E0000}"/>
    <cellStyle name="Comma 2 59" xfId="16618" hidden="1" xr:uid="{00000000-0005-0000-0000-0000ED400000}"/>
    <cellStyle name="Comma 2 59" xfId="17475" hidden="1" xr:uid="{00000000-0005-0000-0000-000046440000}"/>
    <cellStyle name="Comma 2 59" xfId="17525" hidden="1" xr:uid="{00000000-0005-0000-0000-000078440000}"/>
    <cellStyle name="Comma 2 59" xfId="17567" hidden="1" xr:uid="{00000000-0005-0000-0000-0000A2440000}"/>
    <cellStyle name="Comma 2 59" xfId="17807" hidden="1" xr:uid="{00000000-0005-0000-0000-000092450000}"/>
    <cellStyle name="Comma 2 59" xfId="18368" hidden="1" xr:uid="{00000000-0005-0000-0000-0000C3470000}"/>
    <cellStyle name="Comma 2 59" xfId="19224" hidden="1" xr:uid="{00000000-0005-0000-0000-00001B4B0000}"/>
    <cellStyle name="Comma 2 59" xfId="19271" hidden="1" xr:uid="{00000000-0005-0000-0000-00004A4B0000}"/>
    <cellStyle name="Comma 2 59" xfId="19313" hidden="1" xr:uid="{00000000-0005-0000-0000-0000744B0000}"/>
    <cellStyle name="Comma 2 59" xfId="19552" hidden="1" xr:uid="{00000000-0005-0000-0000-0000634C0000}"/>
    <cellStyle name="Comma 2 59" xfId="20112" hidden="1" xr:uid="{00000000-0005-0000-0000-0000934E0000}"/>
    <cellStyle name="Comma 2 59" xfId="20967" hidden="1" xr:uid="{00000000-0005-0000-0000-0000EA510000}"/>
    <cellStyle name="Comma 2 59" xfId="21010" hidden="1" xr:uid="{00000000-0005-0000-0000-000015520000}"/>
    <cellStyle name="Comma 2 59" xfId="21051" hidden="1" xr:uid="{00000000-0005-0000-0000-00003E520000}"/>
    <cellStyle name="Comma 2 59" xfId="21290" hidden="1" xr:uid="{00000000-0005-0000-0000-00002D530000}"/>
    <cellStyle name="Comma 2 59" xfId="21846" hidden="1" xr:uid="{00000000-0005-0000-0000-000059550000}"/>
    <cellStyle name="Comma 2 59" xfId="22697" hidden="1" xr:uid="{00000000-0005-0000-0000-0000AC580000}"/>
    <cellStyle name="Comma 2 59" xfId="22738" hidden="1" xr:uid="{00000000-0005-0000-0000-0000D5580000}"/>
    <cellStyle name="Comma 2 59" xfId="22779" hidden="1" xr:uid="{00000000-0005-0000-0000-0000FE580000}"/>
    <cellStyle name="Comma 2 59" xfId="23018" hidden="1" xr:uid="{00000000-0005-0000-0000-0000ED590000}"/>
    <cellStyle name="Comma 2 59" xfId="23570" hidden="1" xr:uid="{00000000-0005-0000-0000-0000155C0000}"/>
    <cellStyle name="Comma 2 59" xfId="24420" hidden="1" xr:uid="{00000000-0005-0000-0000-0000675F0000}"/>
    <cellStyle name="Comma 2 59" xfId="24455" hidden="1" xr:uid="{00000000-0005-0000-0000-00008A5F0000}"/>
    <cellStyle name="Comma 2 59" xfId="24494" hidden="1" xr:uid="{00000000-0005-0000-0000-0000B15F0000}"/>
    <cellStyle name="Comma 2 59" xfId="24731" hidden="1" xr:uid="{00000000-0005-0000-0000-00009E600000}"/>
    <cellStyle name="Comma 2 59" xfId="25277" hidden="1" xr:uid="{00000000-0005-0000-0000-0000C0620000}"/>
    <cellStyle name="Comma 2 59" xfId="26122" hidden="1" xr:uid="{00000000-0005-0000-0000-00000D660000}"/>
    <cellStyle name="Comma 2 59" xfId="26153" hidden="1" xr:uid="{00000000-0005-0000-0000-00002C660000}"/>
    <cellStyle name="Comma 2 59" xfId="26191" hidden="1" xr:uid="{00000000-0005-0000-0000-000052660000}"/>
    <cellStyle name="Comma 2 59" xfId="26428" hidden="1" xr:uid="{00000000-0005-0000-0000-00003F670000}"/>
    <cellStyle name="Comma 2 59" xfId="26971" hidden="1" xr:uid="{00000000-0005-0000-0000-00005E690000}"/>
    <cellStyle name="Comma 2 59" xfId="27808" hidden="1" xr:uid="{00000000-0005-0000-0000-0000A36C0000}"/>
    <cellStyle name="Comma 2 59" xfId="27833" hidden="1" xr:uid="{00000000-0005-0000-0000-0000BC6C0000}"/>
    <cellStyle name="Comma 2 59" xfId="27871" hidden="1" xr:uid="{00000000-0005-0000-0000-0000E26C0000}"/>
    <cellStyle name="Comma 2 59" xfId="28103" hidden="1" xr:uid="{00000000-0005-0000-0000-0000CA6D0000}"/>
    <cellStyle name="Comma 2 59" xfId="28632" hidden="1" xr:uid="{00000000-0005-0000-0000-0000DB6F0000}"/>
    <cellStyle name="Comma 2 59" xfId="29463" hidden="1" xr:uid="{00000000-0005-0000-0000-00001A730000}"/>
    <cellStyle name="Comma 2 59" xfId="29483" hidden="1" xr:uid="{00000000-0005-0000-0000-00002E730000}"/>
    <cellStyle name="Comma 2 59" xfId="29518" hidden="1" xr:uid="{00000000-0005-0000-0000-000051730000}"/>
    <cellStyle name="Comma 2 59" xfId="29749" hidden="1" xr:uid="{00000000-0005-0000-0000-000038740000}"/>
    <cellStyle name="Comma 2 59" xfId="30267" hidden="1" xr:uid="{00000000-0005-0000-0000-00003E760000}"/>
    <cellStyle name="Comma 2 59" xfId="31083" hidden="1" xr:uid="{00000000-0005-0000-0000-00006E790000}"/>
    <cellStyle name="Comma 2 59" xfId="31111" hidden="1" xr:uid="{00000000-0005-0000-0000-00008A790000}"/>
    <cellStyle name="Comma 2 59" xfId="31319" hidden="1" xr:uid="{00000000-0005-0000-0000-00005A7A0000}"/>
    <cellStyle name="Comma 2 59" xfId="31778" hidden="1" xr:uid="{00000000-0005-0000-0000-0000257C0000}"/>
    <cellStyle name="Comma 2 59" xfId="32662" hidden="1" xr:uid="{7B41DDCF-1DD9-438B-92A5-B02EE0153D81}"/>
    <cellStyle name="Comma 2 59" xfId="33023" hidden="1" xr:uid="{DE59C113-9DA2-4D71-A44E-C39A5448BFE5}"/>
    <cellStyle name="Comma 2 59" xfId="33064" hidden="1" xr:uid="{978A48B1-FD23-45DE-AFD3-A6C8DE7CD686}"/>
    <cellStyle name="Comma 2 59" xfId="33297" hidden="1" xr:uid="{362EC8AA-05B4-4EE7-AC50-E2EC39B94FA1}"/>
    <cellStyle name="Comma 2 59" xfId="33850" hidden="1" xr:uid="{A037DFF2-DF17-4A6A-B8F3-EB211B93370F}"/>
    <cellStyle name="Comma 2 59" xfId="36419" hidden="1" xr:uid="{74B70E4E-E001-46FA-82A0-36DB8EE4627C}"/>
    <cellStyle name="Comma 2 59" xfId="36796" hidden="1" xr:uid="{6B1B70D9-C194-40BB-BE66-D32EE2F24921}"/>
    <cellStyle name="Comma 2 59" xfId="36840" hidden="1" xr:uid="{37176FE0-DD9A-4FFB-850E-C76E58AF44AE}"/>
    <cellStyle name="Comma 2 59" xfId="37080" hidden="1" xr:uid="{E4C97C9D-6230-4843-9D50-649F7F4CB1D7}"/>
    <cellStyle name="Comma 2 59" xfId="37641" hidden="1" xr:uid="{20695585-475A-4329-993A-9C2C59A9E602}"/>
    <cellStyle name="Comma 2 59" xfId="38638" hidden="1" xr:uid="{968047F8-EE84-409C-9CE6-021617C622D6}"/>
    <cellStyle name="Comma 2 59" xfId="38962" hidden="1" xr:uid="{2B66A4E4-7A76-4DB0-B871-9A1AC303E8EF}"/>
    <cellStyle name="Comma 2 59" xfId="39015" hidden="1" xr:uid="{EC0AA8E0-6131-4395-BA6A-F515FE55E845}"/>
    <cellStyle name="Comma 2 59" xfId="39059" hidden="1" xr:uid="{EBC43C5F-3BD8-4B8B-BA08-20D0540B9819}"/>
    <cellStyle name="Comma 2 59" xfId="39299" hidden="1" xr:uid="{005F4EC1-64D8-4BC8-AE05-ECAF4F99E086}"/>
    <cellStyle name="Comma 2 59" xfId="39860" hidden="1" xr:uid="{016F7F11-C9CD-469B-866E-2CB86104D37A}"/>
    <cellStyle name="Comma 2 59" xfId="40718" hidden="1" xr:uid="{E3DFCB38-D786-4ACF-9EE2-3D28515CC332}"/>
    <cellStyle name="Comma 2 59" xfId="40771" hidden="1" xr:uid="{F41DE091-037D-4E4A-BAEE-E2237753B04C}"/>
    <cellStyle name="Comma 2 59" xfId="40815" hidden="1" xr:uid="{491FC668-AC08-4897-8E80-68D6579B7161}"/>
    <cellStyle name="Comma 2 59" xfId="41055" hidden="1" xr:uid="{A64B2A54-C7BC-4483-8F36-DD3F2979B93F}"/>
    <cellStyle name="Comma 2 59" xfId="41616" hidden="1" xr:uid="{717902A1-A931-4414-820C-36CC4D4A8E77}"/>
    <cellStyle name="Comma 2 59" xfId="42474" hidden="1" xr:uid="{8BEEB553-11D2-483F-A997-DDB806CE7A40}"/>
    <cellStyle name="Comma 2 59" xfId="42527" hidden="1" xr:uid="{D2E6FCE1-373A-46C1-BC8F-1AE8CC6CDE14}"/>
    <cellStyle name="Comma 2 59" xfId="42571" hidden="1" xr:uid="{99750EFB-EB27-424E-AF9E-ED0A0122C2A7}"/>
    <cellStyle name="Comma 2 59" xfId="42811" hidden="1" xr:uid="{4CA164BB-5FB5-4E62-8DD7-11E238F98977}"/>
    <cellStyle name="Comma 2 59" xfId="43372" hidden="1" xr:uid="{8CD818FC-ADF6-4D36-A87A-5C1DCB3D7791}"/>
    <cellStyle name="Comma 2 59" xfId="44230" hidden="1" xr:uid="{EE405366-0CB4-445C-8A98-316A0FBED06B}"/>
    <cellStyle name="Comma 2 59" xfId="44283" hidden="1" xr:uid="{C46C87C8-59A5-4FEB-8F78-58A44FBDE4EA}"/>
    <cellStyle name="Comma 2 59" xfId="44327" hidden="1" xr:uid="{FD6836EF-BD11-44D4-9742-3ABB25B9005A}"/>
    <cellStyle name="Comma 2 59" xfId="44567" hidden="1" xr:uid="{FDAD7B40-7099-4CD9-A518-F557EB62C32D}"/>
    <cellStyle name="Comma 2 59" xfId="45128" hidden="1" xr:uid="{6FF0A34F-10C2-496B-9227-C59B2DDDB782}"/>
    <cellStyle name="Comma 2 59" xfId="45986" hidden="1" xr:uid="{DAF8F6A1-DC4D-4731-B51B-97E683D587FF}"/>
    <cellStyle name="Comma 2 59" xfId="46039" hidden="1" xr:uid="{19125C16-72D6-4C62-9E4D-DF2047573B28}"/>
    <cellStyle name="Comma 2 59" xfId="46083" hidden="1" xr:uid="{92177FB6-0624-46C4-8054-3B4E1C4D3DCE}"/>
    <cellStyle name="Comma 2 59" xfId="46323" hidden="1" xr:uid="{C77B2C49-2B14-4335-9FC7-A9F958FF4488}"/>
    <cellStyle name="Comma 2 59" xfId="46884" hidden="1" xr:uid="{8294F863-B995-49B8-9CBE-F9DB57060F26}"/>
    <cellStyle name="Comma 2 59" xfId="47742" hidden="1" xr:uid="{95B73067-B0EB-446C-B540-C635E8F6C071}"/>
    <cellStyle name="Comma 2 59" xfId="47793" hidden="1" xr:uid="{0FE48223-8EF7-42D9-8C07-551D3621262D}"/>
    <cellStyle name="Comma 2 59" xfId="47836" hidden="1" xr:uid="{A6D9069E-9902-431F-BB35-CCA711EF2545}"/>
    <cellStyle name="Comma 2 59" xfId="48076" hidden="1" xr:uid="{9A611C80-43FB-4E8E-AB99-F167E6FE4CDA}"/>
    <cellStyle name="Comma 2 59" xfId="48637" hidden="1" xr:uid="{CD3E5F99-90B1-4F54-8C7F-0D333EB7AE6B}"/>
    <cellStyle name="Comma 2 59" xfId="49494" hidden="1" xr:uid="{5688FC39-8F28-469D-8F29-1215152FCC2D}"/>
    <cellStyle name="Comma 2 59" xfId="49544" hidden="1" xr:uid="{7B582A88-EEFB-4086-AE45-839FBC10BB39}"/>
    <cellStyle name="Comma 2 59" xfId="49586" hidden="1" xr:uid="{96BE738E-854A-4278-91F3-EFA9428EE1B7}"/>
    <cellStyle name="Comma 2 59" xfId="49826" hidden="1" xr:uid="{06E1D2F0-2129-4D00-A17D-ACB52F69ED86}"/>
    <cellStyle name="Comma 2 59" xfId="50387" hidden="1" xr:uid="{C779A5B6-1681-493B-AE84-FD542D45D2F5}"/>
    <cellStyle name="Comma 2 59" xfId="51243" hidden="1" xr:uid="{58E5FACE-911C-430E-B96D-FDC61CE3878D}"/>
    <cellStyle name="Comma 2 59" xfId="51290" hidden="1" xr:uid="{28FCA207-5805-484F-9872-64A6CB16E06B}"/>
    <cellStyle name="Comma 2 59" xfId="51332" hidden="1" xr:uid="{20DE5533-A7B4-43CC-933A-8127FCC9452F}"/>
    <cellStyle name="Comma 2 59" xfId="51571" hidden="1" xr:uid="{A1DC1861-BC3F-4E73-927D-498FFBDDDCE9}"/>
    <cellStyle name="Comma 2 59" xfId="52131" hidden="1" xr:uid="{F620F11C-1BE6-4AF9-ACB3-E00F647F681D}"/>
    <cellStyle name="Comma 2 59" xfId="52986" hidden="1" xr:uid="{70DF95CC-0B86-4659-8CF2-ED685053CC38}"/>
    <cellStyle name="Comma 2 59" xfId="53029" hidden="1" xr:uid="{4A2B84B0-CC34-4F79-AF87-0C91369A0158}"/>
    <cellStyle name="Comma 2 59" xfId="53070" hidden="1" xr:uid="{5B8C2190-AB32-49AB-98E3-DF931F5B633C}"/>
    <cellStyle name="Comma 2 59" xfId="53309" hidden="1" xr:uid="{ADBDD83E-309B-4EBF-B7A8-7FAC99A499DF}"/>
    <cellStyle name="Comma 2 59" xfId="53865" hidden="1" xr:uid="{86C05E2C-2A3B-4475-A66D-F4A7C4FB9F61}"/>
    <cellStyle name="Comma 2 59" xfId="54716" hidden="1" xr:uid="{EC0048E3-F293-422A-8C5C-500E93BA30FE}"/>
    <cellStyle name="Comma 2 59" xfId="54757" hidden="1" xr:uid="{04063713-D292-44E1-BB8C-FB79D6A028F3}"/>
    <cellStyle name="Comma 2 59" xfId="54798" hidden="1" xr:uid="{9F760DD8-394C-4A74-8400-96075490D96C}"/>
    <cellStyle name="Comma 2 59" xfId="55037" hidden="1" xr:uid="{0F270C4F-DE06-41D1-ACA9-BFC00B5B9175}"/>
    <cellStyle name="Comma 2 59" xfId="55589" hidden="1" xr:uid="{02F4839D-CB81-4858-A703-38AC44BEB013}"/>
    <cellStyle name="Comma 2 59" xfId="56439" hidden="1" xr:uid="{D35B67A3-1462-4BF8-A054-E03E2CF07371}"/>
    <cellStyle name="Comma 2 59" xfId="56474" hidden="1" xr:uid="{FD492E23-91E6-4449-85E8-D24FFF23606B}"/>
    <cellStyle name="Comma 2 59" xfId="56513" hidden="1" xr:uid="{588B6636-5874-4266-9096-1F015FA96254}"/>
    <cellStyle name="Comma 2 59" xfId="56750" hidden="1" xr:uid="{51077947-EC12-4D18-8CC0-55F95660F44D}"/>
    <cellStyle name="Comma 2 59" xfId="57296" hidden="1" xr:uid="{FBC64217-7531-490D-929F-C7D5B4C340EA}"/>
    <cellStyle name="Comma 2 59" xfId="58141" hidden="1" xr:uid="{61DC933E-99A0-4C58-8BBE-10CFADA85DA2}"/>
    <cellStyle name="Comma 2 59" xfId="58172" hidden="1" xr:uid="{EF5DBE07-701E-4D54-B493-323D8883AA4C}"/>
    <cellStyle name="Comma 2 59" xfId="58210" hidden="1" xr:uid="{36119ACF-9F05-458E-81BA-A9652DFB6B22}"/>
    <cellStyle name="Comma 2 59" xfId="58447" hidden="1" xr:uid="{8C42ED21-EF0C-48A2-A9F7-7D890BE00A49}"/>
    <cellStyle name="Comma 2 59" xfId="58990" hidden="1" xr:uid="{6E5B6FD4-C557-4245-91EE-48ECD94CB840}"/>
    <cellStyle name="Comma 2 59" xfId="59827" hidden="1" xr:uid="{1AC53EF6-324C-491F-A265-BE3B45C7DD3E}"/>
    <cellStyle name="Comma 2 59" xfId="59852" hidden="1" xr:uid="{A679528E-5A7B-4485-B960-B5D05CBF4DCC}"/>
    <cellStyle name="Comma 2 59" xfId="59890" hidden="1" xr:uid="{0A18F5D3-1003-4132-9EF3-74EEE8AC717A}"/>
    <cellStyle name="Comma 2 59" xfId="60122" hidden="1" xr:uid="{D369EEFF-4161-41DD-B655-820054A8EA18}"/>
    <cellStyle name="Comma 2 59" xfId="60651" hidden="1" xr:uid="{88302AD2-657B-4BAB-B3A4-D8814F039FF2}"/>
    <cellStyle name="Comma 2 59" xfId="61482" hidden="1" xr:uid="{D4071659-46B0-41BE-A39B-DC0ACA939C8C}"/>
    <cellStyle name="Comma 2 59" xfId="61502" hidden="1" xr:uid="{E11B357B-7E4C-4EC7-A325-0D3814E4F6B9}"/>
    <cellStyle name="Comma 2 59" xfId="61537" hidden="1" xr:uid="{51117904-2901-4306-AAAD-63A2A0656C7C}"/>
    <cellStyle name="Comma 2 59" xfId="61768" hidden="1" xr:uid="{5E9CFB2B-3B25-4F91-84CC-E77E19E725DB}"/>
    <cellStyle name="Comma 2 59" xfId="62286" hidden="1" xr:uid="{8F680C6E-519C-4AF8-8DC0-66ADCFA48CA5}"/>
    <cellStyle name="Comma 2 59" xfId="63102" hidden="1" xr:uid="{56128B6A-3567-4866-B85E-505853492913}"/>
    <cellStyle name="Comma 2 59" xfId="63130" hidden="1" xr:uid="{4BBF3DF6-092E-448F-998C-30576EB8071A}"/>
    <cellStyle name="Comma 2 59" xfId="63338" hidden="1" xr:uid="{B0055665-5259-42CA-8570-5F82732F6C12}"/>
    <cellStyle name="Comma 2 59" xfId="63797" hidden="1" xr:uid="{BB1E0119-5E51-4A9A-85A4-D9582CBA2534}"/>
    <cellStyle name="Comma 2 6" xfId="385" hidden="1" xr:uid="{00000000-0005-0000-0000-000084010000}"/>
    <cellStyle name="Comma 2 6" xfId="1044" hidden="1" xr:uid="{00000000-0005-0000-0000-000017040000}"/>
    <cellStyle name="Comma 2 6" xfId="1612" hidden="1" xr:uid="{00000000-0005-0000-0000-00004F060000}"/>
    <cellStyle name="Comma 2 6" xfId="2064" hidden="1" xr:uid="{00000000-0005-0000-0000-000013080000}"/>
    <cellStyle name="Comma 2 6" xfId="2338" hidden="1" xr:uid="{00000000-0005-0000-0000-000025090000}"/>
    <cellStyle name="Comma 2 6" xfId="4052" hidden="1" xr:uid="{00000000-0005-0000-0000-0000D70F0000}"/>
    <cellStyle name="Comma 2 6" xfId="4111" hidden="1" xr:uid="{00000000-0005-0000-0000-000012100000}"/>
    <cellStyle name="Comma 2 6" xfId="4149" hidden="1" xr:uid="{00000000-0005-0000-0000-000038100000}"/>
    <cellStyle name="Comma 2 6" xfId="4176" hidden="1" xr:uid="{00000000-0005-0000-0000-000053100000}"/>
    <cellStyle name="Comma 2 6" xfId="4769" hidden="1" xr:uid="{00000000-0005-0000-0000-0000A4120000}"/>
    <cellStyle name="Comma 2 6" xfId="4837" hidden="1" xr:uid="{00000000-0005-0000-0000-0000E8120000}"/>
    <cellStyle name="Comma 2 6" xfId="5409" hidden="1" xr:uid="{00000000-0005-0000-0000-000024150000}"/>
    <cellStyle name="Comma 2 6" xfId="5866" hidden="1" xr:uid="{00000000-0005-0000-0000-0000ED160000}"/>
    <cellStyle name="Comma 2 6" xfId="6140" hidden="1" xr:uid="{00000000-0005-0000-0000-0000FF170000}"/>
    <cellStyle name="Comma 2 6" xfId="6988" hidden="1" xr:uid="{00000000-0005-0000-0000-00004F1B0000}"/>
    <cellStyle name="Comma 2 6" xfId="7056" hidden="1" xr:uid="{00000000-0005-0000-0000-0000931B0000}"/>
    <cellStyle name="Comma 2 6" xfId="7628" hidden="1" xr:uid="{00000000-0005-0000-0000-0000CF1D0000}"/>
    <cellStyle name="Comma 2 6" xfId="8085" hidden="1" xr:uid="{00000000-0005-0000-0000-0000981F0000}"/>
    <cellStyle name="Comma 2 6" xfId="8359" hidden="1" xr:uid="{00000000-0005-0000-0000-0000AA200000}"/>
    <cellStyle name="Comma 2 6" xfId="8744" hidden="1" xr:uid="{00000000-0005-0000-0000-00002B220000}"/>
    <cellStyle name="Comma 2 6" xfId="8812" hidden="1" xr:uid="{00000000-0005-0000-0000-00006F220000}"/>
    <cellStyle name="Comma 2 6" xfId="9384" hidden="1" xr:uid="{00000000-0005-0000-0000-0000AB240000}"/>
    <cellStyle name="Comma 2 6" xfId="9841" hidden="1" xr:uid="{00000000-0005-0000-0000-000074260000}"/>
    <cellStyle name="Comma 2 6" xfId="10115" hidden="1" xr:uid="{00000000-0005-0000-0000-000086270000}"/>
    <cellStyle name="Comma 2 6" xfId="10500" hidden="1" xr:uid="{00000000-0005-0000-0000-000007290000}"/>
    <cellStyle name="Comma 2 6" xfId="10568" hidden="1" xr:uid="{00000000-0005-0000-0000-00004B290000}"/>
    <cellStyle name="Comma 2 6" xfId="11140" hidden="1" xr:uid="{00000000-0005-0000-0000-0000872B0000}"/>
    <cellStyle name="Comma 2 6" xfId="11597" hidden="1" xr:uid="{00000000-0005-0000-0000-0000502D0000}"/>
    <cellStyle name="Comma 2 6" xfId="11871" hidden="1" xr:uid="{00000000-0005-0000-0000-0000622E0000}"/>
    <cellStyle name="Comma 2 6" xfId="12256" hidden="1" xr:uid="{00000000-0005-0000-0000-0000E32F0000}"/>
    <cellStyle name="Comma 2 6" xfId="12324" hidden="1" xr:uid="{00000000-0005-0000-0000-000027300000}"/>
    <cellStyle name="Comma 2 6" xfId="12896" hidden="1" xr:uid="{00000000-0005-0000-0000-000063320000}"/>
    <cellStyle name="Comma 2 6" xfId="13353" hidden="1" xr:uid="{00000000-0005-0000-0000-00002C340000}"/>
    <cellStyle name="Comma 2 6" xfId="13627" hidden="1" xr:uid="{00000000-0005-0000-0000-00003E350000}"/>
    <cellStyle name="Comma 2 6" xfId="14012" hidden="1" xr:uid="{00000000-0005-0000-0000-0000BF360000}"/>
    <cellStyle name="Comma 2 6" xfId="14080" hidden="1" xr:uid="{00000000-0005-0000-0000-000003370000}"/>
    <cellStyle name="Comma 2 6" xfId="14652" hidden="1" xr:uid="{00000000-0005-0000-0000-00003F390000}"/>
    <cellStyle name="Comma 2 6" xfId="15109" hidden="1" xr:uid="{00000000-0005-0000-0000-0000083B0000}"/>
    <cellStyle name="Comma 2 6" xfId="15383" hidden="1" xr:uid="{00000000-0005-0000-0000-00001A3C0000}"/>
    <cellStyle name="Comma 2 6" xfId="15766" hidden="1" xr:uid="{00000000-0005-0000-0000-0000993D0000}"/>
    <cellStyle name="Comma 2 6" xfId="15833" hidden="1" xr:uid="{00000000-0005-0000-0000-0000DC3D0000}"/>
    <cellStyle name="Comma 2 6" xfId="16405" hidden="1" xr:uid="{00000000-0005-0000-0000-000018400000}"/>
    <cellStyle name="Comma 2 6" xfId="16862" hidden="1" xr:uid="{00000000-0005-0000-0000-0000E1410000}"/>
    <cellStyle name="Comma 2 6" xfId="17136" hidden="1" xr:uid="{00000000-0005-0000-0000-0000F3420000}"/>
    <cellStyle name="Comma 2 6" xfId="17517" hidden="1" xr:uid="{00000000-0005-0000-0000-000070440000}"/>
    <cellStyle name="Comma 2 6" xfId="17583" hidden="1" xr:uid="{00000000-0005-0000-0000-0000B2440000}"/>
    <cellStyle name="Comma 2 6" xfId="18155" hidden="1" xr:uid="{00000000-0005-0000-0000-0000EE460000}"/>
    <cellStyle name="Comma 2 6" xfId="18612" hidden="1" xr:uid="{00000000-0005-0000-0000-0000B7480000}"/>
    <cellStyle name="Comma 2 6" xfId="18886" hidden="1" xr:uid="{00000000-0005-0000-0000-0000C9490000}"/>
    <cellStyle name="Comma 2 6" xfId="19263" hidden="1" xr:uid="{00000000-0005-0000-0000-0000424B0000}"/>
    <cellStyle name="Comma 2 6" xfId="19329" hidden="1" xr:uid="{00000000-0005-0000-0000-0000844B0000}"/>
    <cellStyle name="Comma 2 6" xfId="19899" hidden="1" xr:uid="{00000000-0005-0000-0000-0000BE4D0000}"/>
    <cellStyle name="Comma 2 6" xfId="20356" hidden="1" xr:uid="{00000000-0005-0000-0000-0000874F0000}"/>
    <cellStyle name="Comma 2 6" xfId="20630" hidden="1" xr:uid="{00000000-0005-0000-0000-000099500000}"/>
    <cellStyle name="Comma 2 6" xfId="21002" hidden="1" xr:uid="{00000000-0005-0000-0000-00000D520000}"/>
    <cellStyle name="Comma 2 6" xfId="21067" hidden="1" xr:uid="{00000000-0005-0000-0000-00004E520000}"/>
    <cellStyle name="Comma 2 6" xfId="21633" hidden="1" xr:uid="{00000000-0005-0000-0000-000084540000}"/>
    <cellStyle name="Comma 2 6" xfId="22090" hidden="1" xr:uid="{00000000-0005-0000-0000-00004D560000}"/>
    <cellStyle name="Comma 2 6" xfId="22364" hidden="1" xr:uid="{00000000-0005-0000-0000-00005F570000}"/>
    <cellStyle name="Comma 2 6" xfId="22730" hidden="1" xr:uid="{00000000-0005-0000-0000-0000CD580000}"/>
    <cellStyle name="Comma 2 6" xfId="22795" hidden="1" xr:uid="{00000000-0005-0000-0000-00000E590000}"/>
    <cellStyle name="Comma 2 6" xfId="23357" hidden="1" xr:uid="{00000000-0005-0000-0000-0000405B0000}"/>
    <cellStyle name="Comma 2 6" xfId="23814" hidden="1" xr:uid="{00000000-0005-0000-0000-0000095D0000}"/>
    <cellStyle name="Comma 2 6" xfId="24088" hidden="1" xr:uid="{00000000-0005-0000-0000-00001B5E0000}"/>
    <cellStyle name="Comma 2 6" xfId="24447" hidden="1" xr:uid="{00000000-0005-0000-0000-0000825F0000}"/>
    <cellStyle name="Comma 2 6" xfId="24510" hidden="1" xr:uid="{00000000-0005-0000-0000-0000C15F0000}"/>
    <cellStyle name="Comma 2 6" xfId="25064" hidden="1" xr:uid="{00000000-0005-0000-0000-0000EB610000}"/>
    <cellStyle name="Comma 2 6" xfId="25521" hidden="1" xr:uid="{00000000-0005-0000-0000-0000B4630000}"/>
    <cellStyle name="Comma 2 6" xfId="25795" hidden="1" xr:uid="{00000000-0005-0000-0000-0000C6640000}"/>
    <cellStyle name="Comma 2 6" xfId="26207" hidden="1" xr:uid="{00000000-0005-0000-0000-000062660000}"/>
    <cellStyle name="Comma 2 6" xfId="26758" hidden="1" xr:uid="{00000000-0005-0000-0000-000089680000}"/>
    <cellStyle name="Comma 2 6" xfId="27215" hidden="1" xr:uid="{00000000-0005-0000-0000-0000526A0000}"/>
    <cellStyle name="Comma 2 6" xfId="27489" hidden="1" xr:uid="{00000000-0005-0000-0000-0000646B0000}"/>
    <cellStyle name="Comma 2 6" xfId="27886" hidden="1" xr:uid="{00000000-0005-0000-0000-0000F16C0000}"/>
    <cellStyle name="Comma 2 6" xfId="28419" hidden="1" xr:uid="{00000000-0005-0000-0000-0000066F0000}"/>
    <cellStyle name="Comma 2 6" xfId="28876" hidden="1" xr:uid="{00000000-0005-0000-0000-0000CF700000}"/>
    <cellStyle name="Comma 2 6" xfId="29150" hidden="1" xr:uid="{00000000-0005-0000-0000-0000E1710000}"/>
    <cellStyle name="Comma 2 6" xfId="29533" hidden="1" xr:uid="{00000000-0005-0000-0000-000060730000}"/>
    <cellStyle name="Comma 2 6" xfId="30054" hidden="1" xr:uid="{00000000-0005-0000-0000-000069750000}"/>
    <cellStyle name="Comma 2 6" xfId="30511" hidden="1" xr:uid="{00000000-0005-0000-0000-000032770000}"/>
    <cellStyle name="Comma 2 6" xfId="30785" hidden="1" xr:uid="{00000000-0005-0000-0000-000044780000}"/>
    <cellStyle name="Comma 2 6" xfId="31123" hidden="1" xr:uid="{00000000-0005-0000-0000-000096790000}"/>
    <cellStyle name="Comma 2 6" xfId="31576" hidden="1" xr:uid="{00000000-0005-0000-0000-00005B7B0000}"/>
    <cellStyle name="Comma 2 6" xfId="32438" hidden="1" xr:uid="{6B257EFC-4469-4979-A2C5-EC48FF57EF70}"/>
    <cellStyle name="Comma 2 6" xfId="33080" hidden="1" xr:uid="{FACA681B-6223-4946-9115-1CD8EDF04AC6}"/>
    <cellStyle name="Comma 2 6" xfId="33645" hidden="1" xr:uid="{CCD2E8A8-14BF-4C50-94B6-856118694B0C}"/>
    <cellStyle name="Comma 2 6" xfId="34094" hidden="1" xr:uid="{7C46BB26-03F7-498C-B347-EEA357501022}"/>
    <cellStyle name="Comma 2 6" xfId="34368" hidden="1" xr:uid="{42370474-80CE-4831-9DB6-D45C3CDCBF43}"/>
    <cellStyle name="Comma 2 6" xfId="36071" hidden="1" xr:uid="{78328DD2-FB4F-4E7E-AAF3-C9BE54C70DD3}"/>
    <cellStyle name="Comma 2 6" xfId="36130" hidden="1" xr:uid="{98670DB0-0C2C-4F0E-83B9-0BD1EED20440}"/>
    <cellStyle name="Comma 2 6" xfId="36168" hidden="1" xr:uid="{6C58C70A-C9EF-41AF-9098-F74195B8B438}"/>
    <cellStyle name="Comma 2 6" xfId="36195" hidden="1" xr:uid="{4DC6692A-4183-488D-AAE2-0B7D2BBCEEEB}"/>
    <cellStyle name="Comma 2 6" xfId="36788" hidden="1" xr:uid="{84B2CC51-3A88-40E3-8AA6-1DE95302C878}"/>
    <cellStyle name="Comma 2 6" xfId="36856" hidden="1" xr:uid="{D5F0C92E-4941-452D-A053-22763E402EE4}"/>
    <cellStyle name="Comma 2 6" xfId="37428" hidden="1" xr:uid="{CBC0C465-DCA7-451D-AF12-988EEE42621E}"/>
    <cellStyle name="Comma 2 6" xfId="37885" hidden="1" xr:uid="{9CE15B02-F2BB-4AA6-9C40-98CE6FE4D76B}"/>
    <cellStyle name="Comma 2 6" xfId="38159" hidden="1" xr:uid="{4C27C6DF-64D7-4A7F-9991-675EFC7C2E8F}"/>
    <cellStyle name="Comma 2 6" xfId="39007" hidden="1" xr:uid="{E4FD1492-63DC-4983-9A71-24ACAEC789C5}"/>
    <cellStyle name="Comma 2 6" xfId="39075" hidden="1" xr:uid="{AD70BFAC-8E79-4A83-A5F6-30B25EC51CE1}"/>
    <cellStyle name="Comma 2 6" xfId="39647" hidden="1" xr:uid="{D6A10A4E-A9B1-426F-8C4F-DF1B1CC9F6D4}"/>
    <cellStyle name="Comma 2 6" xfId="40104" hidden="1" xr:uid="{1D77E687-6253-4ED7-A1E4-4589F7D06684}"/>
    <cellStyle name="Comma 2 6" xfId="40378" hidden="1" xr:uid="{03DEBDBD-DC9B-4ABD-BAE5-5A9AF7E5BEAC}"/>
    <cellStyle name="Comma 2 6" xfId="40763" hidden="1" xr:uid="{7D167C4A-1E59-4EBD-BE6C-7D650ABF3361}"/>
    <cellStyle name="Comma 2 6" xfId="40831" hidden="1" xr:uid="{72140AAC-8700-4DC4-B3DE-4737082D1B6C}"/>
    <cellStyle name="Comma 2 6" xfId="41403" hidden="1" xr:uid="{C98D0D6C-F116-4269-97A1-ABBF65422771}"/>
    <cellStyle name="Comma 2 6" xfId="41860" hidden="1" xr:uid="{A6651AFA-DB65-4E88-9A54-E03F7949120D}"/>
    <cellStyle name="Comma 2 6" xfId="42134" hidden="1" xr:uid="{EE6C9F8A-8AB5-411F-A3D4-55A61DF746EA}"/>
    <cellStyle name="Comma 2 6" xfId="42519" hidden="1" xr:uid="{8B8E8216-4B95-4115-965F-3059C6587989}"/>
    <cellStyle name="Comma 2 6" xfId="42587" hidden="1" xr:uid="{8FB2388B-BE60-4D86-8BE5-26C8F137A357}"/>
    <cellStyle name="Comma 2 6" xfId="43159" hidden="1" xr:uid="{E620EA3A-706D-47E9-8732-3A149C9B72E1}"/>
    <cellStyle name="Comma 2 6" xfId="43616" hidden="1" xr:uid="{E4EF1416-70E2-4E93-BE51-0BD473F6626D}"/>
    <cellStyle name="Comma 2 6" xfId="43890" hidden="1" xr:uid="{43203ACE-42D3-42F2-972F-F1A5CA9136C9}"/>
    <cellStyle name="Comma 2 6" xfId="44275" hidden="1" xr:uid="{E7EE43C2-67FE-430E-BF5B-C96984AF79D2}"/>
    <cellStyle name="Comma 2 6" xfId="44343" hidden="1" xr:uid="{C199549F-A277-4E44-BB52-49B734DF51B7}"/>
    <cellStyle name="Comma 2 6" xfId="44915" hidden="1" xr:uid="{D2F8D601-7155-4F8D-930B-E94D27968FAC}"/>
    <cellStyle name="Comma 2 6" xfId="45372" hidden="1" xr:uid="{9ECAD483-3089-4502-9EFE-67AB4C2E6975}"/>
    <cellStyle name="Comma 2 6" xfId="45646" hidden="1" xr:uid="{FE630A6C-0781-4BBA-856F-C316B35C5270}"/>
    <cellStyle name="Comma 2 6" xfId="46031" hidden="1" xr:uid="{A97C98C4-AAFA-43F4-AD18-E2F164F42A56}"/>
    <cellStyle name="Comma 2 6" xfId="46099" hidden="1" xr:uid="{B862267A-D850-42DE-B881-1D758AE9F0D4}"/>
    <cellStyle name="Comma 2 6" xfId="46671" hidden="1" xr:uid="{32820033-B234-4BB1-8EFF-0A6414FE1AA0}"/>
    <cellStyle name="Comma 2 6" xfId="47128" hidden="1" xr:uid="{1A5E1D49-B35A-4B97-A3B8-0510C8AC4D22}"/>
    <cellStyle name="Comma 2 6" xfId="47402" hidden="1" xr:uid="{185C07EA-F5F7-468A-BFF6-8361FF0B1866}"/>
    <cellStyle name="Comma 2 6" xfId="47785" hidden="1" xr:uid="{3E5A4137-26F1-4478-A6CC-B4811EA49AD1}"/>
    <cellStyle name="Comma 2 6" xfId="47852" hidden="1" xr:uid="{378E7BE8-BE54-40D1-BC48-CB8D1D0A4F43}"/>
    <cellStyle name="Comma 2 6" xfId="48424" hidden="1" xr:uid="{72B265C5-CAF2-46AD-BA36-224BBC7984DD}"/>
    <cellStyle name="Comma 2 6" xfId="48881" hidden="1" xr:uid="{005B8E25-8D24-400D-A0B9-F31DD7AF1D44}"/>
    <cellStyle name="Comma 2 6" xfId="49155" hidden="1" xr:uid="{49EA735B-D544-4666-9877-A2B4E1A0BE62}"/>
    <cellStyle name="Comma 2 6" xfId="49536" hidden="1" xr:uid="{6371C112-AE91-4BD1-9A25-F23334484FCA}"/>
    <cellStyle name="Comma 2 6" xfId="49602" hidden="1" xr:uid="{BADA5D6E-AE9A-4376-BBA9-9309350E708A}"/>
    <cellStyle name="Comma 2 6" xfId="50174" hidden="1" xr:uid="{11EECC9A-81AF-4BDF-8836-863DA821E299}"/>
    <cellStyle name="Comma 2 6" xfId="50631" hidden="1" xr:uid="{36D76AB3-F236-4E46-A9A0-F0112608083F}"/>
    <cellStyle name="Comma 2 6" xfId="50905" hidden="1" xr:uid="{5C89FF5F-A820-476D-A7F8-615A0DFD8DAE}"/>
    <cellStyle name="Comma 2 6" xfId="51282" hidden="1" xr:uid="{992E6DA5-1B3A-4852-9EC1-BA5615ECFC7F}"/>
    <cellStyle name="Comma 2 6" xfId="51348" hidden="1" xr:uid="{C99705A0-D3B9-45B1-9B0C-B824E9F4634D}"/>
    <cellStyle name="Comma 2 6" xfId="51918" hidden="1" xr:uid="{DBE89BAF-5179-472C-8360-EED0318DFCE2}"/>
    <cellStyle name="Comma 2 6" xfId="52375" hidden="1" xr:uid="{27E04A71-EE0B-4F50-B792-BFB3396EFF2A}"/>
    <cellStyle name="Comma 2 6" xfId="52649" hidden="1" xr:uid="{01E1C82D-F8A8-45DA-A56B-5E2DCFE50770}"/>
    <cellStyle name="Comma 2 6" xfId="53021" hidden="1" xr:uid="{8BA51D41-71A6-4CE4-A696-819BD1D5DD90}"/>
    <cellStyle name="Comma 2 6" xfId="53086" hidden="1" xr:uid="{8662CDCE-70F1-4240-9407-B58389664826}"/>
    <cellStyle name="Comma 2 6" xfId="53652" hidden="1" xr:uid="{8EF9E5FF-55FB-4FE7-885E-D0014094F154}"/>
    <cellStyle name="Comma 2 6" xfId="54109" hidden="1" xr:uid="{E1E9C4F6-45AD-442D-8086-0A1F0375E558}"/>
    <cellStyle name="Comma 2 6" xfId="54383" hidden="1" xr:uid="{83E0F5E5-4109-493C-BE85-E2ABE3252966}"/>
    <cellStyle name="Comma 2 6" xfId="54749" hidden="1" xr:uid="{4A5C0E2F-CD62-469A-B89D-A7C24A018D2A}"/>
    <cellStyle name="Comma 2 6" xfId="54814" hidden="1" xr:uid="{4DD5C03D-E41C-4528-A1B9-959A71CD0A7C}"/>
    <cellStyle name="Comma 2 6" xfId="55376" hidden="1" xr:uid="{C441D43F-595C-4E12-8606-16EB14911766}"/>
    <cellStyle name="Comma 2 6" xfId="55833" hidden="1" xr:uid="{6406851E-F4EB-4830-B992-91BC1A0852C1}"/>
    <cellStyle name="Comma 2 6" xfId="56107" hidden="1" xr:uid="{31019811-CEEB-4E2C-84DA-FFD07E61D4C8}"/>
    <cellStyle name="Comma 2 6" xfId="56466" hidden="1" xr:uid="{E86B9D50-F662-4126-9BEC-CD346062A99B}"/>
    <cellStyle name="Comma 2 6" xfId="56529" hidden="1" xr:uid="{38BAA7EB-2D3E-4318-B897-DB7F60422C88}"/>
    <cellStyle name="Comma 2 6" xfId="57083" hidden="1" xr:uid="{7BC006B6-2B68-45DA-9ADD-E81948B51720}"/>
    <cellStyle name="Comma 2 6" xfId="57540" hidden="1" xr:uid="{17F9E674-FA07-436D-8467-A86F6160CF03}"/>
    <cellStyle name="Comma 2 6" xfId="57814" hidden="1" xr:uid="{D09E85B8-0718-42C7-9D53-9D9CE775391A}"/>
    <cellStyle name="Comma 2 6" xfId="58226" hidden="1" xr:uid="{4C8399E5-178E-4148-A028-C27F34BB2E90}"/>
    <cellStyle name="Comma 2 6" xfId="58777" hidden="1" xr:uid="{C5093316-3E9E-4962-B8A6-6BBBD53B9B07}"/>
    <cellStyle name="Comma 2 6" xfId="59234" hidden="1" xr:uid="{25246E2A-B3E2-4832-BB4E-35D0DD864F65}"/>
    <cellStyle name="Comma 2 6" xfId="59508" hidden="1" xr:uid="{CE4CE6CC-AB28-47CA-A0DC-006F18552B4F}"/>
    <cellStyle name="Comma 2 6" xfId="59905" hidden="1" xr:uid="{2EDF0F80-786F-4DD7-89E7-D8BD6DC2BBB1}"/>
    <cellStyle name="Comma 2 6" xfId="60438" hidden="1" xr:uid="{5338046B-FA62-45B4-BCF0-36BBA67F622D}"/>
    <cellStyle name="Comma 2 6" xfId="60895" hidden="1" xr:uid="{214A0AE6-A76D-4327-B208-8FC4DC061388}"/>
    <cellStyle name="Comma 2 6" xfId="61169" hidden="1" xr:uid="{B8324335-C15E-4251-AB20-879EE174463B}"/>
    <cellStyle name="Comma 2 6" xfId="61552" hidden="1" xr:uid="{FFBAD859-0A41-4BB4-9403-5709FEDE1389}"/>
    <cellStyle name="Comma 2 6" xfId="62073" hidden="1" xr:uid="{043299AA-955C-4360-91AF-4D0FFC318853}"/>
    <cellStyle name="Comma 2 6" xfId="62530" hidden="1" xr:uid="{51B6394A-1955-4606-979F-28724D354604}"/>
    <cellStyle name="Comma 2 6" xfId="62804" hidden="1" xr:uid="{945336E4-84B0-4975-81C2-FA44539D604A}"/>
    <cellStyle name="Comma 2 6" xfId="63142" hidden="1" xr:uid="{E67B948F-8537-4CB4-ABD8-1D5786E78B80}"/>
    <cellStyle name="Comma 2 6" xfId="63595" hidden="1" xr:uid="{BCEE1720-B154-4C46-9E44-9D6751032EC3}"/>
    <cellStyle name="Comma 2 60" xfId="614" hidden="1" xr:uid="{00000000-0005-0000-0000-000069020000}"/>
    <cellStyle name="Comma 2 60" xfId="1269" hidden="1" xr:uid="{00000000-0005-0000-0000-0000F8040000}"/>
    <cellStyle name="Comma 2 60" xfId="1824" hidden="1" xr:uid="{00000000-0005-0000-0000-000023070000}"/>
    <cellStyle name="Comma 2 60" xfId="2118" hidden="1" xr:uid="{00000000-0005-0000-0000-000049080000}"/>
    <cellStyle name="Comma 2 60" xfId="2390" hidden="1" xr:uid="{00000000-0005-0000-0000-000059090000}"/>
    <cellStyle name="Comma 2 60" xfId="4405" hidden="1" xr:uid="{00000000-0005-0000-0000-000038110000}"/>
    <cellStyle name="Comma 2 60" xfId="5066" hidden="1" xr:uid="{00000000-0005-0000-0000-0000CD130000}"/>
    <cellStyle name="Comma 2 60" xfId="5626" hidden="1" xr:uid="{00000000-0005-0000-0000-0000FD150000}"/>
    <cellStyle name="Comma 2 60" xfId="5920" hidden="1" xr:uid="{00000000-0005-0000-0000-000023170000}"/>
    <cellStyle name="Comma 2 60" xfId="6192" hidden="1" xr:uid="{00000000-0005-0000-0000-000033180000}"/>
    <cellStyle name="Comma 2 60" xfId="6624" hidden="1" xr:uid="{00000000-0005-0000-0000-0000E3190000}"/>
    <cellStyle name="Comma 2 60" xfId="6921" hidden="1" xr:uid="{00000000-0005-0000-0000-00000C1B0000}"/>
    <cellStyle name="Comma 2 60" xfId="7285" hidden="1" xr:uid="{00000000-0005-0000-0000-0000781C0000}"/>
    <cellStyle name="Comma 2 60" xfId="7845" hidden="1" xr:uid="{00000000-0005-0000-0000-0000A81E0000}"/>
    <cellStyle name="Comma 2 60" xfId="8139" hidden="1" xr:uid="{00000000-0005-0000-0000-0000CE1F0000}"/>
    <cellStyle name="Comma 2 60" xfId="8411" hidden="1" xr:uid="{00000000-0005-0000-0000-0000DE200000}"/>
    <cellStyle name="Comma 2 60" xfId="8677" hidden="1" xr:uid="{00000000-0005-0000-0000-0000E8210000}"/>
    <cellStyle name="Comma 2 60" xfId="9041" hidden="1" xr:uid="{00000000-0005-0000-0000-000054230000}"/>
    <cellStyle name="Comma 2 60" xfId="9601" hidden="1" xr:uid="{00000000-0005-0000-0000-000084250000}"/>
    <cellStyle name="Comma 2 60" xfId="9895" hidden="1" xr:uid="{00000000-0005-0000-0000-0000AA260000}"/>
    <cellStyle name="Comma 2 60" xfId="10167" hidden="1" xr:uid="{00000000-0005-0000-0000-0000BA270000}"/>
    <cellStyle name="Comma 2 60" xfId="10433" hidden="1" xr:uid="{00000000-0005-0000-0000-0000C4280000}"/>
    <cellStyle name="Comma 2 60" xfId="10797" hidden="1" xr:uid="{00000000-0005-0000-0000-0000302A0000}"/>
    <cellStyle name="Comma 2 60" xfId="11357" hidden="1" xr:uid="{00000000-0005-0000-0000-0000602C0000}"/>
    <cellStyle name="Comma 2 60" xfId="11651" hidden="1" xr:uid="{00000000-0005-0000-0000-0000862D0000}"/>
    <cellStyle name="Comma 2 60" xfId="11923" hidden="1" xr:uid="{00000000-0005-0000-0000-0000962E0000}"/>
    <cellStyle name="Comma 2 60" xfId="12189" hidden="1" xr:uid="{00000000-0005-0000-0000-0000A02F0000}"/>
    <cellStyle name="Comma 2 60" xfId="12553" hidden="1" xr:uid="{00000000-0005-0000-0000-00000C310000}"/>
    <cellStyle name="Comma 2 60" xfId="13113" hidden="1" xr:uid="{00000000-0005-0000-0000-00003C330000}"/>
    <cellStyle name="Comma 2 60" xfId="13407" hidden="1" xr:uid="{00000000-0005-0000-0000-000062340000}"/>
    <cellStyle name="Comma 2 60" xfId="13679" hidden="1" xr:uid="{00000000-0005-0000-0000-000072350000}"/>
    <cellStyle name="Comma 2 60" xfId="13945" hidden="1" xr:uid="{00000000-0005-0000-0000-00007C360000}"/>
    <cellStyle name="Comma 2 60" xfId="14309" hidden="1" xr:uid="{00000000-0005-0000-0000-0000E8370000}"/>
    <cellStyle name="Comma 2 60" xfId="14869" hidden="1" xr:uid="{00000000-0005-0000-0000-0000183A0000}"/>
    <cellStyle name="Comma 2 60" xfId="15163" hidden="1" xr:uid="{00000000-0005-0000-0000-00003E3B0000}"/>
    <cellStyle name="Comma 2 60" xfId="15435" hidden="1" xr:uid="{00000000-0005-0000-0000-00004E3C0000}"/>
    <cellStyle name="Comma 2 60" xfId="15701" hidden="1" xr:uid="{00000000-0005-0000-0000-0000583D0000}"/>
    <cellStyle name="Comma 2 60" xfId="16062" hidden="1" xr:uid="{00000000-0005-0000-0000-0000C13E0000}"/>
    <cellStyle name="Comma 2 60" xfId="16622" hidden="1" xr:uid="{00000000-0005-0000-0000-0000F1400000}"/>
    <cellStyle name="Comma 2 60" xfId="16916" hidden="1" xr:uid="{00000000-0005-0000-0000-000017420000}"/>
    <cellStyle name="Comma 2 60" xfId="17188" hidden="1" xr:uid="{00000000-0005-0000-0000-000027430000}"/>
    <cellStyle name="Comma 2 60" xfId="17453" hidden="1" xr:uid="{00000000-0005-0000-0000-000030440000}"/>
    <cellStyle name="Comma 2 60" xfId="17812" hidden="1" xr:uid="{00000000-0005-0000-0000-000097450000}"/>
    <cellStyle name="Comma 2 60" xfId="18372" hidden="1" xr:uid="{00000000-0005-0000-0000-0000C7470000}"/>
    <cellStyle name="Comma 2 60" xfId="18666" hidden="1" xr:uid="{00000000-0005-0000-0000-0000ED480000}"/>
    <cellStyle name="Comma 2 60" xfId="18938" hidden="1" xr:uid="{00000000-0005-0000-0000-0000FD490000}"/>
    <cellStyle name="Comma 2 60" xfId="19202" hidden="1" xr:uid="{00000000-0005-0000-0000-0000054B0000}"/>
    <cellStyle name="Comma 2 60" xfId="19557" hidden="1" xr:uid="{00000000-0005-0000-0000-0000684C0000}"/>
    <cellStyle name="Comma 2 60" xfId="20116" hidden="1" xr:uid="{00000000-0005-0000-0000-0000974E0000}"/>
    <cellStyle name="Comma 2 60" xfId="20410" hidden="1" xr:uid="{00000000-0005-0000-0000-0000BD4F0000}"/>
    <cellStyle name="Comma 2 60" xfId="20682" hidden="1" xr:uid="{00000000-0005-0000-0000-0000CD500000}"/>
    <cellStyle name="Comma 2 60" xfId="20945" hidden="1" xr:uid="{00000000-0005-0000-0000-0000D4510000}"/>
    <cellStyle name="Comma 2 60" xfId="21295" hidden="1" xr:uid="{00000000-0005-0000-0000-000032530000}"/>
    <cellStyle name="Comma 2 60" xfId="21850" hidden="1" xr:uid="{00000000-0005-0000-0000-00005D550000}"/>
    <cellStyle name="Comma 2 60" xfId="22144" hidden="1" xr:uid="{00000000-0005-0000-0000-000083560000}"/>
    <cellStyle name="Comma 2 60" xfId="22416" hidden="1" xr:uid="{00000000-0005-0000-0000-000093570000}"/>
    <cellStyle name="Comma 2 60" xfId="22675" hidden="1" xr:uid="{00000000-0005-0000-0000-000096580000}"/>
    <cellStyle name="Comma 2 60" xfId="23023" hidden="1" xr:uid="{00000000-0005-0000-0000-0000F2590000}"/>
    <cellStyle name="Comma 2 60" xfId="23574" hidden="1" xr:uid="{00000000-0005-0000-0000-0000195C0000}"/>
    <cellStyle name="Comma 2 60" xfId="23868" hidden="1" xr:uid="{00000000-0005-0000-0000-00003F5D0000}"/>
    <cellStyle name="Comma 2 60" xfId="24140" hidden="1" xr:uid="{00000000-0005-0000-0000-00004F5E0000}"/>
    <cellStyle name="Comma 2 60" xfId="24398" hidden="1" xr:uid="{00000000-0005-0000-0000-0000515F0000}"/>
    <cellStyle name="Comma 2 60" xfId="24736" hidden="1" xr:uid="{00000000-0005-0000-0000-0000A3600000}"/>
    <cellStyle name="Comma 2 60" xfId="25281" hidden="1" xr:uid="{00000000-0005-0000-0000-0000C4620000}"/>
    <cellStyle name="Comma 2 60" xfId="25575" hidden="1" xr:uid="{00000000-0005-0000-0000-0000EA630000}"/>
    <cellStyle name="Comma 2 60" xfId="25847" hidden="1" xr:uid="{00000000-0005-0000-0000-0000FA640000}"/>
    <cellStyle name="Comma 2 60" xfId="26101" hidden="1" xr:uid="{00000000-0005-0000-0000-0000F8650000}"/>
    <cellStyle name="Comma 2 60" xfId="26433" hidden="1" xr:uid="{00000000-0005-0000-0000-000044670000}"/>
    <cellStyle name="Comma 2 60" xfId="26975" hidden="1" xr:uid="{00000000-0005-0000-0000-000062690000}"/>
    <cellStyle name="Comma 2 60" xfId="27269" hidden="1" xr:uid="{00000000-0005-0000-0000-0000886A0000}"/>
    <cellStyle name="Comma 2 60" xfId="27541" hidden="1" xr:uid="{00000000-0005-0000-0000-0000986B0000}"/>
    <cellStyle name="Comma 2 60" xfId="27790" hidden="1" xr:uid="{00000000-0005-0000-0000-0000916C0000}"/>
    <cellStyle name="Comma 2 60" xfId="28108" hidden="1" xr:uid="{00000000-0005-0000-0000-0000CF6D0000}"/>
    <cellStyle name="Comma 2 60" xfId="28636" hidden="1" xr:uid="{00000000-0005-0000-0000-0000DF6F0000}"/>
    <cellStyle name="Comma 2 60" xfId="28930" hidden="1" xr:uid="{00000000-0005-0000-0000-000005710000}"/>
    <cellStyle name="Comma 2 60" xfId="29202" hidden="1" xr:uid="{00000000-0005-0000-0000-000015720000}"/>
    <cellStyle name="Comma 2 60" xfId="29445" hidden="1" xr:uid="{00000000-0005-0000-0000-000008730000}"/>
    <cellStyle name="Comma 2 60" xfId="29754" hidden="1" xr:uid="{00000000-0005-0000-0000-00003D740000}"/>
    <cellStyle name="Comma 2 60" xfId="30271" hidden="1" xr:uid="{00000000-0005-0000-0000-000042760000}"/>
    <cellStyle name="Comma 2 60" xfId="30565" hidden="1" xr:uid="{00000000-0005-0000-0000-000068770000}"/>
    <cellStyle name="Comma 2 60" xfId="30837" hidden="1" xr:uid="{00000000-0005-0000-0000-000078780000}"/>
    <cellStyle name="Comma 2 60" xfId="31324" hidden="1" xr:uid="{00000000-0005-0000-0000-00005F7A0000}"/>
    <cellStyle name="Comma 2 60" xfId="31782" hidden="1" xr:uid="{00000000-0005-0000-0000-0000297C0000}"/>
    <cellStyle name="Comma 2 60" xfId="32667" hidden="1" xr:uid="{DBACE8F3-B1F4-48C0-AE7D-817A4C9A3AEE}"/>
    <cellStyle name="Comma 2 60" xfId="33302" hidden="1" xr:uid="{A2792CE8-12DB-42A1-897E-454EFAE7F80C}"/>
    <cellStyle name="Comma 2 60" xfId="33854" hidden="1" xr:uid="{F2BC9882-EDAD-4E51-8EDD-14D71F06113A}"/>
    <cellStyle name="Comma 2 60" xfId="34148" hidden="1" xr:uid="{3FD5D099-2E42-4E27-8802-CA520FE2DA54}"/>
    <cellStyle name="Comma 2 60" xfId="34420" hidden="1" xr:uid="{997AFB4C-2611-4557-83DB-A00AAD2230A4}"/>
    <cellStyle name="Comma 2 60" xfId="36424" hidden="1" xr:uid="{C04C2FBF-C73E-4E48-B73A-B443D0CAB4DD}"/>
    <cellStyle name="Comma 2 60" xfId="37085" hidden="1" xr:uid="{6B0F023A-DE99-4F1C-AFE8-EC1FE1F2AC8C}"/>
    <cellStyle name="Comma 2 60" xfId="37645" hidden="1" xr:uid="{5AA16D1B-27C2-483A-9707-B8FA4C3ECE24}"/>
    <cellStyle name="Comma 2 60" xfId="37939" hidden="1" xr:uid="{1FDFBEB3-0432-4D96-86DB-E1E764319F34}"/>
    <cellStyle name="Comma 2 60" xfId="38211" hidden="1" xr:uid="{6A3B5830-AA08-47A2-A5E5-B2E9C6483C77}"/>
    <cellStyle name="Comma 2 60" xfId="38643" hidden="1" xr:uid="{6BCD214A-A584-429F-855F-9EA6CE537BF2}"/>
    <cellStyle name="Comma 2 60" xfId="38940" hidden="1" xr:uid="{9BCACF62-4097-41C8-8982-EA2D249034F7}"/>
    <cellStyle name="Comma 2 60" xfId="39304" hidden="1" xr:uid="{ACA93A30-7BD6-4752-917F-ACDD726B439C}"/>
    <cellStyle name="Comma 2 60" xfId="39864" hidden="1" xr:uid="{D29D6058-1D12-473B-822E-6813CBFC2863}"/>
    <cellStyle name="Comma 2 60" xfId="40158" hidden="1" xr:uid="{36FAB1AB-73F3-488B-84FB-266BC3D4266A}"/>
    <cellStyle name="Comma 2 60" xfId="40430" hidden="1" xr:uid="{D281A774-11F0-4226-B4D1-561C03E42D7A}"/>
    <cellStyle name="Comma 2 60" xfId="40696" hidden="1" xr:uid="{4A63FD73-39B3-4DC8-BFAF-A79E8041E3BE}"/>
    <cellStyle name="Comma 2 60" xfId="41060" hidden="1" xr:uid="{0DD4B63B-69DA-41BE-81FE-E5582B3A736D}"/>
    <cellStyle name="Comma 2 60" xfId="41620" hidden="1" xr:uid="{34F4C59B-9A8B-4C57-A08E-89ECFDC558E4}"/>
    <cellStyle name="Comma 2 60" xfId="41914" hidden="1" xr:uid="{4A219E84-B382-4AE5-B14B-C4DFCB81FCE0}"/>
    <cellStyle name="Comma 2 60" xfId="42186" hidden="1" xr:uid="{F3BEFC3F-E754-453F-93BE-65541741DDFA}"/>
    <cellStyle name="Comma 2 60" xfId="42452" hidden="1" xr:uid="{FC6FD1DF-18EB-4BBD-B97B-0008EB76C2CC}"/>
    <cellStyle name="Comma 2 60" xfId="42816" hidden="1" xr:uid="{9061F980-A0DF-4FE3-B279-3201BE294806}"/>
    <cellStyle name="Comma 2 60" xfId="43376" hidden="1" xr:uid="{13F909F3-9E17-4524-A9B4-D5B09E5D04BE}"/>
    <cellStyle name="Comma 2 60" xfId="43670" hidden="1" xr:uid="{EEFE786D-54F3-4404-86FF-C3C1C454DAF1}"/>
    <cellStyle name="Comma 2 60" xfId="43942" hidden="1" xr:uid="{DDCDB906-CF9F-473D-A579-A7BF0AB2C1F5}"/>
    <cellStyle name="Comma 2 60" xfId="44208" hidden="1" xr:uid="{69ACCFCC-3F1D-44EF-83C0-0CAAD072D96A}"/>
    <cellStyle name="Comma 2 60" xfId="44572" hidden="1" xr:uid="{1876EE07-E39B-4392-BE28-F3B2FCD96955}"/>
    <cellStyle name="Comma 2 60" xfId="45132" hidden="1" xr:uid="{31EBF68C-3840-4772-9F00-5B0A7DC0EAB3}"/>
    <cellStyle name="Comma 2 60" xfId="45426" hidden="1" xr:uid="{C58DCA8B-3BBE-415F-8EEC-5C8B7D01636C}"/>
    <cellStyle name="Comma 2 60" xfId="45698" hidden="1" xr:uid="{22ECD260-3C96-49B3-8EA6-A6C465B601FB}"/>
    <cellStyle name="Comma 2 60" xfId="45964" hidden="1" xr:uid="{752EE5A9-B6F4-4416-9C14-59C76044FE40}"/>
    <cellStyle name="Comma 2 60" xfId="46328" hidden="1" xr:uid="{04CDA117-CF32-4DDB-B0E1-17E142365743}"/>
    <cellStyle name="Comma 2 60" xfId="46888" hidden="1" xr:uid="{4DC1D265-4341-4D26-B2E7-339DBBBC4C9D}"/>
    <cellStyle name="Comma 2 60" xfId="47182" hidden="1" xr:uid="{3F4DD7C5-35E8-4A3E-A85D-2D7D3D623890}"/>
    <cellStyle name="Comma 2 60" xfId="47454" hidden="1" xr:uid="{E4DE2F95-D246-47C5-880A-C38DBCBB4B0C}"/>
    <cellStyle name="Comma 2 60" xfId="47720" hidden="1" xr:uid="{E3536749-EA32-4074-92F7-E384BFDA05F7}"/>
    <cellStyle name="Comma 2 60" xfId="48081" hidden="1" xr:uid="{B2CA472C-A528-4F31-914C-5DC6FA5D3708}"/>
    <cellStyle name="Comma 2 60" xfId="48641" hidden="1" xr:uid="{5B6CDE9F-10D3-4823-AF16-0734994BFFE7}"/>
    <cellStyle name="Comma 2 60" xfId="48935" hidden="1" xr:uid="{F56DC55C-5392-4BD9-8A3B-8C5FA810CE5A}"/>
    <cellStyle name="Comma 2 60" xfId="49207" hidden="1" xr:uid="{58790646-C338-4F7C-BB29-CFEEBCB6B459}"/>
    <cellStyle name="Comma 2 60" xfId="49472" hidden="1" xr:uid="{D555E83D-0A23-49A2-A606-F411C85ADF07}"/>
    <cellStyle name="Comma 2 60" xfId="49831" hidden="1" xr:uid="{0E58AB29-2F19-445D-A5A7-A22E63AEFC35}"/>
    <cellStyle name="Comma 2 60" xfId="50391" hidden="1" xr:uid="{A1722987-5216-41C8-B0F1-ED5D104CAD2C}"/>
    <cellStyle name="Comma 2 60" xfId="50685" hidden="1" xr:uid="{ECDBDD69-88E3-4C08-9A45-9631B9F19724}"/>
    <cellStyle name="Comma 2 60" xfId="50957" hidden="1" xr:uid="{F495E2A3-80FB-44FC-9B73-B9ACF0B3F008}"/>
    <cellStyle name="Comma 2 60" xfId="51221" hidden="1" xr:uid="{3381F713-7A02-4FE5-9DAF-5671120F0413}"/>
    <cellStyle name="Comma 2 60" xfId="51576" hidden="1" xr:uid="{9B4F7DF8-B93D-4A9F-97EB-9F8816A12D25}"/>
    <cellStyle name="Comma 2 60" xfId="52135" hidden="1" xr:uid="{C62F2B28-CFAC-45A2-8E34-A5B80E55B202}"/>
    <cellStyle name="Comma 2 60" xfId="52429" hidden="1" xr:uid="{DF29C95B-C2AD-423C-A9D2-765684F1C6BA}"/>
    <cellStyle name="Comma 2 60" xfId="52701" hidden="1" xr:uid="{0ABCEEA8-B87F-4425-889F-FE3803E3AF8A}"/>
    <cellStyle name="Comma 2 60" xfId="52964" hidden="1" xr:uid="{C691CBE5-8CE4-41F6-823C-627DCFC866C7}"/>
    <cellStyle name="Comma 2 60" xfId="53314" hidden="1" xr:uid="{3F632AD9-B76B-4169-9F6A-E20287B85FC8}"/>
    <cellStyle name="Comma 2 60" xfId="53869" hidden="1" xr:uid="{61FDF473-E647-4DDF-835D-EA6E8B447840}"/>
    <cellStyle name="Comma 2 60" xfId="54163" hidden="1" xr:uid="{37B3FF52-EADE-452E-A70A-569C5A54ABCC}"/>
    <cellStyle name="Comma 2 60" xfId="54435" hidden="1" xr:uid="{D212B160-1D8C-48AC-A8DA-A39E8BD33FC3}"/>
    <cellStyle name="Comma 2 60" xfId="54694" hidden="1" xr:uid="{BC56A668-A344-4011-8E56-EEE2CA6DE001}"/>
    <cellStyle name="Comma 2 60" xfId="55042" hidden="1" xr:uid="{E7375719-61A0-4069-8F04-8DF4552DB3F5}"/>
    <cellStyle name="Comma 2 60" xfId="55593" hidden="1" xr:uid="{983A0757-472B-49B8-B44C-85EBDB5EF571}"/>
    <cellStyle name="Comma 2 60" xfId="55887" hidden="1" xr:uid="{7CC0B18A-6325-4D8A-9C68-90772CA66FBC}"/>
    <cellStyle name="Comma 2 60" xfId="56159" hidden="1" xr:uid="{EEA40B33-1ADE-4B2E-83E8-FF5316D29E72}"/>
    <cellStyle name="Comma 2 60" xfId="56417" hidden="1" xr:uid="{FAF7BE3B-8C5F-48C9-A7EB-644C4A20413E}"/>
    <cellStyle name="Comma 2 60" xfId="56755" hidden="1" xr:uid="{81A6ED43-C000-4C8B-BB62-28E5850AF77A}"/>
    <cellStyle name="Comma 2 60" xfId="57300" hidden="1" xr:uid="{D6A099A6-F198-46C4-A2C5-14E8D665904B}"/>
    <cellStyle name="Comma 2 60" xfId="57594" hidden="1" xr:uid="{EBB55CEB-B6E1-4B9F-BC1C-DE0F4EBC38F6}"/>
    <cellStyle name="Comma 2 60" xfId="57866" hidden="1" xr:uid="{EA7708E5-A997-4845-838B-EB3012B820E5}"/>
    <cellStyle name="Comma 2 60" xfId="58120" hidden="1" xr:uid="{B32E7DDF-4D86-4583-957E-AD65D8B8E2F8}"/>
    <cellStyle name="Comma 2 60" xfId="58452" hidden="1" xr:uid="{9CDEFC93-38B0-40A8-A95E-99B42DFBE673}"/>
    <cellStyle name="Comma 2 60" xfId="58994" hidden="1" xr:uid="{6A0A77E2-3D04-4962-AB48-2D36C7153587}"/>
    <cellStyle name="Comma 2 60" xfId="59288" hidden="1" xr:uid="{61A28960-B495-4F63-8C28-6FEC91738CFE}"/>
    <cellStyle name="Comma 2 60" xfId="59560" hidden="1" xr:uid="{4C5466BE-5D34-4E5C-A9C5-EC75BA02C787}"/>
    <cellStyle name="Comma 2 60" xfId="59809" hidden="1" xr:uid="{5AD8D9F6-B851-4897-B707-12A53271872C}"/>
    <cellStyle name="Comma 2 60" xfId="60127" hidden="1" xr:uid="{330DA2AF-0991-4D6A-9E1D-530BA8FAEE6E}"/>
    <cellStyle name="Comma 2 60" xfId="60655" hidden="1" xr:uid="{A0A714A8-8B32-4AE5-9100-18B764A8B285}"/>
    <cellStyle name="Comma 2 60" xfId="60949" hidden="1" xr:uid="{AFC6E054-EAB7-4D54-8356-C1A876F37948}"/>
    <cellStyle name="Comma 2 60" xfId="61221" hidden="1" xr:uid="{4189D40B-B7AB-4740-9CCD-4BCC8564757D}"/>
    <cellStyle name="Comma 2 60" xfId="61464" hidden="1" xr:uid="{7DBFA040-53BE-483F-B1FC-8E494C960757}"/>
    <cellStyle name="Comma 2 60" xfId="61773" hidden="1" xr:uid="{403F09F8-E2F3-40A2-9608-40ABCE825526}"/>
    <cellStyle name="Comma 2 60" xfId="62290" hidden="1" xr:uid="{DC144572-65F6-48BE-8379-442F746496A0}"/>
    <cellStyle name="Comma 2 60" xfId="62584" hidden="1" xr:uid="{DBCCF01E-40A0-4ABE-8AF0-9ED0D0F57331}"/>
    <cellStyle name="Comma 2 60" xfId="62856" hidden="1" xr:uid="{E80EAC55-53AE-4683-872C-AF38E5912986}"/>
    <cellStyle name="Comma 2 60" xfId="63343" hidden="1" xr:uid="{84E96E00-0051-479E-A316-39CB88EC4F7B}"/>
    <cellStyle name="Comma 2 60" xfId="63801" hidden="1" xr:uid="{D19CB5FD-2E22-43F9-A074-F4B52D4D68EC}"/>
    <cellStyle name="Comma 2 61" xfId="618" hidden="1" xr:uid="{00000000-0005-0000-0000-00006D020000}"/>
    <cellStyle name="Comma 2 61" xfId="1273" hidden="1" xr:uid="{00000000-0005-0000-0000-0000FC040000}"/>
    <cellStyle name="Comma 2 61" xfId="1828" hidden="1" xr:uid="{00000000-0005-0000-0000-000027070000}"/>
    <cellStyle name="Comma 2 61" xfId="2125" hidden="1" xr:uid="{00000000-0005-0000-0000-000050080000}"/>
    <cellStyle name="Comma 2 61" xfId="2394" hidden="1" xr:uid="{00000000-0005-0000-0000-00005D090000}"/>
    <cellStyle name="Comma 2 61" xfId="4409" hidden="1" xr:uid="{00000000-0005-0000-0000-00003C110000}"/>
    <cellStyle name="Comma 2 61" xfId="5070" hidden="1" xr:uid="{00000000-0005-0000-0000-0000D1130000}"/>
    <cellStyle name="Comma 2 61" xfId="5630" hidden="1" xr:uid="{00000000-0005-0000-0000-000001160000}"/>
    <cellStyle name="Comma 2 61" xfId="5927" hidden="1" xr:uid="{00000000-0005-0000-0000-00002A170000}"/>
    <cellStyle name="Comma 2 61" xfId="6196" hidden="1" xr:uid="{00000000-0005-0000-0000-000037180000}"/>
    <cellStyle name="Comma 2 61" xfId="6628" hidden="1" xr:uid="{00000000-0005-0000-0000-0000E7190000}"/>
    <cellStyle name="Comma 2 61" xfId="6916" hidden="1" xr:uid="{00000000-0005-0000-0000-0000071B0000}"/>
    <cellStyle name="Comma 2 61" xfId="7289" hidden="1" xr:uid="{00000000-0005-0000-0000-00007C1C0000}"/>
    <cellStyle name="Comma 2 61" xfId="7849" hidden="1" xr:uid="{00000000-0005-0000-0000-0000AC1E0000}"/>
    <cellStyle name="Comma 2 61" xfId="8146" hidden="1" xr:uid="{00000000-0005-0000-0000-0000D51F0000}"/>
    <cellStyle name="Comma 2 61" xfId="8415" hidden="1" xr:uid="{00000000-0005-0000-0000-0000E2200000}"/>
    <cellStyle name="Comma 2 61" xfId="8672" hidden="1" xr:uid="{00000000-0005-0000-0000-0000E3210000}"/>
    <cellStyle name="Comma 2 61" xfId="9045" hidden="1" xr:uid="{00000000-0005-0000-0000-000058230000}"/>
    <cellStyle name="Comma 2 61" xfId="9605" hidden="1" xr:uid="{00000000-0005-0000-0000-000088250000}"/>
    <cellStyle name="Comma 2 61" xfId="9902" hidden="1" xr:uid="{00000000-0005-0000-0000-0000B1260000}"/>
    <cellStyle name="Comma 2 61" xfId="10171" hidden="1" xr:uid="{00000000-0005-0000-0000-0000BE270000}"/>
    <cellStyle name="Comma 2 61" xfId="10428" hidden="1" xr:uid="{00000000-0005-0000-0000-0000BF280000}"/>
    <cellStyle name="Comma 2 61" xfId="10801" hidden="1" xr:uid="{00000000-0005-0000-0000-0000342A0000}"/>
    <cellStyle name="Comma 2 61" xfId="11361" hidden="1" xr:uid="{00000000-0005-0000-0000-0000642C0000}"/>
    <cellStyle name="Comma 2 61" xfId="11658" hidden="1" xr:uid="{00000000-0005-0000-0000-00008D2D0000}"/>
    <cellStyle name="Comma 2 61" xfId="11927" hidden="1" xr:uid="{00000000-0005-0000-0000-00009A2E0000}"/>
    <cellStyle name="Comma 2 61" xfId="12184" hidden="1" xr:uid="{00000000-0005-0000-0000-00009B2F0000}"/>
    <cellStyle name="Comma 2 61" xfId="12557" hidden="1" xr:uid="{00000000-0005-0000-0000-000010310000}"/>
    <cellStyle name="Comma 2 61" xfId="13117" hidden="1" xr:uid="{00000000-0005-0000-0000-000040330000}"/>
    <cellStyle name="Comma 2 61" xfId="13414" hidden="1" xr:uid="{00000000-0005-0000-0000-000069340000}"/>
    <cellStyle name="Comma 2 61" xfId="13683" hidden="1" xr:uid="{00000000-0005-0000-0000-000076350000}"/>
    <cellStyle name="Comma 2 61" xfId="13940" hidden="1" xr:uid="{00000000-0005-0000-0000-000077360000}"/>
    <cellStyle name="Comma 2 61" xfId="14313" hidden="1" xr:uid="{00000000-0005-0000-0000-0000EC370000}"/>
    <cellStyle name="Comma 2 61" xfId="14873" hidden="1" xr:uid="{00000000-0005-0000-0000-00001C3A0000}"/>
    <cellStyle name="Comma 2 61" xfId="15170" hidden="1" xr:uid="{00000000-0005-0000-0000-0000453B0000}"/>
    <cellStyle name="Comma 2 61" xfId="15439" hidden="1" xr:uid="{00000000-0005-0000-0000-0000523C0000}"/>
    <cellStyle name="Comma 2 61" xfId="15696" hidden="1" xr:uid="{00000000-0005-0000-0000-0000533D0000}"/>
    <cellStyle name="Comma 2 61" xfId="16066" hidden="1" xr:uid="{00000000-0005-0000-0000-0000C53E0000}"/>
    <cellStyle name="Comma 2 61" xfId="16626" hidden="1" xr:uid="{00000000-0005-0000-0000-0000F5400000}"/>
    <cellStyle name="Comma 2 61" xfId="16923" hidden="1" xr:uid="{00000000-0005-0000-0000-00001E420000}"/>
    <cellStyle name="Comma 2 61" xfId="17192" hidden="1" xr:uid="{00000000-0005-0000-0000-00002B430000}"/>
    <cellStyle name="Comma 2 61" xfId="17448" hidden="1" xr:uid="{00000000-0005-0000-0000-00002B440000}"/>
    <cellStyle name="Comma 2 61" xfId="17816" hidden="1" xr:uid="{00000000-0005-0000-0000-00009B450000}"/>
    <cellStyle name="Comma 2 61" xfId="18376" hidden="1" xr:uid="{00000000-0005-0000-0000-0000CB470000}"/>
    <cellStyle name="Comma 2 61" xfId="18673" hidden="1" xr:uid="{00000000-0005-0000-0000-0000F4480000}"/>
    <cellStyle name="Comma 2 61" xfId="18942" hidden="1" xr:uid="{00000000-0005-0000-0000-0000014A0000}"/>
    <cellStyle name="Comma 2 61" xfId="19197" hidden="1" xr:uid="{00000000-0005-0000-0000-0000004B0000}"/>
    <cellStyle name="Comma 2 61" xfId="19561" hidden="1" xr:uid="{00000000-0005-0000-0000-00006C4C0000}"/>
    <cellStyle name="Comma 2 61" xfId="20120" hidden="1" xr:uid="{00000000-0005-0000-0000-00009B4E0000}"/>
    <cellStyle name="Comma 2 61" xfId="20417" hidden="1" xr:uid="{00000000-0005-0000-0000-0000C44F0000}"/>
    <cellStyle name="Comma 2 61" xfId="20686" hidden="1" xr:uid="{00000000-0005-0000-0000-0000D1500000}"/>
    <cellStyle name="Comma 2 61" xfId="20940" hidden="1" xr:uid="{00000000-0005-0000-0000-0000CF510000}"/>
    <cellStyle name="Comma 2 61" xfId="21299" hidden="1" xr:uid="{00000000-0005-0000-0000-000036530000}"/>
    <cellStyle name="Comma 2 61" xfId="21854" hidden="1" xr:uid="{00000000-0005-0000-0000-000061550000}"/>
    <cellStyle name="Comma 2 61" xfId="22151" hidden="1" xr:uid="{00000000-0005-0000-0000-00008A560000}"/>
    <cellStyle name="Comma 2 61" xfId="22420" hidden="1" xr:uid="{00000000-0005-0000-0000-000097570000}"/>
    <cellStyle name="Comma 2 61" xfId="22670" hidden="1" xr:uid="{00000000-0005-0000-0000-000091580000}"/>
    <cellStyle name="Comma 2 61" xfId="23027" hidden="1" xr:uid="{00000000-0005-0000-0000-0000F6590000}"/>
    <cellStyle name="Comma 2 61" xfId="23578" hidden="1" xr:uid="{00000000-0005-0000-0000-00001D5C0000}"/>
    <cellStyle name="Comma 2 61" xfId="23875" hidden="1" xr:uid="{00000000-0005-0000-0000-0000465D0000}"/>
    <cellStyle name="Comma 2 61" xfId="24144" hidden="1" xr:uid="{00000000-0005-0000-0000-0000535E0000}"/>
    <cellStyle name="Comma 2 61" xfId="24393" hidden="1" xr:uid="{00000000-0005-0000-0000-00004C5F0000}"/>
    <cellStyle name="Comma 2 61" xfId="24740" hidden="1" xr:uid="{00000000-0005-0000-0000-0000A7600000}"/>
    <cellStyle name="Comma 2 61" xfId="25285" hidden="1" xr:uid="{00000000-0005-0000-0000-0000C8620000}"/>
    <cellStyle name="Comma 2 61" xfId="25582" hidden="1" xr:uid="{00000000-0005-0000-0000-0000F1630000}"/>
    <cellStyle name="Comma 2 61" xfId="25851" hidden="1" xr:uid="{00000000-0005-0000-0000-0000FE640000}"/>
    <cellStyle name="Comma 2 61" xfId="26096" hidden="1" xr:uid="{00000000-0005-0000-0000-0000F3650000}"/>
    <cellStyle name="Comma 2 61" xfId="26437" hidden="1" xr:uid="{00000000-0005-0000-0000-000048670000}"/>
    <cellStyle name="Comma 2 61" xfId="26979" hidden="1" xr:uid="{00000000-0005-0000-0000-000066690000}"/>
    <cellStyle name="Comma 2 61" xfId="27276" hidden="1" xr:uid="{00000000-0005-0000-0000-00008F6A0000}"/>
    <cellStyle name="Comma 2 61" xfId="27545" hidden="1" xr:uid="{00000000-0005-0000-0000-00009C6B0000}"/>
    <cellStyle name="Comma 2 61" xfId="27785" hidden="1" xr:uid="{00000000-0005-0000-0000-00008C6C0000}"/>
    <cellStyle name="Comma 2 61" xfId="28112" hidden="1" xr:uid="{00000000-0005-0000-0000-0000D36D0000}"/>
    <cellStyle name="Comma 2 61" xfId="28640" hidden="1" xr:uid="{00000000-0005-0000-0000-0000E36F0000}"/>
    <cellStyle name="Comma 2 61" xfId="28937" hidden="1" xr:uid="{00000000-0005-0000-0000-00000C710000}"/>
    <cellStyle name="Comma 2 61" xfId="29206" hidden="1" xr:uid="{00000000-0005-0000-0000-000019720000}"/>
    <cellStyle name="Comma 2 61" xfId="29440" hidden="1" xr:uid="{00000000-0005-0000-0000-000003730000}"/>
    <cellStyle name="Comma 2 61" xfId="29758" hidden="1" xr:uid="{00000000-0005-0000-0000-000041740000}"/>
    <cellStyle name="Comma 2 61" xfId="30275" hidden="1" xr:uid="{00000000-0005-0000-0000-000046760000}"/>
    <cellStyle name="Comma 2 61" xfId="30572" hidden="1" xr:uid="{00000000-0005-0000-0000-00006F770000}"/>
    <cellStyle name="Comma 2 61" xfId="30841" hidden="1" xr:uid="{00000000-0005-0000-0000-00007C780000}"/>
    <cellStyle name="Comma 2 61" xfId="31328" hidden="1" xr:uid="{00000000-0005-0000-0000-0000637A0000}"/>
    <cellStyle name="Comma 2 61" xfId="31786" hidden="1" xr:uid="{00000000-0005-0000-0000-00002D7C0000}"/>
    <cellStyle name="Comma 2 61" xfId="32671" hidden="1" xr:uid="{433AAB34-BFC9-49FE-BB44-513C56789905}"/>
    <cellStyle name="Comma 2 61" xfId="33306" hidden="1" xr:uid="{7C8F01FA-C139-43B6-987E-12C046BF99CD}"/>
    <cellStyle name="Comma 2 61" xfId="33858" hidden="1" xr:uid="{672101E6-717A-4689-A115-8CF4D44A027F}"/>
    <cellStyle name="Comma 2 61" xfId="34155" hidden="1" xr:uid="{A677C408-0AEE-4953-A55F-A33AF231288C}"/>
    <cellStyle name="Comma 2 61" xfId="34424" hidden="1" xr:uid="{4AC22030-D47A-4ADA-BDF7-45B8D9AE4A7D}"/>
    <cellStyle name="Comma 2 61" xfId="36428" hidden="1" xr:uid="{F87E208F-F338-4C26-B7CE-A7E54D7AC593}"/>
    <cellStyle name="Comma 2 61" xfId="37089" hidden="1" xr:uid="{B82ED337-365B-4492-BA0B-481FBDDE8BE3}"/>
    <cellStyle name="Comma 2 61" xfId="37649" hidden="1" xr:uid="{0F033D5D-1D99-4C7A-94C2-1A8625B26D78}"/>
    <cellStyle name="Comma 2 61" xfId="37946" hidden="1" xr:uid="{85ABD351-CF89-47BF-88ED-DD6D7C03F417}"/>
    <cellStyle name="Comma 2 61" xfId="38215" hidden="1" xr:uid="{B627FF8E-242E-4100-9E1E-03D2200570A4}"/>
    <cellStyle name="Comma 2 61" xfId="38647" hidden="1" xr:uid="{9CC53D96-54EA-4E4D-B6DF-03A62CB70248}"/>
    <cellStyle name="Comma 2 61" xfId="38935" hidden="1" xr:uid="{207135AD-3764-4E76-9C7D-775D27B5A1FD}"/>
    <cellStyle name="Comma 2 61" xfId="39308" hidden="1" xr:uid="{47533824-712E-418A-A71B-71C6BBAD73DA}"/>
    <cellStyle name="Comma 2 61" xfId="39868" hidden="1" xr:uid="{9A21A5C2-26AD-4268-AE10-40E414902A74}"/>
    <cellStyle name="Comma 2 61" xfId="40165" hidden="1" xr:uid="{F0D9EC5B-0EA3-466C-8B81-4B3A38186459}"/>
    <cellStyle name="Comma 2 61" xfId="40434" hidden="1" xr:uid="{7D4DEBA8-604E-4CF5-BE6F-AC65673AB49B}"/>
    <cellStyle name="Comma 2 61" xfId="40691" hidden="1" xr:uid="{E2B5438E-E9BA-4AB6-AA68-8B0D7313A27B}"/>
    <cellStyle name="Comma 2 61" xfId="41064" hidden="1" xr:uid="{308D2F85-A523-4ADC-8167-CC79AC70F01E}"/>
    <cellStyle name="Comma 2 61" xfId="41624" hidden="1" xr:uid="{3C915D9D-6182-4F8A-9E85-578CDF1A69F9}"/>
    <cellStyle name="Comma 2 61" xfId="41921" hidden="1" xr:uid="{BDF9D6D6-C3E5-4225-9EFB-D1C8BDA49D15}"/>
    <cellStyle name="Comma 2 61" xfId="42190" hidden="1" xr:uid="{99F91B6C-FF1E-4BD3-B1DD-1014B0720E9F}"/>
    <cellStyle name="Comma 2 61" xfId="42447" hidden="1" xr:uid="{296883C2-3116-4793-981A-AC8D62DE5611}"/>
    <cellStyle name="Comma 2 61" xfId="42820" hidden="1" xr:uid="{395792C6-E97E-4687-A524-43D1D41EE33E}"/>
    <cellStyle name="Comma 2 61" xfId="43380" hidden="1" xr:uid="{9ADF4913-E66A-4E23-A93F-B0F81B5A40F0}"/>
    <cellStyle name="Comma 2 61" xfId="43677" hidden="1" xr:uid="{A4F6E6A1-D4E7-41CC-99EF-E94DE4DF4E02}"/>
    <cellStyle name="Comma 2 61" xfId="43946" hidden="1" xr:uid="{3B362EAD-86B9-4799-91F1-03AB6EE872AD}"/>
    <cellStyle name="Comma 2 61" xfId="44203" hidden="1" xr:uid="{97AE8573-B3AF-4513-A8B2-949B7D39F27B}"/>
    <cellStyle name="Comma 2 61" xfId="44576" hidden="1" xr:uid="{BAE8210E-4C29-43FC-A941-3C55D698A85F}"/>
    <cellStyle name="Comma 2 61" xfId="45136" hidden="1" xr:uid="{3271542C-669D-41B2-96C6-DEB08FC73652}"/>
    <cellStyle name="Comma 2 61" xfId="45433" hidden="1" xr:uid="{A4D971B1-3EF6-44F9-B8EE-0D17F55ACD1E}"/>
    <cellStyle name="Comma 2 61" xfId="45702" hidden="1" xr:uid="{C91A1C17-CAE4-43A4-BEF3-B33C172939FD}"/>
    <cellStyle name="Comma 2 61" xfId="45959" hidden="1" xr:uid="{C46486AA-15AF-49F4-AD3D-38C3E53AC292}"/>
    <cellStyle name="Comma 2 61" xfId="46332" hidden="1" xr:uid="{8AC9A4E7-9A39-416E-A622-574688FD1291}"/>
    <cellStyle name="Comma 2 61" xfId="46892" hidden="1" xr:uid="{5A8FCD67-D18C-435C-9D79-A8D183FCFAFD}"/>
    <cellStyle name="Comma 2 61" xfId="47189" hidden="1" xr:uid="{ADD3014E-C4A7-4975-9790-3ACAD64751D3}"/>
    <cellStyle name="Comma 2 61" xfId="47458" hidden="1" xr:uid="{697B9DCE-AACA-49C4-ADDB-46CC3DF9DD42}"/>
    <cellStyle name="Comma 2 61" xfId="47715" hidden="1" xr:uid="{4466C0CA-5595-46F9-81DF-FA10BB75BE87}"/>
    <cellStyle name="Comma 2 61" xfId="48085" hidden="1" xr:uid="{FF7F2E7B-8DCD-46D9-80AA-698D007205F2}"/>
    <cellStyle name="Comma 2 61" xfId="48645" hidden="1" xr:uid="{B511DCE0-1F34-47EB-BF69-484D7AFAA68A}"/>
    <cellStyle name="Comma 2 61" xfId="48942" hidden="1" xr:uid="{F5E3CCC5-5BC8-4B5C-B445-EB9A11E52783}"/>
    <cellStyle name="Comma 2 61" xfId="49211" hidden="1" xr:uid="{F260D33C-682C-4546-82A3-FDF182D2DE39}"/>
    <cellStyle name="Comma 2 61" xfId="49467" hidden="1" xr:uid="{68D5ABD4-233E-4DE0-9367-13A98EEF530E}"/>
    <cellStyle name="Comma 2 61" xfId="49835" hidden="1" xr:uid="{EA48362E-E2E5-4B97-893C-1216AF3AB94A}"/>
    <cellStyle name="Comma 2 61" xfId="50395" hidden="1" xr:uid="{652D077D-0A60-4366-B9C6-F5148B094FBB}"/>
    <cellStyle name="Comma 2 61" xfId="50692" hidden="1" xr:uid="{C8AB7E92-0840-42E7-8EA6-FBDC1484DC1C}"/>
    <cellStyle name="Comma 2 61" xfId="50961" hidden="1" xr:uid="{363C1E57-7EB3-4258-9333-7ADBB11D7718}"/>
    <cellStyle name="Comma 2 61" xfId="51216" hidden="1" xr:uid="{D1569F1C-EA65-4DEE-B212-3AEF52647714}"/>
    <cellStyle name="Comma 2 61" xfId="51580" hidden="1" xr:uid="{670750ED-58FA-4723-BBBC-671936A63A19}"/>
    <cellStyle name="Comma 2 61" xfId="52139" hidden="1" xr:uid="{3FB4161D-E057-44B2-BBA8-981B28C34206}"/>
    <cellStyle name="Comma 2 61" xfId="52436" hidden="1" xr:uid="{F18EA2E6-DB2C-4D1D-A58D-649AFCE0A748}"/>
    <cellStyle name="Comma 2 61" xfId="52705" hidden="1" xr:uid="{CD2B6889-E2F1-468D-8F6F-6B9072AB095E}"/>
    <cellStyle name="Comma 2 61" xfId="52959" hidden="1" xr:uid="{00454FF2-E0A5-40F3-92C3-9001A0BC63C4}"/>
    <cellStyle name="Comma 2 61" xfId="53318" hidden="1" xr:uid="{722C5F8E-65DC-409B-B948-AB0B6B9B84F4}"/>
    <cellStyle name="Comma 2 61" xfId="53873" hidden="1" xr:uid="{6728FCE6-8822-467E-8F0A-971BD34A259B}"/>
    <cellStyle name="Comma 2 61" xfId="54170" hidden="1" xr:uid="{4C29EBEE-B6EE-4BF9-9DCE-F87423973CB7}"/>
    <cellStyle name="Comma 2 61" xfId="54439" hidden="1" xr:uid="{D6CA93F7-77D5-49C9-993E-5419F08D3CBD}"/>
    <cellStyle name="Comma 2 61" xfId="54689" hidden="1" xr:uid="{E7594F7E-E1B9-41DE-82FF-82D796E21BB7}"/>
    <cellStyle name="Comma 2 61" xfId="55046" hidden="1" xr:uid="{DBF68F4D-7DDF-4A93-8149-9B75BD22E8B0}"/>
    <cellStyle name="Comma 2 61" xfId="55597" hidden="1" xr:uid="{8CC42469-DE26-4E94-A3DF-30048E900070}"/>
    <cellStyle name="Comma 2 61" xfId="55894" hidden="1" xr:uid="{1CC955DE-4C04-460E-9F4F-970A5F0B95E3}"/>
    <cellStyle name="Comma 2 61" xfId="56163" hidden="1" xr:uid="{6F90B1D2-2176-4F39-8962-4755BF122F58}"/>
    <cellStyle name="Comma 2 61" xfId="56412" hidden="1" xr:uid="{5FB1457C-CF36-400E-AE46-5FE4F40DD0F0}"/>
    <cellStyle name="Comma 2 61" xfId="56759" hidden="1" xr:uid="{3799BCA6-F0B5-4700-A5EC-A54CB1CF8DB6}"/>
    <cellStyle name="Comma 2 61" xfId="57304" hidden="1" xr:uid="{47CCDC7C-E40C-489D-BFE7-FCBB322E365F}"/>
    <cellStyle name="Comma 2 61" xfId="57601" hidden="1" xr:uid="{58CE2ED7-105A-4421-B7E5-7113129350F2}"/>
    <cellStyle name="Comma 2 61" xfId="57870" hidden="1" xr:uid="{94874E1F-95A1-4760-8EF7-35ADA2DD34DF}"/>
    <cellStyle name="Comma 2 61" xfId="58115" hidden="1" xr:uid="{2B538884-3E66-4A09-919B-86BADDD892AB}"/>
    <cellStyle name="Comma 2 61" xfId="58456" hidden="1" xr:uid="{E690CC3B-64BC-477B-96BC-B3BD165B6C5B}"/>
    <cellStyle name="Comma 2 61" xfId="58998" hidden="1" xr:uid="{D21D7009-954E-4BB6-A36A-A19C3A64027C}"/>
    <cellStyle name="Comma 2 61" xfId="59295" hidden="1" xr:uid="{48D0BE71-1FF1-4FEC-996B-67B116B9D5F4}"/>
    <cellStyle name="Comma 2 61" xfId="59564" hidden="1" xr:uid="{B682EEF8-0373-4EE3-B809-9211A59B033C}"/>
    <cellStyle name="Comma 2 61" xfId="59804" hidden="1" xr:uid="{15F58510-FF33-4DFE-A02E-02C5FB576BBA}"/>
    <cellStyle name="Comma 2 61" xfId="60131" hidden="1" xr:uid="{20A3E487-1911-4547-8722-A876A403F3D4}"/>
    <cellStyle name="Comma 2 61" xfId="60659" hidden="1" xr:uid="{C4826745-F97C-45FF-B01B-BA3B3330A125}"/>
    <cellStyle name="Comma 2 61" xfId="60956" hidden="1" xr:uid="{114F5153-27BB-4700-A593-89C1471F505A}"/>
    <cellStyle name="Comma 2 61" xfId="61225" hidden="1" xr:uid="{3E257E32-278E-4209-9FB2-CA4202825926}"/>
    <cellStyle name="Comma 2 61" xfId="61459" hidden="1" xr:uid="{E1D7B050-5E96-437A-B764-C23C2F85B731}"/>
    <cellStyle name="Comma 2 61" xfId="61777" hidden="1" xr:uid="{ECE56838-1020-4B5E-B325-BE501EE6FECC}"/>
    <cellStyle name="Comma 2 61" xfId="62294" hidden="1" xr:uid="{828BCB6D-F79D-4595-B407-12A7BCE87004}"/>
    <cellStyle name="Comma 2 61" xfId="62591" hidden="1" xr:uid="{C79B2B5D-1D7C-4FE1-B8AD-A39F331B899E}"/>
    <cellStyle name="Comma 2 61" xfId="62860" hidden="1" xr:uid="{79A10FDC-D4E9-49A3-98F7-9D4CC51F40F7}"/>
    <cellStyle name="Comma 2 61" xfId="63347" hidden="1" xr:uid="{C59784D7-5FB7-46BA-B826-8D73F644E254}"/>
    <cellStyle name="Comma 2 61" xfId="63805" hidden="1" xr:uid="{6951C175-002B-4599-A7A7-5C30235DCA77}"/>
    <cellStyle name="Comma 2 62" xfId="622" hidden="1" xr:uid="{00000000-0005-0000-0000-000071020000}"/>
    <cellStyle name="Comma 2 62" xfId="1277" hidden="1" xr:uid="{00000000-0005-0000-0000-000000050000}"/>
    <cellStyle name="Comma 2 62" xfId="1832" hidden="1" xr:uid="{00000000-0005-0000-0000-00002B070000}"/>
    <cellStyle name="Comma 2 62" xfId="2129" hidden="1" xr:uid="{00000000-0005-0000-0000-000054080000}"/>
    <cellStyle name="Comma 2 62" xfId="2396" hidden="1" xr:uid="{00000000-0005-0000-0000-00005F090000}"/>
    <cellStyle name="Comma 2 62" xfId="4413" hidden="1" xr:uid="{00000000-0005-0000-0000-000040110000}"/>
    <cellStyle name="Comma 2 62" xfId="5074" hidden="1" xr:uid="{00000000-0005-0000-0000-0000D5130000}"/>
    <cellStyle name="Comma 2 62" xfId="5634" hidden="1" xr:uid="{00000000-0005-0000-0000-000005160000}"/>
    <cellStyle name="Comma 2 62" xfId="5931" hidden="1" xr:uid="{00000000-0005-0000-0000-00002E170000}"/>
    <cellStyle name="Comma 2 62" xfId="6198" hidden="1" xr:uid="{00000000-0005-0000-0000-000039180000}"/>
    <cellStyle name="Comma 2 62" xfId="6632" hidden="1" xr:uid="{00000000-0005-0000-0000-0000EB190000}"/>
    <cellStyle name="Comma 2 62" xfId="6903" hidden="1" xr:uid="{00000000-0005-0000-0000-0000FA1A0000}"/>
    <cellStyle name="Comma 2 62" xfId="7293" hidden="1" xr:uid="{00000000-0005-0000-0000-0000801C0000}"/>
    <cellStyle name="Comma 2 62" xfId="7853" hidden="1" xr:uid="{00000000-0005-0000-0000-0000B01E0000}"/>
    <cellStyle name="Comma 2 62" xfId="8150" hidden="1" xr:uid="{00000000-0005-0000-0000-0000D91F0000}"/>
    <cellStyle name="Comma 2 62" xfId="8417" hidden="1" xr:uid="{00000000-0005-0000-0000-0000E4200000}"/>
    <cellStyle name="Comma 2 62" xfId="8659" hidden="1" xr:uid="{00000000-0005-0000-0000-0000D6210000}"/>
    <cellStyle name="Comma 2 62" xfId="9049" hidden="1" xr:uid="{00000000-0005-0000-0000-00005C230000}"/>
    <cellStyle name="Comma 2 62" xfId="9609" hidden="1" xr:uid="{00000000-0005-0000-0000-00008C250000}"/>
    <cellStyle name="Comma 2 62" xfId="9906" hidden="1" xr:uid="{00000000-0005-0000-0000-0000B5260000}"/>
    <cellStyle name="Comma 2 62" xfId="10173" hidden="1" xr:uid="{00000000-0005-0000-0000-0000C0270000}"/>
    <cellStyle name="Comma 2 62" xfId="10415" hidden="1" xr:uid="{00000000-0005-0000-0000-0000B2280000}"/>
    <cellStyle name="Comma 2 62" xfId="10805" hidden="1" xr:uid="{00000000-0005-0000-0000-0000382A0000}"/>
    <cellStyle name="Comma 2 62" xfId="11365" hidden="1" xr:uid="{00000000-0005-0000-0000-0000682C0000}"/>
    <cellStyle name="Comma 2 62" xfId="11662" hidden="1" xr:uid="{00000000-0005-0000-0000-0000912D0000}"/>
    <cellStyle name="Comma 2 62" xfId="11929" hidden="1" xr:uid="{00000000-0005-0000-0000-00009C2E0000}"/>
    <cellStyle name="Comma 2 62" xfId="12171" hidden="1" xr:uid="{00000000-0005-0000-0000-00008E2F0000}"/>
    <cellStyle name="Comma 2 62" xfId="12561" hidden="1" xr:uid="{00000000-0005-0000-0000-000014310000}"/>
    <cellStyle name="Comma 2 62" xfId="13121" hidden="1" xr:uid="{00000000-0005-0000-0000-000044330000}"/>
    <cellStyle name="Comma 2 62" xfId="13418" hidden="1" xr:uid="{00000000-0005-0000-0000-00006D340000}"/>
    <cellStyle name="Comma 2 62" xfId="13685" hidden="1" xr:uid="{00000000-0005-0000-0000-000078350000}"/>
    <cellStyle name="Comma 2 62" xfId="13927" hidden="1" xr:uid="{00000000-0005-0000-0000-00006A360000}"/>
    <cellStyle name="Comma 2 62" xfId="14317" hidden="1" xr:uid="{00000000-0005-0000-0000-0000F0370000}"/>
    <cellStyle name="Comma 2 62" xfId="14877" hidden="1" xr:uid="{00000000-0005-0000-0000-0000203A0000}"/>
    <cellStyle name="Comma 2 62" xfId="15174" hidden="1" xr:uid="{00000000-0005-0000-0000-0000493B0000}"/>
    <cellStyle name="Comma 2 62" xfId="15441" hidden="1" xr:uid="{00000000-0005-0000-0000-0000543C0000}"/>
    <cellStyle name="Comma 2 62" xfId="15683" hidden="1" xr:uid="{00000000-0005-0000-0000-0000463D0000}"/>
    <cellStyle name="Comma 2 62" xfId="16070" hidden="1" xr:uid="{00000000-0005-0000-0000-0000C93E0000}"/>
    <cellStyle name="Comma 2 62" xfId="16630" hidden="1" xr:uid="{00000000-0005-0000-0000-0000F9400000}"/>
    <cellStyle name="Comma 2 62" xfId="16927" hidden="1" xr:uid="{00000000-0005-0000-0000-000022420000}"/>
    <cellStyle name="Comma 2 62" xfId="17194" hidden="1" xr:uid="{00000000-0005-0000-0000-00002D430000}"/>
    <cellStyle name="Comma 2 62" xfId="17435" hidden="1" xr:uid="{00000000-0005-0000-0000-00001E440000}"/>
    <cellStyle name="Comma 2 62" xfId="17820" hidden="1" xr:uid="{00000000-0005-0000-0000-00009F450000}"/>
    <cellStyle name="Comma 2 62" xfId="18380" hidden="1" xr:uid="{00000000-0005-0000-0000-0000CF470000}"/>
    <cellStyle name="Comma 2 62" xfId="18677" hidden="1" xr:uid="{00000000-0005-0000-0000-0000F8480000}"/>
    <cellStyle name="Comma 2 62" xfId="18944" hidden="1" xr:uid="{00000000-0005-0000-0000-0000034A0000}"/>
    <cellStyle name="Comma 2 62" xfId="19184" hidden="1" xr:uid="{00000000-0005-0000-0000-0000F34A0000}"/>
    <cellStyle name="Comma 2 62" xfId="19565" hidden="1" xr:uid="{00000000-0005-0000-0000-0000704C0000}"/>
    <cellStyle name="Comma 2 62" xfId="20124" hidden="1" xr:uid="{00000000-0005-0000-0000-00009F4E0000}"/>
    <cellStyle name="Comma 2 62" xfId="20421" hidden="1" xr:uid="{00000000-0005-0000-0000-0000C84F0000}"/>
    <cellStyle name="Comma 2 62" xfId="20688" hidden="1" xr:uid="{00000000-0005-0000-0000-0000D3500000}"/>
    <cellStyle name="Comma 2 62" xfId="20927" hidden="1" xr:uid="{00000000-0005-0000-0000-0000C2510000}"/>
    <cellStyle name="Comma 2 62" xfId="21303" hidden="1" xr:uid="{00000000-0005-0000-0000-00003A530000}"/>
    <cellStyle name="Comma 2 62" xfId="21858" hidden="1" xr:uid="{00000000-0005-0000-0000-000065550000}"/>
    <cellStyle name="Comma 2 62" xfId="22155" hidden="1" xr:uid="{00000000-0005-0000-0000-00008E560000}"/>
    <cellStyle name="Comma 2 62" xfId="22422" hidden="1" xr:uid="{00000000-0005-0000-0000-000099570000}"/>
    <cellStyle name="Comma 2 62" xfId="22657" hidden="1" xr:uid="{00000000-0005-0000-0000-000084580000}"/>
    <cellStyle name="Comma 2 62" xfId="23031" hidden="1" xr:uid="{00000000-0005-0000-0000-0000FA590000}"/>
    <cellStyle name="Comma 2 62" xfId="23582" hidden="1" xr:uid="{00000000-0005-0000-0000-0000215C0000}"/>
    <cellStyle name="Comma 2 62" xfId="23879" hidden="1" xr:uid="{00000000-0005-0000-0000-00004A5D0000}"/>
    <cellStyle name="Comma 2 62" xfId="24146" hidden="1" xr:uid="{00000000-0005-0000-0000-0000555E0000}"/>
    <cellStyle name="Comma 2 62" xfId="24380" hidden="1" xr:uid="{00000000-0005-0000-0000-00003F5F0000}"/>
    <cellStyle name="Comma 2 62" xfId="24744" hidden="1" xr:uid="{00000000-0005-0000-0000-0000AB600000}"/>
    <cellStyle name="Comma 2 62" xfId="25289" hidden="1" xr:uid="{00000000-0005-0000-0000-0000CC620000}"/>
    <cellStyle name="Comma 2 62" xfId="25586" hidden="1" xr:uid="{00000000-0005-0000-0000-0000F5630000}"/>
    <cellStyle name="Comma 2 62" xfId="25853" hidden="1" xr:uid="{00000000-0005-0000-0000-000000650000}"/>
    <cellStyle name="Comma 2 62" xfId="26084" hidden="1" xr:uid="{00000000-0005-0000-0000-0000E7650000}"/>
    <cellStyle name="Comma 2 62" xfId="26441" hidden="1" xr:uid="{00000000-0005-0000-0000-00004C670000}"/>
    <cellStyle name="Comma 2 62" xfId="26983" hidden="1" xr:uid="{00000000-0005-0000-0000-00006A690000}"/>
    <cellStyle name="Comma 2 62" xfId="27280" hidden="1" xr:uid="{00000000-0005-0000-0000-0000936A0000}"/>
    <cellStyle name="Comma 2 62" xfId="27547" hidden="1" xr:uid="{00000000-0005-0000-0000-00009E6B0000}"/>
    <cellStyle name="Comma 2 62" xfId="27773" hidden="1" xr:uid="{00000000-0005-0000-0000-0000806C0000}"/>
    <cellStyle name="Comma 2 62" xfId="28116" hidden="1" xr:uid="{00000000-0005-0000-0000-0000D76D0000}"/>
    <cellStyle name="Comma 2 62" xfId="28644" hidden="1" xr:uid="{00000000-0005-0000-0000-0000E76F0000}"/>
    <cellStyle name="Comma 2 62" xfId="28941" hidden="1" xr:uid="{00000000-0005-0000-0000-000010710000}"/>
    <cellStyle name="Comma 2 62" xfId="29208" hidden="1" xr:uid="{00000000-0005-0000-0000-00001B720000}"/>
    <cellStyle name="Comma 2 62" xfId="29429" hidden="1" xr:uid="{00000000-0005-0000-0000-0000F8720000}"/>
    <cellStyle name="Comma 2 62" xfId="29762" hidden="1" xr:uid="{00000000-0005-0000-0000-000045740000}"/>
    <cellStyle name="Comma 2 62" xfId="30279" hidden="1" xr:uid="{00000000-0005-0000-0000-00004A760000}"/>
    <cellStyle name="Comma 2 62" xfId="30576" hidden="1" xr:uid="{00000000-0005-0000-0000-000073770000}"/>
    <cellStyle name="Comma 2 62" xfId="30843" hidden="1" xr:uid="{00000000-0005-0000-0000-00007E780000}"/>
    <cellStyle name="Comma 2 62" xfId="31332" hidden="1" xr:uid="{00000000-0005-0000-0000-0000677A0000}"/>
    <cellStyle name="Comma 2 62" xfId="31790" hidden="1" xr:uid="{00000000-0005-0000-0000-0000317C0000}"/>
    <cellStyle name="Comma 2 62" xfId="32675" hidden="1" xr:uid="{F6DEEBC3-C099-467B-876C-502768C092DD}"/>
    <cellStyle name="Comma 2 62" xfId="33310" hidden="1" xr:uid="{FEE278D0-EF98-4A14-85CB-4F685324D5AC}"/>
    <cellStyle name="Comma 2 62" xfId="33862" hidden="1" xr:uid="{8EE38A49-9059-4BD6-BDEA-0E8B36466ECB}"/>
    <cellStyle name="Comma 2 62" xfId="34159" hidden="1" xr:uid="{282FBEFA-786C-4F80-9B74-40A659E0ECEA}"/>
    <cellStyle name="Comma 2 62" xfId="34426" hidden="1" xr:uid="{A49A7612-DFF5-4141-8C60-CF52F06E527E}"/>
    <cellStyle name="Comma 2 62" xfId="36432" hidden="1" xr:uid="{DB244E01-456E-4A4D-93B1-0445BE6B7653}"/>
    <cellStyle name="Comma 2 62" xfId="37093" hidden="1" xr:uid="{B3655457-3C75-4579-AED3-E4AC9FD21061}"/>
    <cellStyle name="Comma 2 62" xfId="37653" hidden="1" xr:uid="{6B9E762A-3750-4C4D-B8A8-0AECF3002709}"/>
    <cellStyle name="Comma 2 62" xfId="37950" hidden="1" xr:uid="{3479E2C1-B852-4040-80A7-E39F9BB3BE58}"/>
    <cellStyle name="Comma 2 62" xfId="38217" hidden="1" xr:uid="{9C4D7921-A86F-497A-9714-AF2BC213D16C}"/>
    <cellStyle name="Comma 2 62" xfId="38651" hidden="1" xr:uid="{3EDE5279-FEE0-43F6-A278-FE33D11F12AF}"/>
    <cellStyle name="Comma 2 62" xfId="38922" hidden="1" xr:uid="{EB74BA15-5FE8-4B44-BFC7-AC1C642AB8B9}"/>
    <cellStyle name="Comma 2 62" xfId="39312" hidden="1" xr:uid="{131F537F-BD4E-4329-92EC-DE714204E90F}"/>
    <cellStyle name="Comma 2 62" xfId="39872" hidden="1" xr:uid="{EBC6C728-07F2-4FD1-B39E-F55337288D0C}"/>
    <cellStyle name="Comma 2 62" xfId="40169" hidden="1" xr:uid="{6AC5E70E-192C-48A4-B5C7-9E668490D948}"/>
    <cellStyle name="Comma 2 62" xfId="40436" hidden="1" xr:uid="{F1E4D1D9-CCB7-425D-AA5D-AAB7DC3525FA}"/>
    <cellStyle name="Comma 2 62" xfId="40678" hidden="1" xr:uid="{F32A80DA-5835-4E39-908A-DAF29BCB253C}"/>
    <cellStyle name="Comma 2 62" xfId="41068" hidden="1" xr:uid="{2F4C6323-D0E7-4FCF-8DDD-0A2AB331A7FD}"/>
    <cellStyle name="Comma 2 62" xfId="41628" hidden="1" xr:uid="{C60E9AC7-D8A0-4D5F-B6B2-4B7B9503E85F}"/>
    <cellStyle name="Comma 2 62" xfId="41925" hidden="1" xr:uid="{789DB6A7-FE5A-494A-B4D1-8E163A3E18CC}"/>
    <cellStyle name="Comma 2 62" xfId="42192" hidden="1" xr:uid="{F9FBC8FF-2519-42A1-94C9-4E1C87C50902}"/>
    <cellStyle name="Comma 2 62" xfId="42434" hidden="1" xr:uid="{FEE66378-90A4-4DD0-BD2E-84B531211AA6}"/>
    <cellStyle name="Comma 2 62" xfId="42824" hidden="1" xr:uid="{4D91B8F6-D787-41E6-BCD3-E405C6F65219}"/>
    <cellStyle name="Comma 2 62" xfId="43384" hidden="1" xr:uid="{77BB5D94-E134-4B16-800B-B94B8FF1DDDB}"/>
    <cellStyle name="Comma 2 62" xfId="43681" hidden="1" xr:uid="{59213F34-7157-41D8-91E7-A1C50EDC8253}"/>
    <cellStyle name="Comma 2 62" xfId="43948" hidden="1" xr:uid="{63CF2C1C-F564-4290-AD26-A464E09E221B}"/>
    <cellStyle name="Comma 2 62" xfId="44190" hidden="1" xr:uid="{BA9915BD-04CB-4901-8A60-F1DC8F6B41BA}"/>
    <cellStyle name="Comma 2 62" xfId="44580" hidden="1" xr:uid="{6FB8CD3B-C5EF-4A67-9D85-6267E317EB72}"/>
    <cellStyle name="Comma 2 62" xfId="45140" hidden="1" xr:uid="{4926BEF8-A4CA-4AAD-9B6D-E76D575F0E9F}"/>
    <cellStyle name="Comma 2 62" xfId="45437" hidden="1" xr:uid="{5A94BEBD-2202-492A-A814-81D637A6A0D4}"/>
    <cellStyle name="Comma 2 62" xfId="45704" hidden="1" xr:uid="{F217C27A-D30A-4107-875D-6FBB0BCFADC8}"/>
    <cellStyle name="Comma 2 62" xfId="45946" hidden="1" xr:uid="{C4109C92-0B7B-4431-AEAE-CBC07A2CC5DD}"/>
    <cellStyle name="Comma 2 62" xfId="46336" hidden="1" xr:uid="{1A857370-CEB6-403F-ABB2-B4C0CA4F2207}"/>
    <cellStyle name="Comma 2 62" xfId="46896" hidden="1" xr:uid="{E3D5F25C-B9B3-4F72-BAFB-94F6180BB08C}"/>
    <cellStyle name="Comma 2 62" xfId="47193" hidden="1" xr:uid="{49E1CDFE-8621-42E7-8DB4-AADF06CA6C1A}"/>
    <cellStyle name="Comma 2 62" xfId="47460" hidden="1" xr:uid="{D47B4E75-7FF0-4CB0-A06B-02D406857BA7}"/>
    <cellStyle name="Comma 2 62" xfId="47702" hidden="1" xr:uid="{ABE68A10-993F-4D5E-915E-71C04FD3E8D2}"/>
    <cellStyle name="Comma 2 62" xfId="48089" hidden="1" xr:uid="{E2F4F265-68F9-4C51-BEE8-1D0E4FABD8EB}"/>
    <cellStyle name="Comma 2 62" xfId="48649" hidden="1" xr:uid="{60EAE056-6A5E-430A-B2FF-BA79D80E4909}"/>
    <cellStyle name="Comma 2 62" xfId="48946" hidden="1" xr:uid="{32CE150B-5A21-4061-8703-755D67FA1E5E}"/>
    <cellStyle name="Comma 2 62" xfId="49213" hidden="1" xr:uid="{151605A0-E5DA-402B-A309-549D6366D4FF}"/>
    <cellStyle name="Comma 2 62" xfId="49454" hidden="1" xr:uid="{E12B7057-8F43-43B4-B643-BD99A9F86024}"/>
    <cellStyle name="Comma 2 62" xfId="49839" hidden="1" xr:uid="{2BC511DB-E74C-43DE-8144-9D940E5162F7}"/>
    <cellStyle name="Comma 2 62" xfId="50399" hidden="1" xr:uid="{CB6DAFC9-15B8-4EB7-88F3-78E5F90BEBA5}"/>
    <cellStyle name="Comma 2 62" xfId="50696" hidden="1" xr:uid="{B5D50038-16DC-4D38-8E83-7A9DA4887347}"/>
    <cellStyle name="Comma 2 62" xfId="50963" hidden="1" xr:uid="{2F7BC5FC-498C-48EB-A1EA-99FFC8CE8994}"/>
    <cellStyle name="Comma 2 62" xfId="51203" hidden="1" xr:uid="{954AF2F4-D901-4CB7-9659-D9E7F18FFBC2}"/>
    <cellStyle name="Comma 2 62" xfId="51584" hidden="1" xr:uid="{CB54A5BF-6E46-42A5-838F-1EB6A083FABB}"/>
    <cellStyle name="Comma 2 62" xfId="52143" hidden="1" xr:uid="{EAE5993F-CAE1-4087-A49E-61DBB9532FE3}"/>
    <cellStyle name="Comma 2 62" xfId="52440" hidden="1" xr:uid="{82D9F0E0-D357-473E-913D-77A231FC4B7A}"/>
    <cellStyle name="Comma 2 62" xfId="52707" hidden="1" xr:uid="{E9047FCC-FF1B-4A59-B450-883FCFA3373E}"/>
    <cellStyle name="Comma 2 62" xfId="52946" hidden="1" xr:uid="{BA8A5A8F-A969-4CBA-B62F-160FDD014811}"/>
    <cellStyle name="Comma 2 62" xfId="53322" hidden="1" xr:uid="{D3EF22CB-3E73-4F6B-A2FA-4A610A61D06E}"/>
    <cellStyle name="Comma 2 62" xfId="53877" hidden="1" xr:uid="{E59A17DA-7C8B-41C3-B158-1DD84591E213}"/>
    <cellStyle name="Comma 2 62" xfId="54174" hidden="1" xr:uid="{AE3198A6-FB1B-4BBE-9606-40FBD6302B3B}"/>
    <cellStyle name="Comma 2 62" xfId="54441" hidden="1" xr:uid="{B2222D3F-A924-4B69-9ACB-6916F70519B6}"/>
    <cellStyle name="Comma 2 62" xfId="54676" hidden="1" xr:uid="{CD179480-7C2A-4FD4-9D57-773C109D84A9}"/>
    <cellStyle name="Comma 2 62" xfId="55050" hidden="1" xr:uid="{4BE6951A-3B9A-4839-A7F8-52E5ADDEDB09}"/>
    <cellStyle name="Comma 2 62" xfId="55601" hidden="1" xr:uid="{D4F64A75-66D8-4E8A-AE01-432B2D092092}"/>
    <cellStyle name="Comma 2 62" xfId="55898" hidden="1" xr:uid="{ACDE2831-7B66-462A-B722-C401D8E26938}"/>
    <cellStyle name="Comma 2 62" xfId="56165" hidden="1" xr:uid="{9C957EA9-396C-4F38-9507-C05EC6E84547}"/>
    <cellStyle name="Comma 2 62" xfId="56399" hidden="1" xr:uid="{A0E563C1-394B-4070-A50C-764DD90139A7}"/>
    <cellStyle name="Comma 2 62" xfId="56763" hidden="1" xr:uid="{9549A8B0-B1F5-4E5F-BA33-43D26E7B1768}"/>
    <cellStyle name="Comma 2 62" xfId="57308" hidden="1" xr:uid="{9BCCF0D2-DFD3-45C3-A7FC-082CCA8B63E4}"/>
    <cellStyle name="Comma 2 62" xfId="57605" hidden="1" xr:uid="{15AD350C-5E67-4EBA-9D71-A4CC7F274908}"/>
    <cellStyle name="Comma 2 62" xfId="57872" hidden="1" xr:uid="{1C3B6831-92C1-4E78-8496-A35680D3D3DA}"/>
    <cellStyle name="Comma 2 62" xfId="58103" hidden="1" xr:uid="{3D3016BF-A88B-4598-8B83-4EC8C03F9F5E}"/>
    <cellStyle name="Comma 2 62" xfId="58460" hidden="1" xr:uid="{0A8BE4BF-ECF8-4A52-84FF-FA56102522D4}"/>
    <cellStyle name="Comma 2 62" xfId="59002" hidden="1" xr:uid="{E37A3B3D-8F72-4D1F-B9C6-1340324DB40E}"/>
    <cellStyle name="Comma 2 62" xfId="59299" hidden="1" xr:uid="{EFE10D70-956B-4686-A067-FE91F0513431}"/>
    <cellStyle name="Comma 2 62" xfId="59566" hidden="1" xr:uid="{E5A17BB9-60BA-4A8A-81BB-1D1CAFF14083}"/>
    <cellStyle name="Comma 2 62" xfId="59792" hidden="1" xr:uid="{E19FC131-7F54-4FC2-87A4-658D0A9942C0}"/>
    <cellStyle name="Comma 2 62" xfId="60135" hidden="1" xr:uid="{AF2E4F02-2DAE-4B0A-867E-8F0E4230FD2A}"/>
    <cellStyle name="Comma 2 62" xfId="60663" hidden="1" xr:uid="{C71334BB-80A7-42A4-BE0A-41166F54BC4E}"/>
    <cellStyle name="Comma 2 62" xfId="60960" hidden="1" xr:uid="{06BA1F07-18D7-406A-84FB-E15938D21668}"/>
    <cellStyle name="Comma 2 62" xfId="61227" hidden="1" xr:uid="{697A3252-BED4-45CF-96A3-7B5E83F87860}"/>
    <cellStyle name="Comma 2 62" xfId="61448" hidden="1" xr:uid="{0DFAB981-977E-4BBA-948C-4FDB93F72D1E}"/>
    <cellStyle name="Comma 2 62" xfId="61781" hidden="1" xr:uid="{24CDA156-EA22-4309-BB87-AE761A903CFC}"/>
    <cellStyle name="Comma 2 62" xfId="62298" hidden="1" xr:uid="{678BFE45-ECC9-4198-9BEB-28060351C541}"/>
    <cellStyle name="Comma 2 62" xfId="62595" hidden="1" xr:uid="{1C3C95A1-77CA-4292-A24B-A93811455AAE}"/>
    <cellStyle name="Comma 2 62" xfId="62862" hidden="1" xr:uid="{227FD5D0-D543-4011-9BC1-D6767D338664}"/>
    <cellStyle name="Comma 2 62" xfId="63351" hidden="1" xr:uid="{DED4B950-F73F-49C3-A2EC-ACC5E84C9884}"/>
    <cellStyle name="Comma 2 62" xfId="63809" hidden="1" xr:uid="{6D931F9F-1251-4AB2-AC66-279FE5BEF0DE}"/>
    <cellStyle name="Comma 2 63" xfId="627" hidden="1" xr:uid="{00000000-0005-0000-0000-000076020000}"/>
    <cellStyle name="Comma 2 63" xfId="1282" hidden="1" xr:uid="{00000000-0005-0000-0000-000005050000}"/>
    <cellStyle name="Comma 2 63" xfId="1835" hidden="1" xr:uid="{00000000-0005-0000-0000-00002E070000}"/>
    <cellStyle name="Comma 2 63" xfId="2132" hidden="1" xr:uid="{00000000-0005-0000-0000-000057080000}"/>
    <cellStyle name="Comma 2 63" xfId="2399" hidden="1" xr:uid="{00000000-0005-0000-0000-000062090000}"/>
    <cellStyle name="Comma 2 63" xfId="4418" hidden="1" xr:uid="{00000000-0005-0000-0000-000045110000}"/>
    <cellStyle name="Comma 2 63" xfId="5079" hidden="1" xr:uid="{00000000-0005-0000-0000-0000DA130000}"/>
    <cellStyle name="Comma 2 63" xfId="5637" hidden="1" xr:uid="{00000000-0005-0000-0000-000008160000}"/>
    <cellStyle name="Comma 2 63" xfId="5934" hidden="1" xr:uid="{00000000-0005-0000-0000-000031170000}"/>
    <cellStyle name="Comma 2 63" xfId="6201" hidden="1" xr:uid="{00000000-0005-0000-0000-00003C180000}"/>
    <cellStyle name="Comma 2 63" xfId="6637" hidden="1" xr:uid="{00000000-0005-0000-0000-0000F0190000}"/>
    <cellStyle name="Comma 2 63" xfId="6892" hidden="1" xr:uid="{00000000-0005-0000-0000-0000EF1A0000}"/>
    <cellStyle name="Comma 2 63" xfId="7298" hidden="1" xr:uid="{00000000-0005-0000-0000-0000851C0000}"/>
    <cellStyle name="Comma 2 63" xfId="7856" hidden="1" xr:uid="{00000000-0005-0000-0000-0000B31E0000}"/>
    <cellStyle name="Comma 2 63" xfId="8153" hidden="1" xr:uid="{00000000-0005-0000-0000-0000DC1F0000}"/>
    <cellStyle name="Comma 2 63" xfId="8420" hidden="1" xr:uid="{00000000-0005-0000-0000-0000E7200000}"/>
    <cellStyle name="Comma 2 63" xfId="8648" hidden="1" xr:uid="{00000000-0005-0000-0000-0000CB210000}"/>
    <cellStyle name="Comma 2 63" xfId="9054" hidden="1" xr:uid="{00000000-0005-0000-0000-000061230000}"/>
    <cellStyle name="Comma 2 63" xfId="9612" hidden="1" xr:uid="{00000000-0005-0000-0000-00008F250000}"/>
    <cellStyle name="Comma 2 63" xfId="9909" hidden="1" xr:uid="{00000000-0005-0000-0000-0000B8260000}"/>
    <cellStyle name="Comma 2 63" xfId="10176" hidden="1" xr:uid="{00000000-0005-0000-0000-0000C3270000}"/>
    <cellStyle name="Comma 2 63" xfId="10404" hidden="1" xr:uid="{00000000-0005-0000-0000-0000A7280000}"/>
    <cellStyle name="Comma 2 63" xfId="10810" hidden="1" xr:uid="{00000000-0005-0000-0000-00003D2A0000}"/>
    <cellStyle name="Comma 2 63" xfId="11368" hidden="1" xr:uid="{00000000-0005-0000-0000-00006B2C0000}"/>
    <cellStyle name="Comma 2 63" xfId="11665" hidden="1" xr:uid="{00000000-0005-0000-0000-0000942D0000}"/>
    <cellStyle name="Comma 2 63" xfId="11932" hidden="1" xr:uid="{00000000-0005-0000-0000-00009F2E0000}"/>
    <cellStyle name="Comma 2 63" xfId="12160" hidden="1" xr:uid="{00000000-0005-0000-0000-0000832F0000}"/>
    <cellStyle name="Comma 2 63" xfId="12566" hidden="1" xr:uid="{00000000-0005-0000-0000-000019310000}"/>
    <cellStyle name="Comma 2 63" xfId="13124" hidden="1" xr:uid="{00000000-0005-0000-0000-000047330000}"/>
    <cellStyle name="Comma 2 63" xfId="13421" hidden="1" xr:uid="{00000000-0005-0000-0000-000070340000}"/>
    <cellStyle name="Comma 2 63" xfId="13688" hidden="1" xr:uid="{00000000-0005-0000-0000-00007B350000}"/>
    <cellStyle name="Comma 2 63" xfId="13916" hidden="1" xr:uid="{00000000-0005-0000-0000-00005F360000}"/>
    <cellStyle name="Comma 2 63" xfId="14322" hidden="1" xr:uid="{00000000-0005-0000-0000-0000F5370000}"/>
    <cellStyle name="Comma 2 63" xfId="14880" hidden="1" xr:uid="{00000000-0005-0000-0000-0000233A0000}"/>
    <cellStyle name="Comma 2 63" xfId="15177" hidden="1" xr:uid="{00000000-0005-0000-0000-00004C3B0000}"/>
    <cellStyle name="Comma 2 63" xfId="15444" hidden="1" xr:uid="{00000000-0005-0000-0000-0000573C0000}"/>
    <cellStyle name="Comma 2 63" xfId="15672" hidden="1" xr:uid="{00000000-0005-0000-0000-00003B3D0000}"/>
    <cellStyle name="Comma 2 63" xfId="16075" hidden="1" xr:uid="{00000000-0005-0000-0000-0000CE3E0000}"/>
    <cellStyle name="Comma 2 63" xfId="16633" hidden="1" xr:uid="{00000000-0005-0000-0000-0000FC400000}"/>
    <cellStyle name="Comma 2 63" xfId="16930" hidden="1" xr:uid="{00000000-0005-0000-0000-000025420000}"/>
    <cellStyle name="Comma 2 63" xfId="17197" hidden="1" xr:uid="{00000000-0005-0000-0000-000030430000}"/>
    <cellStyle name="Comma 2 63" xfId="17424" hidden="1" xr:uid="{00000000-0005-0000-0000-000013440000}"/>
    <cellStyle name="Comma 2 63" xfId="17825" hidden="1" xr:uid="{00000000-0005-0000-0000-0000A4450000}"/>
    <cellStyle name="Comma 2 63" xfId="18383" hidden="1" xr:uid="{00000000-0005-0000-0000-0000D2470000}"/>
    <cellStyle name="Comma 2 63" xfId="18680" hidden="1" xr:uid="{00000000-0005-0000-0000-0000FB480000}"/>
    <cellStyle name="Comma 2 63" xfId="18947" hidden="1" xr:uid="{00000000-0005-0000-0000-0000064A0000}"/>
    <cellStyle name="Comma 2 63" xfId="19173" hidden="1" xr:uid="{00000000-0005-0000-0000-0000E84A0000}"/>
    <cellStyle name="Comma 2 63" xfId="19570" hidden="1" xr:uid="{00000000-0005-0000-0000-0000754C0000}"/>
    <cellStyle name="Comma 2 63" xfId="20127" hidden="1" xr:uid="{00000000-0005-0000-0000-0000A24E0000}"/>
    <cellStyle name="Comma 2 63" xfId="20424" hidden="1" xr:uid="{00000000-0005-0000-0000-0000CB4F0000}"/>
    <cellStyle name="Comma 2 63" xfId="20691" hidden="1" xr:uid="{00000000-0005-0000-0000-0000D6500000}"/>
    <cellStyle name="Comma 2 63" xfId="20916" hidden="1" xr:uid="{00000000-0005-0000-0000-0000B7510000}"/>
    <cellStyle name="Comma 2 63" xfId="21308" hidden="1" xr:uid="{00000000-0005-0000-0000-00003F530000}"/>
    <cellStyle name="Comma 2 63" xfId="21861" hidden="1" xr:uid="{00000000-0005-0000-0000-000068550000}"/>
    <cellStyle name="Comma 2 63" xfId="22158" hidden="1" xr:uid="{00000000-0005-0000-0000-000091560000}"/>
    <cellStyle name="Comma 2 63" xfId="22425" hidden="1" xr:uid="{00000000-0005-0000-0000-00009C570000}"/>
    <cellStyle name="Comma 2 63" xfId="22646" hidden="1" xr:uid="{00000000-0005-0000-0000-000079580000}"/>
    <cellStyle name="Comma 2 63" xfId="23036" hidden="1" xr:uid="{00000000-0005-0000-0000-0000FF590000}"/>
    <cellStyle name="Comma 2 63" xfId="23585" hidden="1" xr:uid="{00000000-0005-0000-0000-0000245C0000}"/>
    <cellStyle name="Comma 2 63" xfId="23882" hidden="1" xr:uid="{00000000-0005-0000-0000-00004D5D0000}"/>
    <cellStyle name="Comma 2 63" xfId="24149" hidden="1" xr:uid="{00000000-0005-0000-0000-0000585E0000}"/>
    <cellStyle name="Comma 2 63" xfId="24369" hidden="1" xr:uid="{00000000-0005-0000-0000-0000345F0000}"/>
    <cellStyle name="Comma 2 63" xfId="24749" hidden="1" xr:uid="{00000000-0005-0000-0000-0000B0600000}"/>
    <cellStyle name="Comma 2 63" xfId="25292" hidden="1" xr:uid="{00000000-0005-0000-0000-0000CF620000}"/>
    <cellStyle name="Comma 2 63" xfId="25589" hidden="1" xr:uid="{00000000-0005-0000-0000-0000F8630000}"/>
    <cellStyle name="Comma 2 63" xfId="25856" hidden="1" xr:uid="{00000000-0005-0000-0000-000003650000}"/>
    <cellStyle name="Comma 2 63" xfId="26073" hidden="1" xr:uid="{00000000-0005-0000-0000-0000DC650000}"/>
    <cellStyle name="Comma 2 63" xfId="26446" hidden="1" xr:uid="{00000000-0005-0000-0000-000051670000}"/>
    <cellStyle name="Comma 2 63" xfId="26986" hidden="1" xr:uid="{00000000-0005-0000-0000-00006D690000}"/>
    <cellStyle name="Comma 2 63" xfId="27283" hidden="1" xr:uid="{00000000-0005-0000-0000-0000966A0000}"/>
    <cellStyle name="Comma 2 63" xfId="27550" hidden="1" xr:uid="{00000000-0005-0000-0000-0000A16B0000}"/>
    <cellStyle name="Comma 2 63" xfId="27764" hidden="1" xr:uid="{00000000-0005-0000-0000-0000776C0000}"/>
    <cellStyle name="Comma 2 63" xfId="28121" hidden="1" xr:uid="{00000000-0005-0000-0000-0000DC6D0000}"/>
    <cellStyle name="Comma 2 63" xfId="28647" hidden="1" xr:uid="{00000000-0005-0000-0000-0000EA6F0000}"/>
    <cellStyle name="Comma 2 63" xfId="28944" hidden="1" xr:uid="{00000000-0005-0000-0000-000013710000}"/>
    <cellStyle name="Comma 2 63" xfId="29211" hidden="1" xr:uid="{00000000-0005-0000-0000-00001E720000}"/>
    <cellStyle name="Comma 2 63" xfId="29422" hidden="1" xr:uid="{00000000-0005-0000-0000-0000F1720000}"/>
    <cellStyle name="Comma 2 63" xfId="29767" hidden="1" xr:uid="{00000000-0005-0000-0000-00004A740000}"/>
    <cellStyle name="Comma 2 63" xfId="30282" hidden="1" xr:uid="{00000000-0005-0000-0000-00004D760000}"/>
    <cellStyle name="Comma 2 63" xfId="30579" hidden="1" xr:uid="{00000000-0005-0000-0000-000076770000}"/>
    <cellStyle name="Comma 2 63" xfId="30846" hidden="1" xr:uid="{00000000-0005-0000-0000-000081780000}"/>
    <cellStyle name="Comma 2 63" xfId="31337" hidden="1" xr:uid="{00000000-0005-0000-0000-00006C7A0000}"/>
    <cellStyle name="Comma 2 63" xfId="31793" hidden="1" xr:uid="{00000000-0005-0000-0000-0000347C0000}"/>
    <cellStyle name="Comma 2 63" xfId="32680" hidden="1" xr:uid="{E0E0E4FD-8164-442B-84B2-ECF4F8330206}"/>
    <cellStyle name="Comma 2 63" xfId="33315" hidden="1" xr:uid="{58AC41C5-FDA3-4D31-BE6E-3D0981C3E5A9}"/>
    <cellStyle name="Comma 2 63" xfId="33865" hidden="1" xr:uid="{82540E1A-9934-4DD6-BFE0-430EDE835230}"/>
    <cellStyle name="Comma 2 63" xfId="34162" hidden="1" xr:uid="{88293DE4-1496-40D5-B32A-CA3217699CF4}"/>
    <cellStyle name="Comma 2 63" xfId="34429" hidden="1" xr:uid="{D302E761-F789-4D6F-AE93-AAFEE2E07C6D}"/>
    <cellStyle name="Comma 2 63" xfId="36437" hidden="1" xr:uid="{85E52B9A-65D8-4427-B18E-0C470B7E7740}"/>
    <cellStyle name="Comma 2 63" xfId="37098" hidden="1" xr:uid="{396522E0-F17F-491E-8249-08EB4C74FAB3}"/>
    <cellStyle name="Comma 2 63" xfId="37656" hidden="1" xr:uid="{FE753291-571B-4CF7-92FB-3A90C8F2DDA3}"/>
    <cellStyle name="Comma 2 63" xfId="37953" hidden="1" xr:uid="{E3488617-CCAC-4EDB-89FF-C93EA90170F6}"/>
    <cellStyle name="Comma 2 63" xfId="38220" hidden="1" xr:uid="{34F82A3C-0131-4D3F-BE11-6E8FA75B403A}"/>
    <cellStyle name="Comma 2 63" xfId="38656" hidden="1" xr:uid="{5B3B79C3-D6A8-4E14-977B-8AEF70949158}"/>
    <cellStyle name="Comma 2 63" xfId="38911" hidden="1" xr:uid="{3A928E4C-CE78-48F6-8CD2-5276E8C1ABAD}"/>
    <cellStyle name="Comma 2 63" xfId="39317" hidden="1" xr:uid="{1A54521B-FDF4-4D95-A35B-AFED4C9414F1}"/>
    <cellStyle name="Comma 2 63" xfId="39875" hidden="1" xr:uid="{381301D1-E226-47B0-B27C-CE1D6C7FBECB}"/>
    <cellStyle name="Comma 2 63" xfId="40172" hidden="1" xr:uid="{724CCBC1-9AE6-4DD0-8073-0CA83632AC5F}"/>
    <cellStyle name="Comma 2 63" xfId="40439" hidden="1" xr:uid="{76C34018-8EC9-458F-872E-E152B7271717}"/>
    <cellStyle name="Comma 2 63" xfId="40667" hidden="1" xr:uid="{693632E6-87FC-4108-8025-31F5124BAFFC}"/>
    <cellStyle name="Comma 2 63" xfId="41073" hidden="1" xr:uid="{A109C296-0DCC-40C3-B559-F306217AE826}"/>
    <cellStyle name="Comma 2 63" xfId="41631" hidden="1" xr:uid="{5E843991-15F5-4C4A-A102-D7602EC52459}"/>
    <cellStyle name="Comma 2 63" xfId="41928" hidden="1" xr:uid="{26559F56-AC91-4F67-ABAA-8D0E951C4E82}"/>
    <cellStyle name="Comma 2 63" xfId="42195" hidden="1" xr:uid="{B59549EF-6DA5-4364-8E15-E2AF7B9EFD93}"/>
    <cellStyle name="Comma 2 63" xfId="42423" hidden="1" xr:uid="{D1947611-DA00-4105-8C55-9ECD650B496C}"/>
    <cellStyle name="Comma 2 63" xfId="42829" hidden="1" xr:uid="{BB8DEB74-D61C-4771-9A00-101BD7149D9B}"/>
    <cellStyle name="Comma 2 63" xfId="43387" hidden="1" xr:uid="{57F169A0-AE8C-4B1A-A8F9-61D6D01DEB1F}"/>
    <cellStyle name="Comma 2 63" xfId="43684" hidden="1" xr:uid="{4E32F16C-CCF7-4043-9478-756EE26D13BD}"/>
    <cellStyle name="Comma 2 63" xfId="43951" hidden="1" xr:uid="{0AC32383-82A9-4550-8753-89FC9BAECF87}"/>
    <cellStyle name="Comma 2 63" xfId="44179" hidden="1" xr:uid="{9591A772-9353-4739-A52D-FAFFF4A77508}"/>
    <cellStyle name="Comma 2 63" xfId="44585" hidden="1" xr:uid="{12081836-87C0-4023-AD42-089158474767}"/>
    <cellStyle name="Comma 2 63" xfId="45143" hidden="1" xr:uid="{D31714BC-13F4-422D-9F06-8CABF7AAB718}"/>
    <cellStyle name="Comma 2 63" xfId="45440" hidden="1" xr:uid="{B4E158AF-DAAB-4B36-BE3E-0E23764A61E5}"/>
    <cellStyle name="Comma 2 63" xfId="45707" hidden="1" xr:uid="{03BE254E-2197-4278-A8D3-DF9372D3135B}"/>
    <cellStyle name="Comma 2 63" xfId="45935" hidden="1" xr:uid="{3841D005-FE99-45D7-8DEB-AE905FA636AB}"/>
    <cellStyle name="Comma 2 63" xfId="46341" hidden="1" xr:uid="{63C27297-8A2E-4594-B162-2943C068A755}"/>
    <cellStyle name="Comma 2 63" xfId="46899" hidden="1" xr:uid="{E7AF2367-FC14-46EF-A237-49F289718282}"/>
    <cellStyle name="Comma 2 63" xfId="47196" hidden="1" xr:uid="{787D31A9-0B71-4A44-9FF1-90704D643E39}"/>
    <cellStyle name="Comma 2 63" xfId="47463" hidden="1" xr:uid="{C187C87D-E2B0-4B8A-BD88-D4374DAF6FB5}"/>
    <cellStyle name="Comma 2 63" xfId="47691" hidden="1" xr:uid="{259129D8-A71A-4831-B1D1-9C5001E69EA1}"/>
    <cellStyle name="Comma 2 63" xfId="48094" hidden="1" xr:uid="{048831F3-1F9B-410D-B907-BC97F01F899C}"/>
    <cellStyle name="Comma 2 63" xfId="48652" hidden="1" xr:uid="{2283DF0C-D41D-4D69-82D3-EAABB9B88E2E}"/>
    <cellStyle name="Comma 2 63" xfId="48949" hidden="1" xr:uid="{2156BF96-BA8B-43CB-942E-339FF2E2ADC5}"/>
    <cellStyle name="Comma 2 63" xfId="49216" hidden="1" xr:uid="{7AC00ACC-5F12-418A-B197-2B5C52B96451}"/>
    <cellStyle name="Comma 2 63" xfId="49443" hidden="1" xr:uid="{42787494-54EC-4DA5-AB37-128AC773C500}"/>
    <cellStyle name="Comma 2 63" xfId="49844" hidden="1" xr:uid="{19B83263-53C8-4C45-A416-3EFDE8F0E669}"/>
    <cellStyle name="Comma 2 63" xfId="50402" hidden="1" xr:uid="{28DA47C8-696A-486E-A8CE-FAC908370FE6}"/>
    <cellStyle name="Comma 2 63" xfId="50699" hidden="1" xr:uid="{DF64346E-CDBE-4D8D-9C9E-1FAAA9DE1BBA}"/>
    <cellStyle name="Comma 2 63" xfId="50966" hidden="1" xr:uid="{D388AD26-A29B-4E44-B8A5-CA56C9A63BC4}"/>
    <cellStyle name="Comma 2 63" xfId="51192" hidden="1" xr:uid="{4A8D494C-C723-4646-A500-4B675F86DD06}"/>
    <cellStyle name="Comma 2 63" xfId="51589" hidden="1" xr:uid="{D0DE9CDA-94AD-4337-BEFD-75AE10301A10}"/>
    <cellStyle name="Comma 2 63" xfId="52146" hidden="1" xr:uid="{26B315C0-719A-4D96-8FA7-CF314CBA9F19}"/>
    <cellStyle name="Comma 2 63" xfId="52443" hidden="1" xr:uid="{F683F0FF-0DA3-40D3-8D3C-808EA76829B6}"/>
    <cellStyle name="Comma 2 63" xfId="52710" hidden="1" xr:uid="{66AAE323-6530-4DA4-926C-2872CE605B8F}"/>
    <cellStyle name="Comma 2 63" xfId="52935" hidden="1" xr:uid="{8FCF2B4A-55EB-45FA-8E0D-817DF6AA02F0}"/>
    <cellStyle name="Comma 2 63" xfId="53327" hidden="1" xr:uid="{011A0524-25DA-4138-9689-B4F311E4A6C9}"/>
    <cellStyle name="Comma 2 63" xfId="53880" hidden="1" xr:uid="{DC0459AA-7F2A-414E-8376-8B1640B20BB8}"/>
    <cellStyle name="Comma 2 63" xfId="54177" hidden="1" xr:uid="{3153EFD8-30C9-4B69-9716-B5002DD7B4FD}"/>
    <cellStyle name="Comma 2 63" xfId="54444" hidden="1" xr:uid="{DA89EC2D-6AF0-4CC3-A3CA-EF8BD67889BC}"/>
    <cellStyle name="Comma 2 63" xfId="54665" hidden="1" xr:uid="{824D9753-E6EF-4A74-A7BC-F98ABB08FEE5}"/>
    <cellStyle name="Comma 2 63" xfId="55055" hidden="1" xr:uid="{EF636785-8885-4C07-BC3D-8904ACF7F822}"/>
    <cellStyle name="Comma 2 63" xfId="55604" hidden="1" xr:uid="{2076CD22-07DF-4FD9-93C1-A52C19E325C5}"/>
    <cellStyle name="Comma 2 63" xfId="55901" hidden="1" xr:uid="{B02F549B-2508-424D-B996-B1C1EEA0E7A7}"/>
    <cellStyle name="Comma 2 63" xfId="56168" hidden="1" xr:uid="{F9DD17E6-8454-414E-8FA2-D33925047C3E}"/>
    <cellStyle name="Comma 2 63" xfId="56388" hidden="1" xr:uid="{7CC151E6-B53A-4052-A9BB-F282AFA7F214}"/>
    <cellStyle name="Comma 2 63" xfId="56768" hidden="1" xr:uid="{11E01061-0AC9-4E56-ADF7-387A2223E64F}"/>
    <cellStyle name="Comma 2 63" xfId="57311" hidden="1" xr:uid="{5CBF309E-316C-433D-9638-36E1E641BCA0}"/>
    <cellStyle name="Comma 2 63" xfId="57608" hidden="1" xr:uid="{42CB33C0-E603-4320-8BBE-6FF598D3BB10}"/>
    <cellStyle name="Comma 2 63" xfId="57875" hidden="1" xr:uid="{0DAEDFA4-E55E-47CB-8D2D-216EEBC8F0B2}"/>
    <cellStyle name="Comma 2 63" xfId="58092" hidden="1" xr:uid="{24B141BD-0DE6-4778-B55E-E961EFAA71F2}"/>
    <cellStyle name="Comma 2 63" xfId="58465" hidden="1" xr:uid="{105469E5-82A0-49B9-AEA5-04EB561A2FAE}"/>
    <cellStyle name="Comma 2 63" xfId="59005" hidden="1" xr:uid="{09277844-FFE1-41BB-9610-F14EF7923AAC}"/>
    <cellStyle name="Comma 2 63" xfId="59302" hidden="1" xr:uid="{0D6B29DA-A798-4315-BFB0-85CC1F9B809D}"/>
    <cellStyle name="Comma 2 63" xfId="59569" hidden="1" xr:uid="{12E94EDF-CFCF-4E17-963E-AF77DE9BA9D8}"/>
    <cellStyle name="Comma 2 63" xfId="59783" hidden="1" xr:uid="{2EBC0B3B-B1C1-4CEC-BE8D-B57CC7FD7F19}"/>
    <cellStyle name="Comma 2 63" xfId="60140" hidden="1" xr:uid="{D7B05C5D-A8C9-474A-8202-E766B4FAB7C4}"/>
    <cellStyle name="Comma 2 63" xfId="60666" hidden="1" xr:uid="{BAE3BE79-4A1E-4B1C-87FD-ED7D2D7FBE9E}"/>
    <cellStyle name="Comma 2 63" xfId="60963" hidden="1" xr:uid="{6F333998-9FA3-407E-8CFC-3411DF5DA058}"/>
    <cellStyle name="Comma 2 63" xfId="61230" hidden="1" xr:uid="{9B6C20D2-5B6D-4F41-883A-9D8417FA51B4}"/>
    <cellStyle name="Comma 2 63" xfId="61441" hidden="1" xr:uid="{7F3CDFB8-99CB-442C-9130-18D440ADB019}"/>
    <cellStyle name="Comma 2 63" xfId="61786" hidden="1" xr:uid="{8910C3D8-DB69-4689-9390-24BF74F47BE6}"/>
    <cellStyle name="Comma 2 63" xfId="62301" hidden="1" xr:uid="{AEE33D70-F2C2-47A4-99CC-66831CDEFF23}"/>
    <cellStyle name="Comma 2 63" xfId="62598" hidden="1" xr:uid="{3141AB0D-22CD-4148-8D7F-1B3CC10903B4}"/>
    <cellStyle name="Comma 2 63" xfId="62865" hidden="1" xr:uid="{E10757AE-633B-4A26-9CA6-289FD2067007}"/>
    <cellStyle name="Comma 2 63" xfId="63356" hidden="1" xr:uid="{2B365D3E-0721-4991-9E5E-691F950BCAC4}"/>
    <cellStyle name="Comma 2 63" xfId="63812" hidden="1" xr:uid="{727DD8CB-35D8-4EB0-8C60-B37A5DA01EFA}"/>
    <cellStyle name="Comma 2 64" xfId="629" hidden="1" xr:uid="{00000000-0005-0000-0000-000078020000}"/>
    <cellStyle name="Comma 2 64" xfId="1284" hidden="1" xr:uid="{00000000-0005-0000-0000-000007050000}"/>
    <cellStyle name="Comma 2 64" xfId="1837" hidden="1" xr:uid="{00000000-0005-0000-0000-000030070000}"/>
    <cellStyle name="Comma 2 64" xfId="2134" hidden="1" xr:uid="{00000000-0005-0000-0000-000059080000}"/>
    <cellStyle name="Comma 2 64" xfId="2401" hidden="1" xr:uid="{00000000-0005-0000-0000-000064090000}"/>
    <cellStyle name="Comma 2 64" xfId="4420" hidden="1" xr:uid="{00000000-0005-0000-0000-000047110000}"/>
    <cellStyle name="Comma 2 64" xfId="5081" hidden="1" xr:uid="{00000000-0005-0000-0000-0000DC130000}"/>
    <cellStyle name="Comma 2 64" xfId="5639" hidden="1" xr:uid="{00000000-0005-0000-0000-00000A160000}"/>
    <cellStyle name="Comma 2 64" xfId="5936" hidden="1" xr:uid="{00000000-0005-0000-0000-000033170000}"/>
    <cellStyle name="Comma 2 64" xfId="6203" hidden="1" xr:uid="{00000000-0005-0000-0000-00003E180000}"/>
    <cellStyle name="Comma 2 64" xfId="6639" hidden="1" xr:uid="{00000000-0005-0000-0000-0000F2190000}"/>
    <cellStyle name="Comma 2 64" xfId="6887" hidden="1" xr:uid="{00000000-0005-0000-0000-0000EA1A0000}"/>
    <cellStyle name="Comma 2 64" xfId="7300" hidden="1" xr:uid="{00000000-0005-0000-0000-0000871C0000}"/>
    <cellStyle name="Comma 2 64" xfId="7858" hidden="1" xr:uid="{00000000-0005-0000-0000-0000B51E0000}"/>
    <cellStyle name="Comma 2 64" xfId="8155" hidden="1" xr:uid="{00000000-0005-0000-0000-0000DE1F0000}"/>
    <cellStyle name="Comma 2 64" xfId="8422" hidden="1" xr:uid="{00000000-0005-0000-0000-0000E9200000}"/>
    <cellStyle name="Comma 2 64" xfId="8643" hidden="1" xr:uid="{00000000-0005-0000-0000-0000C6210000}"/>
    <cellStyle name="Comma 2 64" xfId="9056" hidden="1" xr:uid="{00000000-0005-0000-0000-000063230000}"/>
    <cellStyle name="Comma 2 64" xfId="9614" hidden="1" xr:uid="{00000000-0005-0000-0000-000091250000}"/>
    <cellStyle name="Comma 2 64" xfId="9911" hidden="1" xr:uid="{00000000-0005-0000-0000-0000BA260000}"/>
    <cellStyle name="Comma 2 64" xfId="10178" hidden="1" xr:uid="{00000000-0005-0000-0000-0000C5270000}"/>
    <cellStyle name="Comma 2 64" xfId="10399" hidden="1" xr:uid="{00000000-0005-0000-0000-0000A2280000}"/>
    <cellStyle name="Comma 2 64" xfId="10812" hidden="1" xr:uid="{00000000-0005-0000-0000-00003F2A0000}"/>
    <cellStyle name="Comma 2 64" xfId="11370" hidden="1" xr:uid="{00000000-0005-0000-0000-00006D2C0000}"/>
    <cellStyle name="Comma 2 64" xfId="11667" hidden="1" xr:uid="{00000000-0005-0000-0000-0000962D0000}"/>
    <cellStyle name="Comma 2 64" xfId="11934" hidden="1" xr:uid="{00000000-0005-0000-0000-0000A12E0000}"/>
    <cellStyle name="Comma 2 64" xfId="12155" hidden="1" xr:uid="{00000000-0005-0000-0000-00007E2F0000}"/>
    <cellStyle name="Comma 2 64" xfId="12568" hidden="1" xr:uid="{00000000-0005-0000-0000-00001B310000}"/>
    <cellStyle name="Comma 2 64" xfId="13126" hidden="1" xr:uid="{00000000-0005-0000-0000-000049330000}"/>
    <cellStyle name="Comma 2 64" xfId="13423" hidden="1" xr:uid="{00000000-0005-0000-0000-000072340000}"/>
    <cellStyle name="Comma 2 64" xfId="13690" hidden="1" xr:uid="{00000000-0005-0000-0000-00007D350000}"/>
    <cellStyle name="Comma 2 64" xfId="13911" hidden="1" xr:uid="{00000000-0005-0000-0000-00005A360000}"/>
    <cellStyle name="Comma 2 64" xfId="14324" hidden="1" xr:uid="{00000000-0005-0000-0000-0000F7370000}"/>
    <cellStyle name="Comma 2 64" xfId="14882" hidden="1" xr:uid="{00000000-0005-0000-0000-0000253A0000}"/>
    <cellStyle name="Comma 2 64" xfId="15179" hidden="1" xr:uid="{00000000-0005-0000-0000-00004E3B0000}"/>
    <cellStyle name="Comma 2 64" xfId="15446" hidden="1" xr:uid="{00000000-0005-0000-0000-0000593C0000}"/>
    <cellStyle name="Comma 2 64" xfId="15667" hidden="1" xr:uid="{00000000-0005-0000-0000-0000363D0000}"/>
    <cellStyle name="Comma 2 64" xfId="16077" hidden="1" xr:uid="{00000000-0005-0000-0000-0000D03E0000}"/>
    <cellStyle name="Comma 2 64" xfId="16635" hidden="1" xr:uid="{00000000-0005-0000-0000-0000FE400000}"/>
    <cellStyle name="Comma 2 64" xfId="16932" hidden="1" xr:uid="{00000000-0005-0000-0000-000027420000}"/>
    <cellStyle name="Comma 2 64" xfId="17199" hidden="1" xr:uid="{00000000-0005-0000-0000-000032430000}"/>
    <cellStyle name="Comma 2 64" xfId="17419" hidden="1" xr:uid="{00000000-0005-0000-0000-00000E440000}"/>
    <cellStyle name="Comma 2 64" xfId="17827" hidden="1" xr:uid="{00000000-0005-0000-0000-0000A6450000}"/>
    <cellStyle name="Comma 2 64" xfId="18385" hidden="1" xr:uid="{00000000-0005-0000-0000-0000D4470000}"/>
    <cellStyle name="Comma 2 64" xfId="18682" hidden="1" xr:uid="{00000000-0005-0000-0000-0000FD480000}"/>
    <cellStyle name="Comma 2 64" xfId="18949" hidden="1" xr:uid="{00000000-0005-0000-0000-0000084A0000}"/>
    <cellStyle name="Comma 2 64" xfId="19168" hidden="1" xr:uid="{00000000-0005-0000-0000-0000E34A0000}"/>
    <cellStyle name="Comma 2 64" xfId="19572" hidden="1" xr:uid="{00000000-0005-0000-0000-0000774C0000}"/>
    <cellStyle name="Comma 2 64" xfId="20129" hidden="1" xr:uid="{00000000-0005-0000-0000-0000A44E0000}"/>
    <cellStyle name="Comma 2 64" xfId="20426" hidden="1" xr:uid="{00000000-0005-0000-0000-0000CD4F0000}"/>
    <cellStyle name="Comma 2 64" xfId="20693" hidden="1" xr:uid="{00000000-0005-0000-0000-0000D8500000}"/>
    <cellStyle name="Comma 2 64" xfId="20911" hidden="1" xr:uid="{00000000-0005-0000-0000-0000B2510000}"/>
    <cellStyle name="Comma 2 64" xfId="21310" hidden="1" xr:uid="{00000000-0005-0000-0000-000041530000}"/>
    <cellStyle name="Comma 2 64" xfId="21863" hidden="1" xr:uid="{00000000-0005-0000-0000-00006A550000}"/>
    <cellStyle name="Comma 2 64" xfId="22160" hidden="1" xr:uid="{00000000-0005-0000-0000-000093560000}"/>
    <cellStyle name="Comma 2 64" xfId="22427" hidden="1" xr:uid="{00000000-0005-0000-0000-00009E570000}"/>
    <cellStyle name="Comma 2 64" xfId="22641" hidden="1" xr:uid="{00000000-0005-0000-0000-000074580000}"/>
    <cellStyle name="Comma 2 64" xfId="23038" hidden="1" xr:uid="{00000000-0005-0000-0000-0000015A0000}"/>
    <cellStyle name="Comma 2 64" xfId="23587" hidden="1" xr:uid="{00000000-0005-0000-0000-0000265C0000}"/>
    <cellStyle name="Comma 2 64" xfId="23884" hidden="1" xr:uid="{00000000-0005-0000-0000-00004F5D0000}"/>
    <cellStyle name="Comma 2 64" xfId="24151" hidden="1" xr:uid="{00000000-0005-0000-0000-00005A5E0000}"/>
    <cellStyle name="Comma 2 64" xfId="24365" hidden="1" xr:uid="{00000000-0005-0000-0000-0000305F0000}"/>
    <cellStyle name="Comma 2 64" xfId="24751" hidden="1" xr:uid="{00000000-0005-0000-0000-0000B2600000}"/>
    <cellStyle name="Comma 2 64" xfId="25294" hidden="1" xr:uid="{00000000-0005-0000-0000-0000D1620000}"/>
    <cellStyle name="Comma 2 64" xfId="25591" hidden="1" xr:uid="{00000000-0005-0000-0000-0000FA630000}"/>
    <cellStyle name="Comma 2 64" xfId="25858" hidden="1" xr:uid="{00000000-0005-0000-0000-000005650000}"/>
    <cellStyle name="Comma 2 64" xfId="26069" hidden="1" xr:uid="{00000000-0005-0000-0000-0000D8650000}"/>
    <cellStyle name="Comma 2 64" xfId="26448" hidden="1" xr:uid="{00000000-0005-0000-0000-000053670000}"/>
    <cellStyle name="Comma 2 64" xfId="26988" hidden="1" xr:uid="{00000000-0005-0000-0000-00006F690000}"/>
    <cellStyle name="Comma 2 64" xfId="27285" hidden="1" xr:uid="{00000000-0005-0000-0000-0000986A0000}"/>
    <cellStyle name="Comma 2 64" xfId="27552" hidden="1" xr:uid="{00000000-0005-0000-0000-0000A36B0000}"/>
    <cellStyle name="Comma 2 64" xfId="27760" hidden="1" xr:uid="{00000000-0005-0000-0000-0000736C0000}"/>
    <cellStyle name="Comma 2 64" xfId="28123" hidden="1" xr:uid="{00000000-0005-0000-0000-0000DE6D0000}"/>
    <cellStyle name="Comma 2 64" xfId="28649" hidden="1" xr:uid="{00000000-0005-0000-0000-0000EC6F0000}"/>
    <cellStyle name="Comma 2 64" xfId="28946" hidden="1" xr:uid="{00000000-0005-0000-0000-000015710000}"/>
    <cellStyle name="Comma 2 64" xfId="29213" hidden="1" xr:uid="{00000000-0005-0000-0000-000020720000}"/>
    <cellStyle name="Comma 2 64" xfId="29418" hidden="1" xr:uid="{00000000-0005-0000-0000-0000ED720000}"/>
    <cellStyle name="Comma 2 64" xfId="29769" hidden="1" xr:uid="{00000000-0005-0000-0000-00004C740000}"/>
    <cellStyle name="Comma 2 64" xfId="30284" hidden="1" xr:uid="{00000000-0005-0000-0000-00004F760000}"/>
    <cellStyle name="Comma 2 64" xfId="30581" hidden="1" xr:uid="{00000000-0005-0000-0000-000078770000}"/>
    <cellStyle name="Comma 2 64" xfId="30848" hidden="1" xr:uid="{00000000-0005-0000-0000-000083780000}"/>
    <cellStyle name="Comma 2 64" xfId="31339" hidden="1" xr:uid="{00000000-0005-0000-0000-00006E7A0000}"/>
    <cellStyle name="Comma 2 64" xfId="31795" hidden="1" xr:uid="{00000000-0005-0000-0000-0000367C0000}"/>
    <cellStyle name="Comma 2 64" xfId="32682" hidden="1" xr:uid="{E92FCC25-7EF3-4353-A5D5-08F8CDB2ABFB}"/>
    <cellStyle name="Comma 2 64" xfId="33317" hidden="1" xr:uid="{D76047F6-BCF4-4312-BC7E-70E7D229D95A}"/>
    <cellStyle name="Comma 2 64" xfId="33867" hidden="1" xr:uid="{4E202EB1-41BE-4F8F-A8C3-7E2BDA028288}"/>
    <cellStyle name="Comma 2 64" xfId="34164" hidden="1" xr:uid="{05AB7F6B-53C5-4E47-9904-7034019BFF39}"/>
    <cellStyle name="Comma 2 64" xfId="34431" hidden="1" xr:uid="{CD46C311-A60D-48AB-9300-0FA379D3190D}"/>
    <cellStyle name="Comma 2 64" xfId="36439" hidden="1" xr:uid="{AB337DB5-E32F-4439-817A-37FCFBB79101}"/>
    <cellStyle name="Comma 2 64" xfId="37100" hidden="1" xr:uid="{9D1E361A-C30B-44C9-8415-0775DCE8ABC3}"/>
    <cellStyle name="Comma 2 64" xfId="37658" hidden="1" xr:uid="{7465D8CC-8803-44EC-B635-3E8D9F9425E2}"/>
    <cellStyle name="Comma 2 64" xfId="37955" hidden="1" xr:uid="{0190ED25-A3CD-4600-8138-5CE073549206}"/>
    <cellStyle name="Comma 2 64" xfId="38222" hidden="1" xr:uid="{DE85250E-C13D-48B0-8878-212354C7C03B}"/>
    <cellStyle name="Comma 2 64" xfId="38658" hidden="1" xr:uid="{C3A26FBC-FD99-4BC9-8BDD-F05910D35E60}"/>
    <cellStyle name="Comma 2 64" xfId="38906" hidden="1" xr:uid="{C72FF4F8-B6E1-43C4-BCAD-6B9931655BE3}"/>
    <cellStyle name="Comma 2 64" xfId="39319" hidden="1" xr:uid="{50377064-6994-43DD-86B6-44A91EB4BBCB}"/>
    <cellStyle name="Comma 2 64" xfId="39877" hidden="1" xr:uid="{2EFB8099-9329-4DBF-906B-F7030ACAC6E4}"/>
    <cellStyle name="Comma 2 64" xfId="40174" hidden="1" xr:uid="{28CF90C7-2E3C-4FF0-B1C0-58E7A92873F8}"/>
    <cellStyle name="Comma 2 64" xfId="40441" hidden="1" xr:uid="{40CF3B14-AF05-4B08-85F2-9870274CCA5B}"/>
    <cellStyle name="Comma 2 64" xfId="40662" hidden="1" xr:uid="{5019F2F7-B315-4F33-9B31-6E87907A9F06}"/>
    <cellStyle name="Comma 2 64" xfId="41075" hidden="1" xr:uid="{1E5B078D-1246-40F6-8B27-86707B56F74A}"/>
    <cellStyle name="Comma 2 64" xfId="41633" hidden="1" xr:uid="{1433CBFD-FE8E-427B-B897-C9760E1E525C}"/>
    <cellStyle name="Comma 2 64" xfId="41930" hidden="1" xr:uid="{8653B9DC-2020-4454-8006-D0BB2CB0980C}"/>
    <cellStyle name="Comma 2 64" xfId="42197" hidden="1" xr:uid="{56219069-7D1A-492A-AD15-4B3C843DA81F}"/>
    <cellStyle name="Comma 2 64" xfId="42418" hidden="1" xr:uid="{FF4C1064-65F0-44B8-B68E-38178DAAA52C}"/>
    <cellStyle name="Comma 2 64" xfId="42831" hidden="1" xr:uid="{0043A81A-9CE3-41C6-BA8C-537194D33FE6}"/>
    <cellStyle name="Comma 2 64" xfId="43389" hidden="1" xr:uid="{E8B6CE75-F661-4363-911F-F47BC330BA9A}"/>
    <cellStyle name="Comma 2 64" xfId="43686" hidden="1" xr:uid="{01419116-E2D8-4921-A357-8104EA625421}"/>
    <cellStyle name="Comma 2 64" xfId="43953" hidden="1" xr:uid="{0D45DE2C-EA45-4B91-8EF0-0986AAF632C2}"/>
    <cellStyle name="Comma 2 64" xfId="44174" hidden="1" xr:uid="{E6DD6F70-485A-4521-B7C3-807C6A015C90}"/>
    <cellStyle name="Comma 2 64" xfId="44587" hidden="1" xr:uid="{8AFAD22F-7F9B-4499-8D51-A41808887EC5}"/>
    <cellStyle name="Comma 2 64" xfId="45145" hidden="1" xr:uid="{93B32064-A2D4-43B0-98A2-187D36046B61}"/>
    <cellStyle name="Comma 2 64" xfId="45442" hidden="1" xr:uid="{E7D12999-AA73-4F60-8009-E06C4B443B71}"/>
    <cellStyle name="Comma 2 64" xfId="45709" hidden="1" xr:uid="{1EBDE872-FF5A-4631-801B-E5836D71175B}"/>
    <cellStyle name="Comma 2 64" xfId="45930" hidden="1" xr:uid="{713AF7F0-9DE6-4831-A962-0E345BF70FAD}"/>
    <cellStyle name="Comma 2 64" xfId="46343" hidden="1" xr:uid="{9238C8E8-DD7C-42DC-9256-EF44E6B595C6}"/>
    <cellStyle name="Comma 2 64" xfId="46901" hidden="1" xr:uid="{C892ECC9-0C67-49AC-84B5-A40BDCB6B815}"/>
    <cellStyle name="Comma 2 64" xfId="47198" hidden="1" xr:uid="{6D2B845B-6A0E-4C72-9BA8-083B99D17BBE}"/>
    <cellStyle name="Comma 2 64" xfId="47465" hidden="1" xr:uid="{12E024A7-AFB7-4C0E-8659-47D81D591BC7}"/>
    <cellStyle name="Comma 2 64" xfId="47686" hidden="1" xr:uid="{4A8E06B5-8FDC-4539-B93B-68B01A309A64}"/>
    <cellStyle name="Comma 2 64" xfId="48096" hidden="1" xr:uid="{84A58A68-C9AD-4A4F-80D9-00802EACAF42}"/>
    <cellStyle name="Comma 2 64" xfId="48654" hidden="1" xr:uid="{B52491B3-C8B7-4778-AE17-1226D9116982}"/>
    <cellStyle name="Comma 2 64" xfId="48951" hidden="1" xr:uid="{B2846F06-5B8C-49E3-9C15-8C30EC32F79D}"/>
    <cellStyle name="Comma 2 64" xfId="49218" hidden="1" xr:uid="{CBD882C2-83FC-4171-9DB9-E258346B9805}"/>
    <cellStyle name="Comma 2 64" xfId="49438" hidden="1" xr:uid="{EAED461B-2870-4508-ADA9-F0F288707C97}"/>
    <cellStyle name="Comma 2 64" xfId="49846" hidden="1" xr:uid="{06B913AC-F14A-4D4D-8E94-C7CDB7A88A99}"/>
    <cellStyle name="Comma 2 64" xfId="50404" hidden="1" xr:uid="{B78A0BE1-1D3F-483F-8592-D90748E7A8F8}"/>
    <cellStyle name="Comma 2 64" xfId="50701" hidden="1" xr:uid="{58BE06F2-595A-4FED-B41C-AD8460117F81}"/>
    <cellStyle name="Comma 2 64" xfId="50968" hidden="1" xr:uid="{C70CC7C0-A938-418A-AAE4-35115B7C2EDC}"/>
    <cellStyle name="Comma 2 64" xfId="51187" hidden="1" xr:uid="{3830A7CD-D8B4-45A9-AB29-6991BDB44A36}"/>
    <cellStyle name="Comma 2 64" xfId="51591" hidden="1" xr:uid="{7617AA2A-D441-4C74-80CD-BE115A1C1437}"/>
    <cellStyle name="Comma 2 64" xfId="52148" hidden="1" xr:uid="{0F0DAFE0-93DB-4F50-8BB2-7560E08035BD}"/>
    <cellStyle name="Comma 2 64" xfId="52445" hidden="1" xr:uid="{318D9432-D58D-4619-9B1B-62FE179D2F13}"/>
    <cellStyle name="Comma 2 64" xfId="52712" hidden="1" xr:uid="{0A3173AA-BB1A-42CB-9CED-CA802D176963}"/>
    <cellStyle name="Comma 2 64" xfId="52930" hidden="1" xr:uid="{36A03A47-E1CE-402F-80C5-7F384B8CED46}"/>
    <cellStyle name="Comma 2 64" xfId="53329" hidden="1" xr:uid="{35876771-EDF5-447A-88A1-435EE810E72E}"/>
    <cellStyle name="Comma 2 64" xfId="53882" hidden="1" xr:uid="{ABC74858-EA27-45BA-A5FD-715069B81293}"/>
    <cellStyle name="Comma 2 64" xfId="54179" hidden="1" xr:uid="{44B16216-15DC-4ECF-ADC1-DE7611BCD8FC}"/>
    <cellStyle name="Comma 2 64" xfId="54446" hidden="1" xr:uid="{C278807A-BBA6-4173-B767-AE8533664B53}"/>
    <cellStyle name="Comma 2 64" xfId="54660" hidden="1" xr:uid="{7501DE0C-AAF4-4BAA-98C1-58EDA96AF9F4}"/>
    <cellStyle name="Comma 2 64" xfId="55057" hidden="1" xr:uid="{844418AB-6036-4602-8DDF-CBB0F40BB8F0}"/>
    <cellStyle name="Comma 2 64" xfId="55606" hidden="1" xr:uid="{786DA178-F63C-4495-841D-99163FA786C8}"/>
    <cellStyle name="Comma 2 64" xfId="55903" hidden="1" xr:uid="{8C77E17F-C7A3-44EE-B4A5-4F130056ABE7}"/>
    <cellStyle name="Comma 2 64" xfId="56170" hidden="1" xr:uid="{207FEE59-1931-49DD-B402-88B190D16A9F}"/>
    <cellStyle name="Comma 2 64" xfId="56384" hidden="1" xr:uid="{64608F02-2F3F-4053-AD55-A62BCF194662}"/>
    <cellStyle name="Comma 2 64" xfId="56770" hidden="1" xr:uid="{AF3FBA56-DECD-4DEF-B043-1B01A9A6DE76}"/>
    <cellStyle name="Comma 2 64" xfId="57313" hidden="1" xr:uid="{46FC3DB8-FCCF-4CD1-A6BE-788C504CBF13}"/>
    <cellStyle name="Comma 2 64" xfId="57610" hidden="1" xr:uid="{5B701B83-F98C-484B-82EB-CCA1CD245EF5}"/>
    <cellStyle name="Comma 2 64" xfId="57877" hidden="1" xr:uid="{F6965753-5129-42D9-A286-5CE9A5A612F3}"/>
    <cellStyle name="Comma 2 64" xfId="58088" hidden="1" xr:uid="{4CEEB18C-490D-4EA9-AC11-EDE2C7A04824}"/>
    <cellStyle name="Comma 2 64" xfId="58467" hidden="1" xr:uid="{D072FC11-1897-4E8E-AAD7-1180A0FFD761}"/>
    <cellStyle name="Comma 2 64" xfId="59007" hidden="1" xr:uid="{96D442CD-E922-4279-AC2A-FAD08AA716C4}"/>
    <cellStyle name="Comma 2 64" xfId="59304" hidden="1" xr:uid="{53854C66-6BC9-466F-B2AC-DD2F3B0B753F}"/>
    <cellStyle name="Comma 2 64" xfId="59571" hidden="1" xr:uid="{74F5D855-0BC5-4064-BF03-15DF290CE7B3}"/>
    <cellStyle name="Comma 2 64" xfId="59779" hidden="1" xr:uid="{C68EA54D-F2CF-439B-ABAA-D907CD69A6CA}"/>
    <cellStyle name="Comma 2 64" xfId="60142" hidden="1" xr:uid="{0D512BDC-10AC-4E2A-9087-A4B4693E7366}"/>
    <cellStyle name="Comma 2 64" xfId="60668" hidden="1" xr:uid="{26DD8648-38DD-47A9-A372-3311E9DE11F7}"/>
    <cellStyle name="Comma 2 64" xfId="60965" hidden="1" xr:uid="{5F9E25C7-8A56-4546-AAD3-D8FC267C082A}"/>
    <cellStyle name="Comma 2 64" xfId="61232" hidden="1" xr:uid="{95500033-C5C6-4461-8727-84A79587B248}"/>
    <cellStyle name="Comma 2 64" xfId="61437" hidden="1" xr:uid="{26B6B6D7-9B7A-4E8E-9B1C-B00B401E5326}"/>
    <cellStyle name="Comma 2 64" xfId="61788" hidden="1" xr:uid="{EA97F3AF-9C68-477E-A6C1-E09BD16E52EC}"/>
    <cellStyle name="Comma 2 64" xfId="62303" hidden="1" xr:uid="{692EEF0B-8C2D-4228-B086-AD1E47E1F272}"/>
    <cellStyle name="Comma 2 64" xfId="62600" hidden="1" xr:uid="{680B2290-A8B3-4FE9-8C13-6A3E28A964AD}"/>
    <cellStyle name="Comma 2 64" xfId="62867" hidden="1" xr:uid="{486C5A9E-C6C9-4A9C-AD8C-63BC130574C6}"/>
    <cellStyle name="Comma 2 64" xfId="63358" hidden="1" xr:uid="{84854FB6-A18A-4CAF-8D46-7F8CB103AC40}"/>
    <cellStyle name="Comma 2 64" xfId="63814" hidden="1" xr:uid="{94423B74-589C-47CB-9CE8-CADAB1CEE4C8}"/>
    <cellStyle name="Comma 2 65" xfId="633" hidden="1" xr:uid="{00000000-0005-0000-0000-00007C020000}"/>
    <cellStyle name="Comma 2 65" xfId="1288" hidden="1" xr:uid="{00000000-0005-0000-0000-00000B050000}"/>
    <cellStyle name="Comma 2 65" xfId="1841" hidden="1" xr:uid="{00000000-0005-0000-0000-000034070000}"/>
    <cellStyle name="Comma 2 65" xfId="2137" hidden="1" xr:uid="{00000000-0005-0000-0000-00005C080000}"/>
    <cellStyle name="Comma 2 65" xfId="2403" hidden="1" xr:uid="{00000000-0005-0000-0000-000066090000}"/>
    <cellStyle name="Comma 2 65" xfId="4424" hidden="1" xr:uid="{00000000-0005-0000-0000-00004B110000}"/>
    <cellStyle name="Comma 2 65" xfId="5085" hidden="1" xr:uid="{00000000-0005-0000-0000-0000E0130000}"/>
    <cellStyle name="Comma 2 65" xfId="5643" hidden="1" xr:uid="{00000000-0005-0000-0000-00000E160000}"/>
    <cellStyle name="Comma 2 65" xfId="5939" hidden="1" xr:uid="{00000000-0005-0000-0000-000036170000}"/>
    <cellStyle name="Comma 2 65" xfId="6205" hidden="1" xr:uid="{00000000-0005-0000-0000-000040180000}"/>
    <cellStyle name="Comma 2 65" xfId="6643" hidden="1" xr:uid="{00000000-0005-0000-0000-0000F6190000}"/>
    <cellStyle name="Comma 2 65" xfId="6879" hidden="1" xr:uid="{00000000-0005-0000-0000-0000E21A0000}"/>
    <cellStyle name="Comma 2 65" xfId="7304" hidden="1" xr:uid="{00000000-0005-0000-0000-00008B1C0000}"/>
    <cellStyle name="Comma 2 65" xfId="7862" hidden="1" xr:uid="{00000000-0005-0000-0000-0000B91E0000}"/>
    <cellStyle name="Comma 2 65" xfId="8158" hidden="1" xr:uid="{00000000-0005-0000-0000-0000E11F0000}"/>
    <cellStyle name="Comma 2 65" xfId="8424" hidden="1" xr:uid="{00000000-0005-0000-0000-0000EB200000}"/>
    <cellStyle name="Comma 2 65" xfId="8635" hidden="1" xr:uid="{00000000-0005-0000-0000-0000BE210000}"/>
    <cellStyle name="Comma 2 65" xfId="9060" hidden="1" xr:uid="{00000000-0005-0000-0000-000067230000}"/>
    <cellStyle name="Comma 2 65" xfId="9618" hidden="1" xr:uid="{00000000-0005-0000-0000-000095250000}"/>
    <cellStyle name="Comma 2 65" xfId="9914" hidden="1" xr:uid="{00000000-0005-0000-0000-0000BD260000}"/>
    <cellStyle name="Comma 2 65" xfId="10180" hidden="1" xr:uid="{00000000-0005-0000-0000-0000C7270000}"/>
    <cellStyle name="Comma 2 65" xfId="10391" hidden="1" xr:uid="{00000000-0005-0000-0000-00009A280000}"/>
    <cellStyle name="Comma 2 65" xfId="10816" hidden="1" xr:uid="{00000000-0005-0000-0000-0000432A0000}"/>
    <cellStyle name="Comma 2 65" xfId="11374" hidden="1" xr:uid="{00000000-0005-0000-0000-0000712C0000}"/>
    <cellStyle name="Comma 2 65" xfId="11670" hidden="1" xr:uid="{00000000-0005-0000-0000-0000992D0000}"/>
    <cellStyle name="Comma 2 65" xfId="11936" hidden="1" xr:uid="{00000000-0005-0000-0000-0000A32E0000}"/>
    <cellStyle name="Comma 2 65" xfId="12147" hidden="1" xr:uid="{00000000-0005-0000-0000-0000762F0000}"/>
    <cellStyle name="Comma 2 65" xfId="12572" hidden="1" xr:uid="{00000000-0005-0000-0000-00001F310000}"/>
    <cellStyle name="Comma 2 65" xfId="13130" hidden="1" xr:uid="{00000000-0005-0000-0000-00004D330000}"/>
    <cellStyle name="Comma 2 65" xfId="13426" hidden="1" xr:uid="{00000000-0005-0000-0000-000075340000}"/>
    <cellStyle name="Comma 2 65" xfId="13692" hidden="1" xr:uid="{00000000-0005-0000-0000-00007F350000}"/>
    <cellStyle name="Comma 2 65" xfId="13903" hidden="1" xr:uid="{00000000-0005-0000-0000-000052360000}"/>
    <cellStyle name="Comma 2 65" xfId="14328" hidden="1" xr:uid="{00000000-0005-0000-0000-0000FB370000}"/>
    <cellStyle name="Comma 2 65" xfId="14886" hidden="1" xr:uid="{00000000-0005-0000-0000-0000293A0000}"/>
    <cellStyle name="Comma 2 65" xfId="15182" hidden="1" xr:uid="{00000000-0005-0000-0000-0000513B0000}"/>
    <cellStyle name="Comma 2 65" xfId="15448" hidden="1" xr:uid="{00000000-0005-0000-0000-00005B3C0000}"/>
    <cellStyle name="Comma 2 65" xfId="15659" hidden="1" xr:uid="{00000000-0005-0000-0000-00002E3D0000}"/>
    <cellStyle name="Comma 2 65" xfId="16081" hidden="1" xr:uid="{00000000-0005-0000-0000-0000D43E0000}"/>
    <cellStyle name="Comma 2 65" xfId="16639" hidden="1" xr:uid="{00000000-0005-0000-0000-000002410000}"/>
    <cellStyle name="Comma 2 65" xfId="16935" hidden="1" xr:uid="{00000000-0005-0000-0000-00002A420000}"/>
    <cellStyle name="Comma 2 65" xfId="17201" hidden="1" xr:uid="{00000000-0005-0000-0000-000034430000}"/>
    <cellStyle name="Comma 2 65" xfId="17411" hidden="1" xr:uid="{00000000-0005-0000-0000-000006440000}"/>
    <cellStyle name="Comma 2 65" xfId="17831" hidden="1" xr:uid="{00000000-0005-0000-0000-0000AA450000}"/>
    <cellStyle name="Comma 2 65" xfId="18389" hidden="1" xr:uid="{00000000-0005-0000-0000-0000D8470000}"/>
    <cellStyle name="Comma 2 65" xfId="18685" hidden="1" xr:uid="{00000000-0005-0000-0000-000000490000}"/>
    <cellStyle name="Comma 2 65" xfId="18951" hidden="1" xr:uid="{00000000-0005-0000-0000-00000A4A0000}"/>
    <cellStyle name="Comma 2 65" xfId="19160" hidden="1" xr:uid="{00000000-0005-0000-0000-0000DB4A0000}"/>
    <cellStyle name="Comma 2 65" xfId="19576" hidden="1" xr:uid="{00000000-0005-0000-0000-00007B4C0000}"/>
    <cellStyle name="Comma 2 65" xfId="20133" hidden="1" xr:uid="{00000000-0005-0000-0000-0000A84E0000}"/>
    <cellStyle name="Comma 2 65" xfId="20429" hidden="1" xr:uid="{00000000-0005-0000-0000-0000D04F0000}"/>
    <cellStyle name="Comma 2 65" xfId="20695" hidden="1" xr:uid="{00000000-0005-0000-0000-0000DA500000}"/>
    <cellStyle name="Comma 2 65" xfId="20903" hidden="1" xr:uid="{00000000-0005-0000-0000-0000AA510000}"/>
    <cellStyle name="Comma 2 65" xfId="21314" hidden="1" xr:uid="{00000000-0005-0000-0000-000045530000}"/>
    <cellStyle name="Comma 2 65" xfId="21867" hidden="1" xr:uid="{00000000-0005-0000-0000-00006E550000}"/>
    <cellStyle name="Comma 2 65" xfId="22163" hidden="1" xr:uid="{00000000-0005-0000-0000-000096560000}"/>
    <cellStyle name="Comma 2 65" xfId="22429" hidden="1" xr:uid="{00000000-0005-0000-0000-0000A0570000}"/>
    <cellStyle name="Comma 2 65" xfId="22635" hidden="1" xr:uid="{00000000-0005-0000-0000-00006E580000}"/>
    <cellStyle name="Comma 2 65" xfId="23042" hidden="1" xr:uid="{00000000-0005-0000-0000-0000055A0000}"/>
    <cellStyle name="Comma 2 65" xfId="23591" hidden="1" xr:uid="{00000000-0005-0000-0000-00002A5C0000}"/>
    <cellStyle name="Comma 2 65" xfId="23887" hidden="1" xr:uid="{00000000-0005-0000-0000-0000525D0000}"/>
    <cellStyle name="Comma 2 65" xfId="24153" hidden="1" xr:uid="{00000000-0005-0000-0000-00005C5E0000}"/>
    <cellStyle name="Comma 2 65" xfId="24359" hidden="1" xr:uid="{00000000-0005-0000-0000-00002A5F0000}"/>
    <cellStyle name="Comma 2 65" xfId="24755" hidden="1" xr:uid="{00000000-0005-0000-0000-0000B6600000}"/>
    <cellStyle name="Comma 2 65" xfId="25298" hidden="1" xr:uid="{00000000-0005-0000-0000-0000D5620000}"/>
    <cellStyle name="Comma 2 65" xfId="25594" hidden="1" xr:uid="{00000000-0005-0000-0000-0000FD630000}"/>
    <cellStyle name="Comma 2 65" xfId="25860" hidden="1" xr:uid="{00000000-0005-0000-0000-000007650000}"/>
    <cellStyle name="Comma 2 65" xfId="26064" hidden="1" xr:uid="{00000000-0005-0000-0000-0000D3650000}"/>
    <cellStyle name="Comma 2 65" xfId="26452" hidden="1" xr:uid="{00000000-0005-0000-0000-000057670000}"/>
    <cellStyle name="Comma 2 65" xfId="26992" hidden="1" xr:uid="{00000000-0005-0000-0000-000073690000}"/>
    <cellStyle name="Comma 2 65" xfId="27288" hidden="1" xr:uid="{00000000-0005-0000-0000-00009B6A0000}"/>
    <cellStyle name="Comma 2 65" xfId="27554" hidden="1" xr:uid="{00000000-0005-0000-0000-0000A56B0000}"/>
    <cellStyle name="Comma 2 65" xfId="27756" hidden="1" xr:uid="{00000000-0005-0000-0000-00006F6C0000}"/>
    <cellStyle name="Comma 2 65" xfId="28127" hidden="1" xr:uid="{00000000-0005-0000-0000-0000E26D0000}"/>
    <cellStyle name="Comma 2 65" xfId="28653" hidden="1" xr:uid="{00000000-0005-0000-0000-0000F06F0000}"/>
    <cellStyle name="Comma 2 65" xfId="28949" hidden="1" xr:uid="{00000000-0005-0000-0000-000018710000}"/>
    <cellStyle name="Comma 2 65" xfId="29215" hidden="1" xr:uid="{00000000-0005-0000-0000-000022720000}"/>
    <cellStyle name="Comma 2 65" xfId="29414" hidden="1" xr:uid="{00000000-0005-0000-0000-0000E9720000}"/>
    <cellStyle name="Comma 2 65" xfId="29773" hidden="1" xr:uid="{00000000-0005-0000-0000-000050740000}"/>
    <cellStyle name="Comma 2 65" xfId="30288" hidden="1" xr:uid="{00000000-0005-0000-0000-000053760000}"/>
    <cellStyle name="Comma 2 65" xfId="30584" hidden="1" xr:uid="{00000000-0005-0000-0000-00007B770000}"/>
    <cellStyle name="Comma 2 65" xfId="30850" hidden="1" xr:uid="{00000000-0005-0000-0000-000085780000}"/>
    <cellStyle name="Comma 2 65" xfId="31343" hidden="1" xr:uid="{00000000-0005-0000-0000-0000727A0000}"/>
    <cellStyle name="Comma 2 65" xfId="31799" hidden="1" xr:uid="{00000000-0005-0000-0000-00003A7C0000}"/>
    <cellStyle name="Comma 2 65" xfId="32686" hidden="1" xr:uid="{7710F7B3-F83B-485F-BB88-4A613CF75025}"/>
    <cellStyle name="Comma 2 65" xfId="33321" hidden="1" xr:uid="{13DD86DF-1F65-467A-8007-0F71678C5735}"/>
    <cellStyle name="Comma 2 65" xfId="33871" hidden="1" xr:uid="{EE632172-BEE2-4966-B490-F97799B90BB6}"/>
    <cellStyle name="Comma 2 65" xfId="34167" hidden="1" xr:uid="{AFEBBE05-79E1-4D10-9A67-1A4E0BA7C525}"/>
    <cellStyle name="Comma 2 65" xfId="34433" hidden="1" xr:uid="{F9C9897A-9BE8-432B-8310-277AD2129C25}"/>
    <cellStyle name="Comma 2 65" xfId="36443" hidden="1" xr:uid="{30D0B340-DA98-4B88-89EF-727F3D76281B}"/>
    <cellStyle name="Comma 2 65" xfId="37104" hidden="1" xr:uid="{CA8AECB1-C5A7-4881-A275-514ED824637B}"/>
    <cellStyle name="Comma 2 65" xfId="37662" hidden="1" xr:uid="{2A3290B2-FF14-42A1-B734-77BA5BBF3104}"/>
    <cellStyle name="Comma 2 65" xfId="37958" hidden="1" xr:uid="{5259DC02-FD39-4A49-9EAD-8A8FA7C7AE3E}"/>
    <cellStyle name="Comma 2 65" xfId="38224" hidden="1" xr:uid="{A4FDEE16-7277-40D3-8866-9DA9D3684ABF}"/>
    <cellStyle name="Comma 2 65" xfId="38662" hidden="1" xr:uid="{5AC36D00-7986-4B7C-850C-8C3290EC03D0}"/>
    <cellStyle name="Comma 2 65" xfId="38898" hidden="1" xr:uid="{09E69DD9-CFAF-456F-8E5D-C28404B84752}"/>
    <cellStyle name="Comma 2 65" xfId="39323" hidden="1" xr:uid="{0F636DD1-DB95-4142-A876-7793583BB6D7}"/>
    <cellStyle name="Comma 2 65" xfId="39881" hidden="1" xr:uid="{C998F1E8-5C6F-4774-96DC-DEE4239250F6}"/>
    <cellStyle name="Comma 2 65" xfId="40177" hidden="1" xr:uid="{94277530-5180-46E3-9722-FBDBEDEF5A87}"/>
    <cellStyle name="Comma 2 65" xfId="40443" hidden="1" xr:uid="{D14696C3-0935-469B-BB73-916A2058902E}"/>
    <cellStyle name="Comma 2 65" xfId="40654" hidden="1" xr:uid="{526BCF09-50E4-4EF4-8609-003E859ED651}"/>
    <cellStyle name="Comma 2 65" xfId="41079" hidden="1" xr:uid="{ED9BFC3C-5ECE-4B42-B70B-83DB51FDDB84}"/>
    <cellStyle name="Comma 2 65" xfId="41637" hidden="1" xr:uid="{C7BA6D2B-17B4-4606-A2B8-FE44590E3E22}"/>
    <cellStyle name="Comma 2 65" xfId="41933" hidden="1" xr:uid="{0E3E7B99-03A8-45FA-B863-E69F71473FB1}"/>
    <cellStyle name="Comma 2 65" xfId="42199" hidden="1" xr:uid="{3B127204-1F9E-4198-B831-744E95325B3F}"/>
    <cellStyle name="Comma 2 65" xfId="42410" hidden="1" xr:uid="{D47D3A1D-296F-4053-B61F-99AFD69DD890}"/>
    <cellStyle name="Comma 2 65" xfId="42835" hidden="1" xr:uid="{A58D569C-7C79-426C-A0B3-3D6CDE91B039}"/>
    <cellStyle name="Comma 2 65" xfId="43393" hidden="1" xr:uid="{24DCC911-DAC1-4FC5-AC6F-3E16010E510B}"/>
    <cellStyle name="Comma 2 65" xfId="43689" hidden="1" xr:uid="{8E5E6B22-9E48-42D2-9AD6-F7493C571DD2}"/>
    <cellStyle name="Comma 2 65" xfId="43955" hidden="1" xr:uid="{20440F72-601E-4F3F-A042-2E47AD3C8EB8}"/>
    <cellStyle name="Comma 2 65" xfId="44166" hidden="1" xr:uid="{D8D91FC4-5AE5-4266-8D3F-D714D27F61EA}"/>
    <cellStyle name="Comma 2 65" xfId="44591" hidden="1" xr:uid="{FAA81A8D-842A-48CF-9971-A55F610F1148}"/>
    <cellStyle name="Comma 2 65" xfId="45149" hidden="1" xr:uid="{97916D5F-2C87-45CD-BA85-B6304B09490A}"/>
    <cellStyle name="Comma 2 65" xfId="45445" hidden="1" xr:uid="{128DDA21-6567-4089-8EE4-62B25477B16F}"/>
    <cellStyle name="Comma 2 65" xfId="45711" hidden="1" xr:uid="{4D7F3FB4-A5DC-4253-9C04-F9A77124B853}"/>
    <cellStyle name="Comma 2 65" xfId="45922" hidden="1" xr:uid="{3146AE74-7773-4B7F-95FA-ECB5B57A0B2A}"/>
    <cellStyle name="Comma 2 65" xfId="46347" hidden="1" xr:uid="{CA11A25C-6469-4BFB-982F-314C67C85C28}"/>
    <cellStyle name="Comma 2 65" xfId="46905" hidden="1" xr:uid="{77F6C516-232D-49C9-9902-19677FFE381E}"/>
    <cellStyle name="Comma 2 65" xfId="47201" hidden="1" xr:uid="{5E013B11-EA7E-4875-A081-ECE1E59D2F18}"/>
    <cellStyle name="Comma 2 65" xfId="47467" hidden="1" xr:uid="{5E80E92C-01D4-4DDD-B295-9A80CE8AF3B8}"/>
    <cellStyle name="Comma 2 65" xfId="47678" hidden="1" xr:uid="{4691E7F3-9E5F-4E01-B1D4-68B5EA06C6BC}"/>
    <cellStyle name="Comma 2 65" xfId="48100" hidden="1" xr:uid="{DBEDAEB0-8087-4B61-B724-3D46E66C35F1}"/>
    <cellStyle name="Comma 2 65" xfId="48658" hidden="1" xr:uid="{A5A93EEE-45AA-426E-AA5D-DA972BA264C4}"/>
    <cellStyle name="Comma 2 65" xfId="48954" hidden="1" xr:uid="{9D62A918-DA49-447B-8413-A169C0AE4D03}"/>
    <cellStyle name="Comma 2 65" xfId="49220" hidden="1" xr:uid="{BCA31B2F-39E2-4AAA-B488-0FE31D74A04A}"/>
    <cellStyle name="Comma 2 65" xfId="49430" hidden="1" xr:uid="{881EE0E5-1F0D-4087-8EC5-0D5207D05396}"/>
    <cellStyle name="Comma 2 65" xfId="49850" hidden="1" xr:uid="{2F68D1C9-A866-4C1E-9458-11645D80B0BD}"/>
    <cellStyle name="Comma 2 65" xfId="50408" hidden="1" xr:uid="{3A01367D-702A-4F89-A0BC-B6CC0951B309}"/>
    <cellStyle name="Comma 2 65" xfId="50704" hidden="1" xr:uid="{5D259ADC-C58A-4246-B280-98A807230720}"/>
    <cellStyle name="Comma 2 65" xfId="50970" hidden="1" xr:uid="{E3D977F3-BF75-4C20-A2EC-260F7590FECA}"/>
    <cellStyle name="Comma 2 65" xfId="51179" hidden="1" xr:uid="{011006A1-AFF1-4D09-B94B-BBEDE1CB7745}"/>
    <cellStyle name="Comma 2 65" xfId="51595" hidden="1" xr:uid="{2B1B12F9-81DB-419E-A78F-B1065AA188ED}"/>
    <cellStyle name="Comma 2 65" xfId="52152" hidden="1" xr:uid="{37641F80-B7D0-41B4-A0CE-5306A23F1827}"/>
    <cellStyle name="Comma 2 65" xfId="52448" hidden="1" xr:uid="{0462B620-E43B-4208-BB28-D7A62F8031A4}"/>
    <cellStyle name="Comma 2 65" xfId="52714" hidden="1" xr:uid="{231ABCDF-7C94-4CC2-BB7E-9CCE8E12201C}"/>
    <cellStyle name="Comma 2 65" xfId="52922" hidden="1" xr:uid="{104A2BF2-229E-4F1F-B5E5-7A125273F6B1}"/>
    <cellStyle name="Comma 2 65" xfId="53333" hidden="1" xr:uid="{873134FB-1037-4D8D-9C15-0539E92BD385}"/>
    <cellStyle name="Comma 2 65" xfId="53886" hidden="1" xr:uid="{B5ABFAF3-DA6A-4536-BB8B-AB8089281A24}"/>
    <cellStyle name="Comma 2 65" xfId="54182" hidden="1" xr:uid="{0056F655-194A-4CFB-9F32-0FD11D8C3A4A}"/>
    <cellStyle name="Comma 2 65" xfId="54448" hidden="1" xr:uid="{D8335E0F-DFBD-493A-BEB7-80387BAC66B5}"/>
    <cellStyle name="Comma 2 65" xfId="54654" hidden="1" xr:uid="{E0277024-7DC0-42DD-96D5-57A92E8D7E3E}"/>
    <cellStyle name="Comma 2 65" xfId="55061" hidden="1" xr:uid="{3B64B2C0-D368-4D3E-A85D-24A1CFCBCADD}"/>
    <cellStyle name="Comma 2 65" xfId="55610" hidden="1" xr:uid="{AD8E19E6-9BD8-4D72-9EA9-6C330BCA796C}"/>
    <cellStyle name="Comma 2 65" xfId="55906" hidden="1" xr:uid="{6EF0D0D7-90AD-4E9A-A4AA-4C6582B4EA5D}"/>
    <cellStyle name="Comma 2 65" xfId="56172" hidden="1" xr:uid="{4E489140-D813-443B-B481-ACD26D38F459}"/>
    <cellStyle name="Comma 2 65" xfId="56378" hidden="1" xr:uid="{72790FD8-545B-409E-A4E3-EF114318C406}"/>
    <cellStyle name="Comma 2 65" xfId="56774" hidden="1" xr:uid="{44885C87-7E59-4C16-9615-ED200AE85890}"/>
    <cellStyle name="Comma 2 65" xfId="57317" hidden="1" xr:uid="{A166304C-4342-4DA6-9F55-4132AC1BF40B}"/>
    <cellStyle name="Comma 2 65" xfId="57613" hidden="1" xr:uid="{3D8D77DB-7CDE-4E5B-BC4D-D1D5D01FA20A}"/>
    <cellStyle name="Comma 2 65" xfId="57879" hidden="1" xr:uid="{9C1B5936-B2E7-42BD-84EF-F4412DE8D153}"/>
    <cellStyle name="Comma 2 65" xfId="58083" hidden="1" xr:uid="{B80B9E9F-D5F3-4152-891A-C357BE486757}"/>
    <cellStyle name="Comma 2 65" xfId="58471" hidden="1" xr:uid="{B2797888-6359-4309-8D6D-439499D045B2}"/>
    <cellStyle name="Comma 2 65" xfId="59011" hidden="1" xr:uid="{C0B60FF8-588F-4C58-BE4D-3C0089C60FC5}"/>
    <cellStyle name="Comma 2 65" xfId="59307" hidden="1" xr:uid="{83E5820A-DF9A-402B-A777-22AFA13F1A63}"/>
    <cellStyle name="Comma 2 65" xfId="59573" hidden="1" xr:uid="{67B559C6-BE1E-4369-A34B-D000122AE73F}"/>
    <cellStyle name="Comma 2 65" xfId="59775" hidden="1" xr:uid="{224FDED4-5CFF-4806-BCCE-800957A812F6}"/>
    <cellStyle name="Comma 2 65" xfId="60146" hidden="1" xr:uid="{6A8C396B-702F-4439-811D-56CB5FF871DD}"/>
    <cellStyle name="Comma 2 65" xfId="60672" hidden="1" xr:uid="{51A0895F-48B9-4678-9C2C-C39221EEAEC3}"/>
    <cellStyle name="Comma 2 65" xfId="60968" hidden="1" xr:uid="{AEFF7738-0ABE-495F-B63A-00AD8E194E9C}"/>
    <cellStyle name="Comma 2 65" xfId="61234" hidden="1" xr:uid="{79A2E2F4-0F7A-41A7-847E-3172FAE9822C}"/>
    <cellStyle name="Comma 2 65" xfId="61433" hidden="1" xr:uid="{61718E31-F07C-42FB-8E9E-E7E45C83E431}"/>
    <cellStyle name="Comma 2 65" xfId="61792" hidden="1" xr:uid="{DE38767A-CDC8-416C-B2BB-8332250260CE}"/>
    <cellStyle name="Comma 2 65" xfId="62307" hidden="1" xr:uid="{B7B88ABA-86B1-472B-BFEA-327CF9E5984C}"/>
    <cellStyle name="Comma 2 65" xfId="62603" hidden="1" xr:uid="{11C0CD82-A9BA-425C-A078-ED26F69D97BF}"/>
    <cellStyle name="Comma 2 65" xfId="62869" hidden="1" xr:uid="{AFC31747-8AEB-491E-AAED-2A66D0B50F28}"/>
    <cellStyle name="Comma 2 65" xfId="63362" hidden="1" xr:uid="{66BEF3B3-5777-4408-98C0-AFEA2B091F6C}"/>
    <cellStyle name="Comma 2 65" xfId="63818" hidden="1" xr:uid="{39D88B09-3184-43F5-B986-11F55F857871}"/>
    <cellStyle name="Comma 2 66" xfId="637" hidden="1" xr:uid="{00000000-0005-0000-0000-000080020000}"/>
    <cellStyle name="Comma 2 66" xfId="1292" hidden="1" xr:uid="{00000000-0005-0000-0000-00000F050000}"/>
    <cellStyle name="Comma 2 66" xfId="1845" hidden="1" xr:uid="{00000000-0005-0000-0000-000038070000}"/>
    <cellStyle name="Comma 2 66" xfId="2140" hidden="1" xr:uid="{00000000-0005-0000-0000-00005F080000}"/>
    <cellStyle name="Comma 2 66" xfId="2406" hidden="1" xr:uid="{00000000-0005-0000-0000-000069090000}"/>
    <cellStyle name="Comma 2 66" xfId="4428" hidden="1" xr:uid="{00000000-0005-0000-0000-00004F110000}"/>
    <cellStyle name="Comma 2 66" xfId="5089" hidden="1" xr:uid="{00000000-0005-0000-0000-0000E4130000}"/>
    <cellStyle name="Comma 2 66" xfId="5647" hidden="1" xr:uid="{00000000-0005-0000-0000-000012160000}"/>
    <cellStyle name="Comma 2 66" xfId="5942" hidden="1" xr:uid="{00000000-0005-0000-0000-000039170000}"/>
    <cellStyle name="Comma 2 66" xfId="6208" hidden="1" xr:uid="{00000000-0005-0000-0000-000043180000}"/>
    <cellStyle name="Comma 2 66" xfId="6647" hidden="1" xr:uid="{00000000-0005-0000-0000-0000FA190000}"/>
    <cellStyle name="Comma 2 66" xfId="6869" hidden="1" xr:uid="{00000000-0005-0000-0000-0000D81A0000}"/>
    <cellStyle name="Comma 2 66" xfId="6956" hidden="1" xr:uid="{00000000-0005-0000-0000-00002F1B0000}"/>
    <cellStyle name="Comma 2 66" xfId="7308" hidden="1" xr:uid="{00000000-0005-0000-0000-00008F1C0000}"/>
    <cellStyle name="Comma 2 66" xfId="7866" hidden="1" xr:uid="{00000000-0005-0000-0000-0000BD1E0000}"/>
    <cellStyle name="Comma 2 66" xfId="8161" hidden="1" xr:uid="{00000000-0005-0000-0000-0000E41F0000}"/>
    <cellStyle name="Comma 2 66" xfId="8427" hidden="1" xr:uid="{00000000-0005-0000-0000-0000EE200000}"/>
    <cellStyle name="Comma 2 66" xfId="8712" hidden="1" xr:uid="{00000000-0005-0000-0000-00000B220000}"/>
    <cellStyle name="Comma 2 66" xfId="9064" hidden="1" xr:uid="{00000000-0005-0000-0000-00006B230000}"/>
    <cellStyle name="Comma 2 66" xfId="9622" hidden="1" xr:uid="{00000000-0005-0000-0000-000099250000}"/>
    <cellStyle name="Comma 2 66" xfId="9917" hidden="1" xr:uid="{00000000-0005-0000-0000-0000C0260000}"/>
    <cellStyle name="Comma 2 66" xfId="10183" hidden="1" xr:uid="{00000000-0005-0000-0000-0000CA270000}"/>
    <cellStyle name="Comma 2 66" xfId="10468" hidden="1" xr:uid="{00000000-0005-0000-0000-0000E7280000}"/>
    <cellStyle name="Comma 2 66" xfId="10820" hidden="1" xr:uid="{00000000-0005-0000-0000-0000472A0000}"/>
    <cellStyle name="Comma 2 66" xfId="11378" hidden="1" xr:uid="{00000000-0005-0000-0000-0000752C0000}"/>
    <cellStyle name="Comma 2 66" xfId="11673" hidden="1" xr:uid="{00000000-0005-0000-0000-00009C2D0000}"/>
    <cellStyle name="Comma 2 66" xfId="11939" hidden="1" xr:uid="{00000000-0005-0000-0000-0000A62E0000}"/>
    <cellStyle name="Comma 2 66" xfId="12224" hidden="1" xr:uid="{00000000-0005-0000-0000-0000C32F0000}"/>
    <cellStyle name="Comma 2 66" xfId="12576" hidden="1" xr:uid="{00000000-0005-0000-0000-000023310000}"/>
    <cellStyle name="Comma 2 66" xfId="13134" hidden="1" xr:uid="{00000000-0005-0000-0000-000051330000}"/>
    <cellStyle name="Comma 2 66" xfId="13429" hidden="1" xr:uid="{00000000-0005-0000-0000-000078340000}"/>
    <cellStyle name="Comma 2 66" xfId="13695" hidden="1" xr:uid="{00000000-0005-0000-0000-000082350000}"/>
    <cellStyle name="Comma 2 66" xfId="13980" hidden="1" xr:uid="{00000000-0005-0000-0000-00009F360000}"/>
    <cellStyle name="Comma 2 66" xfId="14332" hidden="1" xr:uid="{00000000-0005-0000-0000-0000FF370000}"/>
    <cellStyle name="Comma 2 66" xfId="14890" hidden="1" xr:uid="{00000000-0005-0000-0000-00002D3A0000}"/>
    <cellStyle name="Comma 2 66" xfId="15185" hidden="1" xr:uid="{00000000-0005-0000-0000-0000543B0000}"/>
    <cellStyle name="Comma 2 66" xfId="15451" hidden="1" xr:uid="{00000000-0005-0000-0000-00005E3C0000}"/>
    <cellStyle name="Comma 2 66" xfId="15736" hidden="1" xr:uid="{00000000-0005-0000-0000-00007B3D0000}"/>
    <cellStyle name="Comma 2 66" xfId="16085" hidden="1" xr:uid="{00000000-0005-0000-0000-0000D83E0000}"/>
    <cellStyle name="Comma 2 66" xfId="16643" hidden="1" xr:uid="{00000000-0005-0000-0000-000006410000}"/>
    <cellStyle name="Comma 2 66" xfId="16938" hidden="1" xr:uid="{00000000-0005-0000-0000-00002D420000}"/>
    <cellStyle name="Comma 2 66" xfId="17204" hidden="1" xr:uid="{00000000-0005-0000-0000-000037430000}"/>
    <cellStyle name="Comma 2 66" xfId="17488" hidden="1" xr:uid="{00000000-0005-0000-0000-000053440000}"/>
    <cellStyle name="Comma 2 66" xfId="17835" hidden="1" xr:uid="{00000000-0005-0000-0000-0000AE450000}"/>
    <cellStyle name="Comma 2 66" xfId="18393" hidden="1" xr:uid="{00000000-0005-0000-0000-0000DC470000}"/>
    <cellStyle name="Comma 2 66" xfId="18688" hidden="1" xr:uid="{00000000-0005-0000-0000-000003490000}"/>
    <cellStyle name="Comma 2 66" xfId="18954" hidden="1" xr:uid="{00000000-0005-0000-0000-00000D4A0000}"/>
    <cellStyle name="Comma 2 66" xfId="19237" hidden="1" xr:uid="{00000000-0005-0000-0000-0000284B0000}"/>
    <cellStyle name="Comma 2 66" xfId="19580" hidden="1" xr:uid="{00000000-0005-0000-0000-00007F4C0000}"/>
    <cellStyle name="Comma 2 66" xfId="20137" hidden="1" xr:uid="{00000000-0005-0000-0000-0000AC4E0000}"/>
    <cellStyle name="Comma 2 66" xfId="20432" hidden="1" xr:uid="{00000000-0005-0000-0000-0000D34F0000}"/>
    <cellStyle name="Comma 2 66" xfId="20698" hidden="1" xr:uid="{00000000-0005-0000-0000-0000DD500000}"/>
    <cellStyle name="Comma 2 66" xfId="20979" hidden="1" xr:uid="{00000000-0005-0000-0000-0000F6510000}"/>
    <cellStyle name="Comma 2 66" xfId="21318" hidden="1" xr:uid="{00000000-0005-0000-0000-000049530000}"/>
    <cellStyle name="Comma 2 66" xfId="21871" hidden="1" xr:uid="{00000000-0005-0000-0000-000072550000}"/>
    <cellStyle name="Comma 2 66" xfId="22166" hidden="1" xr:uid="{00000000-0005-0000-0000-000099560000}"/>
    <cellStyle name="Comma 2 66" xfId="22432" hidden="1" xr:uid="{00000000-0005-0000-0000-0000A3570000}"/>
    <cellStyle name="Comma 2 66" xfId="22709" hidden="1" xr:uid="{00000000-0005-0000-0000-0000B8580000}"/>
    <cellStyle name="Comma 2 66" xfId="23046" hidden="1" xr:uid="{00000000-0005-0000-0000-0000095A0000}"/>
    <cellStyle name="Comma 2 66" xfId="23595" hidden="1" xr:uid="{00000000-0005-0000-0000-00002E5C0000}"/>
    <cellStyle name="Comma 2 66" xfId="23890" hidden="1" xr:uid="{00000000-0005-0000-0000-0000555D0000}"/>
    <cellStyle name="Comma 2 66" xfId="24156" hidden="1" xr:uid="{00000000-0005-0000-0000-00005F5E0000}"/>
    <cellStyle name="Comma 2 66" xfId="24432" hidden="1" xr:uid="{00000000-0005-0000-0000-0000735F0000}"/>
    <cellStyle name="Comma 2 66" xfId="24759" hidden="1" xr:uid="{00000000-0005-0000-0000-0000BA600000}"/>
    <cellStyle name="Comma 2 66" xfId="25302" hidden="1" xr:uid="{00000000-0005-0000-0000-0000D9620000}"/>
    <cellStyle name="Comma 2 66" xfId="25597" hidden="1" xr:uid="{00000000-0005-0000-0000-000000640000}"/>
    <cellStyle name="Comma 2 66" xfId="25863" hidden="1" xr:uid="{00000000-0005-0000-0000-00000A650000}"/>
    <cellStyle name="Comma 2 66" xfId="26134" hidden="1" xr:uid="{00000000-0005-0000-0000-000019660000}"/>
    <cellStyle name="Comma 2 66" xfId="26456" hidden="1" xr:uid="{00000000-0005-0000-0000-00005B670000}"/>
    <cellStyle name="Comma 2 66" xfId="26996" hidden="1" xr:uid="{00000000-0005-0000-0000-000077690000}"/>
    <cellStyle name="Comma 2 66" xfId="27291" hidden="1" xr:uid="{00000000-0005-0000-0000-00009E6A0000}"/>
    <cellStyle name="Comma 2 66" xfId="27557" hidden="1" xr:uid="{00000000-0005-0000-0000-0000A86B0000}"/>
    <cellStyle name="Comma 2 66" xfId="27817" hidden="1" xr:uid="{00000000-0005-0000-0000-0000AC6C0000}"/>
    <cellStyle name="Comma 2 66" xfId="28131" hidden="1" xr:uid="{00000000-0005-0000-0000-0000E66D0000}"/>
    <cellStyle name="Comma 2 66" xfId="28657" hidden="1" xr:uid="{00000000-0005-0000-0000-0000F46F0000}"/>
    <cellStyle name="Comma 2 66" xfId="28952" hidden="1" xr:uid="{00000000-0005-0000-0000-00001B710000}"/>
    <cellStyle name="Comma 2 66" xfId="29218" hidden="1" xr:uid="{00000000-0005-0000-0000-000025720000}"/>
    <cellStyle name="Comma 2 66" xfId="29777" hidden="1" xr:uid="{00000000-0005-0000-0000-000054740000}"/>
    <cellStyle name="Comma 2 66" xfId="30292" hidden="1" xr:uid="{00000000-0005-0000-0000-000057760000}"/>
    <cellStyle name="Comma 2 66" xfId="30587" hidden="1" xr:uid="{00000000-0005-0000-0000-00007E770000}"/>
    <cellStyle name="Comma 2 66" xfId="30853" hidden="1" xr:uid="{00000000-0005-0000-0000-000088780000}"/>
    <cellStyle name="Comma 2 66" xfId="31347" hidden="1" xr:uid="{00000000-0005-0000-0000-0000767A0000}"/>
    <cellStyle name="Comma 2 66" xfId="31803" hidden="1" xr:uid="{00000000-0005-0000-0000-00003E7C0000}"/>
    <cellStyle name="Comma 2 66" xfId="32690" hidden="1" xr:uid="{11CC2748-8D1A-4538-BC12-3747E924C0CF}"/>
    <cellStyle name="Comma 2 66" xfId="33325" hidden="1" xr:uid="{0D61FB42-2819-4162-9DBB-DE001CF9B1B2}"/>
    <cellStyle name="Comma 2 66" xfId="33875" hidden="1" xr:uid="{43E4DDC5-FAD2-4CA7-A69F-DA8E82D04D87}"/>
    <cellStyle name="Comma 2 66" xfId="34170" hidden="1" xr:uid="{B5912294-0F72-4DD1-A10F-B57457C92A7C}"/>
    <cellStyle name="Comma 2 66" xfId="34436" hidden="1" xr:uid="{F0EDBEEF-F201-4F31-AF10-DC395BA80B1F}"/>
    <cellStyle name="Comma 2 66" xfId="36447" hidden="1" xr:uid="{066F93E3-3613-45AB-A03A-A34BB4162B5B}"/>
    <cellStyle name="Comma 2 66" xfId="37108" hidden="1" xr:uid="{DAAA345C-0F60-47CA-909D-8B838E08A698}"/>
    <cellStyle name="Comma 2 66" xfId="37666" hidden="1" xr:uid="{05010B7D-74F2-433C-9B1D-A181E2A05DFF}"/>
    <cellStyle name="Comma 2 66" xfId="37961" hidden="1" xr:uid="{B0510E6A-92C0-451C-984C-9AB7753E48D6}"/>
    <cellStyle name="Comma 2 66" xfId="38227" hidden="1" xr:uid="{A696CEE6-4948-4597-897A-ACA5E592FE1F}"/>
    <cellStyle name="Comma 2 66" xfId="38666" hidden="1" xr:uid="{1E6A02CD-AEC0-481A-AEEC-1273A640CBA5}"/>
    <cellStyle name="Comma 2 66" xfId="38888" hidden="1" xr:uid="{A0B4F449-BE41-4A26-A0F9-5E67D565B6B2}"/>
    <cellStyle name="Comma 2 66" xfId="38975" hidden="1" xr:uid="{C6BE147B-329B-4D33-A9AC-F34B8A91DDD9}"/>
    <cellStyle name="Comma 2 66" xfId="39327" hidden="1" xr:uid="{4CE50755-9801-4615-904F-D18187F5FE82}"/>
    <cellStyle name="Comma 2 66" xfId="39885" hidden="1" xr:uid="{5C47917C-558E-4963-ADDE-F41B91ECE637}"/>
    <cellStyle name="Comma 2 66" xfId="40180" hidden="1" xr:uid="{91614D18-0EEC-45C0-9182-BFE240D346AA}"/>
    <cellStyle name="Comma 2 66" xfId="40446" hidden="1" xr:uid="{0E53C2EB-D27F-41FF-AFD1-E9CB03586BE9}"/>
    <cellStyle name="Comma 2 66" xfId="40731" hidden="1" xr:uid="{8ED72D8F-FE9C-4822-8820-93B7C7D15C7C}"/>
    <cellStyle name="Comma 2 66" xfId="41083" hidden="1" xr:uid="{AADF147C-2D1B-4918-A34B-0FC7C05A49C5}"/>
    <cellStyle name="Comma 2 66" xfId="41641" hidden="1" xr:uid="{77999FE6-2257-4DD7-A705-5BE0FCA1E54B}"/>
    <cellStyle name="Comma 2 66" xfId="41936" hidden="1" xr:uid="{93B45051-3D56-4198-A420-A518DD8F93A1}"/>
    <cellStyle name="Comma 2 66" xfId="42202" hidden="1" xr:uid="{5FDD9598-3C9A-4D24-9CC5-5279C403A141}"/>
    <cellStyle name="Comma 2 66" xfId="42487" hidden="1" xr:uid="{19A4C5EB-F146-4600-924E-7CC00835F04C}"/>
    <cellStyle name="Comma 2 66" xfId="42839" hidden="1" xr:uid="{693DE38F-F45B-4FE3-B029-B7D50CB5CB7C}"/>
    <cellStyle name="Comma 2 66" xfId="43397" hidden="1" xr:uid="{CDCB8CC4-F4C0-45EB-BFB0-24315E341616}"/>
    <cellStyle name="Comma 2 66" xfId="43692" hidden="1" xr:uid="{FC3EC077-99B0-460E-BDA8-A6582C93E971}"/>
    <cellStyle name="Comma 2 66" xfId="43958" hidden="1" xr:uid="{3391512D-D3C2-4F7B-B387-AC82B199E5E2}"/>
    <cellStyle name="Comma 2 66" xfId="44243" hidden="1" xr:uid="{B8D445E1-65AF-4050-83BB-ADA72885D1FB}"/>
    <cellStyle name="Comma 2 66" xfId="44595" hidden="1" xr:uid="{1CC695AF-14DD-446F-9178-8A87750083A7}"/>
    <cellStyle name="Comma 2 66" xfId="45153" hidden="1" xr:uid="{2AEB02EC-46E4-40AA-ADE0-D82691A66A1A}"/>
    <cellStyle name="Comma 2 66" xfId="45448" hidden="1" xr:uid="{76F8281B-BB9E-4296-8568-4D74D99212BA}"/>
    <cellStyle name="Comma 2 66" xfId="45714" hidden="1" xr:uid="{9DB3DD6B-878F-44F9-9363-0BD7B178A3BA}"/>
    <cellStyle name="Comma 2 66" xfId="45999" hidden="1" xr:uid="{08D35B98-9BBC-42F4-BB49-06660B89C5D0}"/>
    <cellStyle name="Comma 2 66" xfId="46351" hidden="1" xr:uid="{44D6714D-E9B5-4B27-BBE8-BF70184ED564}"/>
    <cellStyle name="Comma 2 66" xfId="46909" hidden="1" xr:uid="{D97D376C-71DA-49CC-92B2-2AA577F5FEE3}"/>
    <cellStyle name="Comma 2 66" xfId="47204" hidden="1" xr:uid="{A2BD36FF-13D6-46EF-A0EF-705BE19B6F48}"/>
    <cellStyle name="Comma 2 66" xfId="47470" hidden="1" xr:uid="{14FFC023-C9A0-4E32-B21F-8EB45B8FE3DF}"/>
    <cellStyle name="Comma 2 66" xfId="47755" hidden="1" xr:uid="{D0529E1E-DEAD-481D-A7DF-F0822CA58EAD}"/>
    <cellStyle name="Comma 2 66" xfId="48104" hidden="1" xr:uid="{E36924B7-4361-49AF-A75B-868BA0B1B7F4}"/>
    <cellStyle name="Comma 2 66" xfId="48662" hidden="1" xr:uid="{D59AB082-A66A-400F-98FF-BE645009FE1F}"/>
    <cellStyle name="Comma 2 66" xfId="48957" hidden="1" xr:uid="{E15CA9CC-9E64-4637-8746-48F65B4F7DAB}"/>
    <cellStyle name="Comma 2 66" xfId="49223" hidden="1" xr:uid="{0B3D7E97-C01B-40C0-9C87-FB3DA0B9A65F}"/>
    <cellStyle name="Comma 2 66" xfId="49507" hidden="1" xr:uid="{3FE6168D-E60C-4D74-AB01-4B2D0F7C1EF4}"/>
    <cellStyle name="Comma 2 66" xfId="49854" hidden="1" xr:uid="{82ECF000-2BA9-4DAF-9191-6F35464037C4}"/>
    <cellStyle name="Comma 2 66" xfId="50412" hidden="1" xr:uid="{9D8E099E-A3BB-4D5B-9E73-2817CC194308}"/>
    <cellStyle name="Comma 2 66" xfId="50707" hidden="1" xr:uid="{F0A94279-A717-41B5-A6E5-DAC5EA45C264}"/>
    <cellStyle name="Comma 2 66" xfId="50973" hidden="1" xr:uid="{F226DBA0-C40B-43FC-B82C-510F34689364}"/>
    <cellStyle name="Comma 2 66" xfId="51256" hidden="1" xr:uid="{4F88555A-1CFC-43E3-AB3C-29DCD58899B1}"/>
    <cellStyle name="Comma 2 66" xfId="51599" hidden="1" xr:uid="{37EA598C-E7A0-4554-8D07-65ADD3A67E07}"/>
    <cellStyle name="Comma 2 66" xfId="52156" hidden="1" xr:uid="{87BA44C0-69D5-4BBC-8EA9-704255257304}"/>
    <cellStyle name="Comma 2 66" xfId="52451" hidden="1" xr:uid="{E465A47E-0864-4C6E-81DE-11ED05F41530}"/>
    <cellStyle name="Comma 2 66" xfId="52717" hidden="1" xr:uid="{B69B01F9-DAFE-4A39-9801-D67FAD4A9C2A}"/>
    <cellStyle name="Comma 2 66" xfId="52998" hidden="1" xr:uid="{253FB7C3-B180-4DA8-AF8E-16662C58191C}"/>
    <cellStyle name="Comma 2 66" xfId="53337" hidden="1" xr:uid="{08829979-2515-4A29-9FE5-47D248B446F5}"/>
    <cellStyle name="Comma 2 66" xfId="53890" hidden="1" xr:uid="{F45C624C-6877-42EB-898A-15F3E6B55544}"/>
    <cellStyle name="Comma 2 66" xfId="54185" hidden="1" xr:uid="{6C4DF6AD-A7CB-4341-A01F-3EF758B85489}"/>
    <cellStyle name="Comma 2 66" xfId="54451" hidden="1" xr:uid="{717EABFE-790F-487B-BECB-00D4CBD322B8}"/>
    <cellStyle name="Comma 2 66" xfId="54728" hidden="1" xr:uid="{C6B0848C-8882-4949-AD34-BDB4A7C25EC5}"/>
    <cellStyle name="Comma 2 66" xfId="55065" hidden="1" xr:uid="{74D3091D-1CDB-42EB-8737-E48D725DD35A}"/>
    <cellStyle name="Comma 2 66" xfId="55614" hidden="1" xr:uid="{869C14EA-ADC5-4A64-9323-146CC69938B5}"/>
    <cellStyle name="Comma 2 66" xfId="55909" hidden="1" xr:uid="{EEF0DE28-A7D9-4249-A7C0-148DF4A8FD8D}"/>
    <cellStyle name="Comma 2 66" xfId="56175" hidden="1" xr:uid="{01775ABB-9285-48EE-8DE8-B28D191F6367}"/>
    <cellStyle name="Comma 2 66" xfId="56451" hidden="1" xr:uid="{AFE0E834-4C65-4D65-928E-B54E9C1CCE56}"/>
    <cellStyle name="Comma 2 66" xfId="56778" hidden="1" xr:uid="{9D5F4C4A-3FC0-480A-888B-C4364BC16446}"/>
    <cellStyle name="Comma 2 66" xfId="57321" hidden="1" xr:uid="{7B729D28-9312-47A4-9496-6E6A5505E4C6}"/>
    <cellStyle name="Comma 2 66" xfId="57616" hidden="1" xr:uid="{F811DDAD-9CC9-4922-A548-B675E026EF9B}"/>
    <cellStyle name="Comma 2 66" xfId="57882" hidden="1" xr:uid="{74D2561A-72DF-4F83-B059-61C8F13DE7AE}"/>
    <cellStyle name="Comma 2 66" xfId="58153" hidden="1" xr:uid="{716D826D-EB01-44AE-8B73-8CF8DA395C4E}"/>
    <cellStyle name="Comma 2 66" xfId="58475" hidden="1" xr:uid="{985FD80E-A067-4967-A46C-6DB700819389}"/>
    <cellStyle name="Comma 2 66" xfId="59015" hidden="1" xr:uid="{27C55FA0-B4E0-489F-87D4-B9A6DADF2DAA}"/>
    <cellStyle name="Comma 2 66" xfId="59310" hidden="1" xr:uid="{3870EC7B-89F8-4DBB-AC9C-845AC739FF33}"/>
    <cellStyle name="Comma 2 66" xfId="59576" hidden="1" xr:uid="{0A228CA2-325E-4A97-A163-24BEAB9B6477}"/>
    <cellStyle name="Comma 2 66" xfId="59836" hidden="1" xr:uid="{39D6BF6B-2CF9-4726-A5CD-6A02CFD59D12}"/>
    <cellStyle name="Comma 2 66" xfId="60150" hidden="1" xr:uid="{9B806866-BD42-46FE-ADAA-66F9C6AC8D67}"/>
    <cellStyle name="Comma 2 66" xfId="60676" hidden="1" xr:uid="{1EC15D83-1959-4932-890B-275DA0F4E07B}"/>
    <cellStyle name="Comma 2 66" xfId="60971" hidden="1" xr:uid="{16F250B5-C190-497D-9B03-65A5D55E6265}"/>
    <cellStyle name="Comma 2 66" xfId="61237" hidden="1" xr:uid="{B6CEFDF9-872B-4549-8789-2FCC7D2054B8}"/>
    <cellStyle name="Comma 2 66" xfId="61796" hidden="1" xr:uid="{A52014E4-E0BB-41AB-908E-D6EC36E45596}"/>
    <cellStyle name="Comma 2 66" xfId="62311" hidden="1" xr:uid="{701A0475-BF8A-4982-B892-9AE4BF2EF868}"/>
    <cellStyle name="Comma 2 66" xfId="62606" hidden="1" xr:uid="{268AC089-4E69-406A-AC97-946465624B8B}"/>
    <cellStyle name="Comma 2 66" xfId="62872" hidden="1" xr:uid="{64FDA09F-9697-46ED-BAAC-826EA1C819D2}"/>
    <cellStyle name="Comma 2 66" xfId="63366" hidden="1" xr:uid="{586C7FA4-6A1C-4F94-917B-91DB7D646C67}"/>
    <cellStyle name="Comma 2 66" xfId="63822" hidden="1" xr:uid="{BDD00E09-F74F-4ABE-A5E2-16690B7BD991}"/>
    <cellStyle name="Comma 2 67" xfId="641" hidden="1" xr:uid="{00000000-0005-0000-0000-000084020000}"/>
    <cellStyle name="Comma 2 67" xfId="1296" hidden="1" xr:uid="{00000000-0005-0000-0000-000013050000}"/>
    <cellStyle name="Comma 2 67" xfId="1849" hidden="1" xr:uid="{00000000-0005-0000-0000-00003C070000}"/>
    <cellStyle name="Comma 2 67" xfId="2144" hidden="1" xr:uid="{00000000-0005-0000-0000-000063080000}"/>
    <cellStyle name="Comma 2 67" xfId="2408" hidden="1" xr:uid="{00000000-0005-0000-0000-00006B090000}"/>
    <cellStyle name="Comma 2 67" xfId="4029" hidden="1" xr:uid="{00000000-0005-0000-0000-0000C00F0000}"/>
    <cellStyle name="Comma 2 67" xfId="4066" hidden="1" xr:uid="{00000000-0005-0000-0000-0000E50F0000}"/>
    <cellStyle name="Comma 2 67" xfId="4082" hidden="1" xr:uid="{00000000-0005-0000-0000-0000F50F0000}"/>
    <cellStyle name="Comma 2 67" xfId="4161" hidden="1" xr:uid="{00000000-0005-0000-0000-000044100000}"/>
    <cellStyle name="Comma 2 67" xfId="4432" hidden="1" xr:uid="{00000000-0005-0000-0000-000053110000}"/>
    <cellStyle name="Comma 2 67" xfId="4734" hidden="1" xr:uid="{00000000-0005-0000-0000-000081120000}"/>
    <cellStyle name="Comma 2 67" xfId="5093" hidden="1" xr:uid="{00000000-0005-0000-0000-0000E8130000}"/>
    <cellStyle name="Comma 2 67" xfId="5651" hidden="1" xr:uid="{00000000-0005-0000-0000-000016160000}"/>
    <cellStyle name="Comma 2 67" xfId="5946" hidden="1" xr:uid="{00000000-0005-0000-0000-00003D170000}"/>
    <cellStyle name="Comma 2 67" xfId="6210" hidden="1" xr:uid="{00000000-0005-0000-0000-000045180000}"/>
    <cellStyle name="Comma 2 67" xfId="6651" hidden="1" xr:uid="{00000000-0005-0000-0000-0000FE190000}"/>
    <cellStyle name="Comma 2 67" xfId="6861" hidden="1" xr:uid="{00000000-0005-0000-0000-0000D01A0000}"/>
    <cellStyle name="Comma 2 67" xfId="6953" hidden="1" xr:uid="{00000000-0005-0000-0000-00002C1B0000}"/>
    <cellStyle name="Comma 2 67" xfId="7312" hidden="1" xr:uid="{00000000-0005-0000-0000-0000931C0000}"/>
    <cellStyle name="Comma 2 67" xfId="7870" hidden="1" xr:uid="{00000000-0005-0000-0000-0000C11E0000}"/>
    <cellStyle name="Comma 2 67" xfId="8165" hidden="1" xr:uid="{00000000-0005-0000-0000-0000E81F0000}"/>
    <cellStyle name="Comma 2 67" xfId="8429" hidden="1" xr:uid="{00000000-0005-0000-0000-0000F0200000}"/>
    <cellStyle name="Comma 2 67" xfId="8709" hidden="1" xr:uid="{00000000-0005-0000-0000-000008220000}"/>
    <cellStyle name="Comma 2 67" xfId="9068" hidden="1" xr:uid="{00000000-0005-0000-0000-00006F230000}"/>
    <cellStyle name="Comma 2 67" xfId="9626" hidden="1" xr:uid="{00000000-0005-0000-0000-00009D250000}"/>
    <cellStyle name="Comma 2 67" xfId="9921" hidden="1" xr:uid="{00000000-0005-0000-0000-0000C4260000}"/>
    <cellStyle name="Comma 2 67" xfId="10185" hidden="1" xr:uid="{00000000-0005-0000-0000-0000CC270000}"/>
    <cellStyle name="Comma 2 67" xfId="10465" hidden="1" xr:uid="{00000000-0005-0000-0000-0000E4280000}"/>
    <cellStyle name="Comma 2 67" xfId="10824" hidden="1" xr:uid="{00000000-0005-0000-0000-00004B2A0000}"/>
    <cellStyle name="Comma 2 67" xfId="11382" hidden="1" xr:uid="{00000000-0005-0000-0000-0000792C0000}"/>
    <cellStyle name="Comma 2 67" xfId="11677" hidden="1" xr:uid="{00000000-0005-0000-0000-0000A02D0000}"/>
    <cellStyle name="Comma 2 67" xfId="11941" hidden="1" xr:uid="{00000000-0005-0000-0000-0000A82E0000}"/>
    <cellStyle name="Comma 2 67" xfId="12221" hidden="1" xr:uid="{00000000-0005-0000-0000-0000C02F0000}"/>
    <cellStyle name="Comma 2 67" xfId="12580" hidden="1" xr:uid="{00000000-0005-0000-0000-000027310000}"/>
    <cellStyle name="Comma 2 67" xfId="13138" hidden="1" xr:uid="{00000000-0005-0000-0000-000055330000}"/>
    <cellStyle name="Comma 2 67" xfId="13433" hidden="1" xr:uid="{00000000-0005-0000-0000-00007C340000}"/>
    <cellStyle name="Comma 2 67" xfId="13697" hidden="1" xr:uid="{00000000-0005-0000-0000-000084350000}"/>
    <cellStyle name="Comma 2 67" xfId="13977" hidden="1" xr:uid="{00000000-0005-0000-0000-00009C360000}"/>
    <cellStyle name="Comma 2 67" xfId="14336" hidden="1" xr:uid="{00000000-0005-0000-0000-000003380000}"/>
    <cellStyle name="Comma 2 67" xfId="14894" hidden="1" xr:uid="{00000000-0005-0000-0000-0000313A0000}"/>
    <cellStyle name="Comma 2 67" xfId="15189" hidden="1" xr:uid="{00000000-0005-0000-0000-0000583B0000}"/>
    <cellStyle name="Comma 2 67" xfId="15453" hidden="1" xr:uid="{00000000-0005-0000-0000-0000603C0000}"/>
    <cellStyle name="Comma 2 67" xfId="15733" hidden="1" xr:uid="{00000000-0005-0000-0000-0000783D0000}"/>
    <cellStyle name="Comma 2 67" xfId="16089" hidden="1" xr:uid="{00000000-0005-0000-0000-0000DC3E0000}"/>
    <cellStyle name="Comma 2 67" xfId="16647" hidden="1" xr:uid="{00000000-0005-0000-0000-00000A410000}"/>
    <cellStyle name="Comma 2 67" xfId="16942" hidden="1" xr:uid="{00000000-0005-0000-0000-000031420000}"/>
    <cellStyle name="Comma 2 67" xfId="17206" hidden="1" xr:uid="{00000000-0005-0000-0000-000039430000}"/>
    <cellStyle name="Comma 2 67" xfId="17485" hidden="1" xr:uid="{00000000-0005-0000-0000-000050440000}"/>
    <cellStyle name="Comma 2 67" xfId="17839" hidden="1" xr:uid="{00000000-0005-0000-0000-0000B2450000}"/>
    <cellStyle name="Comma 2 67" xfId="18397" hidden="1" xr:uid="{00000000-0005-0000-0000-0000E0470000}"/>
    <cellStyle name="Comma 2 67" xfId="18692" hidden="1" xr:uid="{00000000-0005-0000-0000-000007490000}"/>
    <cellStyle name="Comma 2 67" xfId="18956" hidden="1" xr:uid="{00000000-0005-0000-0000-00000F4A0000}"/>
    <cellStyle name="Comma 2 67" xfId="19234" hidden="1" xr:uid="{00000000-0005-0000-0000-0000254B0000}"/>
    <cellStyle name="Comma 2 67" xfId="19584" hidden="1" xr:uid="{00000000-0005-0000-0000-0000834C0000}"/>
    <cellStyle name="Comma 2 67" xfId="20141" hidden="1" xr:uid="{00000000-0005-0000-0000-0000B04E0000}"/>
    <cellStyle name="Comma 2 67" xfId="20436" hidden="1" xr:uid="{00000000-0005-0000-0000-0000D74F0000}"/>
    <cellStyle name="Comma 2 67" xfId="20700" hidden="1" xr:uid="{00000000-0005-0000-0000-0000DF500000}"/>
    <cellStyle name="Comma 2 67" xfId="21322" hidden="1" xr:uid="{00000000-0005-0000-0000-00004D530000}"/>
    <cellStyle name="Comma 2 67" xfId="21875" hidden="1" xr:uid="{00000000-0005-0000-0000-000076550000}"/>
    <cellStyle name="Comma 2 67" xfId="22170" hidden="1" xr:uid="{00000000-0005-0000-0000-00009D560000}"/>
    <cellStyle name="Comma 2 67" xfId="22434" hidden="1" xr:uid="{00000000-0005-0000-0000-0000A5570000}"/>
    <cellStyle name="Comma 2 67" xfId="23050" hidden="1" xr:uid="{00000000-0005-0000-0000-00000D5A0000}"/>
    <cellStyle name="Comma 2 67" xfId="23599" hidden="1" xr:uid="{00000000-0005-0000-0000-0000325C0000}"/>
    <cellStyle name="Comma 2 67" xfId="23894" hidden="1" xr:uid="{00000000-0005-0000-0000-0000595D0000}"/>
    <cellStyle name="Comma 2 67" xfId="24158" hidden="1" xr:uid="{00000000-0005-0000-0000-0000615E0000}"/>
    <cellStyle name="Comma 2 67" xfId="24763" hidden="1" xr:uid="{00000000-0005-0000-0000-0000BE600000}"/>
    <cellStyle name="Comma 2 67" xfId="25306" hidden="1" xr:uid="{00000000-0005-0000-0000-0000DD620000}"/>
    <cellStyle name="Comma 2 67" xfId="25601" hidden="1" xr:uid="{00000000-0005-0000-0000-000004640000}"/>
    <cellStyle name="Comma 2 67" xfId="25865" hidden="1" xr:uid="{00000000-0005-0000-0000-00000C650000}"/>
    <cellStyle name="Comma 2 67" xfId="26460" hidden="1" xr:uid="{00000000-0005-0000-0000-00005F670000}"/>
    <cellStyle name="Comma 2 67" xfId="27000" hidden="1" xr:uid="{00000000-0005-0000-0000-00007B690000}"/>
    <cellStyle name="Comma 2 67" xfId="27295" hidden="1" xr:uid="{00000000-0005-0000-0000-0000A26A0000}"/>
    <cellStyle name="Comma 2 67" xfId="27559" hidden="1" xr:uid="{00000000-0005-0000-0000-0000AA6B0000}"/>
    <cellStyle name="Comma 2 67" xfId="28135" hidden="1" xr:uid="{00000000-0005-0000-0000-0000EA6D0000}"/>
    <cellStyle name="Comma 2 67" xfId="28661" hidden="1" xr:uid="{00000000-0005-0000-0000-0000F86F0000}"/>
    <cellStyle name="Comma 2 67" xfId="28956" hidden="1" xr:uid="{00000000-0005-0000-0000-00001F710000}"/>
    <cellStyle name="Comma 2 67" xfId="29220" hidden="1" xr:uid="{00000000-0005-0000-0000-000027720000}"/>
    <cellStyle name="Comma 2 67" xfId="29781" hidden="1" xr:uid="{00000000-0005-0000-0000-000058740000}"/>
    <cellStyle name="Comma 2 67" xfId="30296" hidden="1" xr:uid="{00000000-0005-0000-0000-00005B760000}"/>
    <cellStyle name="Comma 2 67" xfId="30591" hidden="1" xr:uid="{00000000-0005-0000-0000-000082770000}"/>
    <cellStyle name="Comma 2 67" xfId="30855" hidden="1" xr:uid="{00000000-0005-0000-0000-00008A780000}"/>
    <cellStyle name="Comma 2 67" xfId="31351" hidden="1" xr:uid="{00000000-0005-0000-0000-00007A7A0000}"/>
    <cellStyle name="Comma 2 67" xfId="31807" hidden="1" xr:uid="{00000000-0005-0000-0000-0000427C0000}"/>
    <cellStyle name="Comma 2 67" xfId="32694" hidden="1" xr:uid="{54164649-EAEF-44EB-AAEE-7A1D18F28D09}"/>
    <cellStyle name="Comma 2 67" xfId="33329" hidden="1" xr:uid="{2423DECF-08D4-4DF0-B053-1A17F9F0B2C1}"/>
    <cellStyle name="Comma 2 67" xfId="33879" hidden="1" xr:uid="{BDBF4D04-4FF4-4DD6-89D4-B795B169CEFB}"/>
    <cellStyle name="Comma 2 67" xfId="34174" hidden="1" xr:uid="{8BE3D381-3B25-4B40-8B49-026D029750B5}"/>
    <cellStyle name="Comma 2 67" xfId="34438" hidden="1" xr:uid="{C37D6529-E57B-43E1-A47E-65FF894D41A9}"/>
    <cellStyle name="Comma 2 67" xfId="36048" hidden="1" xr:uid="{788DFC79-0FD0-4468-A534-C4C00AD8A723}"/>
    <cellStyle name="Comma 2 67" xfId="36085" hidden="1" xr:uid="{3BCD9304-55CE-47DD-A3D8-CD4DA87AB9FC}"/>
    <cellStyle name="Comma 2 67" xfId="36101" hidden="1" xr:uid="{9434D30A-6A3F-4472-A25F-A6417840FAE1}"/>
    <cellStyle name="Comma 2 67" xfId="36180" hidden="1" xr:uid="{096879AA-C48E-489E-9BDE-27DB000DA1BE}"/>
    <cellStyle name="Comma 2 67" xfId="36451" hidden="1" xr:uid="{9D68D3E7-D9A4-4B8C-AFB2-D725126C7653}"/>
    <cellStyle name="Comma 2 67" xfId="36753" hidden="1" xr:uid="{CF0E4B2B-CD6D-43E4-83C7-15716F91B4AE}"/>
    <cellStyle name="Comma 2 67" xfId="37112" hidden="1" xr:uid="{682116A1-2FBF-4906-9C0C-8BBE5548AC69}"/>
    <cellStyle name="Comma 2 67" xfId="37670" hidden="1" xr:uid="{6262A695-E6A5-489A-865F-F85CF94C7062}"/>
    <cellStyle name="Comma 2 67" xfId="37965" hidden="1" xr:uid="{5F9E9FFA-0033-472D-9B84-61ADA40D507B}"/>
    <cellStyle name="Comma 2 67" xfId="38229" hidden="1" xr:uid="{406AAA46-0566-4985-8E77-809E08AF59A1}"/>
    <cellStyle name="Comma 2 67" xfId="38670" hidden="1" xr:uid="{4B24B6DC-22EB-4EDD-B875-5B142DF8432F}"/>
    <cellStyle name="Comma 2 67" xfId="38880" hidden="1" xr:uid="{0469885F-48CB-4441-907C-1D8240614717}"/>
    <cellStyle name="Comma 2 67" xfId="38972" hidden="1" xr:uid="{5089DD35-15ED-4A44-B5A5-06CA06EB663E}"/>
    <cellStyle name="Comma 2 67" xfId="39331" hidden="1" xr:uid="{88D5D0B2-1E92-4613-9E5E-8A92391B0CC6}"/>
    <cellStyle name="Comma 2 67" xfId="39889" hidden="1" xr:uid="{43B42855-B7D9-4FDF-A101-7059013E78E0}"/>
    <cellStyle name="Comma 2 67" xfId="40184" hidden="1" xr:uid="{8EF84535-54CB-42E2-922C-D24B584D679D}"/>
    <cellStyle name="Comma 2 67" xfId="40448" hidden="1" xr:uid="{F6E42B28-980A-44CB-B512-595AD0F4DD98}"/>
    <cellStyle name="Comma 2 67" xfId="40728" hidden="1" xr:uid="{D2CAB54D-7ABE-4C2D-8B50-8B8474EE93F1}"/>
    <cellStyle name="Comma 2 67" xfId="41087" hidden="1" xr:uid="{A7D58546-9AFC-4FC5-8E6F-65441C413276}"/>
    <cellStyle name="Comma 2 67" xfId="41645" hidden="1" xr:uid="{B525CC8B-FBE8-4400-B1AA-32A21A1BD071}"/>
    <cellStyle name="Comma 2 67" xfId="41940" hidden="1" xr:uid="{3FB6C966-1D4F-4161-87E5-744E23F6CAC7}"/>
    <cellStyle name="Comma 2 67" xfId="42204" hidden="1" xr:uid="{7054A031-D7F2-49F5-8658-019D9178D9D4}"/>
    <cellStyle name="Comma 2 67" xfId="42484" hidden="1" xr:uid="{0644D438-87B3-4241-9E40-C9F47F63E0B1}"/>
    <cellStyle name="Comma 2 67" xfId="42843" hidden="1" xr:uid="{23E17387-9C21-4467-A22F-D07FCC919F95}"/>
    <cellStyle name="Comma 2 67" xfId="43401" hidden="1" xr:uid="{D1106C78-C530-4935-AB31-433248B5EC5B}"/>
    <cellStyle name="Comma 2 67" xfId="43696" hidden="1" xr:uid="{AA709EF5-5691-4029-BC1C-F7BBC20F13F4}"/>
    <cellStyle name="Comma 2 67" xfId="43960" hidden="1" xr:uid="{969F8948-AA2C-4892-A146-33475564E23D}"/>
    <cellStyle name="Comma 2 67" xfId="44240" hidden="1" xr:uid="{1BFB3CA9-FC4E-459C-B557-6BBF680BEFDB}"/>
    <cellStyle name="Comma 2 67" xfId="44599" hidden="1" xr:uid="{1FBBF2D4-6A53-4363-83BE-C6ED7CBB8A94}"/>
    <cellStyle name="Comma 2 67" xfId="45157" hidden="1" xr:uid="{8A7CD37C-627C-481C-B62D-17D35646B336}"/>
    <cellStyle name="Comma 2 67" xfId="45452" hidden="1" xr:uid="{55E6E8EB-4DB5-4710-98B5-45B5E617FBF8}"/>
    <cellStyle name="Comma 2 67" xfId="45716" hidden="1" xr:uid="{4FEBAA7D-8EC3-4E40-BB12-8ADE68160ED2}"/>
    <cellStyle name="Comma 2 67" xfId="45996" hidden="1" xr:uid="{D57FDAB2-D4F3-4D27-9F8A-22BF1414C2E7}"/>
    <cellStyle name="Comma 2 67" xfId="46355" hidden="1" xr:uid="{A83C9D96-A682-4FD0-B623-3C6FF7498569}"/>
    <cellStyle name="Comma 2 67" xfId="46913" hidden="1" xr:uid="{AAA70662-148A-442B-9443-84E30D375EB9}"/>
    <cellStyle name="Comma 2 67" xfId="47208" hidden="1" xr:uid="{7E8088E4-8753-4919-9474-24DD44A0975B}"/>
    <cellStyle name="Comma 2 67" xfId="47472" hidden="1" xr:uid="{0C42F649-2DB5-4869-B787-972099895F9A}"/>
    <cellStyle name="Comma 2 67" xfId="47752" hidden="1" xr:uid="{273C2613-C3E5-4C20-8B40-2EA397E04A4E}"/>
    <cellStyle name="Comma 2 67" xfId="48108" hidden="1" xr:uid="{DF2AB425-B1F0-4AD7-AE9B-CBDA8504A228}"/>
    <cellStyle name="Comma 2 67" xfId="48666" hidden="1" xr:uid="{8E3B2A93-4256-4CEA-A630-9A045A022A4D}"/>
    <cellStyle name="Comma 2 67" xfId="48961" hidden="1" xr:uid="{3E345160-FD7E-401F-8F8D-5CDB62548A71}"/>
    <cellStyle name="Comma 2 67" xfId="49225" hidden="1" xr:uid="{9591C9C0-6BA9-4A46-A9AE-42553CFE6A1E}"/>
    <cellStyle name="Comma 2 67" xfId="49504" hidden="1" xr:uid="{75D48CED-6E5C-4F63-844B-D8E223368481}"/>
    <cellStyle name="Comma 2 67" xfId="49858" hidden="1" xr:uid="{9B5FD785-3A9D-4815-9605-7570D6148A0C}"/>
    <cellStyle name="Comma 2 67" xfId="50416" hidden="1" xr:uid="{12F483CA-D90D-44FD-92C3-D82A8EA50A87}"/>
    <cellStyle name="Comma 2 67" xfId="50711" hidden="1" xr:uid="{D4558007-FE81-4F7D-9A34-F01BA41922C8}"/>
    <cellStyle name="Comma 2 67" xfId="50975" hidden="1" xr:uid="{11EA7156-1556-4F64-AC2A-8A41378DDC5D}"/>
    <cellStyle name="Comma 2 67" xfId="51253" hidden="1" xr:uid="{E129F1FE-F0BB-4275-A07B-19B225F8ED2F}"/>
    <cellStyle name="Comma 2 67" xfId="51603" hidden="1" xr:uid="{20C865B8-99F9-48F3-A4F8-65BCDCD5C623}"/>
    <cellStyle name="Comma 2 67" xfId="52160" hidden="1" xr:uid="{133F2921-0674-49C2-9874-8145950FD0B6}"/>
    <cellStyle name="Comma 2 67" xfId="52455" hidden="1" xr:uid="{09FD2AD1-9B19-4783-8E62-07AB6611A705}"/>
    <cellStyle name="Comma 2 67" xfId="52719" hidden="1" xr:uid="{EAB5E806-9115-4106-B2FE-6E0424E46BE1}"/>
    <cellStyle name="Comma 2 67" xfId="53341" hidden="1" xr:uid="{6CBA7804-53CC-4EDC-9098-14EAADF8C73B}"/>
    <cellStyle name="Comma 2 67" xfId="53894" hidden="1" xr:uid="{8DCAE398-CBD1-4723-B5A5-B76B2917FCC8}"/>
    <cellStyle name="Comma 2 67" xfId="54189" hidden="1" xr:uid="{4F81D4DA-3E90-4049-A5AC-0F86B0B168D4}"/>
    <cellStyle name="Comma 2 67" xfId="54453" hidden="1" xr:uid="{E62AEFFB-1C6F-4205-AD9F-85420A354B64}"/>
    <cellStyle name="Comma 2 67" xfId="55069" hidden="1" xr:uid="{A681BE45-470D-465E-971D-ECAF1F254B90}"/>
    <cellStyle name="Comma 2 67" xfId="55618" hidden="1" xr:uid="{87C97303-2B79-439B-8128-A2FC5040130E}"/>
    <cellStyle name="Comma 2 67" xfId="55913" hidden="1" xr:uid="{1EBEFE54-6C6D-49EF-B235-2D77DEC6BB98}"/>
    <cellStyle name="Comma 2 67" xfId="56177" hidden="1" xr:uid="{3ACA2198-8C53-460C-BAED-3BC47FD083BF}"/>
    <cellStyle name="Comma 2 67" xfId="56782" hidden="1" xr:uid="{A1AE07FF-5526-407C-9F0B-56BB6FB8FBCD}"/>
    <cellStyle name="Comma 2 67" xfId="57325" hidden="1" xr:uid="{EBEC4E15-7096-433C-AF43-5AAE839F0473}"/>
    <cellStyle name="Comma 2 67" xfId="57620" hidden="1" xr:uid="{4C380C5A-24FF-4DC4-BB00-A8B0C35154AC}"/>
    <cellStyle name="Comma 2 67" xfId="57884" hidden="1" xr:uid="{879FEA9F-E69E-4AF7-9EAF-9332503BF7F8}"/>
    <cellStyle name="Comma 2 67" xfId="58479" hidden="1" xr:uid="{18B5975E-71A5-4150-A666-78939ED05175}"/>
    <cellStyle name="Comma 2 67" xfId="59019" hidden="1" xr:uid="{5415381C-E251-4AA6-83C7-69F8EDFF9062}"/>
    <cellStyle name="Comma 2 67" xfId="59314" hidden="1" xr:uid="{AFF81A20-0BA8-432F-90C0-052E00B61C50}"/>
    <cellStyle name="Comma 2 67" xfId="59578" hidden="1" xr:uid="{24AF28F5-8D2E-4B45-A3C6-048AF692CE6B}"/>
    <cellStyle name="Comma 2 67" xfId="60154" hidden="1" xr:uid="{23828D00-651C-4813-B465-B7BDAED67B2C}"/>
    <cellStyle name="Comma 2 67" xfId="60680" hidden="1" xr:uid="{C0733314-F4B8-41B2-803F-77A3112E9E32}"/>
    <cellStyle name="Comma 2 67" xfId="60975" hidden="1" xr:uid="{9C3B811D-D492-4C1D-BE59-7F09927E630A}"/>
    <cellStyle name="Comma 2 67" xfId="61239" hidden="1" xr:uid="{772FBA2C-CA78-4156-BCED-A22C3B0F6BDE}"/>
    <cellStyle name="Comma 2 67" xfId="61800" hidden="1" xr:uid="{D26EB237-B985-4201-BB5A-46604C41A3E9}"/>
    <cellStyle name="Comma 2 67" xfId="62315" hidden="1" xr:uid="{4DAC7554-F2CE-4344-B189-C69A474AFF74}"/>
    <cellStyle name="Comma 2 67" xfId="62610" hidden="1" xr:uid="{BB17DEBB-79AC-4ADB-B1F7-9A4B14A650C7}"/>
    <cellStyle name="Comma 2 67" xfId="62874" hidden="1" xr:uid="{148EBF0E-F4D1-4993-BC09-CD9B65836473}"/>
    <cellStyle name="Comma 2 67" xfId="63370" hidden="1" xr:uid="{A699822C-9FA3-4AF2-B193-0754A822575A}"/>
    <cellStyle name="Comma 2 67" xfId="63826" hidden="1" xr:uid="{D69543BB-2065-418A-80A6-B018D4A65249}"/>
    <cellStyle name="Comma 2 68" xfId="644" hidden="1" xr:uid="{00000000-0005-0000-0000-000087020000}"/>
    <cellStyle name="Comma 2 68" xfId="1299" hidden="1" xr:uid="{00000000-0005-0000-0000-000016050000}"/>
    <cellStyle name="Comma 2 68" xfId="1852" hidden="1" xr:uid="{00000000-0005-0000-0000-00003F070000}"/>
    <cellStyle name="Comma 2 68" xfId="2146" hidden="1" xr:uid="{00000000-0005-0000-0000-000065080000}"/>
    <cellStyle name="Comma 2 68" xfId="2410" hidden="1" xr:uid="{00000000-0005-0000-0000-00006D090000}"/>
    <cellStyle name="Comma 2 68" xfId="4027" hidden="1" xr:uid="{00000000-0005-0000-0000-0000BE0F0000}"/>
    <cellStyle name="Comma 2 68" xfId="4133" hidden="1" xr:uid="{00000000-0005-0000-0000-000028100000}"/>
    <cellStyle name="Comma 2 68" xfId="4144" hidden="1" xr:uid="{00000000-0005-0000-0000-000033100000}"/>
    <cellStyle name="Comma 2 68" xfId="4435" hidden="1" xr:uid="{00000000-0005-0000-0000-000056110000}"/>
    <cellStyle name="Comma 2 68" xfId="5096" hidden="1" xr:uid="{00000000-0005-0000-0000-0000EB130000}"/>
    <cellStyle name="Comma 2 68" xfId="5654" hidden="1" xr:uid="{00000000-0005-0000-0000-000019160000}"/>
    <cellStyle name="Comma 2 68" xfId="5948" hidden="1" xr:uid="{00000000-0005-0000-0000-00003F170000}"/>
    <cellStyle name="Comma 2 68" xfId="6212" hidden="1" xr:uid="{00000000-0005-0000-0000-000047180000}"/>
    <cellStyle name="Comma 2 68" xfId="6654" hidden="1" xr:uid="{00000000-0005-0000-0000-0000011A0000}"/>
    <cellStyle name="Comma 2 68" xfId="6849" hidden="1" xr:uid="{00000000-0005-0000-0000-0000C41A0000}"/>
    <cellStyle name="Comma 2 68" xfId="7315" hidden="1" xr:uid="{00000000-0005-0000-0000-0000961C0000}"/>
    <cellStyle name="Comma 2 68" xfId="7624" hidden="1" xr:uid="{00000000-0005-0000-0000-0000CB1D0000}"/>
    <cellStyle name="Comma 2 68" xfId="7873" hidden="1" xr:uid="{00000000-0005-0000-0000-0000C41E0000}"/>
    <cellStyle name="Comma 2 68" xfId="8167" hidden="1" xr:uid="{00000000-0005-0000-0000-0000EA1F0000}"/>
    <cellStyle name="Comma 2 68" xfId="8431" hidden="1" xr:uid="{00000000-0005-0000-0000-0000F2200000}"/>
    <cellStyle name="Comma 2 68" xfId="9071" hidden="1" xr:uid="{00000000-0005-0000-0000-000072230000}"/>
    <cellStyle name="Comma 2 68" xfId="9380" hidden="1" xr:uid="{00000000-0005-0000-0000-0000A7240000}"/>
    <cellStyle name="Comma 2 68" xfId="9629" hidden="1" xr:uid="{00000000-0005-0000-0000-0000A0250000}"/>
    <cellStyle name="Comma 2 68" xfId="9923" hidden="1" xr:uid="{00000000-0005-0000-0000-0000C6260000}"/>
    <cellStyle name="Comma 2 68" xfId="10187" hidden="1" xr:uid="{00000000-0005-0000-0000-0000CE270000}"/>
    <cellStyle name="Comma 2 68" xfId="10827" hidden="1" xr:uid="{00000000-0005-0000-0000-00004E2A0000}"/>
    <cellStyle name="Comma 2 68" xfId="11136" hidden="1" xr:uid="{00000000-0005-0000-0000-0000832B0000}"/>
    <cellStyle name="Comma 2 68" xfId="11385" hidden="1" xr:uid="{00000000-0005-0000-0000-00007C2C0000}"/>
    <cellStyle name="Comma 2 68" xfId="11679" hidden="1" xr:uid="{00000000-0005-0000-0000-0000A22D0000}"/>
    <cellStyle name="Comma 2 68" xfId="11943" hidden="1" xr:uid="{00000000-0005-0000-0000-0000AA2E0000}"/>
    <cellStyle name="Comma 2 68" xfId="12583" hidden="1" xr:uid="{00000000-0005-0000-0000-00002A310000}"/>
    <cellStyle name="Comma 2 68" xfId="12892" hidden="1" xr:uid="{00000000-0005-0000-0000-00005F320000}"/>
    <cellStyle name="Comma 2 68" xfId="13141" hidden="1" xr:uid="{00000000-0005-0000-0000-000058330000}"/>
    <cellStyle name="Comma 2 68" xfId="13435" hidden="1" xr:uid="{00000000-0005-0000-0000-00007E340000}"/>
    <cellStyle name="Comma 2 68" xfId="13699" hidden="1" xr:uid="{00000000-0005-0000-0000-000086350000}"/>
    <cellStyle name="Comma 2 68" xfId="14339" hidden="1" xr:uid="{00000000-0005-0000-0000-000006380000}"/>
    <cellStyle name="Comma 2 68" xfId="14648" hidden="1" xr:uid="{00000000-0005-0000-0000-00003B390000}"/>
    <cellStyle name="Comma 2 68" xfId="14897" hidden="1" xr:uid="{00000000-0005-0000-0000-0000343A0000}"/>
    <cellStyle name="Comma 2 68" xfId="15191" hidden="1" xr:uid="{00000000-0005-0000-0000-00005A3B0000}"/>
    <cellStyle name="Comma 2 68" xfId="15455" hidden="1" xr:uid="{00000000-0005-0000-0000-0000623C0000}"/>
    <cellStyle name="Comma 2 68" xfId="16092" hidden="1" xr:uid="{00000000-0005-0000-0000-0000DF3E0000}"/>
    <cellStyle name="Comma 2 68" xfId="16401" hidden="1" xr:uid="{00000000-0005-0000-0000-000014400000}"/>
    <cellStyle name="Comma 2 68" xfId="16650" hidden="1" xr:uid="{00000000-0005-0000-0000-00000D410000}"/>
    <cellStyle name="Comma 2 68" xfId="16944" hidden="1" xr:uid="{00000000-0005-0000-0000-000033420000}"/>
    <cellStyle name="Comma 2 68" xfId="17208" hidden="1" xr:uid="{00000000-0005-0000-0000-00003B430000}"/>
    <cellStyle name="Comma 2 68" xfId="17842" hidden="1" xr:uid="{00000000-0005-0000-0000-0000B5450000}"/>
    <cellStyle name="Comma 2 68" xfId="18151" hidden="1" xr:uid="{00000000-0005-0000-0000-0000EA460000}"/>
    <cellStyle name="Comma 2 68" xfId="18400" hidden="1" xr:uid="{00000000-0005-0000-0000-0000E3470000}"/>
    <cellStyle name="Comma 2 68" xfId="18694" hidden="1" xr:uid="{00000000-0005-0000-0000-000009490000}"/>
    <cellStyle name="Comma 2 68" xfId="18958" hidden="1" xr:uid="{00000000-0005-0000-0000-0000114A0000}"/>
    <cellStyle name="Comma 2 68" xfId="19587" hidden="1" xr:uid="{00000000-0005-0000-0000-0000864C0000}"/>
    <cellStyle name="Comma 2 68" xfId="19895" hidden="1" xr:uid="{00000000-0005-0000-0000-0000BA4D0000}"/>
    <cellStyle name="Comma 2 68" xfId="20144" hidden="1" xr:uid="{00000000-0005-0000-0000-0000B34E0000}"/>
    <cellStyle name="Comma 2 68" xfId="20438" hidden="1" xr:uid="{00000000-0005-0000-0000-0000D94F0000}"/>
    <cellStyle name="Comma 2 68" xfId="20702" hidden="1" xr:uid="{00000000-0005-0000-0000-0000E1500000}"/>
    <cellStyle name="Comma 2 68" xfId="21325" hidden="1" xr:uid="{00000000-0005-0000-0000-000050530000}"/>
    <cellStyle name="Comma 2 68" xfId="21629" hidden="1" xr:uid="{00000000-0005-0000-0000-000080540000}"/>
    <cellStyle name="Comma 2 68" xfId="21878" hidden="1" xr:uid="{00000000-0005-0000-0000-000079550000}"/>
    <cellStyle name="Comma 2 68" xfId="22172" hidden="1" xr:uid="{00000000-0005-0000-0000-00009F560000}"/>
    <cellStyle name="Comma 2 68" xfId="22436" hidden="1" xr:uid="{00000000-0005-0000-0000-0000A7570000}"/>
    <cellStyle name="Comma 2 68" xfId="23053" hidden="1" xr:uid="{00000000-0005-0000-0000-0000105A0000}"/>
    <cellStyle name="Comma 2 68" xfId="23353" hidden="1" xr:uid="{00000000-0005-0000-0000-00003C5B0000}"/>
    <cellStyle name="Comma 2 68" xfId="23602" hidden="1" xr:uid="{00000000-0005-0000-0000-0000355C0000}"/>
    <cellStyle name="Comma 2 68" xfId="23896" hidden="1" xr:uid="{00000000-0005-0000-0000-00005B5D0000}"/>
    <cellStyle name="Comma 2 68" xfId="24160" hidden="1" xr:uid="{00000000-0005-0000-0000-0000635E0000}"/>
    <cellStyle name="Comma 2 68" xfId="24766" hidden="1" xr:uid="{00000000-0005-0000-0000-0000C1600000}"/>
    <cellStyle name="Comma 2 68" xfId="25309" hidden="1" xr:uid="{00000000-0005-0000-0000-0000E0620000}"/>
    <cellStyle name="Comma 2 68" xfId="25603" hidden="1" xr:uid="{00000000-0005-0000-0000-000006640000}"/>
    <cellStyle name="Comma 2 68" xfId="25867" hidden="1" xr:uid="{00000000-0005-0000-0000-00000E650000}"/>
    <cellStyle name="Comma 2 68" xfId="26463" hidden="1" xr:uid="{00000000-0005-0000-0000-000062670000}"/>
    <cellStyle name="Comma 2 68" xfId="27003" hidden="1" xr:uid="{00000000-0005-0000-0000-00007E690000}"/>
    <cellStyle name="Comma 2 68" xfId="27297" hidden="1" xr:uid="{00000000-0005-0000-0000-0000A46A0000}"/>
    <cellStyle name="Comma 2 68" xfId="27561" hidden="1" xr:uid="{00000000-0005-0000-0000-0000AC6B0000}"/>
    <cellStyle name="Comma 2 68" xfId="28138" hidden="1" xr:uid="{00000000-0005-0000-0000-0000ED6D0000}"/>
    <cellStyle name="Comma 2 68" xfId="28664" hidden="1" xr:uid="{00000000-0005-0000-0000-0000FB6F0000}"/>
    <cellStyle name="Comma 2 68" xfId="28958" hidden="1" xr:uid="{00000000-0005-0000-0000-000021710000}"/>
    <cellStyle name="Comma 2 68" xfId="29222" hidden="1" xr:uid="{00000000-0005-0000-0000-000029720000}"/>
    <cellStyle name="Comma 2 68" xfId="29784" hidden="1" xr:uid="{00000000-0005-0000-0000-00005B740000}"/>
    <cellStyle name="Comma 2 68" xfId="30299" hidden="1" xr:uid="{00000000-0005-0000-0000-00005E760000}"/>
    <cellStyle name="Comma 2 68" xfId="30593" hidden="1" xr:uid="{00000000-0005-0000-0000-000084770000}"/>
    <cellStyle name="Comma 2 68" xfId="30857" hidden="1" xr:uid="{00000000-0005-0000-0000-00008C780000}"/>
    <cellStyle name="Comma 2 68" xfId="31354" hidden="1" xr:uid="{00000000-0005-0000-0000-00007D7A0000}"/>
    <cellStyle name="Comma 2 68" xfId="31810" hidden="1" xr:uid="{00000000-0005-0000-0000-0000457C0000}"/>
    <cellStyle name="Comma 2 68" xfId="32697" hidden="1" xr:uid="{D5611796-C3B4-47CA-9714-88375C33841F}"/>
    <cellStyle name="Comma 2 68" xfId="33332" hidden="1" xr:uid="{E673164C-CD51-4C76-8EF8-785C68E05D1D}"/>
    <cellStyle name="Comma 2 68" xfId="33882" hidden="1" xr:uid="{76448C91-91B1-4095-B9F4-02C2DFA2C1CA}"/>
    <cellStyle name="Comma 2 68" xfId="34176" hidden="1" xr:uid="{4DB7695B-2CFD-4D43-A444-4B337EFA8E44}"/>
    <cellStyle name="Comma 2 68" xfId="34440" hidden="1" xr:uid="{E124A38C-8925-47A3-A161-9CB8F28CE81B}"/>
    <cellStyle name="Comma 2 68" xfId="36046" hidden="1" xr:uid="{35CFF817-6DCE-46E0-980C-2791239DE6AA}"/>
    <cellStyle name="Comma 2 68" xfId="36152" hidden="1" xr:uid="{B31C165E-34A4-4E0D-9027-6CD368AAED28}"/>
    <cellStyle name="Comma 2 68" xfId="36163" hidden="1" xr:uid="{7BD5A419-A044-4BB3-800F-AA1D6CA3526D}"/>
    <cellStyle name="Comma 2 68" xfId="36454" hidden="1" xr:uid="{8284C6E5-0AD2-45FE-9FE6-BEB6D6192D3E}"/>
    <cellStyle name="Comma 2 68" xfId="37115" hidden="1" xr:uid="{48AEC4B2-8FB2-46F2-907E-E1D2A26FEBE3}"/>
    <cellStyle name="Comma 2 68" xfId="37673" hidden="1" xr:uid="{7B471FAB-ECC7-42EC-B07F-844503A2BA92}"/>
    <cellStyle name="Comma 2 68" xfId="37967" hidden="1" xr:uid="{F6AEC7EC-F903-45E7-8EE3-921666BB5E55}"/>
    <cellStyle name="Comma 2 68" xfId="38231" hidden="1" xr:uid="{81EA9FB5-B055-41AD-90E1-826D2FD89ACD}"/>
    <cellStyle name="Comma 2 68" xfId="38673" hidden="1" xr:uid="{4084DCCD-F414-4096-9CFE-8AC70AFBB8AE}"/>
    <cellStyle name="Comma 2 68" xfId="38868" hidden="1" xr:uid="{E9D1B2FC-5C47-45CB-9515-CFC21E79EFFC}"/>
    <cellStyle name="Comma 2 68" xfId="39334" hidden="1" xr:uid="{399C0405-C817-4BC6-9F4D-7CEF2BBCE622}"/>
    <cellStyle name="Comma 2 68" xfId="39643" hidden="1" xr:uid="{119245E2-46FB-46D0-8E63-8DDA3B35FE0A}"/>
    <cellStyle name="Comma 2 68" xfId="39892" hidden="1" xr:uid="{0A34984F-48ED-4B1C-9A80-A4A8E51F5592}"/>
    <cellStyle name="Comma 2 68" xfId="40186" hidden="1" xr:uid="{0D8A8125-46C6-4F88-972E-62D0B8A03C82}"/>
    <cellStyle name="Comma 2 68" xfId="40450" hidden="1" xr:uid="{28921BE1-9AC8-494E-86A2-F050866105B8}"/>
    <cellStyle name="Comma 2 68" xfId="41090" hidden="1" xr:uid="{6794BE26-0385-4F58-8106-5A1BA9D8F66E}"/>
    <cellStyle name="Comma 2 68" xfId="41399" hidden="1" xr:uid="{2796F988-78EC-4288-B72F-D273080AC31D}"/>
    <cellStyle name="Comma 2 68" xfId="41648" hidden="1" xr:uid="{D23D0E56-18AD-4CEB-8C23-7A7CAABFE228}"/>
    <cellStyle name="Comma 2 68" xfId="41942" hidden="1" xr:uid="{00063784-BD26-4B09-A385-351F198DFF0E}"/>
    <cellStyle name="Comma 2 68" xfId="42206" hidden="1" xr:uid="{C2FD5DCB-2273-4E9D-897E-D9849FFF648D}"/>
    <cellStyle name="Comma 2 68" xfId="42846" hidden="1" xr:uid="{3195D469-34C4-4F29-BA23-DD66B8D86738}"/>
    <cellStyle name="Comma 2 68" xfId="43155" hidden="1" xr:uid="{D39650AF-E8E9-423B-9000-B0831196831F}"/>
    <cellStyle name="Comma 2 68" xfId="43404" hidden="1" xr:uid="{BD97B164-0223-4422-B7B9-7E578723E02F}"/>
    <cellStyle name="Comma 2 68" xfId="43698" hidden="1" xr:uid="{FFFA2F55-AF66-404A-9F6E-6CEE8F2DAC41}"/>
    <cellStyle name="Comma 2 68" xfId="43962" hidden="1" xr:uid="{38CB7BF5-1F7E-406F-92E4-7C271BE503C8}"/>
    <cellStyle name="Comma 2 68" xfId="44602" hidden="1" xr:uid="{2BD85155-E613-427E-8F4C-C7F490C2322F}"/>
    <cellStyle name="Comma 2 68" xfId="44911" hidden="1" xr:uid="{D4CCC2D9-D2C1-4195-8C1B-3C892496D5CC}"/>
    <cellStyle name="Comma 2 68" xfId="45160" hidden="1" xr:uid="{DB50B034-2210-4D30-A42B-94DE71CA83A9}"/>
    <cellStyle name="Comma 2 68" xfId="45454" hidden="1" xr:uid="{B3AE672B-36F2-4E1B-ABD1-FBB4CC01B4B3}"/>
    <cellStyle name="Comma 2 68" xfId="45718" hidden="1" xr:uid="{3547E534-16D6-4704-A620-20AC42F03074}"/>
    <cellStyle name="Comma 2 68" xfId="46358" hidden="1" xr:uid="{CE02EF00-C6FB-4025-B5EE-63735FA95519}"/>
    <cellStyle name="Comma 2 68" xfId="46667" hidden="1" xr:uid="{6F28CF1E-ADE4-4500-B4EE-48E71E591976}"/>
    <cellStyle name="Comma 2 68" xfId="46916" hidden="1" xr:uid="{00D1E596-FAA5-4A05-AFBD-9A6E30381598}"/>
    <cellStyle name="Comma 2 68" xfId="47210" hidden="1" xr:uid="{3E364275-8EE7-4669-A1E1-2DCE40E11420}"/>
    <cellStyle name="Comma 2 68" xfId="47474" hidden="1" xr:uid="{D384FAF0-434B-4CB5-9628-B49BAD9F20B0}"/>
    <cellStyle name="Comma 2 68" xfId="48111" hidden="1" xr:uid="{4AE29550-5B92-4342-9011-C38FC5E19DB9}"/>
    <cellStyle name="Comma 2 68" xfId="48420" hidden="1" xr:uid="{14F07D93-A0BC-4B70-9ABE-7ED5DCCC5484}"/>
    <cellStyle name="Comma 2 68" xfId="48669" hidden="1" xr:uid="{385F5692-9C7B-4B11-BEAC-E68C671F02E8}"/>
    <cellStyle name="Comma 2 68" xfId="48963" hidden="1" xr:uid="{86150909-34A9-4A37-86EF-A5F4A3078A30}"/>
    <cellStyle name="Comma 2 68" xfId="49227" hidden="1" xr:uid="{7D0238B0-F050-466D-B897-5374E796319D}"/>
    <cellStyle name="Comma 2 68" xfId="49861" hidden="1" xr:uid="{1910C75B-34C6-414C-8E90-14786A024445}"/>
    <cellStyle name="Comma 2 68" xfId="50170" hidden="1" xr:uid="{994F546E-FF67-4A46-AC3F-6789654A295A}"/>
    <cellStyle name="Comma 2 68" xfId="50419" hidden="1" xr:uid="{37901287-AAA7-4527-ACDF-FB38F63A0A47}"/>
    <cellStyle name="Comma 2 68" xfId="50713" hidden="1" xr:uid="{19C16B46-EFB8-47E1-A130-5E8F14DC74BA}"/>
    <cellStyle name="Comma 2 68" xfId="50977" hidden="1" xr:uid="{04E865DA-3FCA-4AAF-9D19-2B63C4CD69B3}"/>
    <cellStyle name="Comma 2 68" xfId="51606" hidden="1" xr:uid="{33180498-559C-4B73-8454-DF727FCA90A0}"/>
    <cellStyle name="Comma 2 68" xfId="51914" hidden="1" xr:uid="{03AE9B71-6615-40DF-BA84-CFD6FC0DC5F7}"/>
    <cellStyle name="Comma 2 68" xfId="52163" hidden="1" xr:uid="{AAC14F5D-09DC-4748-AFC2-AE8F45481D0B}"/>
    <cellStyle name="Comma 2 68" xfId="52457" hidden="1" xr:uid="{71FC7F3F-EB7F-461C-AFD6-541D9491738A}"/>
    <cellStyle name="Comma 2 68" xfId="52721" hidden="1" xr:uid="{7FA3AD8F-B560-460C-94EA-C254F4FD1AC7}"/>
    <cellStyle name="Comma 2 68" xfId="53344" hidden="1" xr:uid="{FB5DAEF1-FF9E-4C3B-BBBB-08BA0F7E6BBD}"/>
    <cellStyle name="Comma 2 68" xfId="53648" hidden="1" xr:uid="{87E9D8F1-6489-4248-8F4E-9D93FF0679C2}"/>
    <cellStyle name="Comma 2 68" xfId="53897" hidden="1" xr:uid="{3EF92719-9D03-4FB9-9171-75AED93BD7B0}"/>
    <cellStyle name="Comma 2 68" xfId="54191" hidden="1" xr:uid="{11707B47-3C8E-4A32-998F-98A081F1150F}"/>
    <cellStyle name="Comma 2 68" xfId="54455" hidden="1" xr:uid="{82521636-4FBA-4839-A00A-2C2D3982C3B4}"/>
    <cellStyle name="Comma 2 68" xfId="55072" hidden="1" xr:uid="{C78AE8B3-A029-42B2-91EB-1AC6417DF6E9}"/>
    <cellStyle name="Comma 2 68" xfId="55372" hidden="1" xr:uid="{4DDFB1AE-C044-41FF-BF6D-1FC588871FFC}"/>
    <cellStyle name="Comma 2 68" xfId="55621" hidden="1" xr:uid="{AC8B0358-8BFA-4DA7-BD4F-E88B4492768D}"/>
    <cellStyle name="Comma 2 68" xfId="55915" hidden="1" xr:uid="{A08A41DD-96A0-464B-8FFE-11AA30815EF9}"/>
    <cellStyle name="Comma 2 68" xfId="56179" hidden="1" xr:uid="{6DA51D35-C6F6-4091-9063-A566FE9B4651}"/>
    <cellStyle name="Comma 2 68" xfId="56785" hidden="1" xr:uid="{20B15E21-99FE-4E00-9D25-EAA199D728EB}"/>
    <cellStyle name="Comma 2 68" xfId="57328" hidden="1" xr:uid="{1BE14E98-0B0B-4CFA-99AC-8FDEEACECF61}"/>
    <cellStyle name="Comma 2 68" xfId="57622" hidden="1" xr:uid="{34F626D4-9D79-4804-81E7-4E84BFD80C5F}"/>
    <cellStyle name="Comma 2 68" xfId="57886" hidden="1" xr:uid="{B83BA9F0-1D16-47B3-BDCD-A3A0CDA7DD6A}"/>
    <cellStyle name="Comma 2 68" xfId="58482" hidden="1" xr:uid="{51548966-2E8E-4F2C-83D8-DDD2D05E3362}"/>
    <cellStyle name="Comma 2 68" xfId="59022" hidden="1" xr:uid="{1999A3A8-B248-4210-9F37-4531D6A20DFE}"/>
    <cellStyle name="Comma 2 68" xfId="59316" hidden="1" xr:uid="{6D6881DB-B4BD-47B0-88FA-5040B537921C}"/>
    <cellStyle name="Comma 2 68" xfId="59580" hidden="1" xr:uid="{842D522C-3B9F-400B-B88D-EAFE32749369}"/>
    <cellStyle name="Comma 2 68" xfId="60157" hidden="1" xr:uid="{ADF599CE-BA6C-4EF7-A02F-C09C860E4CE8}"/>
    <cellStyle name="Comma 2 68" xfId="60683" hidden="1" xr:uid="{556AAA7E-7644-4F76-86E2-2BA77723C118}"/>
    <cellStyle name="Comma 2 68" xfId="60977" hidden="1" xr:uid="{BCECC465-2480-405E-83B5-082E11805194}"/>
    <cellStyle name="Comma 2 68" xfId="61241" hidden="1" xr:uid="{05CC9571-EB6B-4319-8BCB-F7AA1B1C7718}"/>
    <cellStyle name="Comma 2 68" xfId="61803" hidden="1" xr:uid="{CA29E0CE-7272-407D-BB7A-5967E8762959}"/>
    <cellStyle name="Comma 2 68" xfId="62318" hidden="1" xr:uid="{CBBC8BE8-704F-4DA1-88D7-B23E6A6B791A}"/>
    <cellStyle name="Comma 2 68" xfId="62612" hidden="1" xr:uid="{65C56203-BDC1-4773-8205-CA548DFDCD6A}"/>
    <cellStyle name="Comma 2 68" xfId="62876" hidden="1" xr:uid="{7186D21F-D421-4D76-8A02-171A0F3567AE}"/>
    <cellStyle name="Comma 2 68" xfId="63373" hidden="1" xr:uid="{7A33F6D5-4CF7-412A-95A4-8310FB046669}"/>
    <cellStyle name="Comma 2 68" xfId="63829" hidden="1" xr:uid="{AB8F8BDC-661D-4770-962B-75B22890D343}"/>
    <cellStyle name="Comma 2 69" xfId="649" hidden="1" xr:uid="{00000000-0005-0000-0000-00008C020000}"/>
    <cellStyle name="Comma 2 69" xfId="1304" hidden="1" xr:uid="{00000000-0005-0000-0000-00001B050000}"/>
    <cellStyle name="Comma 2 69" xfId="1857" hidden="1" xr:uid="{00000000-0005-0000-0000-000044070000}"/>
    <cellStyle name="Comma 2 69" xfId="2150" hidden="1" xr:uid="{00000000-0005-0000-0000-000069080000}"/>
    <cellStyle name="Comma 2 69" xfId="2413" hidden="1" xr:uid="{00000000-0005-0000-0000-000070090000}"/>
    <cellStyle name="Comma 2 69" xfId="4071" hidden="1" xr:uid="{00000000-0005-0000-0000-0000EA0F0000}"/>
    <cellStyle name="Comma 2 69" xfId="4075" hidden="1" xr:uid="{00000000-0005-0000-0000-0000EE0F0000}"/>
    <cellStyle name="Comma 2 69" xfId="4091" hidden="1" xr:uid="{00000000-0005-0000-0000-0000FE0F0000}"/>
    <cellStyle name="Comma 2 69" xfId="4105" hidden="1" xr:uid="{00000000-0005-0000-0000-00000C100000}"/>
    <cellStyle name="Comma 2 69" xfId="4118" hidden="1" xr:uid="{00000000-0005-0000-0000-000019100000}"/>
    <cellStyle name="Comma 2 69" xfId="4440" hidden="1" xr:uid="{00000000-0005-0000-0000-00005B110000}"/>
    <cellStyle name="Comma 2 69" xfId="4749" hidden="1" xr:uid="{00000000-0005-0000-0000-000090120000}"/>
    <cellStyle name="Comma 2 69" xfId="5101" hidden="1" xr:uid="{00000000-0005-0000-0000-0000F0130000}"/>
    <cellStyle name="Comma 2 69" xfId="5659" hidden="1" xr:uid="{00000000-0005-0000-0000-00001E160000}"/>
    <cellStyle name="Comma 2 69" xfId="5952" hidden="1" xr:uid="{00000000-0005-0000-0000-000043170000}"/>
    <cellStyle name="Comma 2 69" xfId="6215" hidden="1" xr:uid="{00000000-0005-0000-0000-00004A180000}"/>
    <cellStyle name="Comma 2 69" xfId="6659" hidden="1" xr:uid="{00000000-0005-0000-0000-0000061A0000}"/>
    <cellStyle name="Comma 2 69" xfId="6836" hidden="1" xr:uid="{00000000-0005-0000-0000-0000B71A0000}"/>
    <cellStyle name="Comma 2 69" xfId="6968" hidden="1" xr:uid="{00000000-0005-0000-0000-00003B1B0000}"/>
    <cellStyle name="Comma 2 69" xfId="7320" hidden="1" xr:uid="{00000000-0005-0000-0000-00009B1C0000}"/>
    <cellStyle name="Comma 2 69" xfId="7878" hidden="1" xr:uid="{00000000-0005-0000-0000-0000C91E0000}"/>
    <cellStyle name="Comma 2 69" xfId="8171" hidden="1" xr:uid="{00000000-0005-0000-0000-0000EE1F0000}"/>
    <cellStyle name="Comma 2 69" xfId="8434" hidden="1" xr:uid="{00000000-0005-0000-0000-0000F5200000}"/>
    <cellStyle name="Comma 2 69" xfId="8724" hidden="1" xr:uid="{00000000-0005-0000-0000-000017220000}"/>
    <cellStyle name="Comma 2 69" xfId="9076" hidden="1" xr:uid="{00000000-0005-0000-0000-000077230000}"/>
    <cellStyle name="Comma 2 69" xfId="9634" hidden="1" xr:uid="{00000000-0005-0000-0000-0000A5250000}"/>
    <cellStyle name="Comma 2 69" xfId="9927" hidden="1" xr:uid="{00000000-0005-0000-0000-0000CA260000}"/>
    <cellStyle name="Comma 2 69" xfId="10190" hidden="1" xr:uid="{00000000-0005-0000-0000-0000D1270000}"/>
    <cellStyle name="Comma 2 69" xfId="10480" hidden="1" xr:uid="{00000000-0005-0000-0000-0000F3280000}"/>
    <cellStyle name="Comma 2 69" xfId="10832" hidden="1" xr:uid="{00000000-0005-0000-0000-0000532A0000}"/>
    <cellStyle name="Comma 2 69" xfId="11390" hidden="1" xr:uid="{00000000-0005-0000-0000-0000812C0000}"/>
    <cellStyle name="Comma 2 69" xfId="11683" hidden="1" xr:uid="{00000000-0005-0000-0000-0000A62D0000}"/>
    <cellStyle name="Comma 2 69" xfId="11946" hidden="1" xr:uid="{00000000-0005-0000-0000-0000AD2E0000}"/>
    <cellStyle name="Comma 2 69" xfId="12236" hidden="1" xr:uid="{00000000-0005-0000-0000-0000CF2F0000}"/>
    <cellStyle name="Comma 2 69" xfId="12588" hidden="1" xr:uid="{00000000-0005-0000-0000-00002F310000}"/>
    <cellStyle name="Comma 2 69" xfId="13146" hidden="1" xr:uid="{00000000-0005-0000-0000-00005D330000}"/>
    <cellStyle name="Comma 2 69" xfId="13439" hidden="1" xr:uid="{00000000-0005-0000-0000-000082340000}"/>
    <cellStyle name="Comma 2 69" xfId="13702" hidden="1" xr:uid="{00000000-0005-0000-0000-000089350000}"/>
    <cellStyle name="Comma 2 69" xfId="13992" hidden="1" xr:uid="{00000000-0005-0000-0000-0000AB360000}"/>
    <cellStyle name="Comma 2 69" xfId="14344" hidden="1" xr:uid="{00000000-0005-0000-0000-00000B380000}"/>
    <cellStyle name="Comma 2 69" xfId="14902" hidden="1" xr:uid="{00000000-0005-0000-0000-0000393A0000}"/>
    <cellStyle name="Comma 2 69" xfId="15195" hidden="1" xr:uid="{00000000-0005-0000-0000-00005E3B0000}"/>
    <cellStyle name="Comma 2 69" xfId="15458" hidden="1" xr:uid="{00000000-0005-0000-0000-0000653C0000}"/>
    <cellStyle name="Comma 2 69" xfId="15748" hidden="1" xr:uid="{00000000-0005-0000-0000-0000873D0000}"/>
    <cellStyle name="Comma 2 69" xfId="16097" hidden="1" xr:uid="{00000000-0005-0000-0000-0000E43E0000}"/>
    <cellStyle name="Comma 2 69" xfId="16655" hidden="1" xr:uid="{00000000-0005-0000-0000-000012410000}"/>
    <cellStyle name="Comma 2 69" xfId="16948" hidden="1" xr:uid="{00000000-0005-0000-0000-000037420000}"/>
    <cellStyle name="Comma 2 69" xfId="17211" hidden="1" xr:uid="{00000000-0005-0000-0000-00003E430000}"/>
    <cellStyle name="Comma 2 69" xfId="17500" hidden="1" xr:uid="{00000000-0005-0000-0000-00005F440000}"/>
    <cellStyle name="Comma 2 69" xfId="17847" hidden="1" xr:uid="{00000000-0005-0000-0000-0000BA450000}"/>
    <cellStyle name="Comma 2 69" xfId="18405" hidden="1" xr:uid="{00000000-0005-0000-0000-0000E8470000}"/>
    <cellStyle name="Comma 2 69" xfId="18698" hidden="1" xr:uid="{00000000-0005-0000-0000-00000D490000}"/>
    <cellStyle name="Comma 2 69" xfId="18961" hidden="1" xr:uid="{00000000-0005-0000-0000-0000144A0000}"/>
    <cellStyle name="Comma 2 69" xfId="19592" hidden="1" xr:uid="{00000000-0005-0000-0000-00008B4C0000}"/>
    <cellStyle name="Comma 2 69" xfId="20149" hidden="1" xr:uid="{00000000-0005-0000-0000-0000B84E0000}"/>
    <cellStyle name="Comma 2 69" xfId="20442" hidden="1" xr:uid="{00000000-0005-0000-0000-0000DD4F0000}"/>
    <cellStyle name="Comma 2 69" xfId="20705" hidden="1" xr:uid="{00000000-0005-0000-0000-0000E4500000}"/>
    <cellStyle name="Comma 2 69" xfId="21330" hidden="1" xr:uid="{00000000-0005-0000-0000-000055530000}"/>
    <cellStyle name="Comma 2 69" xfId="21883" hidden="1" xr:uid="{00000000-0005-0000-0000-00007E550000}"/>
    <cellStyle name="Comma 2 69" xfId="22176" hidden="1" xr:uid="{00000000-0005-0000-0000-0000A3560000}"/>
    <cellStyle name="Comma 2 69" xfId="22439" hidden="1" xr:uid="{00000000-0005-0000-0000-0000AA570000}"/>
    <cellStyle name="Comma 2 69" xfId="23058" hidden="1" xr:uid="{00000000-0005-0000-0000-0000155A0000}"/>
    <cellStyle name="Comma 2 69" xfId="23607" hidden="1" xr:uid="{00000000-0005-0000-0000-00003A5C0000}"/>
    <cellStyle name="Comma 2 69" xfId="23900" hidden="1" xr:uid="{00000000-0005-0000-0000-00005F5D0000}"/>
    <cellStyle name="Comma 2 69" xfId="24163" hidden="1" xr:uid="{00000000-0005-0000-0000-0000665E0000}"/>
    <cellStyle name="Comma 2 69" xfId="24771" hidden="1" xr:uid="{00000000-0005-0000-0000-0000C6600000}"/>
    <cellStyle name="Comma 2 69" xfId="25314" hidden="1" xr:uid="{00000000-0005-0000-0000-0000E5620000}"/>
    <cellStyle name="Comma 2 69" xfId="25607" hidden="1" xr:uid="{00000000-0005-0000-0000-00000A640000}"/>
    <cellStyle name="Comma 2 69" xfId="25870" hidden="1" xr:uid="{00000000-0005-0000-0000-000011650000}"/>
    <cellStyle name="Comma 2 69" xfId="26468" hidden="1" xr:uid="{00000000-0005-0000-0000-000067670000}"/>
    <cellStyle name="Comma 2 69" xfId="27008" hidden="1" xr:uid="{00000000-0005-0000-0000-000083690000}"/>
    <cellStyle name="Comma 2 69" xfId="27301" hidden="1" xr:uid="{00000000-0005-0000-0000-0000A86A0000}"/>
    <cellStyle name="Comma 2 69" xfId="27564" hidden="1" xr:uid="{00000000-0005-0000-0000-0000AF6B0000}"/>
    <cellStyle name="Comma 2 69" xfId="28143" hidden="1" xr:uid="{00000000-0005-0000-0000-0000F26D0000}"/>
    <cellStyle name="Comma 2 69" xfId="28669" hidden="1" xr:uid="{00000000-0005-0000-0000-000000700000}"/>
    <cellStyle name="Comma 2 69" xfId="28962" hidden="1" xr:uid="{00000000-0005-0000-0000-000025710000}"/>
    <cellStyle name="Comma 2 69" xfId="29225" hidden="1" xr:uid="{00000000-0005-0000-0000-00002C720000}"/>
    <cellStyle name="Comma 2 69" xfId="29789" hidden="1" xr:uid="{00000000-0005-0000-0000-000060740000}"/>
    <cellStyle name="Comma 2 69" xfId="30304" hidden="1" xr:uid="{00000000-0005-0000-0000-000063760000}"/>
    <cellStyle name="Comma 2 69" xfId="30597" hidden="1" xr:uid="{00000000-0005-0000-0000-000088770000}"/>
    <cellStyle name="Comma 2 69" xfId="30860" hidden="1" xr:uid="{00000000-0005-0000-0000-00008F780000}"/>
    <cellStyle name="Comma 2 69" xfId="31359" hidden="1" xr:uid="{00000000-0005-0000-0000-0000827A0000}"/>
    <cellStyle name="Comma 2 69" xfId="31815" hidden="1" xr:uid="{00000000-0005-0000-0000-00004A7C0000}"/>
    <cellStyle name="Comma 2 69" xfId="32702" hidden="1" xr:uid="{DEC4A18F-B9D7-42FC-A297-EAED2D7DF954}"/>
    <cellStyle name="Comma 2 69" xfId="33337" hidden="1" xr:uid="{3CA1D550-1F8D-4713-A7AA-C6A8DF681504}"/>
    <cellStyle name="Comma 2 69" xfId="33887" hidden="1" xr:uid="{6F534F79-5470-4F3E-8D6E-B95E793D23AD}"/>
    <cellStyle name="Comma 2 69" xfId="34180" hidden="1" xr:uid="{E3E74AAA-0EDA-4C1B-8EBD-3C498F847567}"/>
    <cellStyle name="Comma 2 69" xfId="34443" hidden="1" xr:uid="{D3FDA784-28CB-414C-99C6-9DE37BF37D7A}"/>
    <cellStyle name="Comma 2 69" xfId="36090" hidden="1" xr:uid="{24DE6E94-7F63-49B9-B5C8-95CC5AA9CD08}"/>
    <cellStyle name="Comma 2 69" xfId="36094" hidden="1" xr:uid="{5B61DD32-3F39-4C23-9D09-9ACBC7F21CDC}"/>
    <cellStyle name="Comma 2 69" xfId="36110" hidden="1" xr:uid="{86D09B16-BBD9-41F1-A236-C3FE652729FB}"/>
    <cellStyle name="Comma 2 69" xfId="36124" hidden="1" xr:uid="{B61B7957-77EB-4F7A-BCA6-82578EA1321C}"/>
    <cellStyle name="Comma 2 69" xfId="36137" hidden="1" xr:uid="{99E82059-59B7-49CB-ADFA-CE7F6363BD04}"/>
    <cellStyle name="Comma 2 69" xfId="36459" hidden="1" xr:uid="{D89E1E58-3F4C-4409-B667-5DE256022E44}"/>
    <cellStyle name="Comma 2 69" xfId="36768" hidden="1" xr:uid="{DC32B598-8419-4A85-9101-39FDEFEF3D8C}"/>
    <cellStyle name="Comma 2 69" xfId="37120" hidden="1" xr:uid="{5A6D4E23-CA74-4A19-9F9C-46C6076B5B2F}"/>
    <cellStyle name="Comma 2 69" xfId="37678" hidden="1" xr:uid="{84AF2787-4824-4133-8E90-DCC82200EE9C}"/>
    <cellStyle name="Comma 2 69" xfId="37971" hidden="1" xr:uid="{06B1DCED-7669-484E-B360-3CA0FEF2D428}"/>
    <cellStyle name="Comma 2 69" xfId="38234" hidden="1" xr:uid="{D59D4DCB-5A7B-4D94-A49D-1D0C16B6D830}"/>
    <cellStyle name="Comma 2 69" xfId="38678" hidden="1" xr:uid="{FDE3F8E8-81BC-4C01-A9C7-A32DCC860CFE}"/>
    <cellStyle name="Comma 2 69" xfId="38855" hidden="1" xr:uid="{A26BAB60-3494-40A0-83EB-BCABD0324A5E}"/>
    <cellStyle name="Comma 2 69" xfId="38987" hidden="1" xr:uid="{8CDD149C-260D-4052-BB7C-4896638B978F}"/>
    <cellStyle name="Comma 2 69" xfId="39339" hidden="1" xr:uid="{29A0FDFA-2582-4A17-88D9-277B9D7EBF8E}"/>
    <cellStyle name="Comma 2 69" xfId="39897" hidden="1" xr:uid="{05A32472-AEE1-4828-B218-86C57957382B}"/>
    <cellStyle name="Comma 2 69" xfId="40190" hidden="1" xr:uid="{9DE3B499-C5E7-44E9-A249-C3C720210675}"/>
    <cellStyle name="Comma 2 69" xfId="40453" hidden="1" xr:uid="{E5C2E4C9-D47D-4DF4-A2CC-33A8F39A94D3}"/>
    <cellStyle name="Comma 2 69" xfId="40743" hidden="1" xr:uid="{2E153516-EDA1-4023-9C50-3F907AAD9470}"/>
    <cellStyle name="Comma 2 69" xfId="41095" hidden="1" xr:uid="{870827D6-134A-49D0-B1DC-D9EA883F1B4D}"/>
    <cellStyle name="Comma 2 69" xfId="41653" hidden="1" xr:uid="{C6160B66-2183-473A-8AC9-0A5812C8315F}"/>
    <cellStyle name="Comma 2 69" xfId="41946" hidden="1" xr:uid="{8C6C8B1A-CA15-4639-81DB-BA20EF137F33}"/>
    <cellStyle name="Comma 2 69" xfId="42209" hidden="1" xr:uid="{96A81384-10C8-4593-BC78-030E426AED48}"/>
    <cellStyle name="Comma 2 69" xfId="42499" hidden="1" xr:uid="{224C7BBA-4537-435E-8B8F-C7215BC82556}"/>
    <cellStyle name="Comma 2 69" xfId="42851" hidden="1" xr:uid="{FE357C06-4F01-4242-9EAE-C65FD68DC4C4}"/>
    <cellStyle name="Comma 2 69" xfId="43409" hidden="1" xr:uid="{EF934BCF-6E75-47FD-BE9D-CC70D1506983}"/>
    <cellStyle name="Comma 2 69" xfId="43702" hidden="1" xr:uid="{A8D72959-742F-4446-882C-9BC6829326AB}"/>
    <cellStyle name="Comma 2 69" xfId="43965" hidden="1" xr:uid="{87A4E2A8-CAC4-4A19-91DD-BF0FFE76F7C8}"/>
    <cellStyle name="Comma 2 69" xfId="44255" hidden="1" xr:uid="{A6C8D866-8301-47F1-8B54-D49D607CE1B9}"/>
    <cellStyle name="Comma 2 69" xfId="44607" hidden="1" xr:uid="{EFBB0EF3-8736-4DED-A981-6C7CE2DA8F19}"/>
    <cellStyle name="Comma 2 69" xfId="45165" hidden="1" xr:uid="{B5A72BB0-79F1-47F7-97FD-F1826210A6EC}"/>
    <cellStyle name="Comma 2 69" xfId="45458" hidden="1" xr:uid="{BE13AA87-CDF2-41CE-BF9B-43E3B5400227}"/>
    <cellStyle name="Comma 2 69" xfId="45721" hidden="1" xr:uid="{F3DB48D3-8F8E-4FF8-A0AB-CECED2578246}"/>
    <cellStyle name="Comma 2 69" xfId="46011" hidden="1" xr:uid="{D6A01C10-8FE1-4D67-9E5A-59C391009EA2}"/>
    <cellStyle name="Comma 2 69" xfId="46363" hidden="1" xr:uid="{F8196696-D52B-4187-BFEA-8BDD563636E0}"/>
    <cellStyle name="Comma 2 69" xfId="46921" hidden="1" xr:uid="{DA2EE4C2-73C3-4576-840F-0B3E6034844B}"/>
    <cellStyle name="Comma 2 69" xfId="47214" hidden="1" xr:uid="{2AD3C3D4-12B3-49E7-9092-6DE50FF2B448}"/>
    <cellStyle name="Comma 2 69" xfId="47477" hidden="1" xr:uid="{24EEDB48-B3E3-4E3E-AC41-9B69C321E95C}"/>
    <cellStyle name="Comma 2 69" xfId="47767" hidden="1" xr:uid="{51F31878-AE47-47A5-8202-19638C822BEA}"/>
    <cellStyle name="Comma 2 69" xfId="48116" hidden="1" xr:uid="{43F85E94-1001-4215-8038-D0792A6F38B4}"/>
    <cellStyle name="Comma 2 69" xfId="48674" hidden="1" xr:uid="{5D56AE93-AA9F-42AA-BD46-B9B541473267}"/>
    <cellStyle name="Comma 2 69" xfId="48967" hidden="1" xr:uid="{298C7139-8012-4AFA-A068-1B5FBBA8B745}"/>
    <cellStyle name="Comma 2 69" xfId="49230" hidden="1" xr:uid="{640591FE-6B0D-4505-A0E5-DF390044454A}"/>
    <cellStyle name="Comma 2 69" xfId="49519" hidden="1" xr:uid="{BBAD2B35-710F-468B-AF46-A959D11FBD9C}"/>
    <cellStyle name="Comma 2 69" xfId="49866" hidden="1" xr:uid="{D62F48FE-3C9C-4808-932B-D8FDC75DBB0B}"/>
    <cellStyle name="Comma 2 69" xfId="50424" hidden="1" xr:uid="{6D5DF7C1-F09A-4D14-B253-0DE6CD53DFEC}"/>
    <cellStyle name="Comma 2 69" xfId="50717" hidden="1" xr:uid="{30E5DC33-1A2C-4B49-81F4-50508E9AEE45}"/>
    <cellStyle name="Comma 2 69" xfId="50980" hidden="1" xr:uid="{0DD69A1E-46C0-44E9-A54B-1C986932CEF5}"/>
    <cellStyle name="Comma 2 69" xfId="51611" hidden="1" xr:uid="{BC902BDB-40F8-434C-9FE0-578C4D366243}"/>
    <cellStyle name="Comma 2 69" xfId="52168" hidden="1" xr:uid="{8B582EC2-7F60-4A05-937B-ED7A9825BEB0}"/>
    <cellStyle name="Comma 2 69" xfId="52461" hidden="1" xr:uid="{D57B019F-413D-4D79-9D68-13D22BFB254B}"/>
    <cellStyle name="Comma 2 69" xfId="52724" hidden="1" xr:uid="{6D398888-0036-4B01-B456-5A8598CF3AC5}"/>
    <cellStyle name="Comma 2 69" xfId="53349" hidden="1" xr:uid="{C0C5F4FA-455D-48E6-A3E7-6E7F036DE335}"/>
    <cellStyle name="Comma 2 69" xfId="53902" hidden="1" xr:uid="{DD59C427-6810-41A2-88B5-CFA5D5B8D62F}"/>
    <cellStyle name="Comma 2 69" xfId="54195" hidden="1" xr:uid="{7902CBB6-D9A9-4F32-B799-EA2B353B1490}"/>
    <cellStyle name="Comma 2 69" xfId="54458" hidden="1" xr:uid="{493A2B9E-8D1F-4273-A82A-0A978F9116EE}"/>
    <cellStyle name="Comma 2 69" xfId="55077" hidden="1" xr:uid="{579D2934-BB7B-4669-B8A7-0A75ECC43C05}"/>
    <cellStyle name="Comma 2 69" xfId="55626" hidden="1" xr:uid="{8DA981F2-B85E-42A5-9515-D3D248A92023}"/>
    <cellStyle name="Comma 2 69" xfId="55919" hidden="1" xr:uid="{177E2B24-13DB-4CBB-B67B-AEC64B1E6FC4}"/>
    <cellStyle name="Comma 2 69" xfId="56182" hidden="1" xr:uid="{2EDD5168-EF87-43CF-95A7-AF2B40453573}"/>
    <cellStyle name="Comma 2 69" xfId="56790" hidden="1" xr:uid="{607E1779-321D-49DB-A637-504AED38BE86}"/>
    <cellStyle name="Comma 2 69" xfId="57333" hidden="1" xr:uid="{27A1B401-2C71-4088-A097-C9A83B4D844C}"/>
    <cellStyle name="Comma 2 69" xfId="57626" hidden="1" xr:uid="{0268DE3A-468C-4733-8089-0817E3FC2A93}"/>
    <cellStyle name="Comma 2 69" xfId="57889" hidden="1" xr:uid="{4E71EA90-0664-4A24-B2B8-FE0EB1C15701}"/>
    <cellStyle name="Comma 2 69" xfId="58487" hidden="1" xr:uid="{ED697182-CE2E-44BF-AC60-A76ECE40B4EE}"/>
    <cellStyle name="Comma 2 69" xfId="59027" hidden="1" xr:uid="{C4C00922-DB6D-4685-904C-820FBDF24020}"/>
    <cellStyle name="Comma 2 69" xfId="59320" hidden="1" xr:uid="{BBD930F5-D154-43CB-8E38-BB9263BD6F8A}"/>
    <cellStyle name="Comma 2 69" xfId="59583" hidden="1" xr:uid="{8ECC9968-6FC5-479C-AA36-1994B133415F}"/>
    <cellStyle name="Comma 2 69" xfId="60162" hidden="1" xr:uid="{2529F4B8-CEDC-4565-8F2D-DD500045B081}"/>
    <cellStyle name="Comma 2 69" xfId="60688" hidden="1" xr:uid="{164F3383-9CE3-4CE7-B8C6-7B75C0C4E69D}"/>
    <cellStyle name="Comma 2 69" xfId="60981" hidden="1" xr:uid="{839C7BC2-F99B-477B-9CCF-192F7C727D23}"/>
    <cellStyle name="Comma 2 69" xfId="61244" hidden="1" xr:uid="{26520DFC-C575-4E17-BDBD-FEEF26AB7351}"/>
    <cellStyle name="Comma 2 69" xfId="61808" hidden="1" xr:uid="{FE0C7C51-884C-48B3-9DD0-85E7A3BABB8C}"/>
    <cellStyle name="Comma 2 69" xfId="62323" hidden="1" xr:uid="{A1C80687-DF8F-4D0D-869C-EE42B4B65A2B}"/>
    <cellStyle name="Comma 2 69" xfId="62616" hidden="1" xr:uid="{761EB5AA-470E-406E-A68E-7E9A91B76A60}"/>
    <cellStyle name="Comma 2 69" xfId="62879" hidden="1" xr:uid="{7E833068-FDAA-4BB8-99BC-F37F81A58E43}"/>
    <cellStyle name="Comma 2 69" xfId="63378" hidden="1" xr:uid="{02F94B0E-70F6-4E1A-BB31-DEACB5C9B4EB}"/>
    <cellStyle name="Comma 2 69" xfId="63834" hidden="1" xr:uid="{264D0902-94A8-4194-A115-9C620F5B0710}"/>
    <cellStyle name="Comma 2 7" xfId="389" hidden="1" xr:uid="{00000000-0005-0000-0000-000088010000}"/>
    <cellStyle name="Comma 2 7" xfId="1048" hidden="1" xr:uid="{00000000-0005-0000-0000-00001B040000}"/>
    <cellStyle name="Comma 2 7" xfId="1616" hidden="1" xr:uid="{00000000-0005-0000-0000-000053060000}"/>
    <cellStyle name="Comma 2 7" xfId="2055" hidden="1" xr:uid="{00000000-0005-0000-0000-00000A080000}"/>
    <cellStyle name="Comma 2 7" xfId="2330" hidden="1" xr:uid="{00000000-0005-0000-0000-00001D090000}"/>
    <cellStyle name="Comma 2 7" xfId="4049" hidden="1" xr:uid="{00000000-0005-0000-0000-0000D40F0000}"/>
    <cellStyle name="Comma 2 7" xfId="4180" hidden="1" xr:uid="{00000000-0005-0000-0000-000057100000}"/>
    <cellStyle name="Comma 2 7" xfId="4841" hidden="1" xr:uid="{00000000-0005-0000-0000-0000EC120000}"/>
    <cellStyle name="Comma 2 7" xfId="5413" hidden="1" xr:uid="{00000000-0005-0000-0000-000028150000}"/>
    <cellStyle name="Comma 2 7" xfId="5857" hidden="1" xr:uid="{00000000-0005-0000-0000-0000E4160000}"/>
    <cellStyle name="Comma 2 7" xfId="6132" hidden="1" xr:uid="{00000000-0005-0000-0000-0000F7170000}"/>
    <cellStyle name="Comma 2 7" xfId="6631" hidden="1" xr:uid="{00000000-0005-0000-0000-0000EA190000}"/>
    <cellStyle name="Comma 2 7" xfId="6696" hidden="1" xr:uid="{00000000-0005-0000-0000-00002B1A0000}"/>
    <cellStyle name="Comma 2 7" xfId="6738" hidden="1" xr:uid="{00000000-0005-0000-0000-0000551A0000}"/>
    <cellStyle name="Comma 2 7" xfId="6911" hidden="1" xr:uid="{00000000-0005-0000-0000-0000021B0000}"/>
    <cellStyle name="Comma 2 7" xfId="7060" hidden="1" xr:uid="{00000000-0005-0000-0000-0000971B0000}"/>
    <cellStyle name="Comma 2 7" xfId="7632" hidden="1" xr:uid="{00000000-0005-0000-0000-0000D31D0000}"/>
    <cellStyle name="Comma 2 7" xfId="8076" hidden="1" xr:uid="{00000000-0005-0000-0000-00008F1F0000}"/>
    <cellStyle name="Comma 2 7" xfId="8351" hidden="1" xr:uid="{00000000-0005-0000-0000-0000A2200000}"/>
    <cellStyle name="Comma 2 7" xfId="8667" hidden="1" xr:uid="{00000000-0005-0000-0000-0000DE210000}"/>
    <cellStyle name="Comma 2 7" xfId="8816" hidden="1" xr:uid="{00000000-0005-0000-0000-000073220000}"/>
    <cellStyle name="Comma 2 7" xfId="9388" hidden="1" xr:uid="{00000000-0005-0000-0000-0000AF240000}"/>
    <cellStyle name="Comma 2 7" xfId="9832" hidden="1" xr:uid="{00000000-0005-0000-0000-00006B260000}"/>
    <cellStyle name="Comma 2 7" xfId="10107" hidden="1" xr:uid="{00000000-0005-0000-0000-00007E270000}"/>
    <cellStyle name="Comma 2 7" xfId="10423" hidden="1" xr:uid="{00000000-0005-0000-0000-0000BA280000}"/>
    <cellStyle name="Comma 2 7" xfId="10572" hidden="1" xr:uid="{00000000-0005-0000-0000-00004F290000}"/>
    <cellStyle name="Comma 2 7" xfId="11144" hidden="1" xr:uid="{00000000-0005-0000-0000-00008B2B0000}"/>
    <cellStyle name="Comma 2 7" xfId="11588" hidden="1" xr:uid="{00000000-0005-0000-0000-0000472D0000}"/>
    <cellStyle name="Comma 2 7" xfId="11863" hidden="1" xr:uid="{00000000-0005-0000-0000-00005A2E0000}"/>
    <cellStyle name="Comma 2 7" xfId="12179" hidden="1" xr:uid="{00000000-0005-0000-0000-0000962F0000}"/>
    <cellStyle name="Comma 2 7" xfId="12328" hidden="1" xr:uid="{00000000-0005-0000-0000-00002B300000}"/>
    <cellStyle name="Comma 2 7" xfId="12900" hidden="1" xr:uid="{00000000-0005-0000-0000-000067320000}"/>
    <cellStyle name="Comma 2 7" xfId="13344" hidden="1" xr:uid="{00000000-0005-0000-0000-000023340000}"/>
    <cellStyle name="Comma 2 7" xfId="13619" hidden="1" xr:uid="{00000000-0005-0000-0000-000036350000}"/>
    <cellStyle name="Comma 2 7" xfId="13935" hidden="1" xr:uid="{00000000-0005-0000-0000-000072360000}"/>
    <cellStyle name="Comma 2 7" xfId="14084" hidden="1" xr:uid="{00000000-0005-0000-0000-000007370000}"/>
    <cellStyle name="Comma 2 7" xfId="14656" hidden="1" xr:uid="{00000000-0005-0000-0000-000043390000}"/>
    <cellStyle name="Comma 2 7" xfId="15100" hidden="1" xr:uid="{00000000-0005-0000-0000-0000FF3A0000}"/>
    <cellStyle name="Comma 2 7" xfId="15375" hidden="1" xr:uid="{00000000-0005-0000-0000-0000123C0000}"/>
    <cellStyle name="Comma 2 7" xfId="15691" hidden="1" xr:uid="{00000000-0005-0000-0000-00004E3D0000}"/>
    <cellStyle name="Comma 2 7" xfId="15837" hidden="1" xr:uid="{00000000-0005-0000-0000-0000E03D0000}"/>
    <cellStyle name="Comma 2 7" xfId="16409" hidden="1" xr:uid="{00000000-0005-0000-0000-00001C400000}"/>
    <cellStyle name="Comma 2 7" xfId="16853" hidden="1" xr:uid="{00000000-0005-0000-0000-0000D8410000}"/>
    <cellStyle name="Comma 2 7" xfId="17128" hidden="1" xr:uid="{00000000-0005-0000-0000-0000EB420000}"/>
    <cellStyle name="Comma 2 7" xfId="17443" hidden="1" xr:uid="{00000000-0005-0000-0000-000026440000}"/>
    <cellStyle name="Comma 2 7" xfId="17587" hidden="1" xr:uid="{00000000-0005-0000-0000-0000B6440000}"/>
    <cellStyle name="Comma 2 7" xfId="18159" hidden="1" xr:uid="{00000000-0005-0000-0000-0000F2460000}"/>
    <cellStyle name="Comma 2 7" xfId="18603" hidden="1" xr:uid="{00000000-0005-0000-0000-0000AE480000}"/>
    <cellStyle name="Comma 2 7" xfId="18878" hidden="1" xr:uid="{00000000-0005-0000-0000-0000C1490000}"/>
    <cellStyle name="Comma 2 7" xfId="19192" hidden="1" xr:uid="{00000000-0005-0000-0000-0000FB4A0000}"/>
    <cellStyle name="Comma 2 7" xfId="19333" hidden="1" xr:uid="{00000000-0005-0000-0000-0000884B0000}"/>
    <cellStyle name="Comma 2 7" xfId="19903" hidden="1" xr:uid="{00000000-0005-0000-0000-0000C24D0000}"/>
    <cellStyle name="Comma 2 7" xfId="20347" hidden="1" xr:uid="{00000000-0005-0000-0000-00007E4F0000}"/>
    <cellStyle name="Comma 2 7" xfId="20622" hidden="1" xr:uid="{00000000-0005-0000-0000-000091500000}"/>
    <cellStyle name="Comma 2 7" xfId="20935" hidden="1" xr:uid="{00000000-0005-0000-0000-0000CA510000}"/>
    <cellStyle name="Comma 2 7" xfId="21071" hidden="1" xr:uid="{00000000-0005-0000-0000-000052520000}"/>
    <cellStyle name="Comma 2 7" xfId="21637" hidden="1" xr:uid="{00000000-0005-0000-0000-000088540000}"/>
    <cellStyle name="Comma 2 7" xfId="22081" hidden="1" xr:uid="{00000000-0005-0000-0000-000044560000}"/>
    <cellStyle name="Comma 2 7" xfId="22356" hidden="1" xr:uid="{00000000-0005-0000-0000-000057570000}"/>
    <cellStyle name="Comma 2 7" xfId="22665" hidden="1" xr:uid="{00000000-0005-0000-0000-00008C580000}"/>
    <cellStyle name="Comma 2 7" xfId="22799" hidden="1" xr:uid="{00000000-0005-0000-0000-000012590000}"/>
    <cellStyle name="Comma 2 7" xfId="23361" hidden="1" xr:uid="{00000000-0005-0000-0000-0000445B0000}"/>
    <cellStyle name="Comma 2 7" xfId="23805" hidden="1" xr:uid="{00000000-0005-0000-0000-0000005D0000}"/>
    <cellStyle name="Comma 2 7" xfId="24080" hidden="1" xr:uid="{00000000-0005-0000-0000-0000135E0000}"/>
    <cellStyle name="Comma 2 7" xfId="24388" hidden="1" xr:uid="{00000000-0005-0000-0000-0000475F0000}"/>
    <cellStyle name="Comma 2 7" xfId="24513" hidden="1" xr:uid="{00000000-0005-0000-0000-0000C45F0000}"/>
    <cellStyle name="Comma 2 7" xfId="25068" hidden="1" xr:uid="{00000000-0005-0000-0000-0000EF610000}"/>
    <cellStyle name="Comma 2 7" xfId="25512" hidden="1" xr:uid="{00000000-0005-0000-0000-0000AB630000}"/>
    <cellStyle name="Comma 2 7" xfId="25787" hidden="1" xr:uid="{00000000-0005-0000-0000-0000BE640000}"/>
    <cellStyle name="Comma 2 7" xfId="26210" hidden="1" xr:uid="{00000000-0005-0000-0000-000065660000}"/>
    <cellStyle name="Comma 2 7" xfId="26762" hidden="1" xr:uid="{00000000-0005-0000-0000-00008D680000}"/>
    <cellStyle name="Comma 2 7" xfId="27206" hidden="1" xr:uid="{00000000-0005-0000-0000-0000496A0000}"/>
    <cellStyle name="Comma 2 7" xfId="27481" hidden="1" xr:uid="{00000000-0005-0000-0000-00005C6B0000}"/>
    <cellStyle name="Comma 2 7" xfId="27889" hidden="1" xr:uid="{00000000-0005-0000-0000-0000F46C0000}"/>
    <cellStyle name="Comma 2 7" xfId="28423" hidden="1" xr:uid="{00000000-0005-0000-0000-00000A6F0000}"/>
    <cellStyle name="Comma 2 7" xfId="28867" hidden="1" xr:uid="{00000000-0005-0000-0000-0000C6700000}"/>
    <cellStyle name="Comma 2 7" xfId="29142" hidden="1" xr:uid="{00000000-0005-0000-0000-0000D9710000}"/>
    <cellStyle name="Comma 2 7" xfId="29536" hidden="1" xr:uid="{00000000-0005-0000-0000-000063730000}"/>
    <cellStyle name="Comma 2 7" xfId="30058" hidden="1" xr:uid="{00000000-0005-0000-0000-00006D750000}"/>
    <cellStyle name="Comma 2 7" xfId="30502" hidden="1" xr:uid="{00000000-0005-0000-0000-000029770000}"/>
    <cellStyle name="Comma 2 7" xfId="30777" hidden="1" xr:uid="{00000000-0005-0000-0000-00003C780000}"/>
    <cellStyle name="Comma 2 7" xfId="31126" hidden="1" xr:uid="{00000000-0005-0000-0000-000099790000}"/>
    <cellStyle name="Comma 2 7" xfId="31580" hidden="1" xr:uid="{00000000-0005-0000-0000-00005F7B0000}"/>
    <cellStyle name="Comma 2 7" xfId="32013" hidden="1" xr:uid="{00000000-0005-0000-0000-0000107D0000}"/>
    <cellStyle name="Comma 2 7" xfId="32442" hidden="1" xr:uid="{32342587-FA2B-4E77-98E1-3953AA6253AE}"/>
    <cellStyle name="Comma 2 7" xfId="33084" hidden="1" xr:uid="{04E332B5-01E3-4C71-BC85-6710FED8EA73}"/>
    <cellStyle name="Comma 2 7" xfId="33649" hidden="1" xr:uid="{79923485-00C6-410A-A56A-E7DFE5F6BA99}"/>
    <cellStyle name="Comma 2 7" xfId="34085" hidden="1" xr:uid="{529DED63-90B4-4492-97F6-E99479FDE943}"/>
    <cellStyle name="Comma 2 7" xfId="34360" hidden="1" xr:uid="{20B77FCC-2F5C-4173-ACB1-69A726D83324}"/>
    <cellStyle name="Comma 2 7" xfId="36068" hidden="1" xr:uid="{AFFE7768-460D-4330-9DD2-16076086226E}"/>
    <cellStyle name="Comma 2 7" xfId="36199" hidden="1" xr:uid="{302D1291-4EFB-4E1B-AB37-72AF6747DCDE}"/>
    <cellStyle name="Comma 2 7" xfId="36860" hidden="1" xr:uid="{44819B71-1AAA-45C1-AFB5-6092E4EE4143}"/>
    <cellStyle name="Comma 2 7" xfId="37432" hidden="1" xr:uid="{B152E859-8B51-411D-BB27-1F2FEF64FFF2}"/>
    <cellStyle name="Comma 2 7" xfId="37876" hidden="1" xr:uid="{2D26A49E-D165-4970-ADCE-5B8400FD43C2}"/>
    <cellStyle name="Comma 2 7" xfId="38151" hidden="1" xr:uid="{E62A3516-B684-4C6D-BA9C-407545763F39}"/>
    <cellStyle name="Comma 2 7" xfId="38650" hidden="1" xr:uid="{1576CF90-37E7-44AA-8994-3DD65F637C31}"/>
    <cellStyle name="Comma 2 7" xfId="38715" hidden="1" xr:uid="{9F51F97B-912A-4B68-8562-560866062925}"/>
    <cellStyle name="Comma 2 7" xfId="38757" hidden="1" xr:uid="{D1B47D47-B130-4AB4-96B2-EC44B7B6BC97}"/>
    <cellStyle name="Comma 2 7" xfId="38930" hidden="1" xr:uid="{6DD3DA4B-E60D-435E-9E92-B75B062A2CF9}"/>
    <cellStyle name="Comma 2 7" xfId="39079" hidden="1" xr:uid="{BEAA93F2-B644-4AD0-8782-44A4C85B8FF8}"/>
    <cellStyle name="Comma 2 7" xfId="39651" hidden="1" xr:uid="{DC6E59E5-7AA0-487F-89D5-EA5C98851B28}"/>
    <cellStyle name="Comma 2 7" xfId="40095" hidden="1" xr:uid="{897981EF-E48E-4A25-8D8A-7172AFCD4127}"/>
    <cellStyle name="Comma 2 7" xfId="40370" hidden="1" xr:uid="{10E06F5B-BB3F-4AEE-88CF-003F787CB60A}"/>
    <cellStyle name="Comma 2 7" xfId="40686" hidden="1" xr:uid="{F9D83DA1-C095-48DD-99B0-B7A0361BF894}"/>
    <cellStyle name="Comma 2 7" xfId="40835" hidden="1" xr:uid="{9310D09D-EBA4-4D03-A830-06C6BD30DC54}"/>
    <cellStyle name="Comma 2 7" xfId="41407" hidden="1" xr:uid="{B35BD0F3-B4D1-41CB-8E6B-735BC74F77B0}"/>
    <cellStyle name="Comma 2 7" xfId="41851" hidden="1" xr:uid="{D5B0A077-0761-4E4B-A714-72ECB32A0AED}"/>
    <cellStyle name="Comma 2 7" xfId="42126" hidden="1" xr:uid="{8D75207E-8877-47A3-990B-98A5D8C00225}"/>
    <cellStyle name="Comma 2 7" xfId="42442" hidden="1" xr:uid="{A21BE74C-1D62-4500-8373-833A714F2A79}"/>
    <cellStyle name="Comma 2 7" xfId="42591" hidden="1" xr:uid="{0CD4276E-01EE-4B2C-86ED-B7DEEFF39EBD}"/>
    <cellStyle name="Comma 2 7" xfId="43163" hidden="1" xr:uid="{61EF03B0-EFE0-44A9-8ECC-E02589FBD14F}"/>
    <cellStyle name="Comma 2 7" xfId="43607" hidden="1" xr:uid="{3A11BE2D-E202-4559-B33B-7A7E3B2B9B1A}"/>
    <cellStyle name="Comma 2 7" xfId="43882" hidden="1" xr:uid="{3FA2C07C-7F7D-408C-BF12-7BFA36950ED0}"/>
    <cellStyle name="Comma 2 7" xfId="44198" hidden="1" xr:uid="{D9CE796D-6869-430D-8ADE-B229A9FD192D}"/>
    <cellStyle name="Comma 2 7" xfId="44347" hidden="1" xr:uid="{2FF21027-12D2-481A-90E7-13767801BABB}"/>
    <cellStyle name="Comma 2 7" xfId="44919" hidden="1" xr:uid="{29AD229C-C784-4193-96CE-B6B7316BAC44}"/>
    <cellStyle name="Comma 2 7" xfId="45363" hidden="1" xr:uid="{79CED9D7-7255-4CB5-8F20-8833F7EDB04C}"/>
    <cellStyle name="Comma 2 7" xfId="45638" hidden="1" xr:uid="{B8393040-5CD1-49DF-A774-C3D233F29E44}"/>
    <cellStyle name="Comma 2 7" xfId="45954" hidden="1" xr:uid="{D41FCF3E-85D5-4EAD-9B47-0E5D6162F634}"/>
    <cellStyle name="Comma 2 7" xfId="46103" hidden="1" xr:uid="{C8CB2495-C182-4822-A116-9E23B1A372E7}"/>
    <cellStyle name="Comma 2 7" xfId="46675" hidden="1" xr:uid="{8CC34EC5-D7BB-4DDE-99A2-25447682C289}"/>
    <cellStyle name="Comma 2 7" xfId="47119" hidden="1" xr:uid="{DF032777-CD70-45BB-ACDD-1E9BB4DA5A82}"/>
    <cellStyle name="Comma 2 7" xfId="47394" hidden="1" xr:uid="{1A36E829-C434-4AA3-9526-D9B900D0BEB2}"/>
    <cellStyle name="Comma 2 7" xfId="47710" hidden="1" xr:uid="{6563E958-1642-4BA0-BE08-2BBAC6508A5B}"/>
    <cellStyle name="Comma 2 7" xfId="47856" hidden="1" xr:uid="{44340419-106E-4909-B233-BCC6B027B66C}"/>
    <cellStyle name="Comma 2 7" xfId="48428" hidden="1" xr:uid="{7714D9FF-2278-414B-A881-DDB9DBB66FE8}"/>
    <cellStyle name="Comma 2 7" xfId="48872" hidden="1" xr:uid="{3977CD03-94FF-4EAC-8E64-0E581D0A98E6}"/>
    <cellStyle name="Comma 2 7" xfId="49147" hidden="1" xr:uid="{BE349616-0200-4B62-886F-C62DED914237}"/>
    <cellStyle name="Comma 2 7" xfId="49462" hidden="1" xr:uid="{853ACF23-32A8-4517-A6FF-62BCD5E46642}"/>
    <cellStyle name="Comma 2 7" xfId="49606" hidden="1" xr:uid="{94875F22-06F2-45A3-96A9-8BC7794C71E7}"/>
    <cellStyle name="Comma 2 7" xfId="50178" hidden="1" xr:uid="{94F28CA6-A347-447C-8B8D-9AF664867467}"/>
    <cellStyle name="Comma 2 7" xfId="50622" hidden="1" xr:uid="{2F436723-DA34-4433-B2FE-DEF5F147AB09}"/>
    <cellStyle name="Comma 2 7" xfId="50897" hidden="1" xr:uid="{F1BEF0D0-6AF5-4745-A667-75F39CE0B462}"/>
    <cellStyle name="Comma 2 7" xfId="51211" hidden="1" xr:uid="{4CD28C61-51CA-4D4F-8790-B6224ECCFA24}"/>
    <cellStyle name="Comma 2 7" xfId="51352" hidden="1" xr:uid="{C8509C12-EF38-487B-9D08-BDB6CA4AAE2D}"/>
    <cellStyle name="Comma 2 7" xfId="51922" hidden="1" xr:uid="{20855BF0-C23D-43E2-91D3-16ADB8425409}"/>
    <cellStyle name="Comma 2 7" xfId="52366" hidden="1" xr:uid="{2FF0A677-3461-4C83-BFE9-4FB598E51138}"/>
    <cellStyle name="Comma 2 7" xfId="52641" hidden="1" xr:uid="{AADB1191-102D-401F-9E96-515C4E949E40}"/>
    <cellStyle name="Comma 2 7" xfId="52954" hidden="1" xr:uid="{BB9490AF-3C69-4399-9AD9-145EC187AB2D}"/>
    <cellStyle name="Comma 2 7" xfId="53090" hidden="1" xr:uid="{C64EF541-8588-4C95-B42D-3B735D4295E4}"/>
    <cellStyle name="Comma 2 7" xfId="53656" hidden="1" xr:uid="{5A0692B4-0F04-4703-8F4D-6F7581292E79}"/>
    <cellStyle name="Comma 2 7" xfId="54100" hidden="1" xr:uid="{37BDB79E-4D05-4294-A6AB-5B33B43E9036}"/>
    <cellStyle name="Comma 2 7" xfId="54375" hidden="1" xr:uid="{1F7A5699-BA2B-45DC-B70E-5D306BF9026C}"/>
    <cellStyle name="Comma 2 7" xfId="54684" hidden="1" xr:uid="{922BB529-015E-47CC-8931-8A5DB935F3B2}"/>
    <cellStyle name="Comma 2 7" xfId="54818" hidden="1" xr:uid="{F28E1362-21FF-4994-B8CC-8EC76F97667C}"/>
    <cellStyle name="Comma 2 7" xfId="55380" hidden="1" xr:uid="{E733F871-5DEF-4408-8469-D209A3196DB8}"/>
    <cellStyle name="Comma 2 7" xfId="55824" hidden="1" xr:uid="{40375784-6CAC-45BA-A76B-4191AFE99700}"/>
    <cellStyle name="Comma 2 7" xfId="56099" hidden="1" xr:uid="{5717D887-5C8B-4931-8326-27D3D90CEAD7}"/>
    <cellStyle name="Comma 2 7" xfId="56407" hidden="1" xr:uid="{B299FD65-E6D0-4DEB-98A0-4811D40E8342}"/>
    <cellStyle name="Comma 2 7" xfId="56532" hidden="1" xr:uid="{75F93649-4777-4D30-A43B-4BE825EE3B84}"/>
    <cellStyle name="Comma 2 7" xfId="57087" hidden="1" xr:uid="{7A5B94D9-8C55-4FC4-9524-4C72A3DD6068}"/>
    <cellStyle name="Comma 2 7" xfId="57531" hidden="1" xr:uid="{FB5CF179-CCF8-4CAE-8843-F45A207D5EBE}"/>
    <cellStyle name="Comma 2 7" xfId="57806" hidden="1" xr:uid="{D4284D5B-2870-43EB-A021-CF9E25EDBEF8}"/>
    <cellStyle name="Comma 2 7" xfId="58229" hidden="1" xr:uid="{C3066682-3AF0-4239-A6C4-0B3DFC92B855}"/>
    <cellStyle name="Comma 2 7" xfId="58781" hidden="1" xr:uid="{C6F6AEE8-CDB7-4E0B-9EB0-B3DF523C2011}"/>
    <cellStyle name="Comma 2 7" xfId="59225" hidden="1" xr:uid="{069B0FC0-E59A-4515-B357-819D014271A6}"/>
    <cellStyle name="Comma 2 7" xfId="59500" hidden="1" xr:uid="{2D7F29F7-9FB4-4DB3-9A9B-21F48692D825}"/>
    <cellStyle name="Comma 2 7" xfId="59908" hidden="1" xr:uid="{A7B66A9C-78DC-4605-AAD0-1C4FEF14DF6B}"/>
    <cellStyle name="Comma 2 7" xfId="60442" hidden="1" xr:uid="{0498593B-7A52-47FA-A817-819EFC8A6DFA}"/>
    <cellStyle name="Comma 2 7" xfId="60886" hidden="1" xr:uid="{FB07B59E-3109-4876-8034-25093015FCAF}"/>
    <cellStyle name="Comma 2 7" xfId="61161" hidden="1" xr:uid="{1CB624A7-6896-4C21-8E45-13900DA29577}"/>
    <cellStyle name="Comma 2 7" xfId="61555" hidden="1" xr:uid="{87573219-3694-45D0-BFE9-E5A150555C6C}"/>
    <cellStyle name="Comma 2 7" xfId="62077" hidden="1" xr:uid="{B723D931-1FF4-4C9D-8BDC-5CFA18784C24}"/>
    <cellStyle name="Comma 2 7" xfId="62521" hidden="1" xr:uid="{99ADA812-EDF2-4653-A2DB-E06927994076}"/>
    <cellStyle name="Comma 2 7" xfId="62796" hidden="1" xr:uid="{E9CF55CB-D494-4D0D-B37E-5DB585861413}"/>
    <cellStyle name="Comma 2 7" xfId="63145" hidden="1" xr:uid="{4CF09F21-A85F-4D7E-9122-3C5003455849}"/>
    <cellStyle name="Comma 2 7" xfId="63599" hidden="1" xr:uid="{C22228F4-0CC7-4A58-891A-CD99E4317F9A}"/>
    <cellStyle name="Comma 2 7" xfId="64032" hidden="1" xr:uid="{B6445C98-5883-4823-B67C-6B1D1A211D25}"/>
    <cellStyle name="Comma 2 70" xfId="654" hidden="1" xr:uid="{00000000-0005-0000-0000-000091020000}"/>
    <cellStyle name="Comma 2 70" xfId="1309" hidden="1" xr:uid="{00000000-0005-0000-0000-000020050000}"/>
    <cellStyle name="Comma 2 70" xfId="1862" hidden="1" xr:uid="{00000000-0005-0000-0000-000049070000}"/>
    <cellStyle name="Comma 2 70" xfId="2155" hidden="1" xr:uid="{00000000-0005-0000-0000-00006E080000}"/>
    <cellStyle name="Comma 2 70" xfId="2416" hidden="1" xr:uid="{00000000-0005-0000-0000-000073090000}"/>
    <cellStyle name="Comma 2 70" xfId="4445" hidden="1" xr:uid="{00000000-0005-0000-0000-000060110000}"/>
    <cellStyle name="Comma 2 70" xfId="5106" hidden="1" xr:uid="{00000000-0005-0000-0000-0000F5130000}"/>
    <cellStyle name="Comma 2 70" xfId="5664" hidden="1" xr:uid="{00000000-0005-0000-0000-000023160000}"/>
    <cellStyle name="Comma 2 70" xfId="5957" hidden="1" xr:uid="{00000000-0005-0000-0000-000048170000}"/>
    <cellStyle name="Comma 2 70" xfId="6218" hidden="1" xr:uid="{00000000-0005-0000-0000-00004D180000}"/>
    <cellStyle name="Comma 2 70" xfId="6416" hidden="1" xr:uid="{00000000-0005-0000-0000-000013190000}"/>
    <cellStyle name="Comma 2 70" xfId="6664" hidden="1" xr:uid="{00000000-0005-0000-0000-00000B1A0000}"/>
    <cellStyle name="Comma 2 70" xfId="6820" hidden="1" xr:uid="{00000000-0005-0000-0000-0000A71A0000}"/>
    <cellStyle name="Comma 2 70" xfId="7325" hidden="1" xr:uid="{00000000-0005-0000-0000-0000A01C0000}"/>
    <cellStyle name="Comma 2 70" xfId="7418" hidden="1" xr:uid="{00000000-0005-0000-0000-0000FD1C0000}"/>
    <cellStyle name="Comma 2 70" xfId="7883" hidden="1" xr:uid="{00000000-0005-0000-0000-0000CE1E0000}"/>
    <cellStyle name="Comma 2 70" xfId="8176" hidden="1" xr:uid="{00000000-0005-0000-0000-0000F31F0000}"/>
    <cellStyle name="Comma 2 70" xfId="8437" hidden="1" xr:uid="{00000000-0005-0000-0000-0000F8200000}"/>
    <cellStyle name="Comma 2 70" xfId="9081" hidden="1" xr:uid="{00000000-0005-0000-0000-00007C230000}"/>
    <cellStyle name="Comma 2 70" xfId="9174" hidden="1" xr:uid="{00000000-0005-0000-0000-0000D9230000}"/>
    <cellStyle name="Comma 2 70" xfId="9639" hidden="1" xr:uid="{00000000-0005-0000-0000-0000AA250000}"/>
    <cellStyle name="Comma 2 70" xfId="9932" hidden="1" xr:uid="{00000000-0005-0000-0000-0000CF260000}"/>
    <cellStyle name="Comma 2 70" xfId="10193" hidden="1" xr:uid="{00000000-0005-0000-0000-0000D4270000}"/>
    <cellStyle name="Comma 2 70" xfId="10837" hidden="1" xr:uid="{00000000-0005-0000-0000-0000582A0000}"/>
    <cellStyle name="Comma 2 70" xfId="10930" hidden="1" xr:uid="{00000000-0005-0000-0000-0000B52A0000}"/>
    <cellStyle name="Comma 2 70" xfId="11395" hidden="1" xr:uid="{00000000-0005-0000-0000-0000862C0000}"/>
    <cellStyle name="Comma 2 70" xfId="11688" hidden="1" xr:uid="{00000000-0005-0000-0000-0000AB2D0000}"/>
    <cellStyle name="Comma 2 70" xfId="11949" hidden="1" xr:uid="{00000000-0005-0000-0000-0000B02E0000}"/>
    <cellStyle name="Comma 2 70" xfId="12593" hidden="1" xr:uid="{00000000-0005-0000-0000-000034310000}"/>
    <cellStyle name="Comma 2 70" xfId="12686" hidden="1" xr:uid="{00000000-0005-0000-0000-000091310000}"/>
    <cellStyle name="Comma 2 70" xfId="13151" hidden="1" xr:uid="{00000000-0005-0000-0000-000062330000}"/>
    <cellStyle name="Comma 2 70" xfId="13444" hidden="1" xr:uid="{00000000-0005-0000-0000-000087340000}"/>
    <cellStyle name="Comma 2 70" xfId="13705" hidden="1" xr:uid="{00000000-0005-0000-0000-00008C350000}"/>
    <cellStyle name="Comma 2 70" xfId="14349" hidden="1" xr:uid="{00000000-0005-0000-0000-000010380000}"/>
    <cellStyle name="Comma 2 70" xfId="14442" hidden="1" xr:uid="{00000000-0005-0000-0000-00006D380000}"/>
    <cellStyle name="Comma 2 70" xfId="14907" hidden="1" xr:uid="{00000000-0005-0000-0000-00003E3A0000}"/>
    <cellStyle name="Comma 2 70" xfId="15200" hidden="1" xr:uid="{00000000-0005-0000-0000-0000633B0000}"/>
    <cellStyle name="Comma 2 70" xfId="15461" hidden="1" xr:uid="{00000000-0005-0000-0000-0000683C0000}"/>
    <cellStyle name="Comma 2 70" xfId="16102" hidden="1" xr:uid="{00000000-0005-0000-0000-0000E93E0000}"/>
    <cellStyle name="Comma 2 70" xfId="16195" hidden="1" xr:uid="{00000000-0005-0000-0000-0000463F0000}"/>
    <cellStyle name="Comma 2 70" xfId="16660" hidden="1" xr:uid="{00000000-0005-0000-0000-000017410000}"/>
    <cellStyle name="Comma 2 70" xfId="16953" hidden="1" xr:uid="{00000000-0005-0000-0000-00003C420000}"/>
    <cellStyle name="Comma 2 70" xfId="17214" hidden="1" xr:uid="{00000000-0005-0000-0000-000041430000}"/>
    <cellStyle name="Comma 2 70" xfId="17852" hidden="1" xr:uid="{00000000-0005-0000-0000-0000BF450000}"/>
    <cellStyle name="Comma 2 70" xfId="17945" hidden="1" xr:uid="{00000000-0005-0000-0000-00001C460000}"/>
    <cellStyle name="Comma 2 70" xfId="18410" hidden="1" xr:uid="{00000000-0005-0000-0000-0000ED470000}"/>
    <cellStyle name="Comma 2 70" xfId="18703" hidden="1" xr:uid="{00000000-0005-0000-0000-000012490000}"/>
    <cellStyle name="Comma 2 70" xfId="18964" hidden="1" xr:uid="{00000000-0005-0000-0000-0000174A0000}"/>
    <cellStyle name="Comma 2 70" xfId="19597" hidden="1" xr:uid="{00000000-0005-0000-0000-0000904C0000}"/>
    <cellStyle name="Comma 2 70" xfId="19689" hidden="1" xr:uid="{00000000-0005-0000-0000-0000EC4C0000}"/>
    <cellStyle name="Comma 2 70" xfId="20154" hidden="1" xr:uid="{00000000-0005-0000-0000-0000BD4E0000}"/>
    <cellStyle name="Comma 2 70" xfId="20447" hidden="1" xr:uid="{00000000-0005-0000-0000-0000E24F0000}"/>
    <cellStyle name="Comma 2 70" xfId="20708" hidden="1" xr:uid="{00000000-0005-0000-0000-0000E7500000}"/>
    <cellStyle name="Comma 2 70" xfId="21335" hidden="1" xr:uid="{00000000-0005-0000-0000-00005A530000}"/>
    <cellStyle name="Comma 2 70" xfId="21425" hidden="1" xr:uid="{00000000-0005-0000-0000-0000B4530000}"/>
    <cellStyle name="Comma 2 70" xfId="21888" hidden="1" xr:uid="{00000000-0005-0000-0000-000083550000}"/>
    <cellStyle name="Comma 2 70" xfId="22181" hidden="1" xr:uid="{00000000-0005-0000-0000-0000A8560000}"/>
    <cellStyle name="Comma 2 70" xfId="22442" hidden="1" xr:uid="{00000000-0005-0000-0000-0000AD570000}"/>
    <cellStyle name="Comma 2 70" xfId="23063" hidden="1" xr:uid="{00000000-0005-0000-0000-00001A5A0000}"/>
    <cellStyle name="Comma 2 70" xfId="23152" hidden="1" xr:uid="{00000000-0005-0000-0000-0000735A0000}"/>
    <cellStyle name="Comma 2 70" xfId="23612" hidden="1" xr:uid="{00000000-0005-0000-0000-00003F5C0000}"/>
    <cellStyle name="Comma 2 70" xfId="23905" hidden="1" xr:uid="{00000000-0005-0000-0000-0000645D0000}"/>
    <cellStyle name="Comma 2 70" xfId="24166" hidden="1" xr:uid="{00000000-0005-0000-0000-0000695E0000}"/>
    <cellStyle name="Comma 2 70" xfId="24776" hidden="1" xr:uid="{00000000-0005-0000-0000-0000CB600000}"/>
    <cellStyle name="Comma 2 70" xfId="24862" hidden="1" xr:uid="{00000000-0005-0000-0000-000021610000}"/>
    <cellStyle name="Comma 2 70" xfId="25319" hidden="1" xr:uid="{00000000-0005-0000-0000-0000EA620000}"/>
    <cellStyle name="Comma 2 70" xfId="25612" hidden="1" xr:uid="{00000000-0005-0000-0000-00000F640000}"/>
    <cellStyle name="Comma 2 70" xfId="25873" hidden="1" xr:uid="{00000000-0005-0000-0000-000014650000}"/>
    <cellStyle name="Comma 2 70" xfId="26473" hidden="1" xr:uid="{00000000-0005-0000-0000-00006C670000}"/>
    <cellStyle name="Comma 2 70" xfId="26558" hidden="1" xr:uid="{00000000-0005-0000-0000-0000C1670000}"/>
    <cellStyle name="Comma 2 70" xfId="27013" hidden="1" xr:uid="{00000000-0005-0000-0000-000088690000}"/>
    <cellStyle name="Comma 2 70" xfId="27306" hidden="1" xr:uid="{00000000-0005-0000-0000-0000AD6A0000}"/>
    <cellStyle name="Comma 2 70" xfId="27567" hidden="1" xr:uid="{00000000-0005-0000-0000-0000B26B0000}"/>
    <cellStyle name="Comma 2 70" xfId="28148" hidden="1" xr:uid="{00000000-0005-0000-0000-0000F76D0000}"/>
    <cellStyle name="Comma 2 70" xfId="28674" hidden="1" xr:uid="{00000000-0005-0000-0000-000005700000}"/>
    <cellStyle name="Comma 2 70" xfId="28967" hidden="1" xr:uid="{00000000-0005-0000-0000-00002A710000}"/>
    <cellStyle name="Comma 2 70" xfId="29228" hidden="1" xr:uid="{00000000-0005-0000-0000-00002F720000}"/>
    <cellStyle name="Comma 2 70" xfId="29794" hidden="1" xr:uid="{00000000-0005-0000-0000-000065740000}"/>
    <cellStyle name="Comma 2 70" xfId="30309" hidden="1" xr:uid="{00000000-0005-0000-0000-000068760000}"/>
    <cellStyle name="Comma 2 70" xfId="30602" hidden="1" xr:uid="{00000000-0005-0000-0000-00008D770000}"/>
    <cellStyle name="Comma 2 70" xfId="30863" hidden="1" xr:uid="{00000000-0005-0000-0000-000092780000}"/>
    <cellStyle name="Comma 2 70" xfId="31364" hidden="1" xr:uid="{00000000-0005-0000-0000-0000877A0000}"/>
    <cellStyle name="Comma 2 70" xfId="31820" hidden="1" xr:uid="{00000000-0005-0000-0000-00004F7C0000}"/>
    <cellStyle name="Comma 2 70" xfId="32707" hidden="1" xr:uid="{58978E53-FE4A-4E29-963F-71C36E4484D9}"/>
    <cellStyle name="Comma 2 70" xfId="33342" hidden="1" xr:uid="{78A43E21-8E29-424F-AE5C-5660E27F6914}"/>
    <cellStyle name="Comma 2 70" xfId="33892" hidden="1" xr:uid="{3B1173F0-D05F-437F-A10C-72B834914048}"/>
    <cellStyle name="Comma 2 70" xfId="34185" hidden="1" xr:uid="{F37243EF-09E0-4614-A1DB-5B0C3A23702A}"/>
    <cellStyle name="Comma 2 70" xfId="34446" hidden="1" xr:uid="{0B6D743F-8C1C-459B-943B-42830B69A9FA}"/>
    <cellStyle name="Comma 2 70" xfId="36464" hidden="1" xr:uid="{FB11988B-84FE-4D15-8406-EA22AAFED289}"/>
    <cellStyle name="Comma 2 70" xfId="37125" hidden="1" xr:uid="{B48B6CA1-76B8-4B9F-AA07-1745A65DD386}"/>
    <cellStyle name="Comma 2 70" xfId="37683" hidden="1" xr:uid="{59703CF9-03E5-497F-9DF0-4C8BD2C15F06}"/>
    <cellStyle name="Comma 2 70" xfId="37976" hidden="1" xr:uid="{43CAE6DC-8776-4ADF-94EF-D5CA8F0146C4}"/>
    <cellStyle name="Comma 2 70" xfId="38237" hidden="1" xr:uid="{AFC204C3-6AEA-4887-9D8B-2071E6F57240}"/>
    <cellStyle name="Comma 2 70" xfId="38435" hidden="1" xr:uid="{E2100849-FD1D-4E23-A982-511BB2DDD65E}"/>
    <cellStyle name="Comma 2 70" xfId="38683" hidden="1" xr:uid="{A39C7705-4C8A-496F-B9D4-699BFC485CA3}"/>
    <cellStyle name="Comma 2 70" xfId="38839" hidden="1" xr:uid="{D488ADD7-CB8E-45FF-BC0E-DDF7E2FCA8CD}"/>
    <cellStyle name="Comma 2 70" xfId="39344" hidden="1" xr:uid="{39F40A37-D7B8-4CFA-97FF-B71F607D7856}"/>
    <cellStyle name="Comma 2 70" xfId="39437" hidden="1" xr:uid="{500CE04C-CCDD-454C-A7E6-18844E227E6F}"/>
    <cellStyle name="Comma 2 70" xfId="39902" hidden="1" xr:uid="{70518A7B-693E-49FD-9BC5-86BD7DACEE9C}"/>
    <cellStyle name="Comma 2 70" xfId="40195" hidden="1" xr:uid="{1D6A1041-2B10-4002-95E5-DBB6BC2DEF54}"/>
    <cellStyle name="Comma 2 70" xfId="40456" hidden="1" xr:uid="{AEB72817-1196-43BA-BDC3-A9D9C1C6568F}"/>
    <cellStyle name="Comma 2 70" xfId="41100" hidden="1" xr:uid="{561F8C24-41C9-4AAF-AAD7-87067775EB34}"/>
    <cellStyle name="Comma 2 70" xfId="41193" hidden="1" xr:uid="{0EA644C8-8E35-47EB-A4C0-B019000969C8}"/>
    <cellStyle name="Comma 2 70" xfId="41658" hidden="1" xr:uid="{86D2863F-D5B7-48AA-A549-DAE1D5E106C3}"/>
    <cellStyle name="Comma 2 70" xfId="41951" hidden="1" xr:uid="{4363D26B-CD9A-4728-B387-A589211CD304}"/>
    <cellStyle name="Comma 2 70" xfId="42212" hidden="1" xr:uid="{B59A5705-BEC9-47E9-846E-75518BD649E3}"/>
    <cellStyle name="Comma 2 70" xfId="42856" hidden="1" xr:uid="{F0B2CDA1-8F62-4B1A-9FF5-111BC5125827}"/>
    <cellStyle name="Comma 2 70" xfId="42949" hidden="1" xr:uid="{C0DA7CA1-7328-42BA-8687-AE42E85F0A98}"/>
    <cellStyle name="Comma 2 70" xfId="43414" hidden="1" xr:uid="{0DAA9838-177E-437D-8B82-C0406CCF8A24}"/>
    <cellStyle name="Comma 2 70" xfId="43707" hidden="1" xr:uid="{9454B0FF-CB91-48DC-AB50-EAAE29DBC29C}"/>
    <cellStyle name="Comma 2 70" xfId="43968" hidden="1" xr:uid="{AA005BB8-5EE3-4089-AF1C-DA490BB1A513}"/>
    <cellStyle name="Comma 2 70" xfId="44612" hidden="1" xr:uid="{024C7438-0F1F-4366-8070-BC768C8D0393}"/>
    <cellStyle name="Comma 2 70" xfId="44705" hidden="1" xr:uid="{8F8DF1C7-F08B-4E2A-B6B5-EA7A5E85B778}"/>
    <cellStyle name="Comma 2 70" xfId="45170" hidden="1" xr:uid="{CEE023C1-12F7-4F27-9C68-5F62A7A7EE52}"/>
    <cellStyle name="Comma 2 70" xfId="45463" hidden="1" xr:uid="{1ED626E8-6EA4-417E-BFB9-9B8099813C3D}"/>
    <cellStyle name="Comma 2 70" xfId="45724" hidden="1" xr:uid="{A0CE69D3-ADBA-46E0-8B3E-26210F64B0B0}"/>
    <cellStyle name="Comma 2 70" xfId="46368" hidden="1" xr:uid="{4F25ABA8-9C0C-4E8C-BE9B-34F92C3A6A2A}"/>
    <cellStyle name="Comma 2 70" xfId="46461" hidden="1" xr:uid="{058D3DCE-853C-4ED0-A686-429D00728125}"/>
    <cellStyle name="Comma 2 70" xfId="46926" hidden="1" xr:uid="{A78FDC4C-E7C8-4427-A9E5-2844634AA4D8}"/>
    <cellStyle name="Comma 2 70" xfId="47219" hidden="1" xr:uid="{68AF7190-E37D-46BE-A544-78FC30A9FFCE}"/>
    <cellStyle name="Comma 2 70" xfId="47480" hidden="1" xr:uid="{9FA517FE-0503-4CD4-968A-EE8197D02660}"/>
    <cellStyle name="Comma 2 70" xfId="48121" hidden="1" xr:uid="{B7A20DDA-689D-450F-AA59-84046868E185}"/>
    <cellStyle name="Comma 2 70" xfId="48214" hidden="1" xr:uid="{B22CC4D6-B218-4320-8723-BBBEDDBDD6A4}"/>
    <cellStyle name="Comma 2 70" xfId="48679" hidden="1" xr:uid="{3012CD26-B65F-4024-AC7E-37D0E8F92AFF}"/>
    <cellStyle name="Comma 2 70" xfId="48972" hidden="1" xr:uid="{115FB2FA-20D2-466C-B3A9-2C8BF90BBDDF}"/>
    <cellStyle name="Comma 2 70" xfId="49233" hidden="1" xr:uid="{971AF19A-ACD0-468E-A16E-6E47F3914A33}"/>
    <cellStyle name="Comma 2 70" xfId="49871" hidden="1" xr:uid="{417DEF8A-A40D-449A-A5F9-6542A98D1094}"/>
    <cellStyle name="Comma 2 70" xfId="49964" hidden="1" xr:uid="{AC6D0B4B-2094-4AEE-8E63-BDFD4CBF0589}"/>
    <cellStyle name="Comma 2 70" xfId="50429" hidden="1" xr:uid="{512887D3-A600-47C4-891C-E90495F6B583}"/>
    <cellStyle name="Comma 2 70" xfId="50722" hidden="1" xr:uid="{E393F3AE-5B70-4E9C-B5DD-A69008193E1B}"/>
    <cellStyle name="Comma 2 70" xfId="50983" hidden="1" xr:uid="{172E1C3F-7FB8-4519-B507-66D29F565D46}"/>
    <cellStyle name="Comma 2 70" xfId="51616" hidden="1" xr:uid="{4F13DE51-305E-4367-945A-98C1748EADAB}"/>
    <cellStyle name="Comma 2 70" xfId="51708" hidden="1" xr:uid="{E9438BE6-34DA-490C-B747-1A86F8782059}"/>
    <cellStyle name="Comma 2 70" xfId="52173" hidden="1" xr:uid="{A7BF35A2-2CCF-4CDE-9950-D5660A6A8E1B}"/>
    <cellStyle name="Comma 2 70" xfId="52466" hidden="1" xr:uid="{71323C7E-364F-4319-90D3-CE098F859DB6}"/>
    <cellStyle name="Comma 2 70" xfId="52727" hidden="1" xr:uid="{B2BE987F-3514-41EA-95EF-DE8977A44D06}"/>
    <cellStyle name="Comma 2 70" xfId="53354" hidden="1" xr:uid="{3BFBFECD-209E-455B-96AB-89CD9D9DC88A}"/>
    <cellStyle name="Comma 2 70" xfId="53444" hidden="1" xr:uid="{D1793E04-0E47-4627-85EE-235ABE06AE13}"/>
    <cellStyle name="Comma 2 70" xfId="53907" hidden="1" xr:uid="{7B5ECE42-CB73-4A50-AD9F-947068B8EC6B}"/>
    <cellStyle name="Comma 2 70" xfId="54200" hidden="1" xr:uid="{84CF4601-3F93-4219-86D3-39FA9F2FA87E}"/>
    <cellStyle name="Comma 2 70" xfId="54461" hidden="1" xr:uid="{7AF1EA4E-E71D-4636-9379-006A50AED3E4}"/>
    <cellStyle name="Comma 2 70" xfId="55082" hidden="1" xr:uid="{F419673E-0BE9-4140-8C02-4A7681ED9F34}"/>
    <cellStyle name="Comma 2 70" xfId="55171" hidden="1" xr:uid="{ED8B78F1-451C-4255-B58E-131EB7949658}"/>
    <cellStyle name="Comma 2 70" xfId="55631" hidden="1" xr:uid="{21AA750F-F199-436E-BA66-6AE9715F7880}"/>
    <cellStyle name="Comma 2 70" xfId="55924" hidden="1" xr:uid="{4F12409D-4355-4E8B-9F69-516EB1CCEC0F}"/>
    <cellStyle name="Comma 2 70" xfId="56185" hidden="1" xr:uid="{141A58B9-5800-4331-B153-BF7A2ED3EFFD}"/>
    <cellStyle name="Comma 2 70" xfId="56795" hidden="1" xr:uid="{0132A1DC-323A-470C-B37C-03A44CF6DA05}"/>
    <cellStyle name="Comma 2 70" xfId="56881" hidden="1" xr:uid="{CEB6004F-925C-4864-9A1A-39C91B255DE9}"/>
    <cellStyle name="Comma 2 70" xfId="57338" hidden="1" xr:uid="{DEC2F411-66AD-4972-8933-3C1E593005CE}"/>
    <cellStyle name="Comma 2 70" xfId="57631" hidden="1" xr:uid="{5CBB33A3-A434-44B0-A603-E4D4BA5AED62}"/>
    <cellStyle name="Comma 2 70" xfId="57892" hidden="1" xr:uid="{40165D7D-774C-4D64-830C-7E1E6AA2E0C4}"/>
    <cellStyle name="Comma 2 70" xfId="58492" hidden="1" xr:uid="{977DBC75-7F43-44E3-930E-C15A3C2CE90D}"/>
    <cellStyle name="Comma 2 70" xfId="58577" hidden="1" xr:uid="{3FED0B73-85FB-4957-86D9-0AA788B2C20D}"/>
    <cellStyle name="Comma 2 70" xfId="59032" hidden="1" xr:uid="{04090E1E-CFE3-4BC9-9094-C71215BF5EFB}"/>
    <cellStyle name="Comma 2 70" xfId="59325" hidden="1" xr:uid="{FEF293B8-9D23-4E71-B4B6-FEFC4FE02560}"/>
    <cellStyle name="Comma 2 70" xfId="59586" hidden="1" xr:uid="{D76C0409-5412-4ED5-8BC1-1D0DAE8EEDF1}"/>
    <cellStyle name="Comma 2 70" xfId="60167" hidden="1" xr:uid="{174299F6-E259-4252-8B0A-B11B9972F1BA}"/>
    <cellStyle name="Comma 2 70" xfId="60693" hidden="1" xr:uid="{836C70FB-52ED-4809-95B0-1F964F6D6E0D}"/>
    <cellStyle name="Comma 2 70" xfId="60986" hidden="1" xr:uid="{E50972E1-D06F-4FD2-BC13-02B1B79B138B}"/>
    <cellStyle name="Comma 2 70" xfId="61247" hidden="1" xr:uid="{CA4DDFD9-4B8E-4957-BAD0-59788B188AA3}"/>
    <cellStyle name="Comma 2 70" xfId="61813" hidden="1" xr:uid="{06E9F6F5-E921-4411-9FC8-3DC254EC7D44}"/>
    <cellStyle name="Comma 2 70" xfId="62328" hidden="1" xr:uid="{6958D5E1-CCF6-4E2A-BACB-9DE721274D71}"/>
    <cellStyle name="Comma 2 70" xfId="62621" hidden="1" xr:uid="{B39F5CF8-6D42-4CDB-BF53-43B54AEAA8B4}"/>
    <cellStyle name="Comma 2 70" xfId="62882" hidden="1" xr:uid="{AEAC35AC-E3CC-48A1-AF86-604A1931E467}"/>
    <cellStyle name="Comma 2 70" xfId="63383" hidden="1" xr:uid="{D2CA4F08-CF14-47B1-8BB8-81979E07F599}"/>
    <cellStyle name="Comma 2 70" xfId="63839" hidden="1" xr:uid="{FA98A1ED-BD81-480F-9E8B-268BA4AD517A}"/>
    <cellStyle name="Comma 2 71" xfId="256" xr:uid="{00000000-0005-0000-0000-000003010000}"/>
    <cellStyle name="Comma 2 71 2" xfId="979" xr:uid="{00000000-0005-0000-0000-0000D6030000}"/>
    <cellStyle name="Comma 2 71 2 2" xfId="4770" xr:uid="{00000000-0005-0000-0000-0000A5120000}"/>
    <cellStyle name="Comma 2 71 2 2 2" xfId="36789" xr:uid="{DAB76337-3204-41D6-B3F8-8A3120779BFE}"/>
    <cellStyle name="Comma 2 71 2 3" xfId="33016" xr:uid="{052B0A1E-940B-4490-A892-6446544267ED}"/>
    <cellStyle name="Comma 2 71 3" xfId="4042" xr:uid="{00000000-0005-0000-0000-0000CD0F0000}"/>
    <cellStyle name="Comma 2 71 3 2" xfId="36061" xr:uid="{0385BD45-0DC3-41B4-BC9E-88DF51AAFC0C}"/>
    <cellStyle name="Comma 2 71 4" xfId="32207" xr:uid="{00000000-0005-0000-0000-0000D27D0000}"/>
    <cellStyle name="Comma 2 71 4 2" xfId="64213" xr:uid="{7A168E57-0031-4B6E-9B8C-007F08B880F3}"/>
    <cellStyle name="Comma 2 71 5" xfId="32413" xr:uid="{E6023D21-A844-4912-B0E8-16543A8F78FA}"/>
    <cellStyle name="Comma 2 72" xfId="660" hidden="1" xr:uid="{00000000-0005-0000-0000-000097020000}"/>
    <cellStyle name="Comma 2 72" xfId="1315" hidden="1" xr:uid="{00000000-0005-0000-0000-000026050000}"/>
    <cellStyle name="Comma 2 72" xfId="1868" hidden="1" xr:uid="{00000000-0005-0000-0000-00004F070000}"/>
    <cellStyle name="Comma 2 72" xfId="2160" hidden="1" xr:uid="{00000000-0005-0000-0000-000073080000}"/>
    <cellStyle name="Comma 2 72" xfId="2419" hidden="1" xr:uid="{00000000-0005-0000-0000-000076090000}"/>
    <cellStyle name="Comma 2 72" xfId="4451" hidden="1" xr:uid="{00000000-0005-0000-0000-000066110000}"/>
    <cellStyle name="Comma 2 72" xfId="5112" hidden="1" xr:uid="{00000000-0005-0000-0000-0000FB130000}"/>
    <cellStyle name="Comma 2 72" xfId="5670" hidden="1" xr:uid="{00000000-0005-0000-0000-000029160000}"/>
    <cellStyle name="Comma 2 72" xfId="5962" hidden="1" xr:uid="{00000000-0005-0000-0000-00004D170000}"/>
    <cellStyle name="Comma 2 72" xfId="6221" hidden="1" xr:uid="{00000000-0005-0000-0000-000050180000}"/>
    <cellStyle name="Comma 2 72" xfId="6449" hidden="1" xr:uid="{00000000-0005-0000-0000-000034190000}"/>
    <cellStyle name="Comma 2 72" xfId="6582" hidden="1" xr:uid="{00000000-0005-0000-0000-0000B9190000}"/>
    <cellStyle name="Comma 2 72" xfId="6670" hidden="1" xr:uid="{00000000-0005-0000-0000-0000111A0000}"/>
    <cellStyle name="Comma 2 72" xfId="6756" hidden="1" xr:uid="{00000000-0005-0000-0000-0000671A0000}"/>
    <cellStyle name="Comma 2 72" xfId="6807" hidden="1" xr:uid="{00000000-0005-0000-0000-00009A1A0000}"/>
    <cellStyle name="Comma 2 72" xfId="7067" hidden="1" xr:uid="{00000000-0005-0000-0000-00009E1B0000}"/>
    <cellStyle name="Comma 2 72" xfId="7331" hidden="1" xr:uid="{00000000-0005-0000-0000-0000A61C0000}"/>
    <cellStyle name="Comma 2 72" xfId="7889" hidden="1" xr:uid="{00000000-0005-0000-0000-0000D41E0000}"/>
    <cellStyle name="Comma 2 72" xfId="8181" hidden="1" xr:uid="{00000000-0005-0000-0000-0000F81F0000}"/>
    <cellStyle name="Comma 2 72" xfId="8440" hidden="1" xr:uid="{00000000-0005-0000-0000-0000FB200000}"/>
    <cellStyle name="Comma 2 72" xfId="8823" hidden="1" xr:uid="{00000000-0005-0000-0000-00007A220000}"/>
    <cellStyle name="Comma 2 72" xfId="9087" hidden="1" xr:uid="{00000000-0005-0000-0000-000082230000}"/>
    <cellStyle name="Comma 2 72" xfId="9645" hidden="1" xr:uid="{00000000-0005-0000-0000-0000B0250000}"/>
    <cellStyle name="Comma 2 72" xfId="9937" hidden="1" xr:uid="{00000000-0005-0000-0000-0000D4260000}"/>
    <cellStyle name="Comma 2 72" xfId="10196" hidden="1" xr:uid="{00000000-0005-0000-0000-0000D7270000}"/>
    <cellStyle name="Comma 2 72" xfId="10579" hidden="1" xr:uid="{00000000-0005-0000-0000-000056290000}"/>
    <cellStyle name="Comma 2 72" xfId="10843" hidden="1" xr:uid="{00000000-0005-0000-0000-00005E2A0000}"/>
    <cellStyle name="Comma 2 72" xfId="11401" hidden="1" xr:uid="{00000000-0005-0000-0000-00008C2C0000}"/>
    <cellStyle name="Comma 2 72" xfId="11693" hidden="1" xr:uid="{00000000-0005-0000-0000-0000B02D0000}"/>
    <cellStyle name="Comma 2 72" xfId="11952" hidden="1" xr:uid="{00000000-0005-0000-0000-0000B32E0000}"/>
    <cellStyle name="Comma 2 72" xfId="12335" hidden="1" xr:uid="{00000000-0005-0000-0000-000032300000}"/>
    <cellStyle name="Comma 2 72" xfId="12599" hidden="1" xr:uid="{00000000-0005-0000-0000-00003A310000}"/>
    <cellStyle name="Comma 2 72" xfId="13157" hidden="1" xr:uid="{00000000-0005-0000-0000-000068330000}"/>
    <cellStyle name="Comma 2 72" xfId="13449" hidden="1" xr:uid="{00000000-0005-0000-0000-00008C340000}"/>
    <cellStyle name="Comma 2 72" xfId="13708" hidden="1" xr:uid="{00000000-0005-0000-0000-00008F350000}"/>
    <cellStyle name="Comma 2 72" xfId="14091" hidden="1" xr:uid="{00000000-0005-0000-0000-00000E370000}"/>
    <cellStyle name="Comma 2 72" xfId="14355" hidden="1" xr:uid="{00000000-0005-0000-0000-000016380000}"/>
    <cellStyle name="Comma 2 72" xfId="14913" hidden="1" xr:uid="{00000000-0005-0000-0000-0000443A0000}"/>
    <cellStyle name="Comma 2 72" xfId="15205" hidden="1" xr:uid="{00000000-0005-0000-0000-0000683B0000}"/>
    <cellStyle name="Comma 2 72" xfId="15464" hidden="1" xr:uid="{00000000-0005-0000-0000-00006B3C0000}"/>
    <cellStyle name="Comma 2 72" xfId="15844" hidden="1" xr:uid="{00000000-0005-0000-0000-0000E73D0000}"/>
    <cellStyle name="Comma 2 72" xfId="16108" hidden="1" xr:uid="{00000000-0005-0000-0000-0000EF3E0000}"/>
    <cellStyle name="Comma 2 72" xfId="16666" hidden="1" xr:uid="{00000000-0005-0000-0000-00001D410000}"/>
    <cellStyle name="Comma 2 72" xfId="16958" hidden="1" xr:uid="{00000000-0005-0000-0000-000041420000}"/>
    <cellStyle name="Comma 2 72" xfId="17217" hidden="1" xr:uid="{00000000-0005-0000-0000-000044430000}"/>
    <cellStyle name="Comma 2 72" xfId="17594" hidden="1" xr:uid="{00000000-0005-0000-0000-0000BD440000}"/>
    <cellStyle name="Comma 2 72" xfId="17858" hidden="1" xr:uid="{00000000-0005-0000-0000-0000C5450000}"/>
    <cellStyle name="Comma 2 72" xfId="18416" hidden="1" xr:uid="{00000000-0005-0000-0000-0000F3470000}"/>
    <cellStyle name="Comma 2 72" xfId="18708" hidden="1" xr:uid="{00000000-0005-0000-0000-000017490000}"/>
    <cellStyle name="Comma 2 72" xfId="18967" hidden="1" xr:uid="{00000000-0005-0000-0000-00001A4A0000}"/>
    <cellStyle name="Comma 2 72" xfId="19340" hidden="1" xr:uid="{00000000-0005-0000-0000-00008F4B0000}"/>
    <cellStyle name="Comma 2 72" xfId="19603" hidden="1" xr:uid="{00000000-0005-0000-0000-0000964C0000}"/>
    <cellStyle name="Comma 2 72" xfId="20160" hidden="1" xr:uid="{00000000-0005-0000-0000-0000C34E0000}"/>
    <cellStyle name="Comma 2 72" xfId="20452" hidden="1" xr:uid="{00000000-0005-0000-0000-0000E74F0000}"/>
    <cellStyle name="Comma 2 72" xfId="20711" hidden="1" xr:uid="{00000000-0005-0000-0000-0000EA500000}"/>
    <cellStyle name="Comma 2 72" xfId="21078" hidden="1" xr:uid="{00000000-0005-0000-0000-000059520000}"/>
    <cellStyle name="Comma 2 72" xfId="21341" hidden="1" xr:uid="{00000000-0005-0000-0000-000060530000}"/>
    <cellStyle name="Comma 2 72" xfId="21894" hidden="1" xr:uid="{00000000-0005-0000-0000-000089550000}"/>
    <cellStyle name="Comma 2 72" xfId="22186" hidden="1" xr:uid="{00000000-0005-0000-0000-0000AD560000}"/>
    <cellStyle name="Comma 2 72" xfId="22445" hidden="1" xr:uid="{00000000-0005-0000-0000-0000B0570000}"/>
    <cellStyle name="Comma 2 72" xfId="22806" hidden="1" xr:uid="{00000000-0005-0000-0000-000019590000}"/>
    <cellStyle name="Comma 2 72" xfId="23069" hidden="1" xr:uid="{00000000-0005-0000-0000-0000205A0000}"/>
    <cellStyle name="Comma 2 72" xfId="23618" hidden="1" xr:uid="{00000000-0005-0000-0000-0000455C0000}"/>
    <cellStyle name="Comma 2 72" xfId="23910" hidden="1" xr:uid="{00000000-0005-0000-0000-0000695D0000}"/>
    <cellStyle name="Comma 2 72" xfId="24169" hidden="1" xr:uid="{00000000-0005-0000-0000-00006C5E0000}"/>
    <cellStyle name="Comma 2 72" xfId="24782" hidden="1" xr:uid="{00000000-0005-0000-0000-0000D1600000}"/>
    <cellStyle name="Comma 2 72" xfId="25325" hidden="1" xr:uid="{00000000-0005-0000-0000-0000F0620000}"/>
    <cellStyle name="Comma 2 72" xfId="25617" hidden="1" xr:uid="{00000000-0005-0000-0000-000014640000}"/>
    <cellStyle name="Comma 2 72" xfId="25876" hidden="1" xr:uid="{00000000-0005-0000-0000-000017650000}"/>
    <cellStyle name="Comma 2 72" xfId="26479" hidden="1" xr:uid="{00000000-0005-0000-0000-000072670000}"/>
    <cellStyle name="Comma 2 72" xfId="27019" hidden="1" xr:uid="{00000000-0005-0000-0000-00008E690000}"/>
    <cellStyle name="Comma 2 72" xfId="27311" hidden="1" xr:uid="{00000000-0005-0000-0000-0000B26A0000}"/>
    <cellStyle name="Comma 2 72" xfId="27570" hidden="1" xr:uid="{00000000-0005-0000-0000-0000B56B0000}"/>
    <cellStyle name="Comma 2 72" xfId="28154" hidden="1" xr:uid="{00000000-0005-0000-0000-0000FD6D0000}"/>
    <cellStyle name="Comma 2 72" xfId="28680" hidden="1" xr:uid="{00000000-0005-0000-0000-00000B700000}"/>
    <cellStyle name="Comma 2 72" xfId="28972" hidden="1" xr:uid="{00000000-0005-0000-0000-00002F710000}"/>
    <cellStyle name="Comma 2 72" xfId="29231" hidden="1" xr:uid="{00000000-0005-0000-0000-000032720000}"/>
    <cellStyle name="Comma 2 72" xfId="29800" hidden="1" xr:uid="{00000000-0005-0000-0000-00006B740000}"/>
    <cellStyle name="Comma 2 72" xfId="30315" hidden="1" xr:uid="{00000000-0005-0000-0000-00006E760000}"/>
    <cellStyle name="Comma 2 72" xfId="30607" hidden="1" xr:uid="{00000000-0005-0000-0000-000092770000}"/>
    <cellStyle name="Comma 2 72" xfId="30866" hidden="1" xr:uid="{00000000-0005-0000-0000-000095780000}"/>
    <cellStyle name="Comma 2 72" xfId="31370" hidden="1" xr:uid="{00000000-0005-0000-0000-00008D7A0000}"/>
    <cellStyle name="Comma 2 72" xfId="31826" hidden="1" xr:uid="{00000000-0005-0000-0000-0000557C0000}"/>
    <cellStyle name="Comma 2 72" xfId="32713" hidden="1" xr:uid="{5C0ED64F-805F-4526-9608-91A9A5FDE75A}"/>
    <cellStyle name="Comma 2 72" xfId="33348" hidden="1" xr:uid="{90BA1F40-3B6E-430F-BCD6-F4F368E8D5AB}"/>
    <cellStyle name="Comma 2 72" xfId="33898" hidden="1" xr:uid="{79C75D0D-3E9F-43E0-BD30-F57F7DC57473}"/>
    <cellStyle name="Comma 2 72" xfId="34190" hidden="1" xr:uid="{59139159-CF3B-4B24-94B8-E758CAD139CC}"/>
    <cellStyle name="Comma 2 72" xfId="34449" hidden="1" xr:uid="{1D67752F-F397-4BEC-AD09-827EA3AC44BB}"/>
    <cellStyle name="Comma 2 72" xfId="36470" hidden="1" xr:uid="{34B23961-D5E1-4190-B908-5F8A74043C36}"/>
    <cellStyle name="Comma 2 72" xfId="37131" hidden="1" xr:uid="{1F82B908-0013-4D08-A029-5BCD80D158D7}"/>
    <cellStyle name="Comma 2 72" xfId="37689" hidden="1" xr:uid="{8BC808A0-86BC-4426-A10B-4D786ECAAC0B}"/>
    <cellStyle name="Comma 2 72" xfId="37981" hidden="1" xr:uid="{69044AAF-01C2-432A-8D09-B78666AA247D}"/>
    <cellStyle name="Comma 2 72" xfId="38240" hidden="1" xr:uid="{39001D55-E161-4809-B1D2-8EE6430674CC}"/>
    <cellStyle name="Comma 2 72" xfId="38468" hidden="1" xr:uid="{CE896F6F-E5E2-4458-AA71-871F48979824}"/>
    <cellStyle name="Comma 2 72" xfId="38601" hidden="1" xr:uid="{4F3FFFC6-177A-4ACD-B81B-E8087A701051}"/>
    <cellStyle name="Comma 2 72" xfId="38689" hidden="1" xr:uid="{99A779A0-0979-4DC7-9484-D6EEEE00659B}"/>
    <cellStyle name="Comma 2 72" xfId="38775" hidden="1" xr:uid="{480D6E11-06D5-4B15-AB5A-4C92D5D0FFF6}"/>
    <cellStyle name="Comma 2 72" xfId="38826" hidden="1" xr:uid="{A7EDC030-28AC-4441-8F84-11EA6B413EC9}"/>
    <cellStyle name="Comma 2 72" xfId="39086" hidden="1" xr:uid="{9F8F2A91-7E63-41FB-BBC0-81465F8C0576}"/>
    <cellStyle name="Comma 2 72" xfId="39350" hidden="1" xr:uid="{5EF7C592-19F7-4B2A-AAB8-0A7B58F9DC24}"/>
    <cellStyle name="Comma 2 72" xfId="39908" hidden="1" xr:uid="{99595D3F-30EF-4C55-92BD-553C098D99D8}"/>
    <cellStyle name="Comma 2 72" xfId="40200" hidden="1" xr:uid="{7869FDE1-E29F-4084-938B-AB64FA7FF030}"/>
    <cellStyle name="Comma 2 72" xfId="40459" hidden="1" xr:uid="{F82EE652-6004-4FA8-ADB4-51C70CD08B07}"/>
    <cellStyle name="Comma 2 72" xfId="40842" hidden="1" xr:uid="{2E467BDC-BFB7-449C-A0CB-A35D7E69532D}"/>
    <cellStyle name="Comma 2 72" xfId="41106" hidden="1" xr:uid="{16D533C0-5E58-4171-A0E7-ADDFCF1A9C74}"/>
    <cellStyle name="Comma 2 72" xfId="41664" hidden="1" xr:uid="{73A4B139-7C78-41DC-A38D-AC2D0AA101C1}"/>
    <cellStyle name="Comma 2 72" xfId="41956" hidden="1" xr:uid="{80CA4F00-21F6-4772-9D70-0CEA5918FC0B}"/>
    <cellStyle name="Comma 2 72" xfId="42215" hidden="1" xr:uid="{D9FB17C7-7692-4198-9694-8D69C7D60C01}"/>
    <cellStyle name="Comma 2 72" xfId="42598" hidden="1" xr:uid="{4B80823F-E7DA-4E79-9E52-B7F7377376FF}"/>
    <cellStyle name="Comma 2 72" xfId="42862" hidden="1" xr:uid="{C74F6127-0540-46FD-B3C1-5F2A9FA421A5}"/>
    <cellStyle name="Comma 2 72" xfId="43420" hidden="1" xr:uid="{2CC0AB37-DAA9-4160-8298-1125D0B317C1}"/>
    <cellStyle name="Comma 2 72" xfId="43712" hidden="1" xr:uid="{6E5CFC33-EF55-426F-98EB-C1CF318AD866}"/>
    <cellStyle name="Comma 2 72" xfId="43971" hidden="1" xr:uid="{EBDCCD14-154E-473B-8413-8F8D70917E5D}"/>
    <cellStyle name="Comma 2 72" xfId="44354" hidden="1" xr:uid="{24DEE867-9A78-4829-9FDE-555AF1AFBD32}"/>
    <cellStyle name="Comma 2 72" xfId="44618" hidden="1" xr:uid="{63432142-F4AE-4C98-9EA1-4AE01D02056E}"/>
    <cellStyle name="Comma 2 72" xfId="45176" hidden="1" xr:uid="{8539D697-FE89-4279-B9ED-4F055980F9FD}"/>
    <cellStyle name="Comma 2 72" xfId="45468" hidden="1" xr:uid="{6A1751E3-83A0-412E-8F5A-592052F21F35}"/>
    <cellStyle name="Comma 2 72" xfId="45727" hidden="1" xr:uid="{60D05E90-7B6E-4D01-87A9-010B7C01DD09}"/>
    <cellStyle name="Comma 2 72" xfId="46110" hidden="1" xr:uid="{3B885FFE-C214-4225-9FAC-50C3B87D3611}"/>
    <cellStyle name="Comma 2 72" xfId="46374" hidden="1" xr:uid="{67D5C908-388B-4C4A-AC50-D52526A976F3}"/>
    <cellStyle name="Comma 2 72" xfId="46932" hidden="1" xr:uid="{F25B3B19-D443-4786-B091-2DC5BD76164F}"/>
    <cellStyle name="Comma 2 72" xfId="47224" hidden="1" xr:uid="{0E82A9F4-D662-4607-BE0F-484AB42E13C2}"/>
    <cellStyle name="Comma 2 72" xfId="47483" hidden="1" xr:uid="{E912ECDF-2761-417E-88C5-8328001B1C53}"/>
    <cellStyle name="Comma 2 72" xfId="47863" hidden="1" xr:uid="{48B9B39D-9F1A-4F80-AAFD-521922283366}"/>
    <cellStyle name="Comma 2 72" xfId="48127" hidden="1" xr:uid="{8DEA64E9-27B2-49E5-962E-A5536DD618B9}"/>
    <cellStyle name="Comma 2 72" xfId="48685" hidden="1" xr:uid="{FB258F83-EF04-40AA-A7E9-1A881741F7D5}"/>
    <cellStyle name="Comma 2 72" xfId="48977" hidden="1" xr:uid="{F01C4E67-1AFB-43F6-95B7-98009E9EE241}"/>
    <cellStyle name="Comma 2 72" xfId="49236" hidden="1" xr:uid="{0E02007F-C7B2-47EC-A21E-D74B8F958EB6}"/>
    <cellStyle name="Comma 2 72" xfId="49613" hidden="1" xr:uid="{5226661A-0A56-4CC5-ADE4-C1CADCA3AA8A}"/>
    <cellStyle name="Comma 2 72" xfId="49877" hidden="1" xr:uid="{E48C2BC6-3147-4038-B253-B66FD3FA81DF}"/>
    <cellStyle name="Comma 2 72" xfId="50435" hidden="1" xr:uid="{3BE55372-65A0-4602-8826-70A388669E1D}"/>
    <cellStyle name="Comma 2 72" xfId="50727" hidden="1" xr:uid="{BFE1D957-FE2D-41E5-8288-12584161E3F9}"/>
    <cellStyle name="Comma 2 72" xfId="50986" hidden="1" xr:uid="{772BB918-87B3-4451-8DEF-E000AEF1DD5A}"/>
    <cellStyle name="Comma 2 72" xfId="51359" hidden="1" xr:uid="{58B3EA1B-EE23-435D-94DE-0D8EC4223EB1}"/>
    <cellStyle name="Comma 2 72" xfId="51622" hidden="1" xr:uid="{A04C00C9-102D-46FC-B216-F3CA6BE12EFB}"/>
    <cellStyle name="Comma 2 72" xfId="52179" hidden="1" xr:uid="{9E759305-1AF1-4B7C-9322-09AEB3819062}"/>
    <cellStyle name="Comma 2 72" xfId="52471" hidden="1" xr:uid="{E4792799-DBCB-4292-91A7-81BBBCD24E84}"/>
    <cellStyle name="Comma 2 72" xfId="52730" hidden="1" xr:uid="{C26B9BA6-9666-421F-936F-8CF1C33DDF22}"/>
    <cellStyle name="Comma 2 72" xfId="53097" hidden="1" xr:uid="{FFF0A1D8-2816-49DD-9C4E-750A062E1AD2}"/>
    <cellStyle name="Comma 2 72" xfId="53360" hidden="1" xr:uid="{FC246E60-86E2-4D8C-9CCB-7C936DBAD035}"/>
    <cellStyle name="Comma 2 72" xfId="53913" hidden="1" xr:uid="{4C07E34C-71D2-40C8-AB97-37214AB2F533}"/>
    <cellStyle name="Comma 2 72" xfId="54205" hidden="1" xr:uid="{C8B19361-EC87-4C75-9FB5-F7CF4D3BD95B}"/>
    <cellStyle name="Comma 2 72" xfId="54464" hidden="1" xr:uid="{F9094F55-C7B4-420F-A55D-54E3E99E7548}"/>
    <cellStyle name="Comma 2 72" xfId="54825" hidden="1" xr:uid="{5A59F401-070E-42EE-8E5B-6FF31271017B}"/>
    <cellStyle name="Comma 2 72" xfId="55088" hidden="1" xr:uid="{143C7BCE-7EB2-4B90-A18B-0B188FE393E8}"/>
    <cellStyle name="Comma 2 72" xfId="55637" hidden="1" xr:uid="{9877FDF0-F0A3-4C81-87EF-48FE4E5ACC6D}"/>
    <cellStyle name="Comma 2 72" xfId="55929" hidden="1" xr:uid="{C4CD6EBD-3346-4AEC-BD08-4984BC65736A}"/>
    <cellStyle name="Comma 2 72" xfId="56188" hidden="1" xr:uid="{F851B7B0-2047-4272-89D8-D55ED399DC64}"/>
    <cellStyle name="Comma 2 72" xfId="56801" hidden="1" xr:uid="{AC10712D-C78C-4228-BB1E-983622E3998D}"/>
    <cellStyle name="Comma 2 72" xfId="57344" hidden="1" xr:uid="{3688AE03-0C5F-4680-A3E3-FA67E901E00E}"/>
    <cellStyle name="Comma 2 72" xfId="57636" hidden="1" xr:uid="{1D9FE568-5FEF-4ED1-A929-6E346B4D80E3}"/>
    <cellStyle name="Comma 2 72" xfId="57895" hidden="1" xr:uid="{963FB571-363C-43B1-BD53-039304A65789}"/>
    <cellStyle name="Comma 2 72" xfId="58498" hidden="1" xr:uid="{BC022234-FDEC-4E2A-9FFE-2E447BA83911}"/>
    <cellStyle name="Comma 2 72" xfId="59038" hidden="1" xr:uid="{70C03CEC-FE9E-4B7D-9775-0557FC1F7FBB}"/>
    <cellStyle name="Comma 2 72" xfId="59330" hidden="1" xr:uid="{07FC8400-B508-4D62-8069-4AEB21E0563E}"/>
    <cellStyle name="Comma 2 72" xfId="59589" hidden="1" xr:uid="{C82C36B6-C595-4CA9-94F5-3B476CE7D430}"/>
    <cellStyle name="Comma 2 72" xfId="60173" hidden="1" xr:uid="{2C9A0949-2FE1-4FA0-9C2E-A38CDF2D2199}"/>
    <cellStyle name="Comma 2 72" xfId="60699" hidden="1" xr:uid="{7B9FF7E2-779F-4C7A-BC41-3121EFEEF20A}"/>
    <cellStyle name="Comma 2 72" xfId="60991" hidden="1" xr:uid="{560F849F-EF02-4294-B9F9-8FE3A9F4E1AA}"/>
    <cellStyle name="Comma 2 72" xfId="61250" hidden="1" xr:uid="{9E9AAAC4-1166-46A6-916B-BB44D55A3CF3}"/>
    <cellStyle name="Comma 2 72" xfId="61819" hidden="1" xr:uid="{6C0AC76D-3A2E-4CFB-AE51-5EB6EAFE47A9}"/>
    <cellStyle name="Comma 2 72" xfId="62334" hidden="1" xr:uid="{9F428B66-1D13-4C56-B3FD-BCE80919936B}"/>
    <cellStyle name="Comma 2 72" xfId="62626" hidden="1" xr:uid="{B517D99D-CCB0-4B1E-87B7-C653A8DC993A}"/>
    <cellStyle name="Comma 2 72" xfId="62885" hidden="1" xr:uid="{AC55F1BB-A705-4F65-99B8-F1ECCB2FC591}"/>
    <cellStyle name="Comma 2 72" xfId="63389" hidden="1" xr:uid="{FC32BFD4-500A-4B04-B541-22B8E51B54E4}"/>
    <cellStyle name="Comma 2 72" xfId="63845" hidden="1" xr:uid="{3BC4112D-3BFB-44A5-BE01-835857CC49D2}"/>
    <cellStyle name="Comma 2 73" xfId="664" hidden="1" xr:uid="{00000000-0005-0000-0000-00009B020000}"/>
    <cellStyle name="Comma 2 73" xfId="1319" hidden="1" xr:uid="{00000000-0005-0000-0000-00002A050000}"/>
    <cellStyle name="Comma 2 73" xfId="1872" hidden="1" xr:uid="{00000000-0005-0000-0000-000053070000}"/>
    <cellStyle name="Comma 2 73" xfId="2163" hidden="1" xr:uid="{00000000-0005-0000-0000-000076080000}"/>
    <cellStyle name="Comma 2 73" xfId="2422" hidden="1" xr:uid="{00000000-0005-0000-0000-000079090000}"/>
    <cellStyle name="Comma 2 73" xfId="4455" hidden="1" xr:uid="{00000000-0005-0000-0000-00006A110000}"/>
    <cellStyle name="Comma 2 73" xfId="5116" hidden="1" xr:uid="{00000000-0005-0000-0000-0000FF130000}"/>
    <cellStyle name="Comma 2 73" xfId="5674" hidden="1" xr:uid="{00000000-0005-0000-0000-00002D160000}"/>
    <cellStyle name="Comma 2 73" xfId="5965" hidden="1" xr:uid="{00000000-0005-0000-0000-000050170000}"/>
    <cellStyle name="Comma 2 73" xfId="6224" hidden="1" xr:uid="{00000000-0005-0000-0000-000053180000}"/>
    <cellStyle name="Comma 2 73" xfId="6472" hidden="1" xr:uid="{00000000-0005-0000-0000-00004B190000}"/>
    <cellStyle name="Comma 2 73" xfId="6674" hidden="1" xr:uid="{00000000-0005-0000-0000-0000151A0000}"/>
    <cellStyle name="Comma 2 73" xfId="6798" hidden="1" xr:uid="{00000000-0005-0000-0000-0000911A0000}"/>
    <cellStyle name="Comma 2 73" xfId="7335" hidden="1" xr:uid="{00000000-0005-0000-0000-0000AA1C0000}"/>
    <cellStyle name="Comma 2 73" xfId="7448" hidden="1" xr:uid="{00000000-0005-0000-0000-00001B1D0000}"/>
    <cellStyle name="Comma 2 73" xfId="7893" hidden="1" xr:uid="{00000000-0005-0000-0000-0000D81E0000}"/>
    <cellStyle name="Comma 2 73" xfId="8184" hidden="1" xr:uid="{00000000-0005-0000-0000-0000FB1F0000}"/>
    <cellStyle name="Comma 2 73" xfId="8443" hidden="1" xr:uid="{00000000-0005-0000-0000-0000FE200000}"/>
    <cellStyle name="Comma 2 73" xfId="9091" hidden="1" xr:uid="{00000000-0005-0000-0000-000086230000}"/>
    <cellStyle name="Comma 2 73" xfId="9204" hidden="1" xr:uid="{00000000-0005-0000-0000-0000F7230000}"/>
    <cellStyle name="Comma 2 73" xfId="9649" hidden="1" xr:uid="{00000000-0005-0000-0000-0000B4250000}"/>
    <cellStyle name="Comma 2 73" xfId="9940" hidden="1" xr:uid="{00000000-0005-0000-0000-0000D7260000}"/>
    <cellStyle name="Comma 2 73" xfId="10199" hidden="1" xr:uid="{00000000-0005-0000-0000-0000DA270000}"/>
    <cellStyle name="Comma 2 73" xfId="10847" hidden="1" xr:uid="{00000000-0005-0000-0000-0000622A0000}"/>
    <cellStyle name="Comma 2 73" xfId="10960" hidden="1" xr:uid="{00000000-0005-0000-0000-0000D32A0000}"/>
    <cellStyle name="Comma 2 73" xfId="11405" hidden="1" xr:uid="{00000000-0005-0000-0000-0000902C0000}"/>
    <cellStyle name="Comma 2 73" xfId="11696" hidden="1" xr:uid="{00000000-0005-0000-0000-0000B32D0000}"/>
    <cellStyle name="Comma 2 73" xfId="11955" hidden="1" xr:uid="{00000000-0005-0000-0000-0000B62E0000}"/>
    <cellStyle name="Comma 2 73" xfId="12603" hidden="1" xr:uid="{00000000-0005-0000-0000-00003E310000}"/>
    <cellStyle name="Comma 2 73" xfId="12716" hidden="1" xr:uid="{00000000-0005-0000-0000-0000AF310000}"/>
    <cellStyle name="Comma 2 73" xfId="13161" hidden="1" xr:uid="{00000000-0005-0000-0000-00006C330000}"/>
    <cellStyle name="Comma 2 73" xfId="13452" hidden="1" xr:uid="{00000000-0005-0000-0000-00008F340000}"/>
    <cellStyle name="Comma 2 73" xfId="13711" hidden="1" xr:uid="{00000000-0005-0000-0000-000092350000}"/>
    <cellStyle name="Comma 2 73" xfId="14359" hidden="1" xr:uid="{00000000-0005-0000-0000-00001A380000}"/>
    <cellStyle name="Comma 2 73" xfId="14472" hidden="1" xr:uid="{00000000-0005-0000-0000-00008B380000}"/>
    <cellStyle name="Comma 2 73" xfId="14917" hidden="1" xr:uid="{00000000-0005-0000-0000-0000483A0000}"/>
    <cellStyle name="Comma 2 73" xfId="15208" hidden="1" xr:uid="{00000000-0005-0000-0000-00006B3B0000}"/>
    <cellStyle name="Comma 2 73" xfId="15467" hidden="1" xr:uid="{00000000-0005-0000-0000-00006E3C0000}"/>
    <cellStyle name="Comma 2 73" xfId="16112" hidden="1" xr:uid="{00000000-0005-0000-0000-0000F33E0000}"/>
    <cellStyle name="Comma 2 73" xfId="16225" hidden="1" xr:uid="{00000000-0005-0000-0000-0000643F0000}"/>
    <cellStyle name="Comma 2 73" xfId="16670" hidden="1" xr:uid="{00000000-0005-0000-0000-000021410000}"/>
    <cellStyle name="Comma 2 73" xfId="16961" hidden="1" xr:uid="{00000000-0005-0000-0000-000044420000}"/>
    <cellStyle name="Comma 2 73" xfId="17220" hidden="1" xr:uid="{00000000-0005-0000-0000-000047430000}"/>
    <cellStyle name="Comma 2 73" xfId="17862" hidden="1" xr:uid="{00000000-0005-0000-0000-0000C9450000}"/>
    <cellStyle name="Comma 2 73" xfId="17975" hidden="1" xr:uid="{00000000-0005-0000-0000-00003A460000}"/>
    <cellStyle name="Comma 2 73" xfId="18420" hidden="1" xr:uid="{00000000-0005-0000-0000-0000F7470000}"/>
    <cellStyle name="Comma 2 73" xfId="18711" hidden="1" xr:uid="{00000000-0005-0000-0000-00001A490000}"/>
    <cellStyle name="Comma 2 73" xfId="18970" hidden="1" xr:uid="{00000000-0005-0000-0000-00001D4A0000}"/>
    <cellStyle name="Comma 2 73" xfId="19607" hidden="1" xr:uid="{00000000-0005-0000-0000-00009A4C0000}"/>
    <cellStyle name="Comma 2 73" xfId="19719" hidden="1" xr:uid="{00000000-0005-0000-0000-00000A4D0000}"/>
    <cellStyle name="Comma 2 73" xfId="20164" hidden="1" xr:uid="{00000000-0005-0000-0000-0000C74E0000}"/>
    <cellStyle name="Comma 2 73" xfId="20455" hidden="1" xr:uid="{00000000-0005-0000-0000-0000EA4F0000}"/>
    <cellStyle name="Comma 2 73" xfId="20714" hidden="1" xr:uid="{00000000-0005-0000-0000-0000ED500000}"/>
    <cellStyle name="Comma 2 73" xfId="21345" hidden="1" xr:uid="{00000000-0005-0000-0000-000064530000}"/>
    <cellStyle name="Comma 2 73" xfId="21455" hidden="1" xr:uid="{00000000-0005-0000-0000-0000D2530000}"/>
    <cellStyle name="Comma 2 73" xfId="21898" hidden="1" xr:uid="{00000000-0005-0000-0000-00008D550000}"/>
    <cellStyle name="Comma 2 73" xfId="22189" hidden="1" xr:uid="{00000000-0005-0000-0000-0000B0560000}"/>
    <cellStyle name="Comma 2 73" xfId="22448" hidden="1" xr:uid="{00000000-0005-0000-0000-0000B3570000}"/>
    <cellStyle name="Comma 2 73" xfId="23073" hidden="1" xr:uid="{00000000-0005-0000-0000-0000245A0000}"/>
    <cellStyle name="Comma 2 73" xfId="23182" hidden="1" xr:uid="{00000000-0005-0000-0000-0000915A0000}"/>
    <cellStyle name="Comma 2 73" xfId="23622" hidden="1" xr:uid="{00000000-0005-0000-0000-0000495C0000}"/>
    <cellStyle name="Comma 2 73" xfId="23913" hidden="1" xr:uid="{00000000-0005-0000-0000-00006C5D0000}"/>
    <cellStyle name="Comma 2 73" xfId="24172" hidden="1" xr:uid="{00000000-0005-0000-0000-00006F5E0000}"/>
    <cellStyle name="Comma 2 73" xfId="24786" hidden="1" xr:uid="{00000000-0005-0000-0000-0000D5600000}"/>
    <cellStyle name="Comma 2 73" xfId="24892" hidden="1" xr:uid="{00000000-0005-0000-0000-00003F610000}"/>
    <cellStyle name="Comma 2 73" xfId="25329" hidden="1" xr:uid="{00000000-0005-0000-0000-0000F4620000}"/>
    <cellStyle name="Comma 2 73" xfId="25620" hidden="1" xr:uid="{00000000-0005-0000-0000-000017640000}"/>
    <cellStyle name="Comma 2 73" xfId="25879" hidden="1" xr:uid="{00000000-0005-0000-0000-00001A650000}"/>
    <cellStyle name="Comma 2 73" xfId="26483" hidden="1" xr:uid="{00000000-0005-0000-0000-000076670000}"/>
    <cellStyle name="Comma 2 73" xfId="26588" hidden="1" xr:uid="{00000000-0005-0000-0000-0000DF670000}"/>
    <cellStyle name="Comma 2 73" xfId="27023" hidden="1" xr:uid="{00000000-0005-0000-0000-000092690000}"/>
    <cellStyle name="Comma 2 73" xfId="27314" hidden="1" xr:uid="{00000000-0005-0000-0000-0000B56A0000}"/>
    <cellStyle name="Comma 2 73" xfId="27573" hidden="1" xr:uid="{00000000-0005-0000-0000-0000B86B0000}"/>
    <cellStyle name="Comma 2 73" xfId="28158" hidden="1" xr:uid="{00000000-0005-0000-0000-0000016E0000}"/>
    <cellStyle name="Comma 2 73" xfId="28684" hidden="1" xr:uid="{00000000-0005-0000-0000-00000F700000}"/>
    <cellStyle name="Comma 2 73" xfId="28975" hidden="1" xr:uid="{00000000-0005-0000-0000-000032710000}"/>
    <cellStyle name="Comma 2 73" xfId="29234" hidden="1" xr:uid="{00000000-0005-0000-0000-000035720000}"/>
    <cellStyle name="Comma 2 73" xfId="29804" hidden="1" xr:uid="{00000000-0005-0000-0000-00006F740000}"/>
    <cellStyle name="Comma 2 73" xfId="30319" hidden="1" xr:uid="{00000000-0005-0000-0000-000072760000}"/>
    <cellStyle name="Comma 2 73" xfId="30610" hidden="1" xr:uid="{00000000-0005-0000-0000-000095770000}"/>
    <cellStyle name="Comma 2 73" xfId="30869" hidden="1" xr:uid="{00000000-0005-0000-0000-000098780000}"/>
    <cellStyle name="Comma 2 73" xfId="31374" hidden="1" xr:uid="{00000000-0005-0000-0000-0000917A0000}"/>
    <cellStyle name="Comma 2 73" xfId="31830" hidden="1" xr:uid="{00000000-0005-0000-0000-0000597C0000}"/>
    <cellStyle name="Comma 2 73" xfId="32717" hidden="1" xr:uid="{0697D19B-C63A-4BC2-9579-48C7D1CE5ED9}"/>
    <cellStyle name="Comma 2 73" xfId="33352" hidden="1" xr:uid="{E0390BA0-A4D7-479E-A785-72EE0412B96E}"/>
    <cellStyle name="Comma 2 73" xfId="33902" hidden="1" xr:uid="{36D7F761-B4CD-45EB-A3DC-7AB369DD9B26}"/>
    <cellStyle name="Comma 2 73" xfId="34193" hidden="1" xr:uid="{1A3460F7-9AA7-47A4-889B-77CB87CA2AC4}"/>
    <cellStyle name="Comma 2 73" xfId="34452" hidden="1" xr:uid="{F5AB7D34-A925-4618-A02C-50FC9C23AEA3}"/>
    <cellStyle name="Comma 2 73" xfId="36474" hidden="1" xr:uid="{75E4F021-C854-4F86-9ECB-DE1D41D7C2EF}"/>
    <cellStyle name="Comma 2 73" xfId="37135" hidden="1" xr:uid="{59C2D1A4-7D66-47DA-AB0F-5AF79FC9CBDC}"/>
    <cellStyle name="Comma 2 73" xfId="37693" hidden="1" xr:uid="{4D511E94-ADB0-4827-BE7B-74AFBA7B4F33}"/>
    <cellStyle name="Comma 2 73" xfId="37984" hidden="1" xr:uid="{B52D0B58-7E99-48F6-A745-E809A66D3238}"/>
    <cellStyle name="Comma 2 73" xfId="38243" hidden="1" xr:uid="{8F8B1BDA-842C-4FFF-9A04-4B88BF488C31}"/>
    <cellStyle name="Comma 2 73" xfId="38491" hidden="1" xr:uid="{CD9D36B3-34F2-4D65-9DBF-B49BD863AA65}"/>
    <cellStyle name="Comma 2 73" xfId="38693" hidden="1" xr:uid="{97ABD277-ADA8-4FDD-B497-FD5504559F82}"/>
    <cellStyle name="Comma 2 73" xfId="38817" hidden="1" xr:uid="{E49CD66F-A6D3-43AF-A35D-C38363328748}"/>
    <cellStyle name="Comma 2 73" xfId="39354" hidden="1" xr:uid="{E1BFB4BB-9464-466F-B83A-CBFEA8C2EF85}"/>
    <cellStyle name="Comma 2 73" xfId="39467" hidden="1" xr:uid="{272CFFBC-8809-4FBA-BF5B-09A9EB4D9BC8}"/>
    <cellStyle name="Comma 2 73" xfId="39912" hidden="1" xr:uid="{64C9A402-F665-4A7A-B36E-95294C299C4E}"/>
    <cellStyle name="Comma 2 73" xfId="40203" hidden="1" xr:uid="{FD719270-B9EF-486D-88D0-A8ACD7E4889F}"/>
    <cellStyle name="Comma 2 73" xfId="40462" hidden="1" xr:uid="{08621D17-EA46-41E9-9F47-E025A3ED2865}"/>
    <cellStyle name="Comma 2 73" xfId="41110" hidden="1" xr:uid="{9830FAB7-3BEB-4CAC-A7F1-A1888731311C}"/>
    <cellStyle name="Comma 2 73" xfId="41223" hidden="1" xr:uid="{63CF675B-C396-4569-8306-DE57DA99191B}"/>
    <cellStyle name="Comma 2 73" xfId="41668" hidden="1" xr:uid="{BA05767E-7B7D-4AA5-B851-419EB27C09A7}"/>
    <cellStyle name="Comma 2 73" xfId="41959" hidden="1" xr:uid="{9D0D7E9E-6E34-4AD2-9030-B587E9DF63AB}"/>
    <cellStyle name="Comma 2 73" xfId="42218" hidden="1" xr:uid="{25E4DA46-C744-4AEC-8E13-8612C4E9EE6F}"/>
    <cellStyle name="Comma 2 73" xfId="42866" hidden="1" xr:uid="{D3CE6363-6ECC-4690-BC57-5B561145442D}"/>
    <cellStyle name="Comma 2 73" xfId="42979" hidden="1" xr:uid="{72BD8382-2174-4252-A7CF-1F6BA08BD5CC}"/>
    <cellStyle name="Comma 2 73" xfId="43424" hidden="1" xr:uid="{B7711A03-AE90-4B53-816B-F66C686C8F83}"/>
    <cellStyle name="Comma 2 73" xfId="43715" hidden="1" xr:uid="{4D8BFDCD-5C21-485F-AA87-0BEC0EFBA4CF}"/>
    <cellStyle name="Comma 2 73" xfId="43974" hidden="1" xr:uid="{D1256EAC-B679-4764-9BD5-BA23C48D784E}"/>
    <cellStyle name="Comma 2 73" xfId="44622" hidden="1" xr:uid="{84281426-A6AD-4F51-B66D-B0056C481F0C}"/>
    <cellStyle name="Comma 2 73" xfId="44735" hidden="1" xr:uid="{4BB80F96-08F4-4705-9B26-C173A4FA4BF8}"/>
    <cellStyle name="Comma 2 73" xfId="45180" hidden="1" xr:uid="{522716CE-C9C4-47A5-BEEC-091A1DDA4645}"/>
    <cellStyle name="Comma 2 73" xfId="45471" hidden="1" xr:uid="{9E26FA01-EDF0-4477-B4C5-29F5D0BDF11D}"/>
    <cellStyle name="Comma 2 73" xfId="45730" hidden="1" xr:uid="{D1BF2469-3A13-43DE-BE87-BCCC69E55F8D}"/>
    <cellStyle name="Comma 2 73" xfId="46378" hidden="1" xr:uid="{F6D48CA6-5222-416E-82CB-6280019ED5C7}"/>
    <cellStyle name="Comma 2 73" xfId="46491" hidden="1" xr:uid="{19F0B3CF-D5F4-4FF6-86C7-F6D50EFE2E77}"/>
    <cellStyle name="Comma 2 73" xfId="46936" hidden="1" xr:uid="{3FECA26C-33FC-4849-9FE4-F7586BD75EF3}"/>
    <cellStyle name="Comma 2 73" xfId="47227" hidden="1" xr:uid="{D3B43D62-8126-49D0-8DAB-05A9D44B9A20}"/>
    <cellStyle name="Comma 2 73" xfId="47486" hidden="1" xr:uid="{2833A746-D73E-4B02-B33F-31F4FF9C6ED2}"/>
    <cellStyle name="Comma 2 73" xfId="48131" hidden="1" xr:uid="{ED17334A-8EC8-4DE3-B36E-4DD93A9D64AE}"/>
    <cellStyle name="Comma 2 73" xfId="48244" hidden="1" xr:uid="{27601CCD-7B51-4598-9CB7-649A86528466}"/>
    <cellStyle name="Comma 2 73" xfId="48689" hidden="1" xr:uid="{4B80AC9E-BE7A-4898-B72D-367F30BCC2AF}"/>
    <cellStyle name="Comma 2 73" xfId="48980" hidden="1" xr:uid="{2FAA52F1-E319-4FDD-8E78-0B2632133A2F}"/>
    <cellStyle name="Comma 2 73" xfId="49239" hidden="1" xr:uid="{13A67DB1-1933-4F26-A80C-0B482DF6FF25}"/>
    <cellStyle name="Comma 2 73" xfId="49881" hidden="1" xr:uid="{0E5EB814-28A3-4AAE-9A95-7BA59280A287}"/>
    <cellStyle name="Comma 2 73" xfId="49994" hidden="1" xr:uid="{B6C5E798-CD23-4772-8983-E33B52E434C7}"/>
    <cellStyle name="Comma 2 73" xfId="50439" hidden="1" xr:uid="{356E3984-1E99-4616-B3C6-9F45E36A571C}"/>
    <cellStyle name="Comma 2 73" xfId="50730" hidden="1" xr:uid="{BD700EDC-4F36-4F75-ADA4-7362E77FE21A}"/>
    <cellStyle name="Comma 2 73" xfId="50989" hidden="1" xr:uid="{0BC728DC-E823-4F8F-91E9-2CE137ECBAC8}"/>
    <cellStyle name="Comma 2 73" xfId="51626" hidden="1" xr:uid="{2CC217EB-B845-47F8-823E-587C78231997}"/>
    <cellStyle name="Comma 2 73" xfId="51738" hidden="1" xr:uid="{B30166EE-98C1-4C2C-9CFC-F7380D7F4F41}"/>
    <cellStyle name="Comma 2 73" xfId="52183" hidden="1" xr:uid="{13AB7BC1-D2E5-45D0-90A0-978871727E9C}"/>
    <cellStyle name="Comma 2 73" xfId="52474" hidden="1" xr:uid="{A82E4E10-CC90-486D-B87E-B309E0A72FE8}"/>
    <cellStyle name="Comma 2 73" xfId="52733" hidden="1" xr:uid="{1F0276E3-58FF-47D0-AC0F-028E931EBE4C}"/>
    <cellStyle name="Comma 2 73" xfId="53364" hidden="1" xr:uid="{6DEB69CD-C007-4149-9B70-C9F810729E30}"/>
    <cellStyle name="Comma 2 73" xfId="53474" hidden="1" xr:uid="{BC5D71A3-8319-4C6B-91D1-21F2B65BD1B1}"/>
    <cellStyle name="Comma 2 73" xfId="53917" hidden="1" xr:uid="{1A5C9BAD-4088-42EF-B7DD-C337E65FD206}"/>
    <cellStyle name="Comma 2 73" xfId="54208" hidden="1" xr:uid="{E0EFC38B-F4B3-48DC-9015-EE28659F7C38}"/>
    <cellStyle name="Comma 2 73" xfId="54467" hidden="1" xr:uid="{8B3DD570-C228-4A2D-93CC-178B676F419A}"/>
    <cellStyle name="Comma 2 73" xfId="55092" hidden="1" xr:uid="{FE8A52A5-08DF-4EC6-9A22-D4771D5685C5}"/>
    <cellStyle name="Comma 2 73" xfId="55201" hidden="1" xr:uid="{1B89D3E2-E4ED-44C0-BE34-A1257540987E}"/>
    <cellStyle name="Comma 2 73" xfId="55641" hidden="1" xr:uid="{DDBAEBD3-A2A1-4364-8C1D-9F73F0CBBB9F}"/>
    <cellStyle name="Comma 2 73" xfId="55932" hidden="1" xr:uid="{1CDBA3BD-11E9-4D13-927B-D43A02E9E2EE}"/>
    <cellStyle name="Comma 2 73" xfId="56191" hidden="1" xr:uid="{1D8452B2-64E5-4BEE-B5C5-70E800C87C59}"/>
    <cellStyle name="Comma 2 73" xfId="56805" hidden="1" xr:uid="{9147D190-2FE5-4DAC-9277-139FA66F8E97}"/>
    <cellStyle name="Comma 2 73" xfId="56911" hidden="1" xr:uid="{9A53D50C-5114-48F0-9FEE-112A34FD71A3}"/>
    <cellStyle name="Comma 2 73" xfId="57348" hidden="1" xr:uid="{9905F703-F7AB-43C0-9DF3-44E0A0469072}"/>
    <cellStyle name="Comma 2 73" xfId="57639" hidden="1" xr:uid="{B1A70329-AF1C-4534-B5F0-A7E49AFB98E0}"/>
    <cellStyle name="Comma 2 73" xfId="57898" hidden="1" xr:uid="{DF5278EB-C848-4A63-9311-907EE19C4DE8}"/>
    <cellStyle name="Comma 2 73" xfId="58502" hidden="1" xr:uid="{A02A3B7F-045F-4291-ABE0-B675412BBBB7}"/>
    <cellStyle name="Comma 2 73" xfId="58607" hidden="1" xr:uid="{520AF972-366C-4CFE-B383-CCC077F3CE2E}"/>
    <cellStyle name="Comma 2 73" xfId="59042" hidden="1" xr:uid="{BF47C0C9-E7D1-4A26-ACA1-7C6BFD7EF19E}"/>
    <cellStyle name="Comma 2 73" xfId="59333" hidden="1" xr:uid="{05DD9E71-D32E-40A1-8DA3-343E4CF03600}"/>
    <cellStyle name="Comma 2 73" xfId="59592" hidden="1" xr:uid="{C5EA1B88-5279-4460-AAF9-43D358959778}"/>
    <cellStyle name="Comma 2 73" xfId="60177" hidden="1" xr:uid="{26D6D596-832A-4C21-B3DE-82356FBA553F}"/>
    <cellStyle name="Comma 2 73" xfId="60703" hidden="1" xr:uid="{8F92AD8A-F3DC-4B6F-9EA2-09E0B1AA56D8}"/>
    <cellStyle name="Comma 2 73" xfId="60994" hidden="1" xr:uid="{65B4A562-AC93-44BB-809E-4D82E1FA91CC}"/>
    <cellStyle name="Comma 2 73" xfId="61253" hidden="1" xr:uid="{31703565-0698-460A-BD67-7A8ADFB7231A}"/>
    <cellStyle name="Comma 2 73" xfId="61823" hidden="1" xr:uid="{D14CB6EB-DCEB-4F55-9B54-6214D92B8D8D}"/>
    <cellStyle name="Comma 2 73" xfId="62338" hidden="1" xr:uid="{6E0178A1-4FC7-46B3-8B83-8EF9BAA69AC0}"/>
    <cellStyle name="Comma 2 73" xfId="62629" hidden="1" xr:uid="{23A2BD2F-C784-4D28-9C9C-1BCFC405CFD1}"/>
    <cellStyle name="Comma 2 73" xfId="62888" hidden="1" xr:uid="{728DC551-4F58-4C4B-A706-BBC97912BF45}"/>
    <cellStyle name="Comma 2 73" xfId="63393" hidden="1" xr:uid="{9CECB841-501F-4665-A682-BA841E833601}"/>
    <cellStyle name="Comma 2 73" xfId="63849" hidden="1" xr:uid="{A1D2D851-DFD7-4EF6-91A5-98086B049999}"/>
    <cellStyle name="Comma 2 74" xfId="669" hidden="1" xr:uid="{00000000-0005-0000-0000-0000A0020000}"/>
    <cellStyle name="Comma 2 74" xfId="1324" hidden="1" xr:uid="{00000000-0005-0000-0000-00002F050000}"/>
    <cellStyle name="Comma 2 74" xfId="1876" hidden="1" xr:uid="{00000000-0005-0000-0000-000057070000}"/>
    <cellStyle name="Comma 2 74" xfId="2167" hidden="1" xr:uid="{00000000-0005-0000-0000-00007A080000}"/>
    <cellStyle name="Comma 2 74" xfId="2425" hidden="1" xr:uid="{00000000-0005-0000-0000-00007C090000}"/>
    <cellStyle name="Comma 2 74" xfId="4460" hidden="1" xr:uid="{00000000-0005-0000-0000-00006F110000}"/>
    <cellStyle name="Comma 2 74" xfId="5121" hidden="1" xr:uid="{00000000-0005-0000-0000-000004140000}"/>
    <cellStyle name="Comma 2 74" xfId="5678" hidden="1" xr:uid="{00000000-0005-0000-0000-000031160000}"/>
    <cellStyle name="Comma 2 74" xfId="5969" hidden="1" xr:uid="{00000000-0005-0000-0000-000054170000}"/>
    <cellStyle name="Comma 2 74" xfId="6227" hidden="1" xr:uid="{00000000-0005-0000-0000-000056180000}"/>
    <cellStyle name="Comma 2 74" xfId="6507" hidden="1" xr:uid="{00000000-0005-0000-0000-00006E190000}"/>
    <cellStyle name="Comma 2 74" xfId="6679" hidden="1" xr:uid="{00000000-0005-0000-0000-00001A1A0000}"/>
    <cellStyle name="Comma 2 74" xfId="6786" hidden="1" xr:uid="{00000000-0005-0000-0000-0000851A0000}"/>
    <cellStyle name="Comma 2 74" xfId="6944" hidden="1" xr:uid="{00000000-0005-0000-0000-0000231B0000}"/>
    <cellStyle name="Comma 2 74" xfId="7340" hidden="1" xr:uid="{00000000-0005-0000-0000-0000AF1C0000}"/>
    <cellStyle name="Comma 2 74" xfId="7897" hidden="1" xr:uid="{00000000-0005-0000-0000-0000DC1E0000}"/>
    <cellStyle name="Comma 2 74" xfId="8188" hidden="1" xr:uid="{00000000-0005-0000-0000-0000FF1F0000}"/>
    <cellStyle name="Comma 2 74" xfId="8446" hidden="1" xr:uid="{00000000-0005-0000-0000-000001210000}"/>
    <cellStyle name="Comma 2 74" xfId="8700" hidden="1" xr:uid="{00000000-0005-0000-0000-0000FF210000}"/>
    <cellStyle name="Comma 2 74" xfId="9096" hidden="1" xr:uid="{00000000-0005-0000-0000-00008B230000}"/>
    <cellStyle name="Comma 2 74" xfId="9653" hidden="1" xr:uid="{00000000-0005-0000-0000-0000B8250000}"/>
    <cellStyle name="Comma 2 74" xfId="9944" hidden="1" xr:uid="{00000000-0005-0000-0000-0000DB260000}"/>
    <cellStyle name="Comma 2 74" xfId="10202" hidden="1" xr:uid="{00000000-0005-0000-0000-0000DD270000}"/>
    <cellStyle name="Comma 2 74" xfId="10456" hidden="1" xr:uid="{00000000-0005-0000-0000-0000DB280000}"/>
    <cellStyle name="Comma 2 74" xfId="10852" hidden="1" xr:uid="{00000000-0005-0000-0000-0000672A0000}"/>
    <cellStyle name="Comma 2 74" xfId="11409" hidden="1" xr:uid="{00000000-0005-0000-0000-0000942C0000}"/>
    <cellStyle name="Comma 2 74" xfId="11700" hidden="1" xr:uid="{00000000-0005-0000-0000-0000B72D0000}"/>
    <cellStyle name="Comma 2 74" xfId="11958" hidden="1" xr:uid="{00000000-0005-0000-0000-0000B92E0000}"/>
    <cellStyle name="Comma 2 74" xfId="12212" hidden="1" xr:uid="{00000000-0005-0000-0000-0000B72F0000}"/>
    <cellStyle name="Comma 2 74" xfId="12608" hidden="1" xr:uid="{00000000-0005-0000-0000-000043310000}"/>
    <cellStyle name="Comma 2 74" xfId="13165" hidden="1" xr:uid="{00000000-0005-0000-0000-000070330000}"/>
    <cellStyle name="Comma 2 74" xfId="13456" hidden="1" xr:uid="{00000000-0005-0000-0000-000093340000}"/>
    <cellStyle name="Comma 2 74" xfId="13714" hidden="1" xr:uid="{00000000-0005-0000-0000-000095350000}"/>
    <cellStyle name="Comma 2 74" xfId="13968" hidden="1" xr:uid="{00000000-0005-0000-0000-000093360000}"/>
    <cellStyle name="Comma 2 74" xfId="14364" hidden="1" xr:uid="{00000000-0005-0000-0000-00001F380000}"/>
    <cellStyle name="Comma 2 74" xfId="14921" hidden="1" xr:uid="{00000000-0005-0000-0000-00004C3A0000}"/>
    <cellStyle name="Comma 2 74" xfId="15212" hidden="1" xr:uid="{00000000-0005-0000-0000-00006F3B0000}"/>
    <cellStyle name="Comma 2 74" xfId="15470" hidden="1" xr:uid="{00000000-0005-0000-0000-0000713C0000}"/>
    <cellStyle name="Comma 2 74" xfId="15724" hidden="1" xr:uid="{00000000-0005-0000-0000-00006F3D0000}"/>
    <cellStyle name="Comma 2 74" xfId="16117" hidden="1" xr:uid="{00000000-0005-0000-0000-0000F83E0000}"/>
    <cellStyle name="Comma 2 74" xfId="16674" hidden="1" xr:uid="{00000000-0005-0000-0000-000025410000}"/>
    <cellStyle name="Comma 2 74" xfId="16965" hidden="1" xr:uid="{00000000-0005-0000-0000-000048420000}"/>
    <cellStyle name="Comma 2 74" xfId="17223" hidden="1" xr:uid="{00000000-0005-0000-0000-00004A430000}"/>
    <cellStyle name="Comma 2 74" xfId="17476" hidden="1" xr:uid="{00000000-0005-0000-0000-000047440000}"/>
    <cellStyle name="Comma 2 74" xfId="17867" hidden="1" xr:uid="{00000000-0005-0000-0000-0000CE450000}"/>
    <cellStyle name="Comma 2 74" xfId="18424" hidden="1" xr:uid="{00000000-0005-0000-0000-0000FB470000}"/>
    <cellStyle name="Comma 2 74" xfId="18715" hidden="1" xr:uid="{00000000-0005-0000-0000-00001E490000}"/>
    <cellStyle name="Comma 2 74" xfId="18973" hidden="1" xr:uid="{00000000-0005-0000-0000-0000204A0000}"/>
    <cellStyle name="Comma 2 74" xfId="19225" hidden="1" xr:uid="{00000000-0005-0000-0000-00001C4B0000}"/>
    <cellStyle name="Comma 2 74" xfId="19612" hidden="1" xr:uid="{00000000-0005-0000-0000-00009F4C0000}"/>
    <cellStyle name="Comma 2 74" xfId="20168" hidden="1" xr:uid="{00000000-0005-0000-0000-0000CB4E0000}"/>
    <cellStyle name="Comma 2 74" xfId="20459" hidden="1" xr:uid="{00000000-0005-0000-0000-0000EE4F0000}"/>
    <cellStyle name="Comma 2 74" xfId="20717" hidden="1" xr:uid="{00000000-0005-0000-0000-0000F0500000}"/>
    <cellStyle name="Comma 2 74" xfId="20968" hidden="1" xr:uid="{00000000-0005-0000-0000-0000EB510000}"/>
    <cellStyle name="Comma 2 74" xfId="21350" hidden="1" xr:uid="{00000000-0005-0000-0000-000069530000}"/>
    <cellStyle name="Comma 2 74" xfId="21902" hidden="1" xr:uid="{00000000-0005-0000-0000-000091550000}"/>
    <cellStyle name="Comma 2 74" xfId="22193" hidden="1" xr:uid="{00000000-0005-0000-0000-0000B4560000}"/>
    <cellStyle name="Comma 2 74" xfId="22451" hidden="1" xr:uid="{00000000-0005-0000-0000-0000B6570000}"/>
    <cellStyle name="Comma 2 74" xfId="22698" hidden="1" xr:uid="{00000000-0005-0000-0000-0000AD580000}"/>
    <cellStyle name="Comma 2 74" xfId="23078" hidden="1" xr:uid="{00000000-0005-0000-0000-0000295A0000}"/>
    <cellStyle name="Comma 2 74" xfId="23626" hidden="1" xr:uid="{00000000-0005-0000-0000-00004D5C0000}"/>
    <cellStyle name="Comma 2 74" xfId="23917" hidden="1" xr:uid="{00000000-0005-0000-0000-0000705D0000}"/>
    <cellStyle name="Comma 2 74" xfId="24175" hidden="1" xr:uid="{00000000-0005-0000-0000-0000725E0000}"/>
    <cellStyle name="Comma 2 74" xfId="24421" hidden="1" xr:uid="{00000000-0005-0000-0000-0000685F0000}"/>
    <cellStyle name="Comma 2 74" xfId="24791" hidden="1" xr:uid="{00000000-0005-0000-0000-0000DA600000}"/>
    <cellStyle name="Comma 2 74" xfId="25333" hidden="1" xr:uid="{00000000-0005-0000-0000-0000F8620000}"/>
    <cellStyle name="Comma 2 74" xfId="25624" hidden="1" xr:uid="{00000000-0005-0000-0000-00001B640000}"/>
    <cellStyle name="Comma 2 74" xfId="25882" hidden="1" xr:uid="{00000000-0005-0000-0000-00001D650000}"/>
    <cellStyle name="Comma 2 74" xfId="26123" hidden="1" xr:uid="{00000000-0005-0000-0000-00000E660000}"/>
    <cellStyle name="Comma 2 74" xfId="26488" hidden="1" xr:uid="{00000000-0005-0000-0000-00007B670000}"/>
    <cellStyle name="Comma 2 74" xfId="27027" hidden="1" xr:uid="{00000000-0005-0000-0000-000096690000}"/>
    <cellStyle name="Comma 2 74" xfId="27318" hidden="1" xr:uid="{00000000-0005-0000-0000-0000B96A0000}"/>
    <cellStyle name="Comma 2 74" xfId="27576" hidden="1" xr:uid="{00000000-0005-0000-0000-0000BB6B0000}"/>
    <cellStyle name="Comma 2 74" xfId="28163" hidden="1" xr:uid="{00000000-0005-0000-0000-0000066E0000}"/>
    <cellStyle name="Comma 2 74" xfId="28688" hidden="1" xr:uid="{00000000-0005-0000-0000-000013700000}"/>
    <cellStyle name="Comma 2 74" xfId="28979" hidden="1" xr:uid="{00000000-0005-0000-0000-000036710000}"/>
    <cellStyle name="Comma 2 74" xfId="29237" hidden="1" xr:uid="{00000000-0005-0000-0000-000038720000}"/>
    <cellStyle name="Comma 2 74" xfId="29809" hidden="1" xr:uid="{00000000-0005-0000-0000-000074740000}"/>
    <cellStyle name="Comma 2 74" xfId="30323" hidden="1" xr:uid="{00000000-0005-0000-0000-000076760000}"/>
    <cellStyle name="Comma 2 74" xfId="30614" hidden="1" xr:uid="{00000000-0005-0000-0000-000099770000}"/>
    <cellStyle name="Comma 2 74" xfId="30872" hidden="1" xr:uid="{00000000-0005-0000-0000-00009B780000}"/>
    <cellStyle name="Comma 2 74" xfId="31379" hidden="1" xr:uid="{00000000-0005-0000-0000-0000967A0000}"/>
    <cellStyle name="Comma 2 74" xfId="31834" hidden="1" xr:uid="{00000000-0005-0000-0000-00005D7C0000}"/>
    <cellStyle name="Comma 2 74" xfId="32722" hidden="1" xr:uid="{CA68278D-BA26-421F-B3A8-BF5EDFFB02C2}"/>
    <cellStyle name="Comma 2 74" xfId="33357" hidden="1" xr:uid="{0F07C5EE-9EC7-4FCC-A343-C1C70792BD89}"/>
    <cellStyle name="Comma 2 74" xfId="33906" hidden="1" xr:uid="{D4B65489-E39C-4031-8D07-2694E61CE82C}"/>
    <cellStyle name="Comma 2 74" xfId="34197" hidden="1" xr:uid="{971E3F1B-9E8E-4D42-845D-DE98047C6FD6}"/>
    <cellStyle name="Comma 2 74" xfId="34455" hidden="1" xr:uid="{6189A189-202B-4573-B2F3-B957745B227A}"/>
    <cellStyle name="Comma 2 74" xfId="36479" hidden="1" xr:uid="{CB6FBC78-439F-4625-A9E8-E4A80F760786}"/>
    <cellStyle name="Comma 2 74" xfId="37140" hidden="1" xr:uid="{E9B6AF2F-A7C7-4A35-B86E-279A7AD7FE3D}"/>
    <cellStyle name="Comma 2 74" xfId="37697" hidden="1" xr:uid="{6E9DC14D-C21A-4809-BB57-98301EEFF55B}"/>
    <cellStyle name="Comma 2 74" xfId="37988" hidden="1" xr:uid="{B4BE7769-52A6-4024-A91B-BF84178BD3CF}"/>
    <cellStyle name="Comma 2 74" xfId="38246" hidden="1" xr:uid="{D8D21290-F31F-43A3-BDFD-A8559D4AF59C}"/>
    <cellStyle name="Comma 2 74" xfId="38526" hidden="1" xr:uid="{99E00DCB-8BD8-4A98-980A-82B329F8CD6C}"/>
    <cellStyle name="Comma 2 74" xfId="38698" hidden="1" xr:uid="{5613C25C-6358-4749-A8E6-B7DC2BCCDAFF}"/>
    <cellStyle name="Comma 2 74" xfId="38805" hidden="1" xr:uid="{15874B3D-AEA7-4D95-9FCE-9504B86905A2}"/>
    <cellStyle name="Comma 2 74" xfId="38963" hidden="1" xr:uid="{45AAD08B-0CE9-4107-B98F-07DC3CA39F2E}"/>
    <cellStyle name="Comma 2 74" xfId="39359" hidden="1" xr:uid="{D937B7CF-9E87-4DF0-AD1B-7009B98F4E66}"/>
    <cellStyle name="Comma 2 74" xfId="39916" hidden="1" xr:uid="{9422E93D-7C06-4D88-BCE4-68D5CF2FAC60}"/>
    <cellStyle name="Comma 2 74" xfId="40207" hidden="1" xr:uid="{38C10BB9-9916-4E8A-B0A9-A124FEB7E15B}"/>
    <cellStyle name="Comma 2 74" xfId="40465" hidden="1" xr:uid="{F42799AF-A085-4529-AF48-E7A352645FE8}"/>
    <cellStyle name="Comma 2 74" xfId="40719" hidden="1" xr:uid="{91C519D8-1B37-4C90-9BC8-7F1353062638}"/>
    <cellStyle name="Comma 2 74" xfId="41115" hidden="1" xr:uid="{71E6CB65-7A2F-4E34-8201-31337D46329C}"/>
    <cellStyle name="Comma 2 74" xfId="41672" hidden="1" xr:uid="{6D31E2F1-1F41-4718-8704-625ED6360B61}"/>
    <cellStyle name="Comma 2 74" xfId="41963" hidden="1" xr:uid="{24A04023-44E6-430C-8345-D34F4DB6413A}"/>
    <cellStyle name="Comma 2 74" xfId="42221" hidden="1" xr:uid="{1DAD0F04-5F4F-4744-A3A4-3B6FA3F79BC1}"/>
    <cellStyle name="Comma 2 74" xfId="42475" hidden="1" xr:uid="{07B35B83-F5CC-44E4-8C6D-BB09B81E0A71}"/>
    <cellStyle name="Comma 2 74" xfId="42871" hidden="1" xr:uid="{5B64E875-A649-451F-869D-D92FE1C2BDA5}"/>
    <cellStyle name="Comma 2 74" xfId="43428" hidden="1" xr:uid="{174A3AED-D016-4873-A096-E0840CB9906E}"/>
    <cellStyle name="Comma 2 74" xfId="43719" hidden="1" xr:uid="{3CDD05AA-CD58-4108-B82F-289F9336AE50}"/>
    <cellStyle name="Comma 2 74" xfId="43977" hidden="1" xr:uid="{8C37CEA0-A63D-40F9-984A-839AE8AE9C33}"/>
    <cellStyle name="Comma 2 74" xfId="44231" hidden="1" xr:uid="{D53EE9A4-7646-4B7D-8AF1-4F559A2A079C}"/>
    <cellStyle name="Comma 2 74" xfId="44627" hidden="1" xr:uid="{918B0267-3CB3-460D-85CB-AF210FC1FA4F}"/>
    <cellStyle name="Comma 2 74" xfId="45184" hidden="1" xr:uid="{67193830-30E0-4EE7-8E3F-D94429CA0AD7}"/>
    <cellStyle name="Comma 2 74" xfId="45475" hidden="1" xr:uid="{AC9FAA8C-EB8D-4627-B38F-D1BCA5BE5986}"/>
    <cellStyle name="Comma 2 74" xfId="45733" hidden="1" xr:uid="{00CF62D7-953C-4DCC-9B06-84396035934F}"/>
    <cellStyle name="Comma 2 74" xfId="45987" hidden="1" xr:uid="{C3B205E1-B563-41D8-9C58-93C007AC0372}"/>
    <cellStyle name="Comma 2 74" xfId="46383" hidden="1" xr:uid="{416DEDAC-5D7A-4B50-8FE3-67683E38AB56}"/>
    <cellStyle name="Comma 2 74" xfId="46940" hidden="1" xr:uid="{9CCC854D-D86A-48A4-A45D-91DF8C3E27A3}"/>
    <cellStyle name="Comma 2 74" xfId="47231" hidden="1" xr:uid="{E94001E7-DA44-4CC1-B961-D95CA0DF78CD}"/>
    <cellStyle name="Comma 2 74" xfId="47489" hidden="1" xr:uid="{61758BBA-C5FB-4D17-888D-B839C0E502FD}"/>
    <cellStyle name="Comma 2 74" xfId="47743" hidden="1" xr:uid="{0BDBEE30-E2BC-4BF6-8EB7-A038C0927E95}"/>
    <cellStyle name="Comma 2 74" xfId="48136" hidden="1" xr:uid="{6AF73403-B2CE-4F40-9ED8-D5BF6CA701A0}"/>
    <cellStyle name="Comma 2 74" xfId="48693" hidden="1" xr:uid="{2923A12E-AED0-4EDF-80B2-0B9F3F1267C9}"/>
    <cellStyle name="Comma 2 74" xfId="48984" hidden="1" xr:uid="{88285E3C-F022-4D4F-89A7-AB99D5B3A8AD}"/>
    <cellStyle name="Comma 2 74" xfId="49242" hidden="1" xr:uid="{E4191A07-78BF-431E-8BF9-442E0C2B03A2}"/>
    <cellStyle name="Comma 2 74" xfId="49495" hidden="1" xr:uid="{2A7DBF15-C3FF-4948-AACB-7FD64BB52372}"/>
    <cellStyle name="Comma 2 74" xfId="49886" hidden="1" xr:uid="{22043163-9954-496C-9E38-E53E31048757}"/>
    <cellStyle name="Comma 2 74" xfId="50443" hidden="1" xr:uid="{ABE1EF33-EA34-4E1E-8045-6510EC082DFC}"/>
    <cellStyle name="Comma 2 74" xfId="50734" hidden="1" xr:uid="{3AB708B0-F1C3-4A66-AEE1-5DA115821D98}"/>
    <cellStyle name="Comma 2 74" xfId="50992" hidden="1" xr:uid="{BA014D7A-0676-4376-9F19-75E72CEB4A1C}"/>
    <cellStyle name="Comma 2 74" xfId="51244" hidden="1" xr:uid="{BE58F441-27E9-4889-BBB9-B5389FF733A7}"/>
    <cellStyle name="Comma 2 74" xfId="51631" hidden="1" xr:uid="{1D4F7895-AB3D-4BF1-87C1-3D85CE2E3B4E}"/>
    <cellStyle name="Comma 2 74" xfId="52187" hidden="1" xr:uid="{46BCD2BC-4C76-4B98-9CF6-B8ACBC74BA89}"/>
    <cellStyle name="Comma 2 74" xfId="52478" hidden="1" xr:uid="{89974051-1555-4B37-B618-FFFBA0945B16}"/>
    <cellStyle name="Comma 2 74" xfId="52736" hidden="1" xr:uid="{B4423167-F841-4ED6-B9E1-2EBFE1C93C16}"/>
    <cellStyle name="Comma 2 74" xfId="52987" hidden="1" xr:uid="{456B1DA6-0B4F-4F42-9E6E-48F68726D9DE}"/>
    <cellStyle name="Comma 2 74" xfId="53369" hidden="1" xr:uid="{C41351A5-C151-4057-8478-E7803380BDB8}"/>
    <cellStyle name="Comma 2 74" xfId="53921" hidden="1" xr:uid="{F2D34175-C7A9-437E-B201-08B66FD6A9B8}"/>
    <cellStyle name="Comma 2 74" xfId="54212" hidden="1" xr:uid="{B5B7DA34-D674-4133-A3DF-FC73CD712530}"/>
    <cellStyle name="Comma 2 74" xfId="54470" hidden="1" xr:uid="{B84DBED6-1047-43D1-B2DC-702EBFB63EEB}"/>
    <cellStyle name="Comma 2 74" xfId="54717" hidden="1" xr:uid="{90E26753-4D22-4780-AABE-0B73E023ECDF}"/>
    <cellStyle name="Comma 2 74" xfId="55097" hidden="1" xr:uid="{366B68B0-68B6-468C-85C9-4B26F03B91B1}"/>
    <cellStyle name="Comma 2 74" xfId="55645" hidden="1" xr:uid="{795F5F3D-841B-4B50-A0C3-F6165A3CC41E}"/>
    <cellStyle name="Comma 2 74" xfId="55936" hidden="1" xr:uid="{DE639CAE-59F4-4686-BB34-D7E0731B975E}"/>
    <cellStyle name="Comma 2 74" xfId="56194" hidden="1" xr:uid="{F26FE133-35F5-46B7-80C8-ED4290905514}"/>
    <cellStyle name="Comma 2 74" xfId="56440" hidden="1" xr:uid="{2EB96932-1123-43A2-BCF0-6BE52C68FB3F}"/>
    <cellStyle name="Comma 2 74" xfId="56810" hidden="1" xr:uid="{6D4DF449-365E-452D-97BA-7D48A8BEA21B}"/>
    <cellStyle name="Comma 2 74" xfId="57352" hidden="1" xr:uid="{FBE1A8D8-CD99-4551-9687-42FD33E73DD7}"/>
    <cellStyle name="Comma 2 74" xfId="57643" hidden="1" xr:uid="{BDB35FC6-B431-45A0-B631-33DC84A7B362}"/>
    <cellStyle name="Comma 2 74" xfId="57901" hidden="1" xr:uid="{CA18EF49-E566-4F58-BEE9-97F57F0FC653}"/>
    <cellStyle name="Comma 2 74" xfId="58142" hidden="1" xr:uid="{6D138FCF-CE35-4EAA-B6D4-A228B24020EA}"/>
    <cellStyle name="Comma 2 74" xfId="58507" hidden="1" xr:uid="{DA55ED71-38B6-4001-911D-7BFD601BB6D6}"/>
    <cellStyle name="Comma 2 74" xfId="59046" hidden="1" xr:uid="{6BD75D59-0BEE-4C49-AE56-8FE95EFE8BD2}"/>
    <cellStyle name="Comma 2 74" xfId="59337" hidden="1" xr:uid="{BF0EB09F-A170-41F8-BBEA-21805EBE61B1}"/>
    <cellStyle name="Comma 2 74" xfId="59595" hidden="1" xr:uid="{5039C9C1-8E39-44C5-9A9A-44729C34E029}"/>
    <cellStyle name="Comma 2 74" xfId="60182" hidden="1" xr:uid="{8AC159B2-BEDC-424B-A76D-DAA896EB6885}"/>
    <cellStyle name="Comma 2 74" xfId="60707" hidden="1" xr:uid="{5C41DADC-870C-4CB1-BDC2-4915BA15CF86}"/>
    <cellStyle name="Comma 2 74" xfId="60998" hidden="1" xr:uid="{C6453F48-D9E3-461A-8BA9-E09DE59D912C}"/>
    <cellStyle name="Comma 2 74" xfId="61256" hidden="1" xr:uid="{111077B3-73CE-4DC6-A4CA-A05D9B3B1BCF}"/>
    <cellStyle name="Comma 2 74" xfId="61828" hidden="1" xr:uid="{1B3BE884-3A3D-45FE-8741-430AB9702627}"/>
    <cellStyle name="Comma 2 74" xfId="62342" hidden="1" xr:uid="{BD0898C7-7F39-4A9E-9363-D345A0BB8017}"/>
    <cellStyle name="Comma 2 74" xfId="62633" hidden="1" xr:uid="{9B2B2BAC-71DF-4560-82D2-2A3E90F8B2EB}"/>
    <cellStyle name="Comma 2 74" xfId="62891" hidden="1" xr:uid="{B3A8ED4E-4767-4C7A-9414-938AAF80D46F}"/>
    <cellStyle name="Comma 2 74" xfId="63398" hidden="1" xr:uid="{86C3114B-1E85-4F79-AE38-5593D2F30A08}"/>
    <cellStyle name="Comma 2 74" xfId="63853" hidden="1" xr:uid="{3380D52B-2645-45E5-999A-6CD9C5B25EA2}"/>
    <cellStyle name="Comma 2 75" xfId="673" hidden="1" xr:uid="{00000000-0005-0000-0000-0000A4020000}"/>
    <cellStyle name="Comma 2 75" xfId="1328" hidden="1" xr:uid="{00000000-0005-0000-0000-000033050000}"/>
    <cellStyle name="Comma 2 75" xfId="1880" hidden="1" xr:uid="{00000000-0005-0000-0000-00005B070000}"/>
    <cellStyle name="Comma 2 75" xfId="2171" hidden="1" xr:uid="{00000000-0005-0000-0000-00007E080000}"/>
    <cellStyle name="Comma 2 75" xfId="2427" hidden="1" xr:uid="{00000000-0005-0000-0000-00007E090000}"/>
    <cellStyle name="Comma 2 75" xfId="4464" hidden="1" xr:uid="{00000000-0005-0000-0000-000073110000}"/>
    <cellStyle name="Comma 2 75" xfId="5125" hidden="1" xr:uid="{00000000-0005-0000-0000-000008140000}"/>
    <cellStyle name="Comma 2 75" xfId="5682" hidden="1" xr:uid="{00000000-0005-0000-0000-000035160000}"/>
    <cellStyle name="Comma 2 75" xfId="5973" hidden="1" xr:uid="{00000000-0005-0000-0000-000058170000}"/>
    <cellStyle name="Comma 2 75" xfId="6229" hidden="1" xr:uid="{00000000-0005-0000-0000-000058180000}"/>
    <cellStyle name="Comma 2 75" xfId="6520" hidden="1" xr:uid="{00000000-0005-0000-0000-00007B190000}"/>
    <cellStyle name="Comma 2 75" xfId="6683" hidden="1" xr:uid="{00000000-0005-0000-0000-00001E1A0000}"/>
    <cellStyle name="Comma 2 75" xfId="6780" hidden="1" xr:uid="{00000000-0005-0000-0000-00007F1A0000}"/>
    <cellStyle name="Comma 2 75" xfId="7344" hidden="1" xr:uid="{00000000-0005-0000-0000-0000B31C0000}"/>
    <cellStyle name="Comma 2 75" xfId="7524" hidden="1" xr:uid="{00000000-0005-0000-0000-0000671D0000}"/>
    <cellStyle name="Comma 2 75" xfId="7901" hidden="1" xr:uid="{00000000-0005-0000-0000-0000E01E0000}"/>
    <cellStyle name="Comma 2 75" xfId="8192" hidden="1" xr:uid="{00000000-0005-0000-0000-000003200000}"/>
    <cellStyle name="Comma 2 75" xfId="8448" hidden="1" xr:uid="{00000000-0005-0000-0000-000003210000}"/>
    <cellStyle name="Comma 2 75" xfId="9100" hidden="1" xr:uid="{00000000-0005-0000-0000-00008F230000}"/>
    <cellStyle name="Comma 2 75" xfId="9280" hidden="1" xr:uid="{00000000-0005-0000-0000-000043240000}"/>
    <cellStyle name="Comma 2 75" xfId="9657" hidden="1" xr:uid="{00000000-0005-0000-0000-0000BC250000}"/>
    <cellStyle name="Comma 2 75" xfId="9948" hidden="1" xr:uid="{00000000-0005-0000-0000-0000DF260000}"/>
    <cellStyle name="Comma 2 75" xfId="10204" hidden="1" xr:uid="{00000000-0005-0000-0000-0000DF270000}"/>
    <cellStyle name="Comma 2 75" xfId="10856" hidden="1" xr:uid="{00000000-0005-0000-0000-00006B2A0000}"/>
    <cellStyle name="Comma 2 75" xfId="11036" hidden="1" xr:uid="{00000000-0005-0000-0000-00001F2B0000}"/>
    <cellStyle name="Comma 2 75" xfId="11413" hidden="1" xr:uid="{00000000-0005-0000-0000-0000982C0000}"/>
    <cellStyle name="Comma 2 75" xfId="11704" hidden="1" xr:uid="{00000000-0005-0000-0000-0000BB2D0000}"/>
    <cellStyle name="Comma 2 75" xfId="11960" hidden="1" xr:uid="{00000000-0005-0000-0000-0000BB2E0000}"/>
    <cellStyle name="Comma 2 75" xfId="12612" hidden="1" xr:uid="{00000000-0005-0000-0000-000047310000}"/>
    <cellStyle name="Comma 2 75" xfId="12792" hidden="1" xr:uid="{00000000-0005-0000-0000-0000FB310000}"/>
    <cellStyle name="Comma 2 75" xfId="13169" hidden="1" xr:uid="{00000000-0005-0000-0000-000074330000}"/>
    <cellStyle name="Comma 2 75" xfId="13460" hidden="1" xr:uid="{00000000-0005-0000-0000-000097340000}"/>
    <cellStyle name="Comma 2 75" xfId="13716" hidden="1" xr:uid="{00000000-0005-0000-0000-000097350000}"/>
    <cellStyle name="Comma 2 75" xfId="14368" hidden="1" xr:uid="{00000000-0005-0000-0000-000023380000}"/>
    <cellStyle name="Comma 2 75" xfId="14548" hidden="1" xr:uid="{00000000-0005-0000-0000-0000D7380000}"/>
    <cellStyle name="Comma 2 75" xfId="14925" hidden="1" xr:uid="{00000000-0005-0000-0000-0000503A0000}"/>
    <cellStyle name="Comma 2 75" xfId="15216" hidden="1" xr:uid="{00000000-0005-0000-0000-0000733B0000}"/>
    <cellStyle name="Comma 2 75" xfId="15472" hidden="1" xr:uid="{00000000-0005-0000-0000-0000733C0000}"/>
    <cellStyle name="Comma 2 75" xfId="16121" hidden="1" xr:uid="{00000000-0005-0000-0000-0000FC3E0000}"/>
    <cellStyle name="Comma 2 75" xfId="16301" hidden="1" xr:uid="{00000000-0005-0000-0000-0000B03F0000}"/>
    <cellStyle name="Comma 2 75" xfId="16678" hidden="1" xr:uid="{00000000-0005-0000-0000-000029410000}"/>
    <cellStyle name="Comma 2 75" xfId="16969" hidden="1" xr:uid="{00000000-0005-0000-0000-00004C420000}"/>
    <cellStyle name="Comma 2 75" xfId="17225" hidden="1" xr:uid="{00000000-0005-0000-0000-00004C430000}"/>
    <cellStyle name="Comma 2 75" xfId="17871" hidden="1" xr:uid="{00000000-0005-0000-0000-0000D2450000}"/>
    <cellStyle name="Comma 2 75" xfId="18051" hidden="1" xr:uid="{00000000-0005-0000-0000-000086460000}"/>
    <cellStyle name="Comma 2 75" xfId="18428" hidden="1" xr:uid="{00000000-0005-0000-0000-0000FF470000}"/>
    <cellStyle name="Comma 2 75" xfId="18719" hidden="1" xr:uid="{00000000-0005-0000-0000-000022490000}"/>
    <cellStyle name="Comma 2 75" xfId="18975" hidden="1" xr:uid="{00000000-0005-0000-0000-0000224A0000}"/>
    <cellStyle name="Comma 2 75" xfId="19616" hidden="1" xr:uid="{00000000-0005-0000-0000-0000A34C0000}"/>
    <cellStyle name="Comma 2 75" xfId="19795" hidden="1" xr:uid="{00000000-0005-0000-0000-0000564D0000}"/>
    <cellStyle name="Comma 2 75" xfId="20172" hidden="1" xr:uid="{00000000-0005-0000-0000-0000CF4E0000}"/>
    <cellStyle name="Comma 2 75" xfId="20463" hidden="1" xr:uid="{00000000-0005-0000-0000-0000F24F0000}"/>
    <cellStyle name="Comma 2 75" xfId="20719" hidden="1" xr:uid="{00000000-0005-0000-0000-0000F2500000}"/>
    <cellStyle name="Comma 2 75" xfId="21354" hidden="1" xr:uid="{00000000-0005-0000-0000-00006D530000}"/>
    <cellStyle name="Comma 2 75" xfId="21529" hidden="1" xr:uid="{00000000-0005-0000-0000-00001C540000}"/>
    <cellStyle name="Comma 2 75" xfId="21906" hidden="1" xr:uid="{00000000-0005-0000-0000-000095550000}"/>
    <cellStyle name="Comma 2 75" xfId="22197" hidden="1" xr:uid="{00000000-0005-0000-0000-0000B8560000}"/>
    <cellStyle name="Comma 2 75" xfId="22453" hidden="1" xr:uid="{00000000-0005-0000-0000-0000B8570000}"/>
    <cellStyle name="Comma 2 75" xfId="23082" hidden="1" xr:uid="{00000000-0005-0000-0000-00002D5A0000}"/>
    <cellStyle name="Comma 2 75" xfId="23255" hidden="1" xr:uid="{00000000-0005-0000-0000-0000DA5A0000}"/>
    <cellStyle name="Comma 2 75" xfId="23630" hidden="1" xr:uid="{00000000-0005-0000-0000-0000515C0000}"/>
    <cellStyle name="Comma 2 75" xfId="23921" hidden="1" xr:uid="{00000000-0005-0000-0000-0000745D0000}"/>
    <cellStyle name="Comma 2 75" xfId="24177" hidden="1" xr:uid="{00000000-0005-0000-0000-0000745E0000}"/>
    <cellStyle name="Comma 2 75" xfId="24795" hidden="1" xr:uid="{00000000-0005-0000-0000-0000DE600000}"/>
    <cellStyle name="Comma 2 75" xfId="24964" hidden="1" xr:uid="{00000000-0005-0000-0000-000087610000}"/>
    <cellStyle name="Comma 2 75" xfId="25337" hidden="1" xr:uid="{00000000-0005-0000-0000-0000FC620000}"/>
    <cellStyle name="Comma 2 75" xfId="25628" hidden="1" xr:uid="{00000000-0005-0000-0000-00001F640000}"/>
    <cellStyle name="Comma 2 75" xfId="25884" hidden="1" xr:uid="{00000000-0005-0000-0000-00001F650000}"/>
    <cellStyle name="Comma 2 75" xfId="26492" hidden="1" xr:uid="{00000000-0005-0000-0000-00007F670000}"/>
    <cellStyle name="Comma 2 75" xfId="26659" hidden="1" xr:uid="{00000000-0005-0000-0000-000026680000}"/>
    <cellStyle name="Comma 2 75" xfId="27031" hidden="1" xr:uid="{00000000-0005-0000-0000-00009A690000}"/>
    <cellStyle name="Comma 2 75" xfId="27322" hidden="1" xr:uid="{00000000-0005-0000-0000-0000BD6A0000}"/>
    <cellStyle name="Comma 2 75" xfId="27578" hidden="1" xr:uid="{00000000-0005-0000-0000-0000BD6B0000}"/>
    <cellStyle name="Comma 2 75" xfId="28167" hidden="1" xr:uid="{00000000-0005-0000-0000-00000A6E0000}"/>
    <cellStyle name="Comma 2 75" xfId="28692" hidden="1" xr:uid="{00000000-0005-0000-0000-000017700000}"/>
    <cellStyle name="Comma 2 75" xfId="28983" hidden="1" xr:uid="{00000000-0005-0000-0000-00003A710000}"/>
    <cellStyle name="Comma 2 75" xfId="29239" hidden="1" xr:uid="{00000000-0005-0000-0000-00003A720000}"/>
    <cellStyle name="Comma 2 75" xfId="29813" hidden="1" xr:uid="{00000000-0005-0000-0000-000078740000}"/>
    <cellStyle name="Comma 2 75" xfId="30327" hidden="1" xr:uid="{00000000-0005-0000-0000-00007A760000}"/>
    <cellStyle name="Comma 2 75" xfId="30618" hidden="1" xr:uid="{00000000-0005-0000-0000-00009D770000}"/>
    <cellStyle name="Comma 2 75" xfId="30874" hidden="1" xr:uid="{00000000-0005-0000-0000-00009D780000}"/>
    <cellStyle name="Comma 2 75" xfId="31383" hidden="1" xr:uid="{00000000-0005-0000-0000-00009A7A0000}"/>
    <cellStyle name="Comma 2 75" xfId="31838" hidden="1" xr:uid="{00000000-0005-0000-0000-0000617C0000}"/>
    <cellStyle name="Comma 2 75" xfId="32726" hidden="1" xr:uid="{81AC01E5-76A8-4285-9F0F-175B68F8ECF4}"/>
    <cellStyle name="Comma 2 75" xfId="33361" hidden="1" xr:uid="{A4F6A468-740F-4784-9F61-C606C335237D}"/>
    <cellStyle name="Comma 2 75" xfId="33910" hidden="1" xr:uid="{15D8DEAF-A7EB-4EDA-A83E-8F666E64CC8D}"/>
    <cellStyle name="Comma 2 75" xfId="34201" hidden="1" xr:uid="{7BD944F0-E4AC-43F1-94E4-8B2D1B8A12CF}"/>
    <cellStyle name="Comma 2 75" xfId="34457" hidden="1" xr:uid="{94FD7557-E489-48DE-A04A-B150AA81B59A}"/>
    <cellStyle name="Comma 2 75" xfId="36483" hidden="1" xr:uid="{96323E62-299A-441F-8739-55671FD164AA}"/>
    <cellStyle name="Comma 2 75" xfId="37144" hidden="1" xr:uid="{092C19D9-7D3E-404E-9E59-D7FE08755180}"/>
    <cellStyle name="Comma 2 75" xfId="37701" hidden="1" xr:uid="{FEC815ED-D112-4F7A-B961-8200E4749E60}"/>
    <cellStyle name="Comma 2 75" xfId="37992" hidden="1" xr:uid="{7396474F-1D84-49DA-BABC-49716F2806E7}"/>
    <cellStyle name="Comma 2 75" xfId="38248" hidden="1" xr:uid="{B7587A31-3E4F-4556-A9B2-32576EEE4CE0}"/>
    <cellStyle name="Comma 2 75" xfId="38539" hidden="1" xr:uid="{BCE10F45-4A7F-4911-B7CE-B3FBF0DD90B4}"/>
    <cellStyle name="Comma 2 75" xfId="38702" hidden="1" xr:uid="{8FCBE0CB-90A6-4433-BF35-190B994F66A7}"/>
    <cellStyle name="Comma 2 75" xfId="38799" hidden="1" xr:uid="{98098E87-C541-4482-A0DD-088F6A409A21}"/>
    <cellStyle name="Comma 2 75" xfId="39363" hidden="1" xr:uid="{F214ABA1-5762-4A7E-85A9-72BBD46B662E}"/>
    <cellStyle name="Comma 2 75" xfId="39543" hidden="1" xr:uid="{0945FFFD-EE8D-4945-BEEB-F716799F48AE}"/>
    <cellStyle name="Comma 2 75" xfId="39920" hidden="1" xr:uid="{7B785BF6-EAAD-4EB9-BAFB-BFC0014468B4}"/>
    <cellStyle name="Comma 2 75" xfId="40211" hidden="1" xr:uid="{A5603989-8A2A-4B3A-BCB6-EC0B2FBDCAA5}"/>
    <cellStyle name="Comma 2 75" xfId="40467" hidden="1" xr:uid="{F7CBA363-D451-4326-B104-675DF325F7F5}"/>
    <cellStyle name="Comma 2 75" xfId="41119" hidden="1" xr:uid="{4372371B-3013-4D37-970A-1534CAAFD78A}"/>
    <cellStyle name="Comma 2 75" xfId="41299" hidden="1" xr:uid="{673004E0-2BD7-4AF3-A8F2-931E6FE1DB0A}"/>
    <cellStyle name="Comma 2 75" xfId="41676" hidden="1" xr:uid="{5D3CD046-6B49-41CF-A380-B139FBA6349D}"/>
    <cellStyle name="Comma 2 75" xfId="41967" hidden="1" xr:uid="{DD61C67A-685A-40EC-BABA-06537A39F1A6}"/>
    <cellStyle name="Comma 2 75" xfId="42223" hidden="1" xr:uid="{686738E4-B433-4012-9F43-01AE0A9F4155}"/>
    <cellStyle name="Comma 2 75" xfId="42875" hidden="1" xr:uid="{1D4B5717-3A0C-4700-9224-2A78B4F2C732}"/>
    <cellStyle name="Comma 2 75" xfId="43055" hidden="1" xr:uid="{42DEE20D-6295-4543-9D80-A903F14765B5}"/>
    <cellStyle name="Comma 2 75" xfId="43432" hidden="1" xr:uid="{E0EAAD2D-9923-43E7-A3A3-1B9982B51B09}"/>
    <cellStyle name="Comma 2 75" xfId="43723" hidden="1" xr:uid="{FB62CB42-5A25-48CC-A63D-C5E503609230}"/>
    <cellStyle name="Comma 2 75" xfId="43979" hidden="1" xr:uid="{A088B0A2-4FCB-4054-8AFC-531A8B636C91}"/>
    <cellStyle name="Comma 2 75" xfId="44631" hidden="1" xr:uid="{BF865D4F-9420-45F4-B804-2D788BB4E979}"/>
    <cellStyle name="Comma 2 75" xfId="44811" hidden="1" xr:uid="{DE906FE9-5159-411F-9830-BBB8533C792B}"/>
    <cellStyle name="Comma 2 75" xfId="45188" hidden="1" xr:uid="{76D84F93-CDA9-4362-B061-35D9FC8FEB36}"/>
    <cellStyle name="Comma 2 75" xfId="45479" hidden="1" xr:uid="{DF2BE19E-D6BE-41CC-88D6-C2C0E9DB0F0E}"/>
    <cellStyle name="Comma 2 75" xfId="45735" hidden="1" xr:uid="{7A613AEC-870C-441F-8E2A-FB03CBF3A64A}"/>
    <cellStyle name="Comma 2 75" xfId="46387" hidden="1" xr:uid="{11C235F7-FDFD-43E6-AA25-6E9E47CA0C08}"/>
    <cellStyle name="Comma 2 75" xfId="46567" hidden="1" xr:uid="{35DFB09A-C55B-4062-B390-18C5CD37C9BE}"/>
    <cellStyle name="Comma 2 75" xfId="46944" hidden="1" xr:uid="{EDBF37AB-E06E-4D07-8B93-3FB7DE88C012}"/>
    <cellStyle name="Comma 2 75" xfId="47235" hidden="1" xr:uid="{338786DC-F06B-47F2-BD3F-4A3E957E0F11}"/>
    <cellStyle name="Comma 2 75" xfId="47491" hidden="1" xr:uid="{2C72748A-17C3-4A67-B67B-03D068F3C99A}"/>
    <cellStyle name="Comma 2 75" xfId="48140" hidden="1" xr:uid="{9E21A9F6-CB73-48D4-A842-ABC36B53350B}"/>
    <cellStyle name="Comma 2 75" xfId="48320" hidden="1" xr:uid="{1AD78372-C802-4C0F-8FA3-59725F862C6E}"/>
    <cellStyle name="Comma 2 75" xfId="48697" hidden="1" xr:uid="{DB11DD46-0D86-41A6-8046-A268F10FB510}"/>
    <cellStyle name="Comma 2 75" xfId="48988" hidden="1" xr:uid="{F82958F3-68D2-4FC4-8A70-2E3EFDBFD44C}"/>
    <cellStyle name="Comma 2 75" xfId="49244" hidden="1" xr:uid="{B365C73B-F25E-4CF9-8337-819BC2AEE320}"/>
    <cellStyle name="Comma 2 75" xfId="49890" hidden="1" xr:uid="{5F160CC1-00AE-49C9-AA5E-78A68040910E}"/>
    <cellStyle name="Comma 2 75" xfId="50070" hidden="1" xr:uid="{4B7DD404-E8ED-448E-94DE-ABBD717E6BC2}"/>
    <cellStyle name="Comma 2 75" xfId="50447" hidden="1" xr:uid="{BFCCB433-2126-4014-8FFF-C02ED1320799}"/>
    <cellStyle name="Comma 2 75" xfId="50738" hidden="1" xr:uid="{A8C7CCFD-FB74-43F4-B2DF-0F891CA70AE7}"/>
    <cellStyle name="Comma 2 75" xfId="50994" hidden="1" xr:uid="{98933A08-93AD-4AF5-BF53-0FA824589D89}"/>
    <cellStyle name="Comma 2 75" xfId="51635" hidden="1" xr:uid="{C73D3805-5501-4482-BC75-0132E6B98B3A}"/>
    <cellStyle name="Comma 2 75" xfId="51814" hidden="1" xr:uid="{2D840F6C-0F9A-493C-A0D6-B8250701FB08}"/>
    <cellStyle name="Comma 2 75" xfId="52191" hidden="1" xr:uid="{6BA9BE14-D9C3-4D92-8986-33D3F297DA3A}"/>
    <cellStyle name="Comma 2 75" xfId="52482" hidden="1" xr:uid="{52E37E83-5DD0-4D11-804F-6AE71A6A3C59}"/>
    <cellStyle name="Comma 2 75" xfId="52738" hidden="1" xr:uid="{E8C7C620-9BFE-4885-85A0-D078AC657CAE}"/>
    <cellStyle name="Comma 2 75" xfId="53373" hidden="1" xr:uid="{B59A4141-5A78-4D18-A838-C25DFBF6C455}"/>
    <cellStyle name="Comma 2 75" xfId="53548" hidden="1" xr:uid="{10337C74-07DD-432E-B48D-BC90C3E31E36}"/>
    <cellStyle name="Comma 2 75" xfId="53925" hidden="1" xr:uid="{7B38D57F-D3E5-4346-A1E3-604FB8E9667B}"/>
    <cellStyle name="Comma 2 75" xfId="54216" hidden="1" xr:uid="{65F63A69-6463-4F79-8DD0-01B2C7EE2A30}"/>
    <cellStyle name="Comma 2 75" xfId="54472" hidden="1" xr:uid="{3E8BEEDF-3289-4D57-A5B5-25A468823EC3}"/>
    <cellStyle name="Comma 2 75" xfId="55101" hidden="1" xr:uid="{6A0C48E3-57D8-473D-8F01-7DCBF3E9CF4F}"/>
    <cellStyle name="Comma 2 75" xfId="55274" hidden="1" xr:uid="{8482BE10-EB10-413E-A472-D54EAC27F508}"/>
    <cellStyle name="Comma 2 75" xfId="55649" hidden="1" xr:uid="{09D1373A-74F6-4E30-B776-7EE969C4D703}"/>
    <cellStyle name="Comma 2 75" xfId="55940" hidden="1" xr:uid="{0534294C-B1FE-43A1-A59E-8F98A4FFCE60}"/>
    <cellStyle name="Comma 2 75" xfId="56196" hidden="1" xr:uid="{20E1053F-A7A2-48DC-ADD7-A93C6D656419}"/>
    <cellStyle name="Comma 2 75" xfId="56814" hidden="1" xr:uid="{B471440D-6EA8-4776-8D72-533922EFEECF}"/>
    <cellStyle name="Comma 2 75" xfId="56983" hidden="1" xr:uid="{AD70C4A8-261F-4E29-80FF-F4C807575F49}"/>
    <cellStyle name="Comma 2 75" xfId="57356" hidden="1" xr:uid="{E187CA6B-826F-42A5-9C82-471A73A8D936}"/>
    <cellStyle name="Comma 2 75" xfId="57647" hidden="1" xr:uid="{F012950C-55D2-4811-8774-B1AA1CE532A9}"/>
    <cellStyle name="Comma 2 75" xfId="57903" hidden="1" xr:uid="{1AFC4080-81DF-441B-AB2B-50877ACAD9B8}"/>
    <cellStyle name="Comma 2 75" xfId="58511" hidden="1" xr:uid="{2B8DF9A5-7DFF-400A-A0DE-C2FF097307E6}"/>
    <cellStyle name="Comma 2 75" xfId="58678" hidden="1" xr:uid="{30FD3581-2F39-4382-A84F-3EB41B2C58AC}"/>
    <cellStyle name="Comma 2 75" xfId="59050" hidden="1" xr:uid="{1D5E202E-2116-4EAB-9401-321CCC6400E1}"/>
    <cellStyle name="Comma 2 75" xfId="59341" hidden="1" xr:uid="{355330FD-05DE-4B32-BB9C-71036C61098F}"/>
    <cellStyle name="Comma 2 75" xfId="59597" hidden="1" xr:uid="{A95DD9D9-5317-4147-A95C-5C20A6784699}"/>
    <cellStyle name="Comma 2 75" xfId="60186" hidden="1" xr:uid="{0474FA80-E9F3-48B9-8BB8-64015D340EBC}"/>
    <cellStyle name="Comma 2 75" xfId="60711" hidden="1" xr:uid="{2F739859-7555-4879-8D19-628DEDCD1605}"/>
    <cellStyle name="Comma 2 75" xfId="61002" hidden="1" xr:uid="{4AB984A4-4C66-4B29-A718-C69306572E0E}"/>
    <cellStyle name="Comma 2 75" xfId="61258" hidden="1" xr:uid="{9F3A6A87-B0E2-4F06-8FE6-E400C4D8B8A3}"/>
    <cellStyle name="Comma 2 75" xfId="61832" hidden="1" xr:uid="{E616B6C9-EBC8-48BC-B9F0-053BBBCC315D}"/>
    <cellStyle name="Comma 2 75" xfId="62346" hidden="1" xr:uid="{2212183C-4F95-4F4F-9436-4163322A9481}"/>
    <cellStyle name="Comma 2 75" xfId="62637" hidden="1" xr:uid="{4B197D62-468D-4D3B-B159-4A8DA3BF629D}"/>
    <cellStyle name="Comma 2 75" xfId="62893" hidden="1" xr:uid="{D2B17EC7-C52E-4A5B-BE32-6D9FD07DA691}"/>
    <cellStyle name="Comma 2 75" xfId="63402" hidden="1" xr:uid="{975E1A2E-0ACD-4834-A9D8-DCA08850C400}"/>
    <cellStyle name="Comma 2 75" xfId="63857" hidden="1" xr:uid="{519F575E-E91F-463B-99BE-0F2174092C19}"/>
    <cellStyle name="Comma 2 76" xfId="676" hidden="1" xr:uid="{00000000-0005-0000-0000-0000A7020000}"/>
    <cellStyle name="Comma 2 76" xfId="1331" hidden="1" xr:uid="{00000000-0005-0000-0000-000036050000}"/>
    <cellStyle name="Comma 2 76" xfId="1883" hidden="1" xr:uid="{00000000-0005-0000-0000-00005E070000}"/>
    <cellStyle name="Comma 2 76" xfId="2174" hidden="1" xr:uid="{00000000-0005-0000-0000-000081080000}"/>
    <cellStyle name="Comma 2 76" xfId="2430" hidden="1" xr:uid="{00000000-0005-0000-0000-000081090000}"/>
    <cellStyle name="Comma 2 76" xfId="4467" hidden="1" xr:uid="{00000000-0005-0000-0000-000076110000}"/>
    <cellStyle name="Comma 2 76" xfId="5128" hidden="1" xr:uid="{00000000-0005-0000-0000-00000B140000}"/>
    <cellStyle name="Comma 2 76" xfId="5685" hidden="1" xr:uid="{00000000-0005-0000-0000-000038160000}"/>
    <cellStyle name="Comma 2 76" xfId="5976" hidden="1" xr:uid="{00000000-0005-0000-0000-00005B170000}"/>
    <cellStyle name="Comma 2 76" xfId="6232" hidden="1" xr:uid="{00000000-0005-0000-0000-00005B180000}"/>
    <cellStyle name="Comma 2 76" xfId="6551" hidden="1" xr:uid="{00000000-0005-0000-0000-00009A190000}"/>
    <cellStyle name="Comma 2 76" xfId="6686" hidden="1" xr:uid="{00000000-0005-0000-0000-0000211A0000}"/>
    <cellStyle name="Comma 2 76" xfId="6767" hidden="1" xr:uid="{00000000-0005-0000-0000-0000721A0000}"/>
    <cellStyle name="Comma 2 76" xfId="6950" hidden="1" xr:uid="{00000000-0005-0000-0000-0000291B0000}"/>
    <cellStyle name="Comma 2 76" xfId="7347" hidden="1" xr:uid="{00000000-0005-0000-0000-0000B61C0000}"/>
    <cellStyle name="Comma 2 76" xfId="7904" hidden="1" xr:uid="{00000000-0005-0000-0000-0000E31E0000}"/>
    <cellStyle name="Comma 2 76" xfId="8195" hidden="1" xr:uid="{00000000-0005-0000-0000-000006200000}"/>
    <cellStyle name="Comma 2 76" xfId="8451" hidden="1" xr:uid="{00000000-0005-0000-0000-000006210000}"/>
    <cellStyle name="Comma 2 76" xfId="8706" hidden="1" xr:uid="{00000000-0005-0000-0000-000005220000}"/>
    <cellStyle name="Comma 2 76" xfId="9103" hidden="1" xr:uid="{00000000-0005-0000-0000-000092230000}"/>
    <cellStyle name="Comma 2 76" xfId="9660" hidden="1" xr:uid="{00000000-0005-0000-0000-0000BF250000}"/>
    <cellStyle name="Comma 2 76" xfId="9951" hidden="1" xr:uid="{00000000-0005-0000-0000-0000E2260000}"/>
    <cellStyle name="Comma 2 76" xfId="10207" hidden="1" xr:uid="{00000000-0005-0000-0000-0000E2270000}"/>
    <cellStyle name="Comma 2 76" xfId="10462" hidden="1" xr:uid="{00000000-0005-0000-0000-0000E1280000}"/>
    <cellStyle name="Comma 2 76" xfId="10859" hidden="1" xr:uid="{00000000-0005-0000-0000-00006E2A0000}"/>
    <cellStyle name="Comma 2 76" xfId="11416" hidden="1" xr:uid="{00000000-0005-0000-0000-00009B2C0000}"/>
    <cellStyle name="Comma 2 76" xfId="11707" hidden="1" xr:uid="{00000000-0005-0000-0000-0000BE2D0000}"/>
    <cellStyle name="Comma 2 76" xfId="11963" hidden="1" xr:uid="{00000000-0005-0000-0000-0000BE2E0000}"/>
    <cellStyle name="Comma 2 76" xfId="12218" hidden="1" xr:uid="{00000000-0005-0000-0000-0000BD2F0000}"/>
    <cellStyle name="Comma 2 76" xfId="12615" hidden="1" xr:uid="{00000000-0005-0000-0000-00004A310000}"/>
    <cellStyle name="Comma 2 76" xfId="13172" hidden="1" xr:uid="{00000000-0005-0000-0000-000077330000}"/>
    <cellStyle name="Comma 2 76" xfId="13463" hidden="1" xr:uid="{00000000-0005-0000-0000-00009A340000}"/>
    <cellStyle name="Comma 2 76" xfId="13719" hidden="1" xr:uid="{00000000-0005-0000-0000-00009A350000}"/>
    <cellStyle name="Comma 2 76" xfId="13974" hidden="1" xr:uid="{00000000-0005-0000-0000-000099360000}"/>
    <cellStyle name="Comma 2 76" xfId="14371" hidden="1" xr:uid="{00000000-0005-0000-0000-000026380000}"/>
    <cellStyle name="Comma 2 76" xfId="14928" hidden="1" xr:uid="{00000000-0005-0000-0000-0000533A0000}"/>
    <cellStyle name="Comma 2 76" xfId="15219" hidden="1" xr:uid="{00000000-0005-0000-0000-0000763B0000}"/>
    <cellStyle name="Comma 2 76" xfId="15475" hidden="1" xr:uid="{00000000-0005-0000-0000-0000763C0000}"/>
    <cellStyle name="Comma 2 76" xfId="15730" hidden="1" xr:uid="{00000000-0005-0000-0000-0000753D0000}"/>
    <cellStyle name="Comma 2 76" xfId="16124" hidden="1" xr:uid="{00000000-0005-0000-0000-0000FF3E0000}"/>
    <cellStyle name="Comma 2 76" xfId="16681" hidden="1" xr:uid="{00000000-0005-0000-0000-00002C410000}"/>
    <cellStyle name="Comma 2 76" xfId="16972" hidden="1" xr:uid="{00000000-0005-0000-0000-00004F420000}"/>
    <cellStyle name="Comma 2 76" xfId="17228" hidden="1" xr:uid="{00000000-0005-0000-0000-00004F430000}"/>
    <cellStyle name="Comma 2 76" xfId="17482" hidden="1" xr:uid="{00000000-0005-0000-0000-00004D440000}"/>
    <cellStyle name="Comma 2 76" xfId="17874" hidden="1" xr:uid="{00000000-0005-0000-0000-0000D5450000}"/>
    <cellStyle name="Comma 2 76" xfId="18431" hidden="1" xr:uid="{00000000-0005-0000-0000-000002480000}"/>
    <cellStyle name="Comma 2 76" xfId="18722" hidden="1" xr:uid="{00000000-0005-0000-0000-000025490000}"/>
    <cellStyle name="Comma 2 76" xfId="18978" hidden="1" xr:uid="{00000000-0005-0000-0000-0000254A0000}"/>
    <cellStyle name="Comma 2 76" xfId="19231" hidden="1" xr:uid="{00000000-0005-0000-0000-0000224B0000}"/>
    <cellStyle name="Comma 2 76" xfId="19619" hidden="1" xr:uid="{00000000-0005-0000-0000-0000A64C0000}"/>
    <cellStyle name="Comma 2 76" xfId="20175" hidden="1" xr:uid="{00000000-0005-0000-0000-0000D24E0000}"/>
    <cellStyle name="Comma 2 76" xfId="20466" hidden="1" xr:uid="{00000000-0005-0000-0000-0000F54F0000}"/>
    <cellStyle name="Comma 2 76" xfId="20722" hidden="1" xr:uid="{00000000-0005-0000-0000-0000F5500000}"/>
    <cellStyle name="Comma 2 76" xfId="20974" hidden="1" xr:uid="{00000000-0005-0000-0000-0000F1510000}"/>
    <cellStyle name="Comma 2 76" xfId="21357" hidden="1" xr:uid="{00000000-0005-0000-0000-000070530000}"/>
    <cellStyle name="Comma 2 76" xfId="21909" hidden="1" xr:uid="{00000000-0005-0000-0000-000098550000}"/>
    <cellStyle name="Comma 2 76" xfId="22200" hidden="1" xr:uid="{00000000-0005-0000-0000-0000BB560000}"/>
    <cellStyle name="Comma 2 76" xfId="22456" hidden="1" xr:uid="{00000000-0005-0000-0000-0000BB570000}"/>
    <cellStyle name="Comma 2 76" xfId="22704" hidden="1" xr:uid="{00000000-0005-0000-0000-0000B3580000}"/>
    <cellStyle name="Comma 2 76" xfId="23085" hidden="1" xr:uid="{00000000-0005-0000-0000-0000305A0000}"/>
    <cellStyle name="Comma 2 76" xfId="23633" hidden="1" xr:uid="{00000000-0005-0000-0000-0000545C0000}"/>
    <cellStyle name="Comma 2 76" xfId="23924" hidden="1" xr:uid="{00000000-0005-0000-0000-0000775D0000}"/>
    <cellStyle name="Comma 2 76" xfId="24180" hidden="1" xr:uid="{00000000-0005-0000-0000-0000775E0000}"/>
    <cellStyle name="Comma 2 76" xfId="24427" hidden="1" xr:uid="{00000000-0005-0000-0000-00006E5F0000}"/>
    <cellStyle name="Comma 2 76" xfId="24798" hidden="1" xr:uid="{00000000-0005-0000-0000-0000E1600000}"/>
    <cellStyle name="Comma 2 76" xfId="25340" hidden="1" xr:uid="{00000000-0005-0000-0000-0000FF620000}"/>
    <cellStyle name="Comma 2 76" xfId="25631" hidden="1" xr:uid="{00000000-0005-0000-0000-000022640000}"/>
    <cellStyle name="Comma 2 76" xfId="25887" hidden="1" xr:uid="{00000000-0005-0000-0000-000022650000}"/>
    <cellStyle name="Comma 2 76" xfId="26129" hidden="1" xr:uid="{00000000-0005-0000-0000-000014660000}"/>
    <cellStyle name="Comma 2 76" xfId="26495" hidden="1" xr:uid="{00000000-0005-0000-0000-000082670000}"/>
    <cellStyle name="Comma 2 76" xfId="27034" hidden="1" xr:uid="{00000000-0005-0000-0000-00009D690000}"/>
    <cellStyle name="Comma 2 76" xfId="27325" hidden="1" xr:uid="{00000000-0005-0000-0000-0000C06A0000}"/>
    <cellStyle name="Comma 2 76" xfId="27581" hidden="1" xr:uid="{00000000-0005-0000-0000-0000C06B0000}"/>
    <cellStyle name="Comma 2 76" xfId="28170" hidden="1" xr:uid="{00000000-0005-0000-0000-00000D6E0000}"/>
    <cellStyle name="Comma 2 76" xfId="28695" hidden="1" xr:uid="{00000000-0005-0000-0000-00001A700000}"/>
    <cellStyle name="Comma 2 76" xfId="28986" hidden="1" xr:uid="{00000000-0005-0000-0000-00003D710000}"/>
    <cellStyle name="Comma 2 76" xfId="29242" hidden="1" xr:uid="{00000000-0005-0000-0000-00003D720000}"/>
    <cellStyle name="Comma 2 76" xfId="29816" hidden="1" xr:uid="{00000000-0005-0000-0000-00007B740000}"/>
    <cellStyle name="Comma 2 76" xfId="30330" hidden="1" xr:uid="{00000000-0005-0000-0000-00007D760000}"/>
    <cellStyle name="Comma 2 76" xfId="30621" hidden="1" xr:uid="{00000000-0005-0000-0000-0000A0770000}"/>
    <cellStyle name="Comma 2 76" xfId="30877" hidden="1" xr:uid="{00000000-0005-0000-0000-0000A0780000}"/>
    <cellStyle name="Comma 2 76" xfId="31386" hidden="1" xr:uid="{00000000-0005-0000-0000-00009D7A0000}"/>
    <cellStyle name="Comma 2 76" xfId="31841" hidden="1" xr:uid="{00000000-0005-0000-0000-0000647C0000}"/>
    <cellStyle name="Comma 2 76" xfId="32729" hidden="1" xr:uid="{1ADDF198-13EA-4633-BD7B-31ABCB237304}"/>
    <cellStyle name="Comma 2 76" xfId="33364" hidden="1" xr:uid="{854A2D5F-785E-4B22-A1CC-74E165BA44FE}"/>
    <cellStyle name="Comma 2 76" xfId="33913" hidden="1" xr:uid="{BA3A3AD6-15B3-4521-9BAF-4DCFF111B531}"/>
    <cellStyle name="Comma 2 76" xfId="34204" hidden="1" xr:uid="{789B1028-43FD-4AD9-AEF5-8E82BA97A6A7}"/>
    <cellStyle name="Comma 2 76" xfId="34460" hidden="1" xr:uid="{98BD0085-F29D-4C86-B830-961179D3C66F}"/>
    <cellStyle name="Comma 2 76" xfId="36486" hidden="1" xr:uid="{41E2FDA1-04AD-4B37-87AE-BB58904C24F1}"/>
    <cellStyle name="Comma 2 76" xfId="37147" hidden="1" xr:uid="{F3962DFF-5ECB-4D9A-B219-9F944CAA9650}"/>
    <cellStyle name="Comma 2 76" xfId="37704" hidden="1" xr:uid="{CD657436-AA7E-4DD1-9E8C-4164F68F4519}"/>
    <cellStyle name="Comma 2 76" xfId="37995" hidden="1" xr:uid="{4C7F7A47-4D23-41A2-A981-8A7E1BC1D1A2}"/>
    <cellStyle name="Comma 2 76" xfId="38251" hidden="1" xr:uid="{310AEAFA-D684-4921-8BC2-0E84D869BB82}"/>
    <cellStyle name="Comma 2 76" xfId="38570" hidden="1" xr:uid="{58F47320-8853-4253-9394-56F9385A2F85}"/>
    <cellStyle name="Comma 2 76" xfId="38705" hidden="1" xr:uid="{3BDD53AD-0CEE-41DE-B5EB-EEE0A550C44E}"/>
    <cellStyle name="Comma 2 76" xfId="38786" hidden="1" xr:uid="{88069216-074C-43CD-B8D5-E476ABBC5A3F}"/>
    <cellStyle name="Comma 2 76" xfId="38969" hidden="1" xr:uid="{B6DE1235-FE67-4762-AD18-AA637FE9AABA}"/>
    <cellStyle name="Comma 2 76" xfId="39366" hidden="1" xr:uid="{6FEE38C7-419B-4BD7-9644-788757E08556}"/>
    <cellStyle name="Comma 2 76" xfId="39923" hidden="1" xr:uid="{02B0E1A7-C0DB-4198-962A-E70169A33598}"/>
    <cellStyle name="Comma 2 76" xfId="40214" hidden="1" xr:uid="{A9B1E92A-7086-455F-96D6-CBB97CC6018B}"/>
    <cellStyle name="Comma 2 76" xfId="40470" hidden="1" xr:uid="{F71707DC-E5AD-4A7F-AA35-087B16D68D23}"/>
    <cellStyle name="Comma 2 76" xfId="40725" hidden="1" xr:uid="{E1CD239D-BF12-4652-A878-5C323571C262}"/>
    <cellStyle name="Comma 2 76" xfId="41122" hidden="1" xr:uid="{07458FF8-E38C-4645-8584-B09500329745}"/>
    <cellStyle name="Comma 2 76" xfId="41679" hidden="1" xr:uid="{1F85AC9D-8938-490C-B27C-A359476CF9A6}"/>
    <cellStyle name="Comma 2 76" xfId="41970" hidden="1" xr:uid="{1B9AC44A-F9F8-4DA9-B4A2-0A59BD46F2D3}"/>
    <cellStyle name="Comma 2 76" xfId="42226" hidden="1" xr:uid="{85765889-2ABC-4505-B250-30A2A432A35F}"/>
    <cellStyle name="Comma 2 76" xfId="42481" hidden="1" xr:uid="{3D4AE6FF-7B9E-4C0E-9CB2-A07131D297B0}"/>
    <cellStyle name="Comma 2 76" xfId="42878" hidden="1" xr:uid="{0B609235-F66D-4DA4-9EB1-A55E29580293}"/>
    <cellStyle name="Comma 2 76" xfId="43435" hidden="1" xr:uid="{A6ABE27E-14EE-446E-9DCC-973B96A5D26F}"/>
    <cellStyle name="Comma 2 76" xfId="43726" hidden="1" xr:uid="{B264EF77-7EAE-41CC-B8DE-7A3929AEE80C}"/>
    <cellStyle name="Comma 2 76" xfId="43982" hidden="1" xr:uid="{4F4149F2-2649-423B-B951-667FC2EE43E4}"/>
    <cellStyle name="Comma 2 76" xfId="44237" hidden="1" xr:uid="{80FDF486-15E2-44F2-80E1-430AC8798CF8}"/>
    <cellStyle name="Comma 2 76" xfId="44634" hidden="1" xr:uid="{C085FC56-15B4-4EFD-B076-DCAE4F409EC7}"/>
    <cellStyle name="Comma 2 76" xfId="45191" hidden="1" xr:uid="{B27871BB-D007-4099-979D-67730F6A8390}"/>
    <cellStyle name="Comma 2 76" xfId="45482" hidden="1" xr:uid="{CDCF581A-8094-41D2-B6AB-860AC33B5A3C}"/>
    <cellStyle name="Comma 2 76" xfId="45738" hidden="1" xr:uid="{C66C52EA-033D-4B29-B3B5-1A779213C2B8}"/>
    <cellStyle name="Comma 2 76" xfId="45993" hidden="1" xr:uid="{BC392FB7-8B66-4B09-9CAB-7D5D642EA5DC}"/>
    <cellStyle name="Comma 2 76" xfId="46390" hidden="1" xr:uid="{4DAC35B5-F1DF-4727-800E-09596F704CD3}"/>
    <cellStyle name="Comma 2 76" xfId="46947" hidden="1" xr:uid="{38D26707-1D56-4CEE-AB57-44E6C5E3FD6F}"/>
    <cellStyle name="Comma 2 76" xfId="47238" hidden="1" xr:uid="{1C5F88A9-64BC-4C92-92E8-5CB24CE96A39}"/>
    <cellStyle name="Comma 2 76" xfId="47494" hidden="1" xr:uid="{08A1B299-BBC4-43F6-BAFB-AA7AB3BAD886}"/>
    <cellStyle name="Comma 2 76" xfId="47749" hidden="1" xr:uid="{5592EE6A-7628-4DEB-BE25-5AE21CCE4BFE}"/>
    <cellStyle name="Comma 2 76" xfId="48143" hidden="1" xr:uid="{6AB18E1D-EA6A-4939-A7F2-DFC851DFB21C}"/>
    <cellStyle name="Comma 2 76" xfId="48700" hidden="1" xr:uid="{194DFB79-01AC-4D0F-A087-335BA57C867B}"/>
    <cellStyle name="Comma 2 76" xfId="48991" hidden="1" xr:uid="{2C302C32-1AFF-4AFD-96FB-7670E4EB492C}"/>
    <cellStyle name="Comma 2 76" xfId="49247" hidden="1" xr:uid="{4676B94D-8B91-41E7-9A60-E34700D8FB53}"/>
    <cellStyle name="Comma 2 76" xfId="49501" hidden="1" xr:uid="{490801CC-7E3B-4EA7-863B-DB745360F953}"/>
    <cellStyle name="Comma 2 76" xfId="49893" hidden="1" xr:uid="{70E139FC-7CE6-4366-8C78-B40C1659AAB2}"/>
    <cellStyle name="Comma 2 76" xfId="50450" hidden="1" xr:uid="{235FFCA6-3B05-4245-864A-206847494083}"/>
    <cellStyle name="Comma 2 76" xfId="50741" hidden="1" xr:uid="{855C2D67-2A79-481D-AEF3-C0EA133F794E}"/>
    <cellStyle name="Comma 2 76" xfId="50997" hidden="1" xr:uid="{39B2BD97-C7C3-4C65-87F6-56295B27DA2E}"/>
    <cellStyle name="Comma 2 76" xfId="51250" hidden="1" xr:uid="{86E7AD0E-FDD3-464D-8D4A-54DCF709E76A}"/>
    <cellStyle name="Comma 2 76" xfId="51638" hidden="1" xr:uid="{632F3C9E-1FAB-4C31-BAB3-D174F1FBE0B6}"/>
    <cellStyle name="Comma 2 76" xfId="52194" hidden="1" xr:uid="{F39CC672-2A15-4010-956B-F6BE3E90EB13}"/>
    <cellStyle name="Comma 2 76" xfId="52485" hidden="1" xr:uid="{D31749EA-D64D-404E-A749-0A87501605A4}"/>
    <cellStyle name="Comma 2 76" xfId="52741" hidden="1" xr:uid="{D89F638C-F9D5-4F9E-A4BE-E7CEFBC9FB5E}"/>
    <cellStyle name="Comma 2 76" xfId="52993" hidden="1" xr:uid="{8C04FD62-D2B9-4A9F-9EF0-8D020F545CB7}"/>
    <cellStyle name="Comma 2 76" xfId="53376" hidden="1" xr:uid="{543FE7A7-8E9E-4138-9B12-D3FD1B09C080}"/>
    <cellStyle name="Comma 2 76" xfId="53928" hidden="1" xr:uid="{C9ADC3DE-ADCB-4436-B619-AB34BEECE69C}"/>
    <cellStyle name="Comma 2 76" xfId="54219" hidden="1" xr:uid="{5B5F4487-010E-4E4B-86B2-A8D943B01DA1}"/>
    <cellStyle name="Comma 2 76" xfId="54475" hidden="1" xr:uid="{0546557B-0242-423B-8079-B84DE94BF41F}"/>
    <cellStyle name="Comma 2 76" xfId="54723" hidden="1" xr:uid="{38A02B52-F5AF-4949-BEC2-6F268A22D7FD}"/>
    <cellStyle name="Comma 2 76" xfId="55104" hidden="1" xr:uid="{82C14DC0-F9BB-4055-991C-E08326E97F27}"/>
    <cellStyle name="Comma 2 76" xfId="55652" hidden="1" xr:uid="{6F486BAD-8998-4FBE-AB2D-1363D1834259}"/>
    <cellStyle name="Comma 2 76" xfId="55943" hidden="1" xr:uid="{A9A2FFB6-8041-450E-8BAA-B5C74CD928FF}"/>
    <cellStyle name="Comma 2 76" xfId="56199" hidden="1" xr:uid="{B000284E-97F3-49DE-864D-7C08829ECD33}"/>
    <cellStyle name="Comma 2 76" xfId="56446" hidden="1" xr:uid="{68CCBC7C-B24D-427D-99FF-4EC5098E972F}"/>
    <cellStyle name="Comma 2 76" xfId="56817" hidden="1" xr:uid="{B82F01FF-B0B2-4009-80C6-EB0C1526A952}"/>
    <cellStyle name="Comma 2 76" xfId="57359" hidden="1" xr:uid="{3030B806-1350-4F9F-AD47-3F7CE81859CD}"/>
    <cellStyle name="Comma 2 76" xfId="57650" hidden="1" xr:uid="{47F260F2-FCED-4B30-8A83-8362E8FA932A}"/>
    <cellStyle name="Comma 2 76" xfId="57906" hidden="1" xr:uid="{113BB224-5523-4045-B3A2-6BEAF38AC3C2}"/>
    <cellStyle name="Comma 2 76" xfId="58148" hidden="1" xr:uid="{1CBF0258-FDB3-4E2E-BDF9-610E87F2989A}"/>
    <cellStyle name="Comma 2 76" xfId="58514" hidden="1" xr:uid="{9B176F1F-6992-405F-8942-6C83F7B40C28}"/>
    <cellStyle name="Comma 2 76" xfId="59053" hidden="1" xr:uid="{9A92FEB6-B2C9-42AA-B398-FB9E2F7C7A98}"/>
    <cellStyle name="Comma 2 76" xfId="59344" hidden="1" xr:uid="{561CFF5D-CF66-4E1D-BA39-E5F943DD9795}"/>
    <cellStyle name="Comma 2 76" xfId="59600" hidden="1" xr:uid="{678BCC28-C3E4-4312-B7B8-68E62A410DDA}"/>
    <cellStyle name="Comma 2 76" xfId="60189" hidden="1" xr:uid="{E141AE1A-5A74-4839-B669-028C6A34469E}"/>
    <cellStyle name="Comma 2 76" xfId="60714" hidden="1" xr:uid="{BBEA3AF2-0718-4520-A6C4-61991F6865F8}"/>
    <cellStyle name="Comma 2 76" xfId="61005" hidden="1" xr:uid="{F0E52B6D-73C1-4096-93FE-87988350F8E2}"/>
    <cellStyle name="Comma 2 76" xfId="61261" hidden="1" xr:uid="{69235B87-86DC-4471-969D-61AC1115EA38}"/>
    <cellStyle name="Comma 2 76" xfId="61835" hidden="1" xr:uid="{DF154B0F-1F78-402F-9131-3C7394D8E60B}"/>
    <cellStyle name="Comma 2 76" xfId="62349" hidden="1" xr:uid="{CFEBDDAF-EE87-45BE-B3CE-7FC8CBC62A2D}"/>
    <cellStyle name="Comma 2 76" xfId="62640" hidden="1" xr:uid="{73ACE254-EC5B-4515-ABE1-93158808C38E}"/>
    <cellStyle name="Comma 2 76" xfId="62896" hidden="1" xr:uid="{36272102-0B14-490E-857D-7BF3690F60BF}"/>
    <cellStyle name="Comma 2 76" xfId="63405" hidden="1" xr:uid="{230A89D5-F333-4074-8E34-5D9156DDFA3D}"/>
    <cellStyle name="Comma 2 76" xfId="63860" hidden="1" xr:uid="{DD1F7388-8CB4-4878-84E6-4B85E0AF8424}"/>
    <cellStyle name="Comma 2 77" xfId="680" hidden="1" xr:uid="{00000000-0005-0000-0000-0000AB020000}"/>
    <cellStyle name="Comma 2 77" xfId="1335" hidden="1" xr:uid="{00000000-0005-0000-0000-00003A050000}"/>
    <cellStyle name="Comma 2 77" xfId="1887" hidden="1" xr:uid="{00000000-0005-0000-0000-000062070000}"/>
    <cellStyle name="Comma 2 77" xfId="2178" hidden="1" xr:uid="{00000000-0005-0000-0000-000085080000}"/>
    <cellStyle name="Comma 2 77" xfId="2432" hidden="1" xr:uid="{00000000-0005-0000-0000-000083090000}"/>
    <cellStyle name="Comma 2 77" xfId="4471" hidden="1" xr:uid="{00000000-0005-0000-0000-00007A110000}"/>
    <cellStyle name="Comma 2 77" xfId="5132" hidden="1" xr:uid="{00000000-0005-0000-0000-00000F140000}"/>
    <cellStyle name="Comma 2 77" xfId="5689" hidden="1" xr:uid="{00000000-0005-0000-0000-00003C160000}"/>
    <cellStyle name="Comma 2 77" xfId="5980" hidden="1" xr:uid="{00000000-0005-0000-0000-00005F170000}"/>
    <cellStyle name="Comma 2 77" xfId="6234" hidden="1" xr:uid="{00000000-0005-0000-0000-00005D180000}"/>
    <cellStyle name="Comma 2 77" xfId="6568" hidden="1" xr:uid="{00000000-0005-0000-0000-0000AB190000}"/>
    <cellStyle name="Comma 2 77" xfId="6690" hidden="1" xr:uid="{00000000-0005-0000-0000-0000251A0000}"/>
    <cellStyle name="Comma 2 77" xfId="6760" hidden="1" xr:uid="{00000000-0005-0000-0000-00006B1A0000}"/>
    <cellStyle name="Comma 2 77" xfId="7351" hidden="1" xr:uid="{00000000-0005-0000-0000-0000BA1C0000}"/>
    <cellStyle name="Comma 2 77" xfId="7626" hidden="1" xr:uid="{00000000-0005-0000-0000-0000CD1D0000}"/>
    <cellStyle name="Comma 2 77" xfId="7908" hidden="1" xr:uid="{00000000-0005-0000-0000-0000E71E0000}"/>
    <cellStyle name="Comma 2 77" xfId="8199" hidden="1" xr:uid="{00000000-0005-0000-0000-00000A200000}"/>
    <cellStyle name="Comma 2 77" xfId="8453" hidden="1" xr:uid="{00000000-0005-0000-0000-000008210000}"/>
    <cellStyle name="Comma 2 77" xfId="9107" hidden="1" xr:uid="{00000000-0005-0000-0000-000096230000}"/>
    <cellStyle name="Comma 2 77" xfId="9382" hidden="1" xr:uid="{00000000-0005-0000-0000-0000A9240000}"/>
    <cellStyle name="Comma 2 77" xfId="9664" hidden="1" xr:uid="{00000000-0005-0000-0000-0000C3250000}"/>
    <cellStyle name="Comma 2 77" xfId="9955" hidden="1" xr:uid="{00000000-0005-0000-0000-0000E6260000}"/>
    <cellStyle name="Comma 2 77" xfId="10209" hidden="1" xr:uid="{00000000-0005-0000-0000-0000E4270000}"/>
    <cellStyle name="Comma 2 77" xfId="10863" hidden="1" xr:uid="{00000000-0005-0000-0000-0000722A0000}"/>
    <cellStyle name="Comma 2 77" xfId="11138" hidden="1" xr:uid="{00000000-0005-0000-0000-0000852B0000}"/>
    <cellStyle name="Comma 2 77" xfId="11420" hidden="1" xr:uid="{00000000-0005-0000-0000-00009F2C0000}"/>
    <cellStyle name="Comma 2 77" xfId="11711" hidden="1" xr:uid="{00000000-0005-0000-0000-0000C22D0000}"/>
    <cellStyle name="Comma 2 77" xfId="11965" hidden="1" xr:uid="{00000000-0005-0000-0000-0000C02E0000}"/>
    <cellStyle name="Comma 2 77" xfId="12619" hidden="1" xr:uid="{00000000-0005-0000-0000-00004E310000}"/>
    <cellStyle name="Comma 2 77" xfId="12894" hidden="1" xr:uid="{00000000-0005-0000-0000-000061320000}"/>
    <cellStyle name="Comma 2 77" xfId="13176" hidden="1" xr:uid="{00000000-0005-0000-0000-00007B330000}"/>
    <cellStyle name="Comma 2 77" xfId="13467" hidden="1" xr:uid="{00000000-0005-0000-0000-00009E340000}"/>
    <cellStyle name="Comma 2 77" xfId="13721" hidden="1" xr:uid="{00000000-0005-0000-0000-00009C350000}"/>
    <cellStyle name="Comma 2 77" xfId="14375" hidden="1" xr:uid="{00000000-0005-0000-0000-00002A380000}"/>
    <cellStyle name="Comma 2 77" xfId="14650" hidden="1" xr:uid="{00000000-0005-0000-0000-00003D390000}"/>
    <cellStyle name="Comma 2 77" xfId="14932" hidden="1" xr:uid="{00000000-0005-0000-0000-0000573A0000}"/>
    <cellStyle name="Comma 2 77" xfId="15223" hidden="1" xr:uid="{00000000-0005-0000-0000-00007A3B0000}"/>
    <cellStyle name="Comma 2 77" xfId="15477" hidden="1" xr:uid="{00000000-0005-0000-0000-0000783C0000}"/>
    <cellStyle name="Comma 2 77" xfId="16128" hidden="1" xr:uid="{00000000-0005-0000-0000-0000033F0000}"/>
    <cellStyle name="Comma 2 77" xfId="16403" hidden="1" xr:uid="{00000000-0005-0000-0000-000016400000}"/>
    <cellStyle name="Comma 2 77" xfId="16685" hidden="1" xr:uid="{00000000-0005-0000-0000-000030410000}"/>
    <cellStyle name="Comma 2 77" xfId="16976" hidden="1" xr:uid="{00000000-0005-0000-0000-000053420000}"/>
    <cellStyle name="Comma 2 77" xfId="17230" hidden="1" xr:uid="{00000000-0005-0000-0000-000051430000}"/>
    <cellStyle name="Comma 2 77" xfId="17878" hidden="1" xr:uid="{00000000-0005-0000-0000-0000D9450000}"/>
    <cellStyle name="Comma 2 77" xfId="18153" hidden="1" xr:uid="{00000000-0005-0000-0000-0000EC460000}"/>
    <cellStyle name="Comma 2 77" xfId="18435" hidden="1" xr:uid="{00000000-0005-0000-0000-000006480000}"/>
    <cellStyle name="Comma 2 77" xfId="18726" hidden="1" xr:uid="{00000000-0005-0000-0000-000029490000}"/>
    <cellStyle name="Comma 2 77" xfId="18980" hidden="1" xr:uid="{00000000-0005-0000-0000-0000274A0000}"/>
    <cellStyle name="Comma 2 77" xfId="19623" hidden="1" xr:uid="{00000000-0005-0000-0000-0000AA4C0000}"/>
    <cellStyle name="Comma 2 77" xfId="19897" hidden="1" xr:uid="{00000000-0005-0000-0000-0000BC4D0000}"/>
    <cellStyle name="Comma 2 77" xfId="20179" hidden="1" xr:uid="{00000000-0005-0000-0000-0000D64E0000}"/>
    <cellStyle name="Comma 2 77" xfId="20470" hidden="1" xr:uid="{00000000-0005-0000-0000-0000F94F0000}"/>
    <cellStyle name="Comma 2 77" xfId="20724" hidden="1" xr:uid="{00000000-0005-0000-0000-0000F7500000}"/>
    <cellStyle name="Comma 2 77" xfId="21361" hidden="1" xr:uid="{00000000-0005-0000-0000-000074530000}"/>
    <cellStyle name="Comma 2 77" xfId="21631" hidden="1" xr:uid="{00000000-0005-0000-0000-000082540000}"/>
    <cellStyle name="Comma 2 77" xfId="21913" hidden="1" xr:uid="{00000000-0005-0000-0000-00009C550000}"/>
    <cellStyle name="Comma 2 77" xfId="22204" hidden="1" xr:uid="{00000000-0005-0000-0000-0000BF560000}"/>
    <cellStyle name="Comma 2 77" xfId="22458" hidden="1" xr:uid="{00000000-0005-0000-0000-0000BD570000}"/>
    <cellStyle name="Comma 2 77" xfId="23089" hidden="1" xr:uid="{00000000-0005-0000-0000-0000345A0000}"/>
    <cellStyle name="Comma 2 77" xfId="23355" hidden="1" xr:uid="{00000000-0005-0000-0000-00003E5B0000}"/>
    <cellStyle name="Comma 2 77" xfId="23637" hidden="1" xr:uid="{00000000-0005-0000-0000-0000585C0000}"/>
    <cellStyle name="Comma 2 77" xfId="23928" hidden="1" xr:uid="{00000000-0005-0000-0000-00007B5D0000}"/>
    <cellStyle name="Comma 2 77" xfId="24182" hidden="1" xr:uid="{00000000-0005-0000-0000-0000795E0000}"/>
    <cellStyle name="Comma 2 77" xfId="24802" hidden="1" xr:uid="{00000000-0005-0000-0000-0000E5600000}"/>
    <cellStyle name="Comma 2 77" xfId="25062" hidden="1" xr:uid="{00000000-0005-0000-0000-0000E9610000}"/>
    <cellStyle name="Comma 2 77" xfId="25344" hidden="1" xr:uid="{00000000-0005-0000-0000-000003630000}"/>
    <cellStyle name="Comma 2 77" xfId="25635" hidden="1" xr:uid="{00000000-0005-0000-0000-000026640000}"/>
    <cellStyle name="Comma 2 77" xfId="25889" hidden="1" xr:uid="{00000000-0005-0000-0000-000024650000}"/>
    <cellStyle name="Comma 2 77" xfId="26499" hidden="1" xr:uid="{00000000-0005-0000-0000-000086670000}"/>
    <cellStyle name="Comma 2 77" xfId="26756" hidden="1" xr:uid="{00000000-0005-0000-0000-000087680000}"/>
    <cellStyle name="Comma 2 77" xfId="27038" hidden="1" xr:uid="{00000000-0005-0000-0000-0000A1690000}"/>
    <cellStyle name="Comma 2 77" xfId="27329" hidden="1" xr:uid="{00000000-0005-0000-0000-0000C46A0000}"/>
    <cellStyle name="Comma 2 77" xfId="27583" hidden="1" xr:uid="{00000000-0005-0000-0000-0000C26B0000}"/>
    <cellStyle name="Comma 2 77" xfId="28174" hidden="1" xr:uid="{00000000-0005-0000-0000-0000116E0000}"/>
    <cellStyle name="Comma 2 77" xfId="28699" hidden="1" xr:uid="{00000000-0005-0000-0000-00001E700000}"/>
    <cellStyle name="Comma 2 77" xfId="28990" hidden="1" xr:uid="{00000000-0005-0000-0000-000041710000}"/>
    <cellStyle name="Comma 2 77" xfId="29244" hidden="1" xr:uid="{00000000-0005-0000-0000-00003F720000}"/>
    <cellStyle name="Comma 2 77" xfId="29820" hidden="1" xr:uid="{00000000-0005-0000-0000-00007F740000}"/>
    <cellStyle name="Comma 2 77" xfId="30334" hidden="1" xr:uid="{00000000-0005-0000-0000-000081760000}"/>
    <cellStyle name="Comma 2 77" xfId="30625" hidden="1" xr:uid="{00000000-0005-0000-0000-0000A4770000}"/>
    <cellStyle name="Comma 2 77" xfId="30879" hidden="1" xr:uid="{00000000-0005-0000-0000-0000A2780000}"/>
    <cellStyle name="Comma 2 77" xfId="31390" hidden="1" xr:uid="{00000000-0005-0000-0000-0000A17A0000}"/>
    <cellStyle name="Comma 2 77" xfId="31845" hidden="1" xr:uid="{00000000-0005-0000-0000-0000687C0000}"/>
    <cellStyle name="Comma 2 77" xfId="32733" hidden="1" xr:uid="{6E4C3A2D-6BD0-4E6C-A749-8BD2C5BB8D97}"/>
    <cellStyle name="Comma 2 77" xfId="33368" hidden="1" xr:uid="{EA38C3BC-7059-469E-9FF9-B00DE3B8FB12}"/>
    <cellStyle name="Comma 2 77" xfId="33917" hidden="1" xr:uid="{1FBD080C-B6BC-4757-9EAE-F30CAF0BE3CF}"/>
    <cellStyle name="Comma 2 77" xfId="34208" hidden="1" xr:uid="{D2D8C812-F145-4A83-BD08-C693BF032D2A}"/>
    <cellStyle name="Comma 2 77" xfId="34462" hidden="1" xr:uid="{4D5BBF7C-66B3-48AF-99C2-6E85A67458CF}"/>
    <cellStyle name="Comma 2 77" xfId="36490" hidden="1" xr:uid="{A042F540-BC11-45A6-9090-8C3991D186E2}"/>
    <cellStyle name="Comma 2 77" xfId="37151" hidden="1" xr:uid="{4FAAAA0F-04BB-48A8-A862-CFA069864A36}"/>
    <cellStyle name="Comma 2 77" xfId="37708" hidden="1" xr:uid="{443F7CE5-6D8C-4B1A-AEB8-212D2C2227AF}"/>
    <cellStyle name="Comma 2 77" xfId="37999" hidden="1" xr:uid="{8A24A89F-5B13-41D8-852A-3701AC34E29F}"/>
    <cellStyle name="Comma 2 77" xfId="38253" hidden="1" xr:uid="{ABC692F6-59BC-4A0E-B287-A5B28903D1D2}"/>
    <cellStyle name="Comma 2 77" xfId="38587" hidden="1" xr:uid="{7F0092A3-B558-46BC-B918-B951F4C2F74E}"/>
    <cellStyle name="Comma 2 77" xfId="38709" hidden="1" xr:uid="{1C93C057-DB23-4610-A410-EA0C857F9BE8}"/>
    <cellStyle name="Comma 2 77" xfId="38779" hidden="1" xr:uid="{A7CBF631-30F3-4A06-B4D2-20007E4C156C}"/>
    <cellStyle name="Comma 2 77" xfId="39370" hidden="1" xr:uid="{A67DE34B-FF2B-49F3-B96E-A2310C1E86C1}"/>
    <cellStyle name="Comma 2 77" xfId="39645" hidden="1" xr:uid="{C6B43891-6127-4F21-8213-787950424656}"/>
    <cellStyle name="Comma 2 77" xfId="39927" hidden="1" xr:uid="{14390ED3-E4B3-4A11-9BF1-0EA13B6C0CBD}"/>
    <cellStyle name="Comma 2 77" xfId="40218" hidden="1" xr:uid="{DF553169-202A-4B7C-AAB5-A1A876C0437E}"/>
    <cellStyle name="Comma 2 77" xfId="40472" hidden="1" xr:uid="{3808AFF0-8561-4228-9662-A35FD2E61E19}"/>
    <cellStyle name="Comma 2 77" xfId="41126" hidden="1" xr:uid="{54103C6F-D78D-44C3-B130-310012B5B49C}"/>
    <cellStyle name="Comma 2 77" xfId="41401" hidden="1" xr:uid="{86D2E9EC-F9C5-440C-BE6F-B805F378B165}"/>
    <cellStyle name="Comma 2 77" xfId="41683" hidden="1" xr:uid="{F95C2BF2-FE70-423C-BD4B-CA536AE1293B}"/>
    <cellStyle name="Comma 2 77" xfId="41974" hidden="1" xr:uid="{D1BBD1DC-B1E9-4927-9404-D30C8F00E857}"/>
    <cellStyle name="Comma 2 77" xfId="42228" hidden="1" xr:uid="{4754FC8F-A087-4311-88FF-EC6A7BFBA399}"/>
    <cellStyle name="Comma 2 77" xfId="42882" hidden="1" xr:uid="{B58443DD-C259-41C8-9B28-AC701A928CC4}"/>
    <cellStyle name="Comma 2 77" xfId="43157" hidden="1" xr:uid="{813F889C-44C4-44BD-B121-2FE259CA1AE7}"/>
    <cellStyle name="Comma 2 77" xfId="43439" hidden="1" xr:uid="{39504AB2-4AF7-4195-A8F1-FCE8FC6E2189}"/>
    <cellStyle name="Comma 2 77" xfId="43730" hidden="1" xr:uid="{10B337CF-F54C-4985-9713-112A3D3A6644}"/>
    <cellStyle name="Comma 2 77" xfId="43984" hidden="1" xr:uid="{DB801FD6-9253-45A9-B0B1-66F210D99012}"/>
    <cellStyle name="Comma 2 77" xfId="44638" hidden="1" xr:uid="{02AB82D7-F2DC-4561-A4FD-6D154E010342}"/>
    <cellStyle name="Comma 2 77" xfId="44913" hidden="1" xr:uid="{28F7A717-545C-4B01-80E3-A6DA2766B9E2}"/>
    <cellStyle name="Comma 2 77" xfId="45195" hidden="1" xr:uid="{07B4F49D-CC52-4348-A9D5-F40FAAA607F0}"/>
    <cellStyle name="Comma 2 77" xfId="45486" hidden="1" xr:uid="{FFC85E0B-4F00-49B3-A7E9-9E96585A3E14}"/>
    <cellStyle name="Comma 2 77" xfId="45740" hidden="1" xr:uid="{37463779-E6B5-45D7-B35A-350CDCACF300}"/>
    <cellStyle name="Comma 2 77" xfId="46394" hidden="1" xr:uid="{C9C7BF4E-2339-406D-AE5D-73ED857B35D8}"/>
    <cellStyle name="Comma 2 77" xfId="46669" hidden="1" xr:uid="{1E2CC778-95A2-4512-BC85-3804820D01B4}"/>
    <cellStyle name="Comma 2 77" xfId="46951" hidden="1" xr:uid="{371FE72D-380C-4BC8-8842-7CCAE6724B81}"/>
    <cellStyle name="Comma 2 77" xfId="47242" hidden="1" xr:uid="{09C26A83-1E72-46FF-8EB4-8AAB969DFE07}"/>
    <cellStyle name="Comma 2 77" xfId="47496" hidden="1" xr:uid="{29246A84-D38F-4270-8704-CB984F8287B9}"/>
    <cellStyle name="Comma 2 77" xfId="48147" hidden="1" xr:uid="{7F566450-248D-4234-8583-A02057984DE6}"/>
    <cellStyle name="Comma 2 77" xfId="48422" hidden="1" xr:uid="{42BA834B-31A8-49AF-88C3-FFFBE9ADC20C}"/>
    <cellStyle name="Comma 2 77" xfId="48704" hidden="1" xr:uid="{A5D9FCC2-B209-4F80-9ADB-B4FEC7B6E109}"/>
    <cellStyle name="Comma 2 77" xfId="48995" hidden="1" xr:uid="{6E63FE1E-430C-434C-80A6-90070563A4AC}"/>
    <cellStyle name="Comma 2 77" xfId="49249" hidden="1" xr:uid="{D74E6FB8-FB72-4AD9-94E5-0E64E015F7B1}"/>
    <cellStyle name="Comma 2 77" xfId="49897" hidden="1" xr:uid="{3E83D450-1BAA-4FAF-AA0C-CDF3812C0BBD}"/>
    <cellStyle name="Comma 2 77" xfId="50172" hidden="1" xr:uid="{71660059-53E1-4E26-8713-D57696FEAFC7}"/>
    <cellStyle name="Comma 2 77" xfId="50454" hidden="1" xr:uid="{0DD57B75-9B2C-4070-980A-4812B0B935A0}"/>
    <cellStyle name="Comma 2 77" xfId="50745" hidden="1" xr:uid="{9A5C2FCF-8B00-4797-B773-85B3D1662CD4}"/>
    <cellStyle name="Comma 2 77" xfId="50999" hidden="1" xr:uid="{D6E7F03B-C741-4FCD-AE82-DC9239EE4AC3}"/>
    <cellStyle name="Comma 2 77" xfId="51642" hidden="1" xr:uid="{DE3E8C2A-6E3E-49D9-8437-FF4A177F17CF}"/>
    <cellStyle name="Comma 2 77" xfId="51916" hidden="1" xr:uid="{65F89343-CB2E-484F-A018-E6EBBF05D632}"/>
    <cellStyle name="Comma 2 77" xfId="52198" hidden="1" xr:uid="{59C6527A-97DF-4F74-AFDC-214FD6B37D5A}"/>
    <cellStyle name="Comma 2 77" xfId="52489" hidden="1" xr:uid="{6AF47EF7-B544-46AA-8084-02C3C4EE065C}"/>
    <cellStyle name="Comma 2 77" xfId="52743" hidden="1" xr:uid="{40CDC3AD-FA70-470E-829C-D768C2865D64}"/>
    <cellStyle name="Comma 2 77" xfId="53380" hidden="1" xr:uid="{E4F383B5-1535-45C1-9A54-A8E2E30060BB}"/>
    <cellStyle name="Comma 2 77" xfId="53650" hidden="1" xr:uid="{52E99B8D-2257-4DB9-AC34-9BB110E41836}"/>
    <cellStyle name="Comma 2 77" xfId="53932" hidden="1" xr:uid="{6B8B310B-D520-4394-854E-CE53900A1B1D}"/>
    <cellStyle name="Comma 2 77" xfId="54223" hidden="1" xr:uid="{0D476517-FA74-4C36-8382-A5F21801F5CC}"/>
    <cellStyle name="Comma 2 77" xfId="54477" hidden="1" xr:uid="{9A0F33BC-ECE2-4326-9CD7-C3F8A73E8D5E}"/>
    <cellStyle name="Comma 2 77" xfId="55108" hidden="1" xr:uid="{94656BAE-D993-4BBC-8809-CAD8F50EA82E}"/>
    <cellStyle name="Comma 2 77" xfId="55374" hidden="1" xr:uid="{502200F4-A529-48CB-86C9-43B28C07C33F}"/>
    <cellStyle name="Comma 2 77" xfId="55656" hidden="1" xr:uid="{E1FDDEFB-F78C-4659-AAEC-8F5D1E67CF3F}"/>
    <cellStyle name="Comma 2 77" xfId="55947" hidden="1" xr:uid="{D32E17B7-18BE-4DBE-A644-2C189496C093}"/>
    <cellStyle name="Comma 2 77" xfId="56201" hidden="1" xr:uid="{773A3E0B-532C-4D9B-8B9C-B82290B9C412}"/>
    <cellStyle name="Comma 2 77" xfId="56821" hidden="1" xr:uid="{38C239C6-D6ED-4F65-B34D-0A96952F5D14}"/>
    <cellStyle name="Comma 2 77" xfId="57081" hidden="1" xr:uid="{48EA2317-FAEB-4DA3-9CC1-B73CE3515800}"/>
    <cellStyle name="Comma 2 77" xfId="57363" hidden="1" xr:uid="{3F67316A-30AF-49B9-B341-F34AF3DBB909}"/>
    <cellStyle name="Comma 2 77" xfId="57654" hidden="1" xr:uid="{33E6782E-6FAA-400C-BD83-11E21A4D61DD}"/>
    <cellStyle name="Comma 2 77" xfId="57908" hidden="1" xr:uid="{ADE996A7-22A2-429E-8FEB-452004C3EE6C}"/>
    <cellStyle name="Comma 2 77" xfId="58518" hidden="1" xr:uid="{1E1AC579-0304-40EB-ACB9-F6B4C2F65C47}"/>
    <cellStyle name="Comma 2 77" xfId="58775" hidden="1" xr:uid="{1EC44DE9-54F0-42B9-8E80-97C58991F01D}"/>
    <cellStyle name="Comma 2 77" xfId="59057" hidden="1" xr:uid="{B64F892F-C150-4D97-81FE-9FC5DE01BE68}"/>
    <cellStyle name="Comma 2 77" xfId="59348" hidden="1" xr:uid="{701518CF-65DD-41E3-B267-89A236CE33C4}"/>
    <cellStyle name="Comma 2 77" xfId="59602" hidden="1" xr:uid="{19F30C03-934B-402E-92E1-AD3BC4E21088}"/>
    <cellStyle name="Comma 2 77" xfId="60193" hidden="1" xr:uid="{B40BCD95-35FC-46AD-AFA6-0BE7A6F85799}"/>
    <cellStyle name="Comma 2 77" xfId="60718" hidden="1" xr:uid="{33F2B3A7-32FD-4784-85E3-610F19C2318C}"/>
    <cellStyle name="Comma 2 77" xfId="61009" hidden="1" xr:uid="{F8CF3BB9-5CA5-4631-97CD-D73FB5676D0B}"/>
    <cellStyle name="Comma 2 77" xfId="61263" hidden="1" xr:uid="{F6FD40C2-4DDB-41C8-B872-5A87F7A663D1}"/>
    <cellStyle name="Comma 2 77" xfId="61839" hidden="1" xr:uid="{138FC3F6-9777-4A95-A4C1-95DF529E3152}"/>
    <cellStyle name="Comma 2 77" xfId="62353" hidden="1" xr:uid="{20A9C69E-4DF4-416F-A9F0-2384B90E7CB0}"/>
    <cellStyle name="Comma 2 77" xfId="62644" hidden="1" xr:uid="{17A7A59C-1831-4D7E-BA4E-D4C42CD9B182}"/>
    <cellStyle name="Comma 2 77" xfId="62898" hidden="1" xr:uid="{44A6BC18-12A4-4F45-982A-1C240D4BDD33}"/>
    <cellStyle name="Comma 2 77" xfId="63409" hidden="1" xr:uid="{DB0F47A8-3B64-49BE-8DA9-2F00EE217D09}"/>
    <cellStyle name="Comma 2 77" xfId="63864" hidden="1" xr:uid="{B22B956F-9EE2-49EE-857B-8153F140FEDD}"/>
    <cellStyle name="Comma 2 78" xfId="684" hidden="1" xr:uid="{00000000-0005-0000-0000-0000AF020000}"/>
    <cellStyle name="Comma 2 78" xfId="1339" hidden="1" xr:uid="{00000000-0005-0000-0000-00003E050000}"/>
    <cellStyle name="Comma 2 78" xfId="1891" hidden="1" xr:uid="{00000000-0005-0000-0000-000066070000}"/>
    <cellStyle name="Comma 2 78" xfId="2182" hidden="1" xr:uid="{00000000-0005-0000-0000-000089080000}"/>
    <cellStyle name="Comma 2 78" xfId="2435" hidden="1" xr:uid="{00000000-0005-0000-0000-000086090000}"/>
    <cellStyle name="Comma 2 78" xfId="4475" hidden="1" xr:uid="{00000000-0005-0000-0000-00007E110000}"/>
    <cellStyle name="Comma 2 78" xfId="5136" hidden="1" xr:uid="{00000000-0005-0000-0000-000013140000}"/>
    <cellStyle name="Comma 2 78" xfId="5693" hidden="1" xr:uid="{00000000-0005-0000-0000-000040160000}"/>
    <cellStyle name="Comma 2 78" xfId="5984" hidden="1" xr:uid="{00000000-0005-0000-0000-000063170000}"/>
    <cellStyle name="Comma 2 78" xfId="6237" hidden="1" xr:uid="{00000000-0005-0000-0000-000060180000}"/>
    <cellStyle name="Comma 2 78" xfId="6610" hidden="1" xr:uid="{00000000-0005-0000-0000-0000D5190000}"/>
    <cellStyle name="Comma 2 78" xfId="6694" hidden="1" xr:uid="{00000000-0005-0000-0000-0000291A0000}"/>
    <cellStyle name="Comma 2 78" xfId="6747" hidden="1" xr:uid="{00000000-0005-0000-0000-00005E1A0000}"/>
    <cellStyle name="Comma 2 78" xfId="7091" hidden="1" xr:uid="{00000000-0005-0000-0000-0000B61B0000}"/>
    <cellStyle name="Comma 2 78" xfId="7355" hidden="1" xr:uid="{00000000-0005-0000-0000-0000BE1C0000}"/>
    <cellStyle name="Comma 2 78" xfId="7912" hidden="1" xr:uid="{00000000-0005-0000-0000-0000EB1E0000}"/>
    <cellStyle name="Comma 2 78" xfId="8203" hidden="1" xr:uid="{00000000-0005-0000-0000-00000E200000}"/>
    <cellStyle name="Comma 2 78" xfId="8456" hidden="1" xr:uid="{00000000-0005-0000-0000-00000B210000}"/>
    <cellStyle name="Comma 2 78" xfId="8847" hidden="1" xr:uid="{00000000-0005-0000-0000-000092220000}"/>
    <cellStyle name="Comma 2 78" xfId="9111" hidden="1" xr:uid="{00000000-0005-0000-0000-00009A230000}"/>
    <cellStyle name="Comma 2 78" xfId="9668" hidden="1" xr:uid="{00000000-0005-0000-0000-0000C7250000}"/>
    <cellStyle name="Comma 2 78" xfId="9959" hidden="1" xr:uid="{00000000-0005-0000-0000-0000EA260000}"/>
    <cellStyle name="Comma 2 78" xfId="10212" hidden="1" xr:uid="{00000000-0005-0000-0000-0000E7270000}"/>
    <cellStyle name="Comma 2 78" xfId="10603" hidden="1" xr:uid="{00000000-0005-0000-0000-00006E290000}"/>
    <cellStyle name="Comma 2 78" xfId="10867" hidden="1" xr:uid="{00000000-0005-0000-0000-0000762A0000}"/>
    <cellStyle name="Comma 2 78" xfId="11424" hidden="1" xr:uid="{00000000-0005-0000-0000-0000A32C0000}"/>
    <cellStyle name="Comma 2 78" xfId="11715" hidden="1" xr:uid="{00000000-0005-0000-0000-0000C62D0000}"/>
    <cellStyle name="Comma 2 78" xfId="11968" hidden="1" xr:uid="{00000000-0005-0000-0000-0000C32E0000}"/>
    <cellStyle name="Comma 2 78" xfId="12359" hidden="1" xr:uid="{00000000-0005-0000-0000-00004A300000}"/>
    <cellStyle name="Comma 2 78" xfId="12623" hidden="1" xr:uid="{00000000-0005-0000-0000-000052310000}"/>
    <cellStyle name="Comma 2 78" xfId="13180" hidden="1" xr:uid="{00000000-0005-0000-0000-00007F330000}"/>
    <cellStyle name="Comma 2 78" xfId="13471" hidden="1" xr:uid="{00000000-0005-0000-0000-0000A2340000}"/>
    <cellStyle name="Comma 2 78" xfId="13724" hidden="1" xr:uid="{00000000-0005-0000-0000-00009F350000}"/>
    <cellStyle name="Comma 2 78" xfId="14115" hidden="1" xr:uid="{00000000-0005-0000-0000-000026370000}"/>
    <cellStyle name="Comma 2 78" xfId="14379" hidden="1" xr:uid="{00000000-0005-0000-0000-00002E380000}"/>
    <cellStyle name="Comma 2 78" xfId="14936" hidden="1" xr:uid="{00000000-0005-0000-0000-00005B3A0000}"/>
    <cellStyle name="Comma 2 78" xfId="15227" hidden="1" xr:uid="{00000000-0005-0000-0000-00007E3B0000}"/>
    <cellStyle name="Comma 2 78" xfId="15480" hidden="1" xr:uid="{00000000-0005-0000-0000-00007B3C0000}"/>
    <cellStyle name="Comma 2 78" xfId="15868" hidden="1" xr:uid="{00000000-0005-0000-0000-0000FF3D0000}"/>
    <cellStyle name="Comma 2 78" xfId="16132" hidden="1" xr:uid="{00000000-0005-0000-0000-0000073F0000}"/>
    <cellStyle name="Comma 2 78" xfId="16689" hidden="1" xr:uid="{00000000-0005-0000-0000-000034410000}"/>
    <cellStyle name="Comma 2 78" xfId="16980" hidden="1" xr:uid="{00000000-0005-0000-0000-000057420000}"/>
    <cellStyle name="Comma 2 78" xfId="17233" hidden="1" xr:uid="{00000000-0005-0000-0000-000054430000}"/>
    <cellStyle name="Comma 2 78" xfId="17618" hidden="1" xr:uid="{00000000-0005-0000-0000-0000D5440000}"/>
    <cellStyle name="Comma 2 78" xfId="17882" hidden="1" xr:uid="{00000000-0005-0000-0000-0000DD450000}"/>
    <cellStyle name="Comma 2 78" xfId="18439" hidden="1" xr:uid="{00000000-0005-0000-0000-00000A480000}"/>
    <cellStyle name="Comma 2 78" xfId="18730" hidden="1" xr:uid="{00000000-0005-0000-0000-00002D490000}"/>
    <cellStyle name="Comma 2 78" xfId="18983" hidden="1" xr:uid="{00000000-0005-0000-0000-00002A4A0000}"/>
    <cellStyle name="Comma 2 78" xfId="19363" hidden="1" xr:uid="{00000000-0005-0000-0000-0000A64B0000}"/>
    <cellStyle name="Comma 2 78" xfId="19627" hidden="1" xr:uid="{00000000-0005-0000-0000-0000AE4C0000}"/>
    <cellStyle name="Comma 2 78" xfId="20183" hidden="1" xr:uid="{00000000-0005-0000-0000-0000DA4E0000}"/>
    <cellStyle name="Comma 2 78" xfId="20474" hidden="1" xr:uid="{00000000-0005-0000-0000-0000FD4F0000}"/>
    <cellStyle name="Comma 2 78" xfId="20727" hidden="1" xr:uid="{00000000-0005-0000-0000-0000FA500000}"/>
    <cellStyle name="Comma 2 78" xfId="21101" hidden="1" xr:uid="{00000000-0005-0000-0000-000070520000}"/>
    <cellStyle name="Comma 2 78" xfId="21365" hidden="1" xr:uid="{00000000-0005-0000-0000-000078530000}"/>
    <cellStyle name="Comma 2 78" xfId="21917" hidden="1" xr:uid="{00000000-0005-0000-0000-0000A0550000}"/>
    <cellStyle name="Comma 2 78" xfId="22208" hidden="1" xr:uid="{00000000-0005-0000-0000-0000C3560000}"/>
    <cellStyle name="Comma 2 78" xfId="22461" hidden="1" xr:uid="{00000000-0005-0000-0000-0000C0570000}"/>
    <cellStyle name="Comma 2 78" xfId="22829" hidden="1" xr:uid="{00000000-0005-0000-0000-000030590000}"/>
    <cellStyle name="Comma 2 78" xfId="23093" hidden="1" xr:uid="{00000000-0005-0000-0000-0000385A0000}"/>
    <cellStyle name="Comma 2 78" xfId="23641" hidden="1" xr:uid="{00000000-0005-0000-0000-00005C5C0000}"/>
    <cellStyle name="Comma 2 78" xfId="23932" hidden="1" xr:uid="{00000000-0005-0000-0000-00007F5D0000}"/>
    <cellStyle name="Comma 2 78" xfId="24185" hidden="1" xr:uid="{00000000-0005-0000-0000-00007C5E0000}"/>
    <cellStyle name="Comma 2 78" xfId="24542" hidden="1" xr:uid="{00000000-0005-0000-0000-0000E15F0000}"/>
    <cellStyle name="Comma 2 78" xfId="24806" hidden="1" xr:uid="{00000000-0005-0000-0000-0000E9600000}"/>
    <cellStyle name="Comma 2 78" xfId="25348" hidden="1" xr:uid="{00000000-0005-0000-0000-000007630000}"/>
    <cellStyle name="Comma 2 78" xfId="25639" hidden="1" xr:uid="{00000000-0005-0000-0000-00002A640000}"/>
    <cellStyle name="Comma 2 78" xfId="25892" hidden="1" xr:uid="{00000000-0005-0000-0000-000027650000}"/>
    <cellStyle name="Comma 2 78" xfId="26239" hidden="1" xr:uid="{00000000-0005-0000-0000-000082660000}"/>
    <cellStyle name="Comma 2 78" xfId="26503" hidden="1" xr:uid="{00000000-0005-0000-0000-00008A670000}"/>
    <cellStyle name="Comma 2 78" xfId="27042" hidden="1" xr:uid="{00000000-0005-0000-0000-0000A5690000}"/>
    <cellStyle name="Comma 2 78" xfId="27333" hidden="1" xr:uid="{00000000-0005-0000-0000-0000C86A0000}"/>
    <cellStyle name="Comma 2 78" xfId="27586" hidden="1" xr:uid="{00000000-0005-0000-0000-0000C56B0000}"/>
    <cellStyle name="Comma 2 78" xfId="28178" hidden="1" xr:uid="{00000000-0005-0000-0000-0000156E0000}"/>
    <cellStyle name="Comma 2 78" xfId="28703" hidden="1" xr:uid="{00000000-0005-0000-0000-000022700000}"/>
    <cellStyle name="Comma 2 78" xfId="28994" hidden="1" xr:uid="{00000000-0005-0000-0000-000045710000}"/>
    <cellStyle name="Comma 2 78" xfId="29247" hidden="1" xr:uid="{00000000-0005-0000-0000-000042720000}"/>
    <cellStyle name="Comma 2 78" xfId="29824" hidden="1" xr:uid="{00000000-0005-0000-0000-000083740000}"/>
    <cellStyle name="Comma 2 78" xfId="30338" hidden="1" xr:uid="{00000000-0005-0000-0000-000085760000}"/>
    <cellStyle name="Comma 2 78" xfId="30629" hidden="1" xr:uid="{00000000-0005-0000-0000-0000A8770000}"/>
    <cellStyle name="Comma 2 78" xfId="30882" hidden="1" xr:uid="{00000000-0005-0000-0000-0000A5780000}"/>
    <cellStyle name="Comma 2 78" xfId="31394" hidden="1" xr:uid="{00000000-0005-0000-0000-0000A57A0000}"/>
    <cellStyle name="Comma 2 78" xfId="31849" hidden="1" xr:uid="{00000000-0005-0000-0000-00006C7C0000}"/>
    <cellStyle name="Comma 2 78" xfId="32737" hidden="1" xr:uid="{AAC2578A-6898-4328-89EF-7461AA23B9A6}"/>
    <cellStyle name="Comma 2 78" xfId="33372" hidden="1" xr:uid="{C6DC9220-2C26-4AA3-B27F-DE76FF62FD51}"/>
    <cellStyle name="Comma 2 78" xfId="33921" hidden="1" xr:uid="{861D618C-1B1E-42AF-B091-0C46EF97BF76}"/>
    <cellStyle name="Comma 2 78" xfId="34212" hidden="1" xr:uid="{E32FA631-4284-467A-AA3D-70F2605E2978}"/>
    <cellStyle name="Comma 2 78" xfId="34465" hidden="1" xr:uid="{4AC8C113-573B-434D-A545-1EC29E8725D3}"/>
    <cellStyle name="Comma 2 78" xfId="36494" hidden="1" xr:uid="{BF7A3722-D2AE-4ED4-B84D-0C8124D80396}"/>
    <cellStyle name="Comma 2 78" xfId="37155" hidden="1" xr:uid="{7A701F75-0B9B-4ED8-BC3D-A3340835BF38}"/>
    <cellStyle name="Comma 2 78" xfId="37712" hidden="1" xr:uid="{C9D22CAC-7B0F-4925-A621-7902DD264B6A}"/>
    <cellStyle name="Comma 2 78" xfId="38003" hidden="1" xr:uid="{3CC3B700-AC6A-4A45-A303-E8054E5D09E9}"/>
    <cellStyle name="Comma 2 78" xfId="38256" hidden="1" xr:uid="{BCCE724F-5BE7-490F-BD1C-02F922657DB7}"/>
    <cellStyle name="Comma 2 78" xfId="38629" hidden="1" xr:uid="{18377994-FE93-44E6-A7EE-F2F672B96AFB}"/>
    <cellStyle name="Comma 2 78" xfId="38713" hidden="1" xr:uid="{10476F77-3FB3-4F5D-86D6-4E8DAA573490}"/>
    <cellStyle name="Comma 2 78" xfId="38766" hidden="1" xr:uid="{EEEB88D5-3EBB-41D0-90D8-56125FB4DB23}"/>
    <cellStyle name="Comma 2 78" xfId="39110" hidden="1" xr:uid="{A5B06F23-C106-4C30-A763-92DDFC719110}"/>
    <cellStyle name="Comma 2 78" xfId="39374" hidden="1" xr:uid="{D068A612-F52F-490A-9B7D-540BE5EE7FC7}"/>
    <cellStyle name="Comma 2 78" xfId="39931" hidden="1" xr:uid="{A4F78A3B-1465-4AA9-9854-7F4852D2B82A}"/>
    <cellStyle name="Comma 2 78" xfId="40222" hidden="1" xr:uid="{006468B9-4D8A-42D8-A2B1-1D432718E21F}"/>
    <cellStyle name="Comma 2 78" xfId="40475" hidden="1" xr:uid="{F4371B3B-F700-4934-AE57-3C269080B4E0}"/>
    <cellStyle name="Comma 2 78" xfId="40866" hidden="1" xr:uid="{454CE8C4-7154-4481-86B8-7DE729B93FC2}"/>
    <cellStyle name="Comma 2 78" xfId="41130" hidden="1" xr:uid="{9D1111A5-42B9-446D-89E1-D10DD6ACE6A5}"/>
    <cellStyle name="Comma 2 78" xfId="41687" hidden="1" xr:uid="{F1DCC7FA-E12B-49BE-8F28-2D0680504B64}"/>
    <cellStyle name="Comma 2 78" xfId="41978" hidden="1" xr:uid="{FFD208B2-E40B-4233-970F-37510CF08CD7}"/>
    <cellStyle name="Comma 2 78" xfId="42231" hidden="1" xr:uid="{DD6C5B28-F67B-42D1-AAF0-06F56B50A1B2}"/>
    <cellStyle name="Comma 2 78" xfId="42622" hidden="1" xr:uid="{B47C6373-5892-45C9-BEBE-0EB9382379F9}"/>
    <cellStyle name="Comma 2 78" xfId="42886" hidden="1" xr:uid="{02633DCF-4568-48E7-9131-87BF07D3AC50}"/>
    <cellStyle name="Comma 2 78" xfId="43443" hidden="1" xr:uid="{79853D7A-D7D8-4B25-A55F-DDDB4FBBB414}"/>
    <cellStyle name="Comma 2 78" xfId="43734" hidden="1" xr:uid="{4E15537E-1FBD-4F00-B37F-BA6712CBB068}"/>
    <cellStyle name="Comma 2 78" xfId="43987" hidden="1" xr:uid="{AA3C716C-0A49-4673-813E-BAA61FC76361}"/>
    <cellStyle name="Comma 2 78" xfId="44378" hidden="1" xr:uid="{5B69E9DF-2FCC-4A34-BC99-D47D972A2B31}"/>
    <cellStyle name="Comma 2 78" xfId="44642" hidden="1" xr:uid="{DD6D7F69-C78F-4237-BC14-1BD1384E8835}"/>
    <cellStyle name="Comma 2 78" xfId="45199" hidden="1" xr:uid="{9F55B766-4749-4C99-BBA9-65E37270601D}"/>
    <cellStyle name="Comma 2 78" xfId="45490" hidden="1" xr:uid="{5403BDC6-08B2-4011-9461-537032B655C8}"/>
    <cellStyle name="Comma 2 78" xfId="45743" hidden="1" xr:uid="{1631988E-4BB0-494F-A810-466C0F4BAEBC}"/>
    <cellStyle name="Comma 2 78" xfId="46134" hidden="1" xr:uid="{91A3CDF2-E5D3-4EE8-8291-F4732CE95CF0}"/>
    <cellStyle name="Comma 2 78" xfId="46398" hidden="1" xr:uid="{D5BF670D-AB55-4AB7-8D36-C052CC490369}"/>
    <cellStyle name="Comma 2 78" xfId="46955" hidden="1" xr:uid="{F747E056-63B0-4F3D-A7CE-65340EB96A06}"/>
    <cellStyle name="Comma 2 78" xfId="47246" hidden="1" xr:uid="{F3B4F6D1-AFAE-40E1-A23A-B74FAA4F0192}"/>
    <cellStyle name="Comma 2 78" xfId="47499" hidden="1" xr:uid="{72FD07C0-4238-440B-8BEC-A42D158AD37A}"/>
    <cellStyle name="Comma 2 78" xfId="47887" hidden="1" xr:uid="{91CBD3D2-07A5-494E-B8E8-5E1E2EC7E34E}"/>
    <cellStyle name="Comma 2 78" xfId="48151" hidden="1" xr:uid="{094FBB96-3FD6-434E-9DC4-BB5418EC9FC5}"/>
    <cellStyle name="Comma 2 78" xfId="48708" hidden="1" xr:uid="{970B7413-956B-4CAB-8EEE-7DAF14EA99E3}"/>
    <cellStyle name="Comma 2 78" xfId="48999" hidden="1" xr:uid="{69C114F1-B4B6-4A83-BF6A-AB11376C31B8}"/>
    <cellStyle name="Comma 2 78" xfId="49252" hidden="1" xr:uid="{3EC95F1F-9229-4779-9EE5-00CC85E68019}"/>
    <cellStyle name="Comma 2 78" xfId="49637" hidden="1" xr:uid="{A8340FEB-A140-449C-AE59-B50F5157819B}"/>
    <cellStyle name="Comma 2 78" xfId="49901" hidden="1" xr:uid="{26B72E20-E669-4C02-9D52-63D5CB55F07D}"/>
    <cellStyle name="Comma 2 78" xfId="50458" hidden="1" xr:uid="{77CC639F-1773-4020-B712-42F70801B9FA}"/>
    <cellStyle name="Comma 2 78" xfId="50749" hidden="1" xr:uid="{13667951-2BE7-4488-9E5F-725E93D56918}"/>
    <cellStyle name="Comma 2 78" xfId="51002" hidden="1" xr:uid="{92E3E792-F2BB-451D-9275-83ECB143C069}"/>
    <cellStyle name="Comma 2 78" xfId="51382" hidden="1" xr:uid="{4E9E6FD3-0648-43AD-AA91-31D87244D5CC}"/>
    <cellStyle name="Comma 2 78" xfId="51646" hidden="1" xr:uid="{943DC094-A4B5-4CBB-B346-12DB8972D88D}"/>
    <cellStyle name="Comma 2 78" xfId="52202" hidden="1" xr:uid="{C1908A5E-AECF-4260-B3B0-1B342CDE92FA}"/>
    <cellStyle name="Comma 2 78" xfId="52493" hidden="1" xr:uid="{DD0D0F19-D248-47FE-A4EB-35E8F83352D9}"/>
    <cellStyle name="Comma 2 78" xfId="52746" hidden="1" xr:uid="{CA750894-AA07-40E7-8CCC-FBFFE37EDB40}"/>
    <cellStyle name="Comma 2 78" xfId="53120" hidden="1" xr:uid="{107EE04A-CA94-4006-9FF2-3A78033B3D42}"/>
    <cellStyle name="Comma 2 78" xfId="53384" hidden="1" xr:uid="{C346C8E8-6775-4568-A32A-D918166BEB66}"/>
    <cellStyle name="Comma 2 78" xfId="53936" hidden="1" xr:uid="{F66710DB-F735-4476-B15D-37DA97E4B7CC}"/>
    <cellStyle name="Comma 2 78" xfId="54227" hidden="1" xr:uid="{499F7607-661C-484F-BFF4-C85C6DF86E65}"/>
    <cellStyle name="Comma 2 78" xfId="54480" hidden="1" xr:uid="{523A5B37-1577-44C6-84C3-72657CECA029}"/>
    <cellStyle name="Comma 2 78" xfId="54848" hidden="1" xr:uid="{9DC9544A-4B78-4291-B83A-A373CA0C5F10}"/>
    <cellStyle name="Comma 2 78" xfId="55112" hidden="1" xr:uid="{D3AAE1B7-8ACD-4652-8D8A-A0930AB5EE4E}"/>
    <cellStyle name="Comma 2 78" xfId="55660" hidden="1" xr:uid="{CF6994CF-7CE3-4264-BB0E-E5E602AF45BC}"/>
    <cellStyle name="Comma 2 78" xfId="55951" hidden="1" xr:uid="{17B6F36B-3422-4CEF-8A11-B1FD3D965875}"/>
    <cellStyle name="Comma 2 78" xfId="56204" hidden="1" xr:uid="{EB1FCC49-DB1E-46BB-A72E-14218CC665BA}"/>
    <cellStyle name="Comma 2 78" xfId="56561" hidden="1" xr:uid="{62A5CBDF-8101-41DD-8BB8-284459E644B3}"/>
    <cellStyle name="Comma 2 78" xfId="56825" hidden="1" xr:uid="{722E316A-0CAC-475E-BB66-48DC90494FC3}"/>
    <cellStyle name="Comma 2 78" xfId="57367" hidden="1" xr:uid="{12E6F5A4-D170-4BB9-9E76-62435727B208}"/>
    <cellStyle name="Comma 2 78" xfId="57658" hidden="1" xr:uid="{CF966E9A-5CF7-4AF1-8C5F-98515C841318}"/>
    <cellStyle name="Comma 2 78" xfId="57911" hidden="1" xr:uid="{D2FFAD3D-C5A2-4B8C-AA5C-FD78D21CEA2C}"/>
    <cellStyle name="Comma 2 78" xfId="58258" hidden="1" xr:uid="{96914FAB-73BA-4E0B-A2EF-20A0237A2B76}"/>
    <cellStyle name="Comma 2 78" xfId="58522" hidden="1" xr:uid="{DD164E71-4D68-458B-A287-3F34F0058E13}"/>
    <cellStyle name="Comma 2 78" xfId="59061" hidden="1" xr:uid="{B13A78E8-F7BF-4E75-B9EF-48F5F723F37D}"/>
    <cellStyle name="Comma 2 78" xfId="59352" hidden="1" xr:uid="{B3196665-C187-47C7-ACAC-FEE9FC94EA1D}"/>
    <cellStyle name="Comma 2 78" xfId="59605" hidden="1" xr:uid="{83B2DBCA-2C7D-499C-A20B-AB8E216D8E6B}"/>
    <cellStyle name="Comma 2 78" xfId="60197" hidden="1" xr:uid="{F66C9A4F-0112-4676-9378-2D01DCA32F11}"/>
    <cellStyle name="Comma 2 78" xfId="60722" hidden="1" xr:uid="{31378E4D-A73D-4192-9C04-FC5DC954CDED}"/>
    <cellStyle name="Comma 2 78" xfId="61013" hidden="1" xr:uid="{5827658D-C079-42BA-ADC9-AF7FE19053B7}"/>
    <cellStyle name="Comma 2 78" xfId="61266" hidden="1" xr:uid="{90440747-445A-4687-83BD-D7E78F5C9CB1}"/>
    <cellStyle name="Comma 2 78" xfId="61843" hidden="1" xr:uid="{ABB39018-6FB9-4F7F-9092-D159EED67EEB}"/>
    <cellStyle name="Comma 2 78" xfId="62357" hidden="1" xr:uid="{8E094310-2D3B-47F8-9832-B08F9E9A540C}"/>
    <cellStyle name="Comma 2 78" xfId="62648" hidden="1" xr:uid="{6E8C1C4D-9BFF-459C-A694-E140C5AC8212}"/>
    <cellStyle name="Comma 2 78" xfId="62901" hidden="1" xr:uid="{6814EB00-795F-40F9-9623-E03616F0B283}"/>
    <cellStyle name="Comma 2 78" xfId="63413" hidden="1" xr:uid="{F30FCFF2-A304-4179-86B9-927083F29F24}"/>
    <cellStyle name="Comma 2 78" xfId="63868" hidden="1" xr:uid="{7AACD542-408A-4EE0-8D5C-14F16BD1CB32}"/>
    <cellStyle name="Comma 2 79" xfId="688" hidden="1" xr:uid="{00000000-0005-0000-0000-0000B3020000}"/>
    <cellStyle name="Comma 2 79" xfId="1343" hidden="1" xr:uid="{00000000-0005-0000-0000-000042050000}"/>
    <cellStyle name="Comma 2 79" xfId="1894" hidden="1" xr:uid="{00000000-0005-0000-0000-000069070000}"/>
    <cellStyle name="Comma 2 79" xfId="2184" hidden="1" xr:uid="{00000000-0005-0000-0000-00008B080000}"/>
    <cellStyle name="Comma 2 79" xfId="2437" hidden="1" xr:uid="{00000000-0005-0000-0000-000088090000}"/>
    <cellStyle name="Comma 2 79" xfId="4479" hidden="1" xr:uid="{00000000-0005-0000-0000-000082110000}"/>
    <cellStyle name="Comma 2 79" xfId="5140" hidden="1" xr:uid="{00000000-0005-0000-0000-000017140000}"/>
    <cellStyle name="Comma 2 79" xfId="5696" hidden="1" xr:uid="{00000000-0005-0000-0000-000043160000}"/>
    <cellStyle name="Comma 2 79" xfId="5986" hidden="1" xr:uid="{00000000-0005-0000-0000-000065170000}"/>
    <cellStyle name="Comma 2 79" xfId="6239" hidden="1" xr:uid="{00000000-0005-0000-0000-000062180000}"/>
    <cellStyle name="Comma 2 79" xfId="6623" hidden="1" xr:uid="{00000000-0005-0000-0000-0000E2190000}"/>
    <cellStyle name="Comma 2 79" xfId="6698" hidden="1" xr:uid="{00000000-0005-0000-0000-00002D1A0000}"/>
    <cellStyle name="Comma 2 79" xfId="6740" hidden="1" xr:uid="{00000000-0005-0000-0000-0000571A0000}"/>
    <cellStyle name="Comma 2 79" xfId="6929" hidden="1" xr:uid="{00000000-0005-0000-0000-0000141B0000}"/>
    <cellStyle name="Comma 2 79" xfId="7359" hidden="1" xr:uid="{00000000-0005-0000-0000-0000C21C0000}"/>
    <cellStyle name="Comma 2 79" xfId="7915" hidden="1" xr:uid="{00000000-0005-0000-0000-0000EE1E0000}"/>
    <cellStyle name="Comma 2 79" xfId="8205" hidden="1" xr:uid="{00000000-0005-0000-0000-000010200000}"/>
    <cellStyle name="Comma 2 79" xfId="8458" hidden="1" xr:uid="{00000000-0005-0000-0000-00000D210000}"/>
    <cellStyle name="Comma 2 79" xfId="8685" hidden="1" xr:uid="{00000000-0005-0000-0000-0000F0210000}"/>
    <cellStyle name="Comma 2 79" xfId="9115" hidden="1" xr:uid="{00000000-0005-0000-0000-00009E230000}"/>
    <cellStyle name="Comma 2 79" xfId="9671" hidden="1" xr:uid="{00000000-0005-0000-0000-0000CA250000}"/>
    <cellStyle name="Comma 2 79" xfId="9961" hidden="1" xr:uid="{00000000-0005-0000-0000-0000EC260000}"/>
    <cellStyle name="Comma 2 79" xfId="10214" hidden="1" xr:uid="{00000000-0005-0000-0000-0000E9270000}"/>
    <cellStyle name="Comma 2 79" xfId="10441" hidden="1" xr:uid="{00000000-0005-0000-0000-0000CC280000}"/>
    <cellStyle name="Comma 2 79" xfId="10871" hidden="1" xr:uid="{00000000-0005-0000-0000-00007A2A0000}"/>
    <cellStyle name="Comma 2 79" xfId="11427" hidden="1" xr:uid="{00000000-0005-0000-0000-0000A62C0000}"/>
    <cellStyle name="Comma 2 79" xfId="11717" hidden="1" xr:uid="{00000000-0005-0000-0000-0000C82D0000}"/>
    <cellStyle name="Comma 2 79" xfId="11970" hidden="1" xr:uid="{00000000-0005-0000-0000-0000C52E0000}"/>
    <cellStyle name="Comma 2 79" xfId="12197" hidden="1" xr:uid="{00000000-0005-0000-0000-0000A82F0000}"/>
    <cellStyle name="Comma 2 79" xfId="12627" hidden="1" xr:uid="{00000000-0005-0000-0000-000056310000}"/>
    <cellStyle name="Comma 2 79" xfId="13183" hidden="1" xr:uid="{00000000-0005-0000-0000-000082330000}"/>
    <cellStyle name="Comma 2 79" xfId="13473" hidden="1" xr:uid="{00000000-0005-0000-0000-0000A4340000}"/>
    <cellStyle name="Comma 2 79" xfId="13726" hidden="1" xr:uid="{00000000-0005-0000-0000-0000A1350000}"/>
    <cellStyle name="Comma 2 79" xfId="13953" hidden="1" xr:uid="{00000000-0005-0000-0000-000084360000}"/>
    <cellStyle name="Comma 2 79" xfId="14383" hidden="1" xr:uid="{00000000-0005-0000-0000-000032380000}"/>
    <cellStyle name="Comma 2 79" xfId="14939" hidden="1" xr:uid="{00000000-0005-0000-0000-00005E3A0000}"/>
    <cellStyle name="Comma 2 79" xfId="15229" hidden="1" xr:uid="{00000000-0005-0000-0000-0000803B0000}"/>
    <cellStyle name="Comma 2 79" xfId="15482" hidden="1" xr:uid="{00000000-0005-0000-0000-00007D3C0000}"/>
    <cellStyle name="Comma 2 79" xfId="15709" hidden="1" xr:uid="{00000000-0005-0000-0000-0000603D0000}"/>
    <cellStyle name="Comma 2 79" xfId="16136" hidden="1" xr:uid="{00000000-0005-0000-0000-00000B3F0000}"/>
    <cellStyle name="Comma 2 79" xfId="16692" hidden="1" xr:uid="{00000000-0005-0000-0000-000037410000}"/>
    <cellStyle name="Comma 2 79" xfId="16982" hidden="1" xr:uid="{00000000-0005-0000-0000-000059420000}"/>
    <cellStyle name="Comma 2 79" xfId="17235" hidden="1" xr:uid="{00000000-0005-0000-0000-000056430000}"/>
    <cellStyle name="Comma 2 79" xfId="17461" hidden="1" xr:uid="{00000000-0005-0000-0000-000038440000}"/>
    <cellStyle name="Comma 2 79" xfId="17886" hidden="1" xr:uid="{00000000-0005-0000-0000-0000E1450000}"/>
    <cellStyle name="Comma 2 79" xfId="18442" hidden="1" xr:uid="{00000000-0005-0000-0000-00000D480000}"/>
    <cellStyle name="Comma 2 79" xfId="18732" hidden="1" xr:uid="{00000000-0005-0000-0000-00002F490000}"/>
    <cellStyle name="Comma 2 79" xfId="18985" hidden="1" xr:uid="{00000000-0005-0000-0000-00002C4A0000}"/>
    <cellStyle name="Comma 2 79" xfId="19210" hidden="1" xr:uid="{00000000-0005-0000-0000-00000D4B0000}"/>
    <cellStyle name="Comma 2 79" xfId="19631" hidden="1" xr:uid="{00000000-0005-0000-0000-0000B24C0000}"/>
    <cellStyle name="Comma 2 79" xfId="20186" hidden="1" xr:uid="{00000000-0005-0000-0000-0000DD4E0000}"/>
    <cellStyle name="Comma 2 79" xfId="20476" hidden="1" xr:uid="{00000000-0005-0000-0000-0000FF4F0000}"/>
    <cellStyle name="Comma 2 79" xfId="20729" hidden="1" xr:uid="{00000000-0005-0000-0000-0000FC500000}"/>
    <cellStyle name="Comma 2 79" xfId="20953" hidden="1" xr:uid="{00000000-0005-0000-0000-0000DC510000}"/>
    <cellStyle name="Comma 2 79" xfId="21369" hidden="1" xr:uid="{00000000-0005-0000-0000-00007C530000}"/>
    <cellStyle name="Comma 2 79" xfId="21920" hidden="1" xr:uid="{00000000-0005-0000-0000-0000A3550000}"/>
    <cellStyle name="Comma 2 79" xfId="22210" hidden="1" xr:uid="{00000000-0005-0000-0000-0000C5560000}"/>
    <cellStyle name="Comma 2 79" xfId="22463" hidden="1" xr:uid="{00000000-0005-0000-0000-0000C2570000}"/>
    <cellStyle name="Comma 2 79" xfId="22683" hidden="1" xr:uid="{00000000-0005-0000-0000-00009E580000}"/>
    <cellStyle name="Comma 2 79" xfId="23097" hidden="1" xr:uid="{00000000-0005-0000-0000-00003C5A0000}"/>
    <cellStyle name="Comma 2 79" xfId="23644" hidden="1" xr:uid="{00000000-0005-0000-0000-00005F5C0000}"/>
    <cellStyle name="Comma 2 79" xfId="23934" hidden="1" xr:uid="{00000000-0005-0000-0000-0000815D0000}"/>
    <cellStyle name="Comma 2 79" xfId="24187" hidden="1" xr:uid="{00000000-0005-0000-0000-00007E5E0000}"/>
    <cellStyle name="Comma 2 79" xfId="24406" hidden="1" xr:uid="{00000000-0005-0000-0000-0000595F0000}"/>
    <cellStyle name="Comma 2 79" xfId="24810" hidden="1" xr:uid="{00000000-0005-0000-0000-0000ED600000}"/>
    <cellStyle name="Comma 2 79" xfId="25351" hidden="1" xr:uid="{00000000-0005-0000-0000-00000A630000}"/>
    <cellStyle name="Comma 2 79" xfId="25641" hidden="1" xr:uid="{00000000-0005-0000-0000-00002C640000}"/>
    <cellStyle name="Comma 2 79" xfId="25894" hidden="1" xr:uid="{00000000-0005-0000-0000-000029650000}"/>
    <cellStyle name="Comma 2 79" xfId="26109" hidden="1" xr:uid="{00000000-0005-0000-0000-000000660000}"/>
    <cellStyle name="Comma 2 79" xfId="26507" hidden="1" xr:uid="{00000000-0005-0000-0000-00008E670000}"/>
    <cellStyle name="Comma 2 79" xfId="27045" hidden="1" xr:uid="{00000000-0005-0000-0000-0000A8690000}"/>
    <cellStyle name="Comma 2 79" xfId="27335" hidden="1" xr:uid="{00000000-0005-0000-0000-0000CA6A0000}"/>
    <cellStyle name="Comma 2 79" xfId="27588" hidden="1" xr:uid="{00000000-0005-0000-0000-0000C76B0000}"/>
    <cellStyle name="Comma 2 79" xfId="28181" hidden="1" xr:uid="{00000000-0005-0000-0000-0000186E0000}"/>
    <cellStyle name="Comma 2 79" xfId="28706" hidden="1" xr:uid="{00000000-0005-0000-0000-000025700000}"/>
    <cellStyle name="Comma 2 79" xfId="28996" hidden="1" xr:uid="{00000000-0005-0000-0000-000047710000}"/>
    <cellStyle name="Comma 2 79" xfId="29249" hidden="1" xr:uid="{00000000-0005-0000-0000-000044720000}"/>
    <cellStyle name="Comma 2 79" xfId="29827" hidden="1" xr:uid="{00000000-0005-0000-0000-000086740000}"/>
    <cellStyle name="Comma 2 79" xfId="30341" hidden="1" xr:uid="{00000000-0005-0000-0000-000088760000}"/>
    <cellStyle name="Comma 2 79" xfId="30631" hidden="1" xr:uid="{00000000-0005-0000-0000-0000AA770000}"/>
    <cellStyle name="Comma 2 79" xfId="30884" hidden="1" xr:uid="{00000000-0005-0000-0000-0000A7780000}"/>
    <cellStyle name="Comma 2 79" xfId="31397" hidden="1" xr:uid="{00000000-0005-0000-0000-0000A87A0000}"/>
    <cellStyle name="Comma 2 79" xfId="31852" hidden="1" xr:uid="{00000000-0005-0000-0000-00006F7C0000}"/>
    <cellStyle name="Comma 2 79" xfId="32741" hidden="1" xr:uid="{BFC70C61-2DB1-4885-9DB8-32F706AA2864}"/>
    <cellStyle name="Comma 2 79" xfId="33376" hidden="1" xr:uid="{8998D55C-EE68-4817-A4F9-C493715C24D9}"/>
    <cellStyle name="Comma 2 79" xfId="33924" hidden="1" xr:uid="{60A83859-9060-49A8-967C-C6781F5A9A00}"/>
    <cellStyle name="Comma 2 79" xfId="34214" hidden="1" xr:uid="{9EE235C1-6F71-46FB-9F38-DD5E3E46B3EB}"/>
    <cellStyle name="Comma 2 79" xfId="34467" hidden="1" xr:uid="{265F0658-BFF7-42DD-80A6-43DE1BC4C0F6}"/>
    <cellStyle name="Comma 2 79" xfId="36498" hidden="1" xr:uid="{FEFDDE7E-B0EE-43F4-BB2C-C6E618D9F75E}"/>
    <cellStyle name="Comma 2 79" xfId="37159" hidden="1" xr:uid="{C86BA07B-DC95-47D6-B5C8-284D5B3ADB0A}"/>
    <cellStyle name="Comma 2 79" xfId="37715" hidden="1" xr:uid="{52470253-9EB7-4344-8878-210D4254B86C}"/>
    <cellStyle name="Comma 2 79" xfId="38005" hidden="1" xr:uid="{17CEE6B9-9CEC-4494-A636-05A86519319B}"/>
    <cellStyle name="Comma 2 79" xfId="38258" hidden="1" xr:uid="{67734D48-E80A-478C-BD6D-E16DD59B3CA8}"/>
    <cellStyle name="Comma 2 79" xfId="38642" hidden="1" xr:uid="{6B2DAA6E-8D0A-4F42-A498-FCEA43091695}"/>
    <cellStyle name="Comma 2 79" xfId="38717" hidden="1" xr:uid="{0D6B728B-6919-4EF2-8386-491CAE2C5FC7}"/>
    <cellStyle name="Comma 2 79" xfId="38759" hidden="1" xr:uid="{2EFE056B-BF51-4CED-A947-BDBE7C8E33AA}"/>
    <cellStyle name="Comma 2 79" xfId="38948" hidden="1" xr:uid="{890BBEA8-3CAD-49FD-B337-DCDFE0C49AFE}"/>
    <cellStyle name="Comma 2 79" xfId="39378" hidden="1" xr:uid="{C04A1D37-5C95-4356-8A5C-895F34C871BF}"/>
    <cellStyle name="Comma 2 79" xfId="39934" hidden="1" xr:uid="{51B17E8F-019D-4090-9FDC-B2B5487A8BFA}"/>
    <cellStyle name="Comma 2 79" xfId="40224" hidden="1" xr:uid="{09A85814-B02F-44B9-A5A2-3D0010119AD4}"/>
    <cellStyle name="Comma 2 79" xfId="40477" hidden="1" xr:uid="{A19A6F2B-5B80-4438-8062-FACC15EFBF55}"/>
    <cellStyle name="Comma 2 79" xfId="40704" hidden="1" xr:uid="{FDF535D0-3819-429D-85DF-5EB105B59769}"/>
    <cellStyle name="Comma 2 79" xfId="41134" hidden="1" xr:uid="{32145B4B-2CB3-428F-B726-BCBF01E80B72}"/>
    <cellStyle name="Comma 2 79" xfId="41690" hidden="1" xr:uid="{D1DAC6D8-3C2F-4BC0-810D-D822A10D84F8}"/>
    <cellStyle name="Comma 2 79" xfId="41980" hidden="1" xr:uid="{8564842D-B025-4236-84A7-8BC01F45EE34}"/>
    <cellStyle name="Comma 2 79" xfId="42233" hidden="1" xr:uid="{B4033952-E085-42C2-B325-6A603C5AE46E}"/>
    <cellStyle name="Comma 2 79" xfId="42460" hidden="1" xr:uid="{3EAA711B-5434-4470-AA0F-F5467C8F12A0}"/>
    <cellStyle name="Comma 2 79" xfId="42890" hidden="1" xr:uid="{E6E9EFB6-9AEA-4015-8473-49E699EEF4AC}"/>
    <cellStyle name="Comma 2 79" xfId="43446" hidden="1" xr:uid="{261CE416-16D3-423E-A7AF-855B9063C697}"/>
    <cellStyle name="Comma 2 79" xfId="43736" hidden="1" xr:uid="{FAF9B874-3431-4585-9BE4-DCCB380EDB8E}"/>
    <cellStyle name="Comma 2 79" xfId="43989" hidden="1" xr:uid="{65C8D5C1-0E4E-4B3A-A486-21C8DBAB134B}"/>
    <cellStyle name="Comma 2 79" xfId="44216" hidden="1" xr:uid="{DC14D27B-2916-435E-82A3-D250C9CC11FF}"/>
    <cellStyle name="Comma 2 79" xfId="44646" hidden="1" xr:uid="{C987BB78-99CA-4251-A747-56586170D690}"/>
    <cellStyle name="Comma 2 79" xfId="45202" hidden="1" xr:uid="{8251F26E-F33E-46EA-A8DB-A829966BFD13}"/>
    <cellStyle name="Comma 2 79" xfId="45492" hidden="1" xr:uid="{3A74BD72-2ACD-4661-86B7-0B38CC9220F7}"/>
    <cellStyle name="Comma 2 79" xfId="45745" hidden="1" xr:uid="{B71C1762-D789-43FC-BFFA-21C72770BD7E}"/>
    <cellStyle name="Comma 2 79" xfId="45972" hidden="1" xr:uid="{7640FE72-3F11-406E-9A78-A1D8021CD78E}"/>
    <cellStyle name="Comma 2 79" xfId="46402" hidden="1" xr:uid="{B0632CBF-A3E1-4421-AE13-FD775BC3A0B8}"/>
    <cellStyle name="Comma 2 79" xfId="46958" hidden="1" xr:uid="{EBD7D25E-EFF4-4190-B3A3-8158C695362A}"/>
    <cellStyle name="Comma 2 79" xfId="47248" hidden="1" xr:uid="{4756664A-F19E-45B2-A2FF-18BB6F65E0F8}"/>
    <cellStyle name="Comma 2 79" xfId="47501" hidden="1" xr:uid="{7688415F-BF88-4108-A958-6E696D53C62A}"/>
    <cellStyle name="Comma 2 79" xfId="47728" hidden="1" xr:uid="{85F86BE5-DB6D-46A4-ACB1-A215519AFC56}"/>
    <cellStyle name="Comma 2 79" xfId="48155" hidden="1" xr:uid="{4CED985D-FA72-4445-8247-8676EEF02F71}"/>
    <cellStyle name="Comma 2 79" xfId="48711" hidden="1" xr:uid="{96B996FB-8F1E-4CCC-A117-FAA44C8047C5}"/>
    <cellStyle name="Comma 2 79" xfId="49001" hidden="1" xr:uid="{E4D9102B-A01B-457D-A2B5-99F237884FAA}"/>
    <cellStyle name="Comma 2 79" xfId="49254" hidden="1" xr:uid="{94C4FAAB-7679-4978-94EB-11F65382022E}"/>
    <cellStyle name="Comma 2 79" xfId="49480" hidden="1" xr:uid="{F45624E8-9DB6-45AA-A5E3-01261EE1BC3A}"/>
    <cellStyle name="Comma 2 79" xfId="49905" hidden="1" xr:uid="{3B8FB851-B4EF-4F7D-AD57-D2C6931EF593}"/>
    <cellStyle name="Comma 2 79" xfId="50461" hidden="1" xr:uid="{8240142D-54FD-4593-96BC-CCBBDE74A4AA}"/>
    <cellStyle name="Comma 2 79" xfId="50751" hidden="1" xr:uid="{9BAA9C95-D180-4AC5-93D1-0565D1D9D7FC}"/>
    <cellStyle name="Comma 2 79" xfId="51004" hidden="1" xr:uid="{632042DD-FA64-4550-BFAB-2AEA46805F97}"/>
    <cellStyle name="Comma 2 79" xfId="51229" hidden="1" xr:uid="{29E5BDDD-D68F-4D4F-A89B-384421C14DF2}"/>
    <cellStyle name="Comma 2 79" xfId="51650" hidden="1" xr:uid="{D517C548-AFD7-4589-8404-A25B8CE9C40C}"/>
    <cellStyle name="Comma 2 79" xfId="52205" hidden="1" xr:uid="{FE133BFE-2BC9-4616-9B11-62D19131DC5E}"/>
    <cellStyle name="Comma 2 79" xfId="52495" hidden="1" xr:uid="{1437AE08-0A48-4F5C-9702-86F35FD2DCD0}"/>
    <cellStyle name="Comma 2 79" xfId="52748" hidden="1" xr:uid="{67A68C2F-109C-4390-95C1-87A203A4AD84}"/>
    <cellStyle name="Comma 2 79" xfId="52972" hidden="1" xr:uid="{BE84869D-5973-4FA5-B5B9-801E2A25C45E}"/>
    <cellStyle name="Comma 2 79" xfId="53388" hidden="1" xr:uid="{BAB0A203-3AD6-4410-AAF6-7D6C4E3792C1}"/>
    <cellStyle name="Comma 2 79" xfId="53939" hidden="1" xr:uid="{81608D6D-8576-46A9-9463-49066671F4A3}"/>
    <cellStyle name="Comma 2 79" xfId="54229" hidden="1" xr:uid="{316F111E-8A92-4485-8891-7682866B6248}"/>
    <cellStyle name="Comma 2 79" xfId="54482" hidden="1" xr:uid="{DFD9195A-8AF0-429E-B38C-3DA4AB4CBFAB}"/>
    <cellStyle name="Comma 2 79" xfId="54702" hidden="1" xr:uid="{990377E6-EF9D-4256-98CF-B7A1060A4BB8}"/>
    <cellStyle name="Comma 2 79" xfId="55116" hidden="1" xr:uid="{00A3DB81-D071-4B60-AA02-71E0E5784402}"/>
    <cellStyle name="Comma 2 79" xfId="55663" hidden="1" xr:uid="{E88C1CC4-BB83-4D1F-896B-F1199A5514E9}"/>
    <cellStyle name="Comma 2 79" xfId="55953" hidden="1" xr:uid="{F85AC832-E961-4C0B-A0B6-35906617B8F3}"/>
    <cellStyle name="Comma 2 79" xfId="56206" hidden="1" xr:uid="{5A67AA3E-0295-4344-AF1A-143C113F253F}"/>
    <cellStyle name="Comma 2 79" xfId="56425" hidden="1" xr:uid="{B8FF0F66-E4D7-49F7-A232-9199D367B1E2}"/>
    <cellStyle name="Comma 2 79" xfId="56829" hidden="1" xr:uid="{C23AA746-E029-4886-B1D0-3C37D4B48C4E}"/>
    <cellStyle name="Comma 2 79" xfId="57370" hidden="1" xr:uid="{BB596B1C-6EC4-433F-9E8F-E072B8A502ED}"/>
    <cellStyle name="Comma 2 79" xfId="57660" hidden="1" xr:uid="{5FA0EB62-3CD8-4909-BE7A-19AFDAB5ED5F}"/>
    <cellStyle name="Comma 2 79" xfId="57913" hidden="1" xr:uid="{5D2EAF83-16FC-4D24-AD18-747D7E73FC9A}"/>
    <cellStyle name="Comma 2 79" xfId="58128" hidden="1" xr:uid="{70D98C6F-72EE-4F37-BFC8-B8C5504D8238}"/>
    <cellStyle name="Comma 2 79" xfId="58526" hidden="1" xr:uid="{0DF21B4B-F976-4AB6-9434-0E9E081B284E}"/>
    <cellStyle name="Comma 2 79" xfId="59064" hidden="1" xr:uid="{83074BDE-6385-4996-86E9-F24457EB21F7}"/>
    <cellStyle name="Comma 2 79" xfId="59354" hidden="1" xr:uid="{FCC1ED66-80FA-40FF-8D20-CFBDCACED9A8}"/>
    <cellStyle name="Comma 2 79" xfId="59607" hidden="1" xr:uid="{9A710FDD-88FA-4699-B9D7-31AF4DF5BD94}"/>
    <cellStyle name="Comma 2 79" xfId="60200" hidden="1" xr:uid="{40ED5FC8-EA38-409E-8FF2-880156BCD646}"/>
    <cellStyle name="Comma 2 79" xfId="60725" hidden="1" xr:uid="{55B8D25C-1F33-451C-80DE-1F471B0C19A5}"/>
    <cellStyle name="Comma 2 79" xfId="61015" hidden="1" xr:uid="{0CE55AB8-9366-4D77-A83B-F573B3B5A2E8}"/>
    <cellStyle name="Comma 2 79" xfId="61268" hidden="1" xr:uid="{12987A8C-C0EE-4193-A651-AB101FE9D4F5}"/>
    <cellStyle name="Comma 2 79" xfId="61846" hidden="1" xr:uid="{A1A2D6EB-4E75-45F6-9BA3-6723032D7720}"/>
    <cellStyle name="Comma 2 79" xfId="62360" hidden="1" xr:uid="{07EADC06-4F47-4BB2-88E2-98A31EB660D0}"/>
    <cellStyle name="Comma 2 79" xfId="62650" hidden="1" xr:uid="{872ADFDB-C715-43A4-AEC8-46CFFD516006}"/>
    <cellStyle name="Comma 2 79" xfId="62903" hidden="1" xr:uid="{9A69179C-8C91-4185-93CA-739C92C6D18B}"/>
    <cellStyle name="Comma 2 79" xfId="63416" hidden="1" xr:uid="{B8E83B15-8433-46EE-AE82-A4EA4756C6D0}"/>
    <cellStyle name="Comma 2 79" xfId="63871" hidden="1" xr:uid="{7336BBD0-BAC9-4852-A935-7043F836FBE8}"/>
    <cellStyle name="Comma 2 8" xfId="393" hidden="1" xr:uid="{00000000-0005-0000-0000-00008C010000}"/>
    <cellStyle name="Comma 2 8" xfId="1052" hidden="1" xr:uid="{00000000-0005-0000-0000-00001F040000}"/>
    <cellStyle name="Comma 2 8" xfId="1620" hidden="1" xr:uid="{00000000-0005-0000-0000-000057060000}"/>
    <cellStyle name="Comma 2 8" xfId="2047" hidden="1" xr:uid="{00000000-0005-0000-0000-000002080000}"/>
    <cellStyle name="Comma 2 8" xfId="2322" hidden="1" xr:uid="{00000000-0005-0000-0000-000015090000}"/>
    <cellStyle name="Comma 2 8" xfId="4046" hidden="1" xr:uid="{00000000-0005-0000-0000-0000D10F0000}"/>
    <cellStyle name="Comma 2 8" xfId="4184" hidden="1" xr:uid="{00000000-0005-0000-0000-00005B100000}"/>
    <cellStyle name="Comma 2 8" xfId="4845" hidden="1" xr:uid="{00000000-0005-0000-0000-0000F0120000}"/>
    <cellStyle name="Comma 2 8" xfId="5417" hidden="1" xr:uid="{00000000-0005-0000-0000-00002C150000}"/>
    <cellStyle name="Comma 2 8" xfId="5849" hidden="1" xr:uid="{00000000-0005-0000-0000-0000DC160000}"/>
    <cellStyle name="Comma 2 8" xfId="6124" hidden="1" xr:uid="{00000000-0005-0000-0000-0000EF170000}"/>
    <cellStyle name="Comma 2 8" xfId="6424" hidden="1" xr:uid="{00000000-0005-0000-0000-00001B190000}"/>
    <cellStyle name="Comma 2 8" xfId="6667" hidden="1" xr:uid="{00000000-0005-0000-0000-00000E1A0000}"/>
    <cellStyle name="Comma 2 8" xfId="6702" hidden="1" xr:uid="{00000000-0005-0000-0000-0000311A0000}"/>
    <cellStyle name="Comma 2 8" xfId="6724" hidden="1" xr:uid="{00000000-0005-0000-0000-0000471A0000}"/>
    <cellStyle name="Comma 2 8" xfId="6817" hidden="1" xr:uid="{00000000-0005-0000-0000-0000A41A0000}"/>
    <cellStyle name="Comma 2 8" xfId="7064" hidden="1" xr:uid="{00000000-0005-0000-0000-00009B1B0000}"/>
    <cellStyle name="Comma 2 8" xfId="7392" hidden="1" xr:uid="{00000000-0005-0000-0000-0000E31C0000}"/>
    <cellStyle name="Comma 2 8" xfId="7636" hidden="1" xr:uid="{00000000-0005-0000-0000-0000D71D0000}"/>
    <cellStyle name="Comma 2 8" xfId="8068" hidden="1" xr:uid="{00000000-0005-0000-0000-0000871F0000}"/>
    <cellStyle name="Comma 2 8" xfId="8343" hidden="1" xr:uid="{00000000-0005-0000-0000-00009A200000}"/>
    <cellStyle name="Comma 2 8" xfId="8820" hidden="1" xr:uid="{00000000-0005-0000-0000-000077220000}"/>
    <cellStyle name="Comma 2 8" xfId="9148" hidden="1" xr:uid="{00000000-0005-0000-0000-0000BF230000}"/>
    <cellStyle name="Comma 2 8" xfId="9392" hidden="1" xr:uid="{00000000-0005-0000-0000-0000B3240000}"/>
    <cellStyle name="Comma 2 8" xfId="9824" hidden="1" xr:uid="{00000000-0005-0000-0000-000063260000}"/>
    <cellStyle name="Comma 2 8" xfId="10099" hidden="1" xr:uid="{00000000-0005-0000-0000-000076270000}"/>
    <cellStyle name="Comma 2 8" xfId="10576" hidden="1" xr:uid="{00000000-0005-0000-0000-000053290000}"/>
    <cellStyle name="Comma 2 8" xfId="10904" hidden="1" xr:uid="{00000000-0005-0000-0000-00009B2A0000}"/>
    <cellStyle name="Comma 2 8" xfId="11148" hidden="1" xr:uid="{00000000-0005-0000-0000-00008F2B0000}"/>
    <cellStyle name="Comma 2 8" xfId="11580" hidden="1" xr:uid="{00000000-0005-0000-0000-00003F2D0000}"/>
    <cellStyle name="Comma 2 8" xfId="11855" hidden="1" xr:uid="{00000000-0005-0000-0000-0000522E0000}"/>
    <cellStyle name="Comma 2 8" xfId="12332" hidden="1" xr:uid="{00000000-0005-0000-0000-00002F300000}"/>
    <cellStyle name="Comma 2 8" xfId="12660" hidden="1" xr:uid="{00000000-0005-0000-0000-000077310000}"/>
    <cellStyle name="Comma 2 8" xfId="12904" hidden="1" xr:uid="{00000000-0005-0000-0000-00006B320000}"/>
    <cellStyle name="Comma 2 8" xfId="13336" hidden="1" xr:uid="{00000000-0005-0000-0000-00001B340000}"/>
    <cellStyle name="Comma 2 8" xfId="13611" hidden="1" xr:uid="{00000000-0005-0000-0000-00002E350000}"/>
    <cellStyle name="Comma 2 8" xfId="14088" hidden="1" xr:uid="{00000000-0005-0000-0000-00000B370000}"/>
    <cellStyle name="Comma 2 8" xfId="14416" hidden="1" xr:uid="{00000000-0005-0000-0000-000053380000}"/>
    <cellStyle name="Comma 2 8" xfId="14660" hidden="1" xr:uid="{00000000-0005-0000-0000-000047390000}"/>
    <cellStyle name="Comma 2 8" xfId="15092" hidden="1" xr:uid="{00000000-0005-0000-0000-0000F73A0000}"/>
    <cellStyle name="Comma 2 8" xfId="15367" hidden="1" xr:uid="{00000000-0005-0000-0000-00000A3C0000}"/>
    <cellStyle name="Comma 2 8" xfId="15841" hidden="1" xr:uid="{00000000-0005-0000-0000-0000E43D0000}"/>
    <cellStyle name="Comma 2 8" xfId="16169" hidden="1" xr:uid="{00000000-0005-0000-0000-00002C3F0000}"/>
    <cellStyle name="Comma 2 8" xfId="16413" hidden="1" xr:uid="{00000000-0005-0000-0000-000020400000}"/>
    <cellStyle name="Comma 2 8" xfId="16845" hidden="1" xr:uid="{00000000-0005-0000-0000-0000D0410000}"/>
    <cellStyle name="Comma 2 8" xfId="17120" hidden="1" xr:uid="{00000000-0005-0000-0000-0000E3420000}"/>
    <cellStyle name="Comma 2 8" xfId="17591" hidden="1" xr:uid="{00000000-0005-0000-0000-0000BA440000}"/>
    <cellStyle name="Comma 2 8" xfId="17919" hidden="1" xr:uid="{00000000-0005-0000-0000-000002460000}"/>
    <cellStyle name="Comma 2 8" xfId="18163" hidden="1" xr:uid="{00000000-0005-0000-0000-0000F6460000}"/>
    <cellStyle name="Comma 2 8" xfId="18595" hidden="1" xr:uid="{00000000-0005-0000-0000-0000A6480000}"/>
    <cellStyle name="Comma 2 8" xfId="18870" hidden="1" xr:uid="{00000000-0005-0000-0000-0000B9490000}"/>
    <cellStyle name="Comma 2 8" xfId="19337" hidden="1" xr:uid="{00000000-0005-0000-0000-00008C4B0000}"/>
    <cellStyle name="Comma 2 8" xfId="19663" hidden="1" xr:uid="{00000000-0005-0000-0000-0000D24C0000}"/>
    <cellStyle name="Comma 2 8" xfId="19907" hidden="1" xr:uid="{00000000-0005-0000-0000-0000C64D0000}"/>
    <cellStyle name="Comma 2 8" xfId="20339" hidden="1" xr:uid="{00000000-0005-0000-0000-0000764F0000}"/>
    <cellStyle name="Comma 2 8" xfId="20614" hidden="1" xr:uid="{00000000-0005-0000-0000-000089500000}"/>
    <cellStyle name="Comma 2 8" xfId="21075" hidden="1" xr:uid="{00000000-0005-0000-0000-000056520000}"/>
    <cellStyle name="Comma 2 8" xfId="21399" hidden="1" xr:uid="{00000000-0005-0000-0000-00009A530000}"/>
    <cellStyle name="Comma 2 8" xfId="21641" hidden="1" xr:uid="{00000000-0005-0000-0000-00008C540000}"/>
    <cellStyle name="Comma 2 8" xfId="22073" hidden="1" xr:uid="{00000000-0005-0000-0000-00003C560000}"/>
    <cellStyle name="Comma 2 8" xfId="22348" hidden="1" xr:uid="{00000000-0005-0000-0000-00004F570000}"/>
    <cellStyle name="Comma 2 8" xfId="22803" hidden="1" xr:uid="{00000000-0005-0000-0000-000016590000}"/>
    <cellStyle name="Comma 2 8" xfId="23365" hidden="1" xr:uid="{00000000-0005-0000-0000-0000485B0000}"/>
    <cellStyle name="Comma 2 8" xfId="23797" hidden="1" xr:uid="{00000000-0005-0000-0000-0000F85C0000}"/>
    <cellStyle name="Comma 2 8" xfId="24072" hidden="1" xr:uid="{00000000-0005-0000-0000-00000B5E0000}"/>
    <cellStyle name="Comma 2 8" xfId="24517" hidden="1" xr:uid="{00000000-0005-0000-0000-0000C85F0000}"/>
    <cellStyle name="Comma 2 8" xfId="25072" hidden="1" xr:uid="{00000000-0005-0000-0000-0000F3610000}"/>
    <cellStyle name="Comma 2 8" xfId="25504" hidden="1" xr:uid="{00000000-0005-0000-0000-0000A3630000}"/>
    <cellStyle name="Comma 2 8" xfId="25779" hidden="1" xr:uid="{00000000-0005-0000-0000-0000B6640000}"/>
    <cellStyle name="Comma 2 8" xfId="26214" hidden="1" xr:uid="{00000000-0005-0000-0000-000069660000}"/>
    <cellStyle name="Comma 2 8" xfId="26766" hidden="1" xr:uid="{00000000-0005-0000-0000-000091680000}"/>
    <cellStyle name="Comma 2 8" xfId="27198" hidden="1" xr:uid="{00000000-0005-0000-0000-0000416A0000}"/>
    <cellStyle name="Comma 2 8" xfId="27473" hidden="1" xr:uid="{00000000-0005-0000-0000-0000546B0000}"/>
    <cellStyle name="Comma 2 8" xfId="27893" hidden="1" xr:uid="{00000000-0005-0000-0000-0000F86C0000}"/>
    <cellStyle name="Comma 2 8" xfId="28427" hidden="1" xr:uid="{00000000-0005-0000-0000-00000E6F0000}"/>
    <cellStyle name="Comma 2 8" xfId="28859" hidden="1" xr:uid="{00000000-0005-0000-0000-0000BE700000}"/>
    <cellStyle name="Comma 2 8" xfId="29134" hidden="1" xr:uid="{00000000-0005-0000-0000-0000D1710000}"/>
    <cellStyle name="Comma 2 8" xfId="29540" hidden="1" xr:uid="{00000000-0005-0000-0000-000067730000}"/>
    <cellStyle name="Comma 2 8" xfId="30062" hidden="1" xr:uid="{00000000-0005-0000-0000-000071750000}"/>
    <cellStyle name="Comma 2 8" xfId="30494" hidden="1" xr:uid="{00000000-0005-0000-0000-000021770000}"/>
    <cellStyle name="Comma 2 8" xfId="30769" hidden="1" xr:uid="{00000000-0005-0000-0000-000034780000}"/>
    <cellStyle name="Comma 2 8" xfId="31128" hidden="1" xr:uid="{00000000-0005-0000-0000-00009B790000}"/>
    <cellStyle name="Comma 2 8" xfId="31584" hidden="1" xr:uid="{00000000-0005-0000-0000-0000637B0000}"/>
    <cellStyle name="Comma 2 8" xfId="32005" hidden="1" xr:uid="{00000000-0005-0000-0000-0000087D0000}"/>
    <cellStyle name="Comma 2 8" xfId="32446" hidden="1" xr:uid="{28C5DB20-A198-493C-9585-2259ED00F733}"/>
    <cellStyle name="Comma 2 8" xfId="33088" hidden="1" xr:uid="{91F8E339-E089-4465-8488-4B6DF881BE02}"/>
    <cellStyle name="Comma 2 8" xfId="33653" hidden="1" xr:uid="{5AF5CD18-263E-41AE-8F4D-3DF76CB996F9}"/>
    <cellStyle name="Comma 2 8" xfId="34077" hidden="1" xr:uid="{D6CFF272-D4E9-4637-9BEB-47FAF5780932}"/>
    <cellStyle name="Comma 2 8" xfId="34352" hidden="1" xr:uid="{64B7C018-FED7-43FF-9DF5-C3E2773B5EE8}"/>
    <cellStyle name="Comma 2 8" xfId="36065" hidden="1" xr:uid="{2040A902-D9B4-486A-B5F7-2AB661FF4E10}"/>
    <cellStyle name="Comma 2 8" xfId="36203" hidden="1" xr:uid="{57B2E857-284D-4AE9-889F-10EEA2A24903}"/>
    <cellStyle name="Comma 2 8" xfId="36864" hidden="1" xr:uid="{F443FE5B-7D27-4A23-A4A2-3FA4CF7BE6BB}"/>
    <cellStyle name="Comma 2 8" xfId="37436" hidden="1" xr:uid="{E4B94DCC-25B4-457D-AAE5-A02CA47EBBD1}"/>
    <cellStyle name="Comma 2 8" xfId="37868" hidden="1" xr:uid="{B603551E-455E-4728-B478-77C6C4F4C7DA}"/>
    <cellStyle name="Comma 2 8" xfId="38143" hidden="1" xr:uid="{FC583241-C0E8-4C5A-AA10-F6CDF7A8ACF2}"/>
    <cellStyle name="Comma 2 8" xfId="38443" hidden="1" xr:uid="{72DAAD87-DF14-4AC1-B1FE-A0DF63D7DB54}"/>
    <cellStyle name="Comma 2 8" xfId="38686" hidden="1" xr:uid="{FB0AE9E2-2769-432A-9385-6BA6FC40F2C0}"/>
    <cellStyle name="Comma 2 8" xfId="38721" hidden="1" xr:uid="{41F360F5-E998-4DFA-8DF5-920380F9616E}"/>
    <cellStyle name="Comma 2 8" xfId="38743" hidden="1" xr:uid="{1628226E-B732-469A-B9CE-4A48BB6A81DB}"/>
    <cellStyle name="Comma 2 8" xfId="38836" hidden="1" xr:uid="{9081088F-C710-44C5-8D65-6059B1088EE6}"/>
    <cellStyle name="Comma 2 8" xfId="39083" hidden="1" xr:uid="{D7F6F109-BABC-4950-834A-BEA1928E7AF2}"/>
    <cellStyle name="Comma 2 8" xfId="39411" hidden="1" xr:uid="{F237260B-CB81-4428-AE3F-82A9D3470BC2}"/>
    <cellStyle name="Comma 2 8" xfId="39655" hidden="1" xr:uid="{0A69DD41-FD88-4FE2-8B6C-93183B98D21C}"/>
    <cellStyle name="Comma 2 8" xfId="40087" hidden="1" xr:uid="{3455E0D3-ED4F-4376-A596-10EE151E3AA6}"/>
    <cellStyle name="Comma 2 8" xfId="40362" hidden="1" xr:uid="{58B9CC23-7CA1-4243-93A5-4F43CEC2826A}"/>
    <cellStyle name="Comma 2 8" xfId="40839" hidden="1" xr:uid="{CEF6AFA0-02DD-4BB3-96BE-D4C22A01B9BA}"/>
    <cellStyle name="Comma 2 8" xfId="41167" hidden="1" xr:uid="{2BC79912-E344-401F-8D9A-7953B9CFF75E}"/>
    <cellStyle name="Comma 2 8" xfId="41411" hidden="1" xr:uid="{EAA8ED97-E80F-4368-BD8B-2FF14D105D6B}"/>
    <cellStyle name="Comma 2 8" xfId="41843" hidden="1" xr:uid="{8487D62B-4067-4C1C-8E25-703BC81CEB3F}"/>
    <cellStyle name="Comma 2 8" xfId="42118" hidden="1" xr:uid="{EDBDF61B-7CA0-4A5D-9CAA-86D735A1D1CD}"/>
    <cellStyle name="Comma 2 8" xfId="42595" hidden="1" xr:uid="{5797A735-51D5-4EC0-91CD-E7628C5B55B8}"/>
    <cellStyle name="Comma 2 8" xfId="42923" hidden="1" xr:uid="{09D35240-3243-4EE5-975A-A2F718C920A4}"/>
    <cellStyle name="Comma 2 8" xfId="43167" hidden="1" xr:uid="{36362557-BE87-4C6F-9353-593B8644D6FF}"/>
    <cellStyle name="Comma 2 8" xfId="43599" hidden="1" xr:uid="{45111EEF-AF6F-4FBC-A9C1-D0DA3692DF1F}"/>
    <cellStyle name="Comma 2 8" xfId="43874" hidden="1" xr:uid="{EE1CB090-637E-45AD-B165-D123E45855FF}"/>
    <cellStyle name="Comma 2 8" xfId="44351" hidden="1" xr:uid="{09FF206B-B43F-4793-A4D1-1FB84D46A1FD}"/>
    <cellStyle name="Comma 2 8" xfId="44679" hidden="1" xr:uid="{0A67B61C-F8EE-4206-BA21-A53A0F2952B4}"/>
    <cellStyle name="Comma 2 8" xfId="44923" hidden="1" xr:uid="{7E5AD3D2-E394-4922-A010-674BFE009C50}"/>
    <cellStyle name="Comma 2 8" xfId="45355" hidden="1" xr:uid="{0496395F-C498-4182-A6DC-0AA4B3E69D18}"/>
    <cellStyle name="Comma 2 8" xfId="45630" hidden="1" xr:uid="{FC523049-25A4-447D-B335-23F364BD621E}"/>
    <cellStyle name="Comma 2 8" xfId="46107" hidden="1" xr:uid="{61A410B7-8892-484C-8E5A-B60CB7BB2FF3}"/>
    <cellStyle name="Comma 2 8" xfId="46435" hidden="1" xr:uid="{BCEA6953-1982-4249-A0AE-87B6F279E4D1}"/>
    <cellStyle name="Comma 2 8" xfId="46679" hidden="1" xr:uid="{2DED3B07-8DB9-45C0-A80A-FD6BBA1E28FB}"/>
    <cellStyle name="Comma 2 8" xfId="47111" hidden="1" xr:uid="{2E507EF4-27C0-42CE-B314-ED72C8B8F078}"/>
    <cellStyle name="Comma 2 8" xfId="47386" hidden="1" xr:uid="{D9043B60-FFDF-4A2F-B474-171EB6C6AF11}"/>
    <cellStyle name="Comma 2 8" xfId="47860" hidden="1" xr:uid="{B3A4374A-B063-4CE2-B242-187181777509}"/>
    <cellStyle name="Comma 2 8" xfId="48188" hidden="1" xr:uid="{1A3942BF-D582-43D0-9ED5-8DD9D8A4FFF3}"/>
    <cellStyle name="Comma 2 8" xfId="48432" hidden="1" xr:uid="{19CCF48F-F78D-4E52-8B19-931B5B4423A4}"/>
    <cellStyle name="Comma 2 8" xfId="48864" hidden="1" xr:uid="{E09DD7C5-9D1D-4004-AB86-4450C61E0DFA}"/>
    <cellStyle name="Comma 2 8" xfId="49139" hidden="1" xr:uid="{B13E496E-399D-4355-8948-54E4CE968D7A}"/>
    <cellStyle name="Comma 2 8" xfId="49610" hidden="1" xr:uid="{32B7F7B9-22F0-40BE-AA02-89C443D1B7C2}"/>
    <cellStyle name="Comma 2 8" xfId="49938" hidden="1" xr:uid="{505AA216-C4D1-4738-A10A-408D8AAADDB4}"/>
    <cellStyle name="Comma 2 8" xfId="50182" hidden="1" xr:uid="{25299091-81C4-4ADF-B86D-B6981B9085A9}"/>
    <cellStyle name="Comma 2 8" xfId="50614" hidden="1" xr:uid="{B379C8C8-EB2B-4A51-B047-120175C3CC43}"/>
    <cellStyle name="Comma 2 8" xfId="50889" hidden="1" xr:uid="{C87D7881-D53B-4644-A694-064C3D648408}"/>
    <cellStyle name="Comma 2 8" xfId="51356" hidden="1" xr:uid="{53419352-4872-4254-8E93-3F051F36077C}"/>
    <cellStyle name="Comma 2 8" xfId="51682" hidden="1" xr:uid="{DF5F2F5D-D046-45CD-A964-DC51DB73987F}"/>
    <cellStyle name="Comma 2 8" xfId="51926" hidden="1" xr:uid="{B1D0FF65-8853-463B-9871-E333C4AF8F55}"/>
    <cellStyle name="Comma 2 8" xfId="52358" hidden="1" xr:uid="{E7083462-E97F-496D-A8E9-3FB5CAC3AD5F}"/>
    <cellStyle name="Comma 2 8" xfId="52633" hidden="1" xr:uid="{95AC8A7C-024F-449A-95A0-F2EE835BE173}"/>
    <cellStyle name="Comma 2 8" xfId="53094" hidden="1" xr:uid="{7C9778E1-1344-47B2-8267-339DCB05B473}"/>
    <cellStyle name="Comma 2 8" xfId="53418" hidden="1" xr:uid="{746069BC-51BB-4015-ACB5-3D1DD61B6694}"/>
    <cellStyle name="Comma 2 8" xfId="53660" hidden="1" xr:uid="{896AE9E8-466A-47A8-B923-AF525B52B925}"/>
    <cellStyle name="Comma 2 8" xfId="54092" hidden="1" xr:uid="{322D0E70-EB2E-4635-8037-E0C7B9FDB658}"/>
    <cellStyle name="Comma 2 8" xfId="54367" hidden="1" xr:uid="{AD311D92-98B5-4E8C-8C28-50400A4A51CA}"/>
    <cellStyle name="Comma 2 8" xfId="54822" hidden="1" xr:uid="{85289ED5-48AD-4C78-A4E4-F26FF839A7DF}"/>
    <cellStyle name="Comma 2 8" xfId="55384" hidden="1" xr:uid="{62FFADD5-8FD0-48B6-81D3-E81010B93EC3}"/>
    <cellStyle name="Comma 2 8" xfId="55816" hidden="1" xr:uid="{1B5D818F-6808-4BDB-B6D3-E191FA67D185}"/>
    <cellStyle name="Comma 2 8" xfId="56091" hidden="1" xr:uid="{9D63915A-86CA-47B2-B3D8-0754AABE43FA}"/>
    <cellStyle name="Comma 2 8" xfId="56536" hidden="1" xr:uid="{7D76FA92-4B5F-4F53-819E-900373AFDCA8}"/>
    <cellStyle name="Comma 2 8" xfId="57091" hidden="1" xr:uid="{AD4E42D4-8365-4493-B519-A2528C5E0A6C}"/>
    <cellStyle name="Comma 2 8" xfId="57523" hidden="1" xr:uid="{12CE1083-17F1-4EDD-9DFB-D03CF3DC842E}"/>
    <cellStyle name="Comma 2 8" xfId="57798" hidden="1" xr:uid="{764D18C3-3E86-4233-91A2-BC9F35F2CEC0}"/>
    <cellStyle name="Comma 2 8" xfId="58233" hidden="1" xr:uid="{4642CDB3-8A45-4B43-A290-1C909172125A}"/>
    <cellStyle name="Comma 2 8" xfId="58785" hidden="1" xr:uid="{FC62C98C-5762-4750-A150-43518C0A19AE}"/>
    <cellStyle name="Comma 2 8" xfId="59217" hidden="1" xr:uid="{71C212A1-32A9-4E44-89BB-5E39D3669DC7}"/>
    <cellStyle name="Comma 2 8" xfId="59492" hidden="1" xr:uid="{DC99333F-58D3-4FBB-BFA7-B00F880E6E96}"/>
    <cellStyle name="Comma 2 8" xfId="59912" hidden="1" xr:uid="{A27579F7-A9E7-4FC2-A9F7-945820CC464A}"/>
    <cellStyle name="Comma 2 8" xfId="60446" hidden="1" xr:uid="{723275EA-E854-4788-BF94-85A7178EA6CC}"/>
    <cellStyle name="Comma 2 8" xfId="60878" hidden="1" xr:uid="{38F9D315-DFAB-40C6-868A-58B27B96D0A5}"/>
    <cellStyle name="Comma 2 8" xfId="61153" hidden="1" xr:uid="{82A0CED9-5BB1-460D-9F0D-7266C94BD040}"/>
    <cellStyle name="Comma 2 8" xfId="61559" hidden="1" xr:uid="{EDF4877D-5F83-4E1C-8B31-44CABECC160B}"/>
    <cellStyle name="Comma 2 8" xfId="62081" hidden="1" xr:uid="{6C4C4E5A-9762-48D7-8062-2A827EBD6D1A}"/>
    <cellStyle name="Comma 2 8" xfId="62513" hidden="1" xr:uid="{58017659-70FD-4BFF-8BAE-122222BA9813}"/>
    <cellStyle name="Comma 2 8" xfId="62788" hidden="1" xr:uid="{2BC26E56-B9FC-438F-8177-4AF08DDBF40B}"/>
    <cellStyle name="Comma 2 8" xfId="63147" hidden="1" xr:uid="{2824A937-3599-4726-A526-F7632DBB21F8}"/>
    <cellStyle name="Comma 2 8" xfId="63603" hidden="1" xr:uid="{2C210F1E-5886-4E0B-B1D0-26DE057E3F4A}"/>
    <cellStyle name="Comma 2 8" xfId="64024" hidden="1" xr:uid="{B17CDED3-86FB-4A66-B4A3-71A91A5DF84E}"/>
    <cellStyle name="Comma 2 80" xfId="693" hidden="1" xr:uid="{00000000-0005-0000-0000-0000B8020000}"/>
    <cellStyle name="Comma 2 80" xfId="1348" hidden="1" xr:uid="{00000000-0005-0000-0000-000047050000}"/>
    <cellStyle name="Comma 2 80" xfId="1899" hidden="1" xr:uid="{00000000-0005-0000-0000-00006E070000}"/>
    <cellStyle name="Comma 2 80" xfId="2189" hidden="1" xr:uid="{00000000-0005-0000-0000-000090080000}"/>
    <cellStyle name="Comma 2 80" xfId="2440" hidden="1" xr:uid="{00000000-0005-0000-0000-00008B090000}"/>
    <cellStyle name="Comma 2 80" xfId="4484" hidden="1" xr:uid="{00000000-0005-0000-0000-000087110000}"/>
    <cellStyle name="Comma 2 80" xfId="5145" hidden="1" xr:uid="{00000000-0005-0000-0000-00001C140000}"/>
    <cellStyle name="Comma 2 80" xfId="5701" hidden="1" xr:uid="{00000000-0005-0000-0000-000048160000}"/>
    <cellStyle name="Comma 2 80" xfId="5991" hidden="1" xr:uid="{00000000-0005-0000-0000-00006A170000}"/>
    <cellStyle name="Comma 2 80" xfId="6242" hidden="1" xr:uid="{00000000-0005-0000-0000-000065180000}"/>
    <cellStyle name="Comma 2 80" xfId="6508" hidden="1" xr:uid="{00000000-0005-0000-0000-00006F190000}"/>
    <cellStyle name="Comma 2 80" xfId="6680" hidden="1" xr:uid="{00000000-0005-0000-0000-00001B1A0000}"/>
    <cellStyle name="Comma 2 80" xfId="6703" hidden="1" xr:uid="{00000000-0005-0000-0000-0000321A0000}"/>
    <cellStyle name="Comma 2 80" xfId="6719" hidden="1" xr:uid="{00000000-0005-0000-0000-0000421A0000}"/>
    <cellStyle name="Comma 2 80" xfId="6785" hidden="1" xr:uid="{00000000-0005-0000-0000-0000841A0000}"/>
    <cellStyle name="Comma 2 80" xfId="7364" hidden="1" xr:uid="{00000000-0005-0000-0000-0000C71C0000}"/>
    <cellStyle name="Comma 2 80" xfId="7489" hidden="1" xr:uid="{00000000-0005-0000-0000-0000441D0000}"/>
    <cellStyle name="Comma 2 80" xfId="7920" hidden="1" xr:uid="{00000000-0005-0000-0000-0000F31E0000}"/>
    <cellStyle name="Comma 2 80" xfId="8210" hidden="1" xr:uid="{00000000-0005-0000-0000-000015200000}"/>
    <cellStyle name="Comma 2 80" xfId="8461" hidden="1" xr:uid="{00000000-0005-0000-0000-000010210000}"/>
    <cellStyle name="Comma 2 80" xfId="9120" hidden="1" xr:uid="{00000000-0005-0000-0000-0000A3230000}"/>
    <cellStyle name="Comma 2 80" xfId="9245" hidden="1" xr:uid="{00000000-0005-0000-0000-000020240000}"/>
    <cellStyle name="Comma 2 80" xfId="9676" hidden="1" xr:uid="{00000000-0005-0000-0000-0000CF250000}"/>
    <cellStyle name="Comma 2 80" xfId="9966" hidden="1" xr:uid="{00000000-0005-0000-0000-0000F1260000}"/>
    <cellStyle name="Comma 2 80" xfId="10217" hidden="1" xr:uid="{00000000-0005-0000-0000-0000EC270000}"/>
    <cellStyle name="Comma 2 80" xfId="10876" hidden="1" xr:uid="{00000000-0005-0000-0000-00007F2A0000}"/>
    <cellStyle name="Comma 2 80" xfId="11001" hidden="1" xr:uid="{00000000-0005-0000-0000-0000FC2A0000}"/>
    <cellStyle name="Comma 2 80" xfId="11432" hidden="1" xr:uid="{00000000-0005-0000-0000-0000AB2C0000}"/>
    <cellStyle name="Comma 2 80" xfId="11722" hidden="1" xr:uid="{00000000-0005-0000-0000-0000CD2D0000}"/>
    <cellStyle name="Comma 2 80" xfId="11973" hidden="1" xr:uid="{00000000-0005-0000-0000-0000C82E0000}"/>
    <cellStyle name="Comma 2 80" xfId="12632" hidden="1" xr:uid="{00000000-0005-0000-0000-00005B310000}"/>
    <cellStyle name="Comma 2 80" xfId="12757" hidden="1" xr:uid="{00000000-0005-0000-0000-0000D8310000}"/>
    <cellStyle name="Comma 2 80" xfId="13188" hidden="1" xr:uid="{00000000-0005-0000-0000-000087330000}"/>
    <cellStyle name="Comma 2 80" xfId="13478" hidden="1" xr:uid="{00000000-0005-0000-0000-0000A9340000}"/>
    <cellStyle name="Comma 2 80" xfId="13729" hidden="1" xr:uid="{00000000-0005-0000-0000-0000A4350000}"/>
    <cellStyle name="Comma 2 80" xfId="14388" hidden="1" xr:uid="{00000000-0005-0000-0000-000037380000}"/>
    <cellStyle name="Comma 2 80" xfId="14513" hidden="1" xr:uid="{00000000-0005-0000-0000-0000B4380000}"/>
    <cellStyle name="Comma 2 80" xfId="14944" hidden="1" xr:uid="{00000000-0005-0000-0000-0000633A0000}"/>
    <cellStyle name="Comma 2 80" xfId="15234" hidden="1" xr:uid="{00000000-0005-0000-0000-0000853B0000}"/>
    <cellStyle name="Comma 2 80" xfId="15485" hidden="1" xr:uid="{00000000-0005-0000-0000-0000803C0000}"/>
    <cellStyle name="Comma 2 80" xfId="16141" hidden="1" xr:uid="{00000000-0005-0000-0000-0000103F0000}"/>
    <cellStyle name="Comma 2 80" xfId="16266" hidden="1" xr:uid="{00000000-0005-0000-0000-00008D3F0000}"/>
    <cellStyle name="Comma 2 80" xfId="16697" hidden="1" xr:uid="{00000000-0005-0000-0000-00003C410000}"/>
    <cellStyle name="Comma 2 80" xfId="16987" hidden="1" xr:uid="{00000000-0005-0000-0000-00005E420000}"/>
    <cellStyle name="Comma 2 80" xfId="17238" hidden="1" xr:uid="{00000000-0005-0000-0000-000059430000}"/>
    <cellStyle name="Comma 2 80" xfId="17891" hidden="1" xr:uid="{00000000-0005-0000-0000-0000E6450000}"/>
    <cellStyle name="Comma 2 80" xfId="18016" hidden="1" xr:uid="{00000000-0005-0000-0000-000063460000}"/>
    <cellStyle name="Comma 2 80" xfId="18447" hidden="1" xr:uid="{00000000-0005-0000-0000-000012480000}"/>
    <cellStyle name="Comma 2 80" xfId="18737" hidden="1" xr:uid="{00000000-0005-0000-0000-000034490000}"/>
    <cellStyle name="Comma 2 80" xfId="18988" hidden="1" xr:uid="{00000000-0005-0000-0000-00002F4A0000}"/>
    <cellStyle name="Comma 2 80" xfId="19636" hidden="1" xr:uid="{00000000-0005-0000-0000-0000B74C0000}"/>
    <cellStyle name="Comma 2 80" xfId="19760" hidden="1" xr:uid="{00000000-0005-0000-0000-0000334D0000}"/>
    <cellStyle name="Comma 2 80" xfId="20191" hidden="1" xr:uid="{00000000-0005-0000-0000-0000E24E0000}"/>
    <cellStyle name="Comma 2 80" xfId="20481" hidden="1" xr:uid="{00000000-0005-0000-0000-000004500000}"/>
    <cellStyle name="Comma 2 80" xfId="20732" hidden="1" xr:uid="{00000000-0005-0000-0000-0000FF500000}"/>
    <cellStyle name="Comma 2 80" xfId="21373" hidden="1" xr:uid="{00000000-0005-0000-0000-000080530000}"/>
    <cellStyle name="Comma 2 80" xfId="21495" hidden="1" xr:uid="{00000000-0005-0000-0000-0000FA530000}"/>
    <cellStyle name="Comma 2 80" xfId="21925" hidden="1" xr:uid="{00000000-0005-0000-0000-0000A8550000}"/>
    <cellStyle name="Comma 2 80" xfId="22215" hidden="1" xr:uid="{00000000-0005-0000-0000-0000CA560000}"/>
    <cellStyle name="Comma 2 80" xfId="22466" hidden="1" xr:uid="{00000000-0005-0000-0000-0000C5570000}"/>
    <cellStyle name="Comma 2 80" xfId="23101" hidden="1" xr:uid="{00000000-0005-0000-0000-0000405A0000}"/>
    <cellStyle name="Comma 2 80" xfId="23221" hidden="1" xr:uid="{00000000-0005-0000-0000-0000B85A0000}"/>
    <cellStyle name="Comma 2 80" xfId="23649" hidden="1" xr:uid="{00000000-0005-0000-0000-0000645C0000}"/>
    <cellStyle name="Comma 2 80" xfId="23939" hidden="1" xr:uid="{00000000-0005-0000-0000-0000865D0000}"/>
    <cellStyle name="Comma 2 80" xfId="24190" hidden="1" xr:uid="{00000000-0005-0000-0000-0000815E0000}"/>
    <cellStyle name="Comma 2 80" xfId="24814" hidden="1" xr:uid="{00000000-0005-0000-0000-0000F1600000}"/>
    <cellStyle name="Comma 2 80" xfId="25356" hidden="1" xr:uid="{00000000-0005-0000-0000-00000F630000}"/>
    <cellStyle name="Comma 2 80" xfId="25646" hidden="1" xr:uid="{00000000-0005-0000-0000-000031640000}"/>
    <cellStyle name="Comma 2 80" xfId="25897" hidden="1" xr:uid="{00000000-0005-0000-0000-00002C650000}"/>
    <cellStyle name="Comma 2 80" xfId="26511" hidden="1" xr:uid="{00000000-0005-0000-0000-000092670000}"/>
    <cellStyle name="Comma 2 80" xfId="27050" hidden="1" xr:uid="{00000000-0005-0000-0000-0000AD690000}"/>
    <cellStyle name="Comma 2 80" xfId="27340" hidden="1" xr:uid="{00000000-0005-0000-0000-0000CF6A0000}"/>
    <cellStyle name="Comma 2 80" xfId="27591" hidden="1" xr:uid="{00000000-0005-0000-0000-0000CA6B0000}"/>
    <cellStyle name="Comma 2 80" xfId="28185" hidden="1" xr:uid="{00000000-0005-0000-0000-00001C6E0000}"/>
    <cellStyle name="Comma 2 80" xfId="28711" hidden="1" xr:uid="{00000000-0005-0000-0000-00002A700000}"/>
    <cellStyle name="Comma 2 80" xfId="29001" hidden="1" xr:uid="{00000000-0005-0000-0000-00004C710000}"/>
    <cellStyle name="Comma 2 80" xfId="29252" hidden="1" xr:uid="{00000000-0005-0000-0000-000047720000}"/>
    <cellStyle name="Comma 2 80" xfId="29830" hidden="1" xr:uid="{00000000-0005-0000-0000-000089740000}"/>
    <cellStyle name="Comma 2 80" xfId="30346" hidden="1" xr:uid="{00000000-0005-0000-0000-00008D760000}"/>
    <cellStyle name="Comma 2 80" xfId="30636" hidden="1" xr:uid="{00000000-0005-0000-0000-0000AF770000}"/>
    <cellStyle name="Comma 2 80" xfId="30887" hidden="1" xr:uid="{00000000-0005-0000-0000-0000AA780000}"/>
    <cellStyle name="Comma 2 80" xfId="31400" hidden="1" xr:uid="{00000000-0005-0000-0000-0000AB7A0000}"/>
    <cellStyle name="Comma 2 80" xfId="31857" hidden="1" xr:uid="{00000000-0005-0000-0000-0000747C0000}"/>
    <cellStyle name="Comma 2 80" xfId="32746" hidden="1" xr:uid="{825B1E3A-4C8D-4CB9-9A8D-370ECC390DE6}"/>
    <cellStyle name="Comma 2 80" xfId="33381" hidden="1" xr:uid="{C7CF563C-5AA0-4969-AE87-8CFD9B0C0B00}"/>
    <cellStyle name="Comma 2 80" xfId="33929" hidden="1" xr:uid="{3CA1EC0A-77A8-46B6-98D8-9BCE25E9459C}"/>
    <cellStyle name="Comma 2 80" xfId="34219" hidden="1" xr:uid="{4FB9DDD6-57D5-4528-BC36-13B1697BE013}"/>
    <cellStyle name="Comma 2 80" xfId="34470" hidden="1" xr:uid="{3F0BA4BF-CBF8-4783-A43D-A43C1192384F}"/>
    <cellStyle name="Comma 2 80" xfId="36503" hidden="1" xr:uid="{D6E1DCA1-2566-40A6-BE91-25C38A14B134}"/>
    <cellStyle name="Comma 2 80" xfId="37164" hidden="1" xr:uid="{83C31249-CAC6-4BC7-BD5F-5444340CFB2F}"/>
    <cellStyle name="Comma 2 80" xfId="37720" hidden="1" xr:uid="{45B6C6CA-5B2B-4608-96A6-D5A9687D2A0F}"/>
    <cellStyle name="Comma 2 80" xfId="38010" hidden="1" xr:uid="{DF40AABB-65E1-4772-8406-FF4FC4BAC3F6}"/>
    <cellStyle name="Comma 2 80" xfId="38261" hidden="1" xr:uid="{1829B3F2-AAF5-4D6F-B8F0-3F28057E109C}"/>
    <cellStyle name="Comma 2 80" xfId="38527" hidden="1" xr:uid="{AD063CFD-15BB-4FBD-9FEE-4EC9EA9CB4D5}"/>
    <cellStyle name="Comma 2 80" xfId="38699" hidden="1" xr:uid="{45AF5F99-9308-45B7-9839-B560993620DA}"/>
    <cellStyle name="Comma 2 80" xfId="38722" hidden="1" xr:uid="{8C1CC01A-8C3C-4152-BA5D-60D90972F727}"/>
    <cellStyle name="Comma 2 80" xfId="38738" hidden="1" xr:uid="{09DFCAD4-F85D-4BEF-8CA5-EB9FB87626D3}"/>
    <cellStyle name="Comma 2 80" xfId="38804" hidden="1" xr:uid="{398A48EA-BC67-40E9-97CF-2AB30EAC09DD}"/>
    <cellStyle name="Comma 2 80" xfId="39383" hidden="1" xr:uid="{A82002E5-BCB8-4572-9A73-8A713E0AC4B7}"/>
    <cellStyle name="Comma 2 80" xfId="39508" hidden="1" xr:uid="{A6069A2B-88D6-4F71-9758-BC670A909A6B}"/>
    <cellStyle name="Comma 2 80" xfId="39939" hidden="1" xr:uid="{15EF3F97-44B2-48B6-A0F6-13A43EF687BD}"/>
    <cellStyle name="Comma 2 80" xfId="40229" hidden="1" xr:uid="{3F5D93B7-C3AA-4A07-BA5E-F55A1F28DB6F}"/>
    <cellStyle name="Comma 2 80" xfId="40480" hidden="1" xr:uid="{1E833E50-DEA1-46B7-8A3C-9FB1541ABA74}"/>
    <cellStyle name="Comma 2 80" xfId="41139" hidden="1" xr:uid="{88D61148-049A-4934-89DD-3411B299983B}"/>
    <cellStyle name="Comma 2 80" xfId="41264" hidden="1" xr:uid="{3D696B28-3EF2-42C9-9917-8CCB517B044C}"/>
    <cellStyle name="Comma 2 80" xfId="41695" hidden="1" xr:uid="{2B5563D9-CE83-499B-812A-09CD446DF82D}"/>
    <cellStyle name="Comma 2 80" xfId="41985" hidden="1" xr:uid="{F72E1CCE-29D0-4DA6-8C3F-88CCECADECC7}"/>
    <cellStyle name="Comma 2 80" xfId="42236" hidden="1" xr:uid="{57D90CF9-795C-41E8-8995-44084E5125D7}"/>
    <cellStyle name="Comma 2 80" xfId="42895" hidden="1" xr:uid="{3205B857-7D9C-4F4C-81B0-28FF1ED12557}"/>
    <cellStyle name="Comma 2 80" xfId="43020" hidden="1" xr:uid="{986B7E36-ABC3-4A98-9052-CBD6081065F1}"/>
    <cellStyle name="Comma 2 80" xfId="43451" hidden="1" xr:uid="{06646F9F-8A47-4DF3-B19E-C844BEA93026}"/>
    <cellStyle name="Comma 2 80" xfId="43741" hidden="1" xr:uid="{C52DE8DD-E471-4947-BE2D-60FD234EA144}"/>
    <cellStyle name="Comma 2 80" xfId="43992" hidden="1" xr:uid="{F06FBD2B-5125-4407-B6CA-0C384A4AD541}"/>
    <cellStyle name="Comma 2 80" xfId="44651" hidden="1" xr:uid="{45C5E972-6A55-43F0-A82B-9091A6982B1A}"/>
    <cellStyle name="Comma 2 80" xfId="44776" hidden="1" xr:uid="{D34DF72C-618E-4664-BE5C-814F63FF2CD4}"/>
    <cellStyle name="Comma 2 80" xfId="45207" hidden="1" xr:uid="{1DF0B664-7718-4701-B1FE-79F3290D20C2}"/>
    <cellStyle name="Comma 2 80" xfId="45497" hidden="1" xr:uid="{23744365-01C1-4A2C-8B0F-7C205A158AEA}"/>
    <cellStyle name="Comma 2 80" xfId="45748" hidden="1" xr:uid="{ED1F17FB-A47A-4C85-9E5E-5E34847523AA}"/>
    <cellStyle name="Comma 2 80" xfId="46407" hidden="1" xr:uid="{A50ED8D4-405E-4B33-A30E-33BA07C0AFE1}"/>
    <cellStyle name="Comma 2 80" xfId="46532" hidden="1" xr:uid="{49B8E68E-23E0-40D8-89E5-7CB3808FB2A1}"/>
    <cellStyle name="Comma 2 80" xfId="46963" hidden="1" xr:uid="{D40D6A6D-9694-4381-8E23-8F2B7C9C9D51}"/>
    <cellStyle name="Comma 2 80" xfId="47253" hidden="1" xr:uid="{CEB93CF4-8C96-4582-BF58-59531FDF3656}"/>
    <cellStyle name="Comma 2 80" xfId="47504" hidden="1" xr:uid="{8D9EC9FB-DD2D-4E59-8DE3-55F99547A7FE}"/>
    <cellStyle name="Comma 2 80" xfId="48160" hidden="1" xr:uid="{0066DD94-7FBD-4DBF-945D-95F94709259E}"/>
    <cellStyle name="Comma 2 80" xfId="48285" hidden="1" xr:uid="{A78AA9AB-A9CB-4A11-BC91-D623943C8C50}"/>
    <cellStyle name="Comma 2 80" xfId="48716" hidden="1" xr:uid="{46FA0E03-75E1-48D5-A81F-5B00FE92B2B2}"/>
    <cellStyle name="Comma 2 80" xfId="49006" hidden="1" xr:uid="{A437F4DA-0FF1-41BD-9985-72F9B190C0B7}"/>
    <cellStyle name="Comma 2 80" xfId="49257" hidden="1" xr:uid="{840BC402-A704-4662-BA91-2975F5997C6F}"/>
    <cellStyle name="Comma 2 80" xfId="49910" hidden="1" xr:uid="{530F748C-4F05-4F7B-9F36-F0E8C32B6FAB}"/>
    <cellStyle name="Comma 2 80" xfId="50035" hidden="1" xr:uid="{B22BF598-B7F5-42EB-860E-D980D169F22C}"/>
    <cellStyle name="Comma 2 80" xfId="50466" hidden="1" xr:uid="{79FE0F97-5962-4C8C-B76B-BD200B31F920}"/>
    <cellStyle name="Comma 2 80" xfId="50756" hidden="1" xr:uid="{2358DE33-469D-491E-8940-89C92D4553B5}"/>
    <cellStyle name="Comma 2 80" xfId="51007" hidden="1" xr:uid="{5E03A0C1-D02D-4F6F-9425-BB96C040E652}"/>
    <cellStyle name="Comma 2 80" xfId="51655" hidden="1" xr:uid="{1EB15DB2-1135-4091-BD83-2197D6DD7EDE}"/>
    <cellStyle name="Comma 2 80" xfId="51779" hidden="1" xr:uid="{5B959BE6-FAE8-4711-AFE2-54B979F9C968}"/>
    <cellStyle name="Comma 2 80" xfId="52210" hidden="1" xr:uid="{FA21C6EF-261F-43F0-BCCC-AFC434A9CB96}"/>
    <cellStyle name="Comma 2 80" xfId="52500" hidden="1" xr:uid="{0835E1DC-315D-4C28-9B73-52B9963BFCB9}"/>
    <cellStyle name="Comma 2 80" xfId="52751" hidden="1" xr:uid="{12542C07-F257-4A43-99FC-DCD877F78518}"/>
    <cellStyle name="Comma 2 80" xfId="53392" hidden="1" xr:uid="{8EECCD46-B990-4101-8BCC-4D4195DA455C}"/>
    <cellStyle name="Comma 2 80" xfId="53514" hidden="1" xr:uid="{4F6C9407-5A55-4C24-ACC2-031523D62909}"/>
    <cellStyle name="Comma 2 80" xfId="53944" hidden="1" xr:uid="{D388C122-FF7A-468C-BB96-46BE8F97EA70}"/>
    <cellStyle name="Comma 2 80" xfId="54234" hidden="1" xr:uid="{0B500A0E-26A7-4EBF-97C8-A6E77BC8748A}"/>
    <cellStyle name="Comma 2 80" xfId="54485" hidden="1" xr:uid="{8DEC2C5E-5379-46E6-AD22-70AFC28E8E5E}"/>
    <cellStyle name="Comma 2 80" xfId="55120" hidden="1" xr:uid="{36538358-1444-4A4C-B55F-37391F6013C2}"/>
    <cellStyle name="Comma 2 80" xfId="55240" hidden="1" xr:uid="{95DC80D2-D8D7-4AE3-BC0A-320982FF71FE}"/>
    <cellStyle name="Comma 2 80" xfId="55668" hidden="1" xr:uid="{3F8E875A-B6F8-4717-B632-B015016CEC95}"/>
    <cellStyle name="Comma 2 80" xfId="55958" hidden="1" xr:uid="{7FB0E766-EF08-4D1E-A2F5-4065E015720A}"/>
    <cellStyle name="Comma 2 80" xfId="56209" hidden="1" xr:uid="{6F6F239C-F928-4433-8537-2EF80C4344B7}"/>
    <cellStyle name="Comma 2 80" xfId="56833" hidden="1" xr:uid="{0EA743C5-288C-4068-B57E-0A1677751168}"/>
    <cellStyle name="Comma 2 80" xfId="57375" hidden="1" xr:uid="{E504DCEB-8732-4C42-BDA2-091B52D3807E}"/>
    <cellStyle name="Comma 2 80" xfId="57665" hidden="1" xr:uid="{C78F4D54-CC04-4D58-B56D-25C323AC0D17}"/>
    <cellStyle name="Comma 2 80" xfId="57916" hidden="1" xr:uid="{E2B86DA5-B6C6-4A61-B71F-5027B3EF55F3}"/>
    <cellStyle name="Comma 2 80" xfId="58530" hidden="1" xr:uid="{94E50AE8-7092-4472-82DB-E2BF1BE3C441}"/>
    <cellStyle name="Comma 2 80" xfId="59069" hidden="1" xr:uid="{7536DBC9-031D-4117-BD3B-AB14A5BE0D34}"/>
    <cellStyle name="Comma 2 80" xfId="59359" hidden="1" xr:uid="{178B060C-F57F-49F9-A59B-A4C6B4906D21}"/>
    <cellStyle name="Comma 2 80" xfId="59610" hidden="1" xr:uid="{0A384F6A-37A7-421F-8AD1-9107E6D15333}"/>
    <cellStyle name="Comma 2 80" xfId="60204" hidden="1" xr:uid="{29D142ED-6946-4A86-A6E0-A0FE6A99656A}"/>
    <cellStyle name="Comma 2 80" xfId="60730" hidden="1" xr:uid="{C572EA18-A19A-4F62-B705-48D81A0EFE1C}"/>
    <cellStyle name="Comma 2 80" xfId="61020" hidden="1" xr:uid="{3F6406D3-707A-4182-BB17-24038A943EA4}"/>
    <cellStyle name="Comma 2 80" xfId="61271" hidden="1" xr:uid="{7DAE0C3A-6DB1-4A6C-BF9E-8E522F6069DB}"/>
    <cellStyle name="Comma 2 80" xfId="61849" hidden="1" xr:uid="{1270FAF4-55A0-4E31-BA48-D8674E76DE56}"/>
    <cellStyle name="Comma 2 80" xfId="62365" hidden="1" xr:uid="{761E1D28-4598-40DF-9994-0E05A5D43F93}"/>
    <cellStyle name="Comma 2 80" xfId="62655" hidden="1" xr:uid="{093F56FF-0385-4456-8272-456960817BBF}"/>
    <cellStyle name="Comma 2 80" xfId="62906" hidden="1" xr:uid="{492A8B86-4C6A-4686-BAA8-934133A3A7C0}"/>
    <cellStyle name="Comma 2 80" xfId="63419" hidden="1" xr:uid="{6580E771-6F10-448B-BD3E-E91DA5A8CD22}"/>
    <cellStyle name="Comma 2 80" xfId="63876" hidden="1" xr:uid="{4CCA3A95-A28E-43C3-91E2-F99F7152731D}"/>
    <cellStyle name="Comma 2 81" xfId="698" hidden="1" xr:uid="{00000000-0005-0000-0000-0000BD020000}"/>
    <cellStyle name="Comma 2 81" xfId="1353" hidden="1" xr:uid="{00000000-0005-0000-0000-00004C050000}"/>
    <cellStyle name="Comma 2 81" xfId="1903" hidden="1" xr:uid="{00000000-0005-0000-0000-000072070000}"/>
    <cellStyle name="Comma 2 81" xfId="2193" hidden="1" xr:uid="{00000000-0005-0000-0000-000094080000}"/>
    <cellStyle name="Comma 2 81" xfId="2443" hidden="1" xr:uid="{00000000-0005-0000-0000-00008E090000}"/>
    <cellStyle name="Comma 2 81" xfId="4035" hidden="1" xr:uid="{00000000-0005-0000-0000-0000C60F0000}"/>
    <cellStyle name="Comma 2 81" xfId="4489" hidden="1" xr:uid="{00000000-0005-0000-0000-00008C110000}"/>
    <cellStyle name="Comma 2 81" xfId="5150" hidden="1" xr:uid="{00000000-0005-0000-0000-000021140000}"/>
    <cellStyle name="Comma 2 81" xfId="5705" hidden="1" xr:uid="{00000000-0005-0000-0000-00004C160000}"/>
    <cellStyle name="Comma 2 81" xfId="5995" hidden="1" xr:uid="{00000000-0005-0000-0000-00006E170000}"/>
    <cellStyle name="Comma 2 81" xfId="6245" hidden="1" xr:uid="{00000000-0005-0000-0000-000068180000}"/>
    <cellStyle name="Comma 2 81" xfId="6581" hidden="1" xr:uid="{00000000-0005-0000-0000-0000B8190000}"/>
    <cellStyle name="Comma 2 81" xfId="6697" hidden="1" xr:uid="{00000000-0005-0000-0000-00002C1A0000}"/>
    <cellStyle name="Comma 2 81" xfId="6706" hidden="1" xr:uid="{00000000-0005-0000-0000-0000351A0000}"/>
    <cellStyle name="Comma 2 81" xfId="6708" hidden="1" xr:uid="{00000000-0005-0000-0000-0000371A0000}"/>
    <cellStyle name="Comma 2 81" xfId="6714" hidden="1" xr:uid="{00000000-0005-0000-0000-00003D1A0000}"/>
    <cellStyle name="Comma 2 81" xfId="6742" hidden="1" xr:uid="{00000000-0005-0000-0000-0000591A0000}"/>
    <cellStyle name="Comma 2 81" xfId="7363" hidden="1" xr:uid="{00000000-0005-0000-0000-0000C61C0000}"/>
    <cellStyle name="Comma 2 81" xfId="7369" hidden="1" xr:uid="{00000000-0005-0000-0000-0000CC1C0000}"/>
    <cellStyle name="Comma 2 81" xfId="7924" hidden="1" xr:uid="{00000000-0005-0000-0000-0000F71E0000}"/>
    <cellStyle name="Comma 2 81" xfId="8214" hidden="1" xr:uid="{00000000-0005-0000-0000-000019200000}"/>
    <cellStyle name="Comma 2 81" xfId="8464" hidden="1" xr:uid="{00000000-0005-0000-0000-000013210000}"/>
    <cellStyle name="Comma 2 81" xfId="9119" hidden="1" xr:uid="{00000000-0005-0000-0000-0000A2230000}"/>
    <cellStyle name="Comma 2 81" xfId="9125" hidden="1" xr:uid="{00000000-0005-0000-0000-0000A8230000}"/>
    <cellStyle name="Comma 2 81" xfId="9680" hidden="1" xr:uid="{00000000-0005-0000-0000-0000D3250000}"/>
    <cellStyle name="Comma 2 81" xfId="9970" hidden="1" xr:uid="{00000000-0005-0000-0000-0000F5260000}"/>
    <cellStyle name="Comma 2 81" xfId="10220" hidden="1" xr:uid="{00000000-0005-0000-0000-0000EF270000}"/>
    <cellStyle name="Comma 2 81" xfId="10875" hidden="1" xr:uid="{00000000-0005-0000-0000-00007E2A0000}"/>
    <cellStyle name="Comma 2 81" xfId="10881" hidden="1" xr:uid="{00000000-0005-0000-0000-0000842A0000}"/>
    <cellStyle name="Comma 2 81" xfId="11436" hidden="1" xr:uid="{00000000-0005-0000-0000-0000AF2C0000}"/>
    <cellStyle name="Comma 2 81" xfId="11726" hidden="1" xr:uid="{00000000-0005-0000-0000-0000D12D0000}"/>
    <cellStyle name="Comma 2 81" xfId="11976" hidden="1" xr:uid="{00000000-0005-0000-0000-0000CB2E0000}"/>
    <cellStyle name="Comma 2 81" xfId="12631" hidden="1" xr:uid="{00000000-0005-0000-0000-00005A310000}"/>
    <cellStyle name="Comma 2 81" xfId="12637" hidden="1" xr:uid="{00000000-0005-0000-0000-000060310000}"/>
    <cellStyle name="Comma 2 81" xfId="13192" hidden="1" xr:uid="{00000000-0005-0000-0000-00008B330000}"/>
    <cellStyle name="Comma 2 81" xfId="13482" hidden="1" xr:uid="{00000000-0005-0000-0000-0000AD340000}"/>
    <cellStyle name="Comma 2 81" xfId="13732" hidden="1" xr:uid="{00000000-0005-0000-0000-0000A7350000}"/>
    <cellStyle name="Comma 2 81" xfId="14387" hidden="1" xr:uid="{00000000-0005-0000-0000-000036380000}"/>
    <cellStyle name="Comma 2 81" xfId="14393" hidden="1" xr:uid="{00000000-0005-0000-0000-00003C380000}"/>
    <cellStyle name="Comma 2 81" xfId="14948" hidden="1" xr:uid="{00000000-0005-0000-0000-0000673A0000}"/>
    <cellStyle name="Comma 2 81" xfId="15238" hidden="1" xr:uid="{00000000-0005-0000-0000-0000893B0000}"/>
    <cellStyle name="Comma 2 81" xfId="15488" hidden="1" xr:uid="{00000000-0005-0000-0000-0000833C0000}"/>
    <cellStyle name="Comma 2 81" xfId="16140" hidden="1" xr:uid="{00000000-0005-0000-0000-00000F3F0000}"/>
    <cellStyle name="Comma 2 81" xfId="16146" hidden="1" xr:uid="{00000000-0005-0000-0000-0000153F0000}"/>
    <cellStyle name="Comma 2 81" xfId="16701" hidden="1" xr:uid="{00000000-0005-0000-0000-000040410000}"/>
    <cellStyle name="Comma 2 81" xfId="16991" hidden="1" xr:uid="{00000000-0005-0000-0000-000062420000}"/>
    <cellStyle name="Comma 2 81" xfId="17241" hidden="1" xr:uid="{00000000-0005-0000-0000-00005C430000}"/>
    <cellStyle name="Comma 2 81" xfId="17890" hidden="1" xr:uid="{00000000-0005-0000-0000-0000E5450000}"/>
    <cellStyle name="Comma 2 81" xfId="17896" hidden="1" xr:uid="{00000000-0005-0000-0000-0000EB450000}"/>
    <cellStyle name="Comma 2 81" xfId="18451" hidden="1" xr:uid="{00000000-0005-0000-0000-000016480000}"/>
    <cellStyle name="Comma 2 81" xfId="18741" hidden="1" xr:uid="{00000000-0005-0000-0000-000038490000}"/>
    <cellStyle name="Comma 2 81" xfId="18991" hidden="1" xr:uid="{00000000-0005-0000-0000-0000324A0000}"/>
    <cellStyle name="Comma 2 81" xfId="19635" hidden="1" xr:uid="{00000000-0005-0000-0000-0000B64C0000}"/>
    <cellStyle name="Comma 2 81" xfId="19641" hidden="1" xr:uid="{00000000-0005-0000-0000-0000BC4C0000}"/>
    <cellStyle name="Comma 2 81" xfId="20195" hidden="1" xr:uid="{00000000-0005-0000-0000-0000E64E0000}"/>
    <cellStyle name="Comma 2 81" xfId="20485" hidden="1" xr:uid="{00000000-0005-0000-0000-000008500000}"/>
    <cellStyle name="Comma 2 81" xfId="20735" hidden="1" xr:uid="{00000000-0005-0000-0000-000002510000}"/>
    <cellStyle name="Comma 2 81" xfId="21378" hidden="1" xr:uid="{00000000-0005-0000-0000-000085530000}"/>
    <cellStyle name="Comma 2 81" xfId="21929" hidden="1" xr:uid="{00000000-0005-0000-0000-0000AC550000}"/>
    <cellStyle name="Comma 2 81" xfId="22219" hidden="1" xr:uid="{00000000-0005-0000-0000-0000CE560000}"/>
    <cellStyle name="Comma 2 81" xfId="22469" hidden="1" xr:uid="{00000000-0005-0000-0000-0000C8570000}"/>
    <cellStyle name="Comma 2 81" xfId="23106" hidden="1" xr:uid="{00000000-0005-0000-0000-0000455A0000}"/>
    <cellStyle name="Comma 2 81" xfId="23653" hidden="1" xr:uid="{00000000-0005-0000-0000-0000685C0000}"/>
    <cellStyle name="Comma 2 81" xfId="23943" hidden="1" xr:uid="{00000000-0005-0000-0000-00008A5D0000}"/>
    <cellStyle name="Comma 2 81" xfId="24193" hidden="1" xr:uid="{00000000-0005-0000-0000-0000845E0000}"/>
    <cellStyle name="Comma 2 81" xfId="24819" hidden="1" xr:uid="{00000000-0005-0000-0000-0000F6600000}"/>
    <cellStyle name="Comma 2 81" xfId="25360" hidden="1" xr:uid="{00000000-0005-0000-0000-000013630000}"/>
    <cellStyle name="Comma 2 81" xfId="25650" hidden="1" xr:uid="{00000000-0005-0000-0000-000035640000}"/>
    <cellStyle name="Comma 2 81" xfId="25900" hidden="1" xr:uid="{00000000-0005-0000-0000-00002F650000}"/>
    <cellStyle name="Comma 2 81" xfId="26516" hidden="1" xr:uid="{00000000-0005-0000-0000-000097670000}"/>
    <cellStyle name="Comma 2 81" xfId="27054" hidden="1" xr:uid="{00000000-0005-0000-0000-0000B1690000}"/>
    <cellStyle name="Comma 2 81" xfId="27344" hidden="1" xr:uid="{00000000-0005-0000-0000-0000D36A0000}"/>
    <cellStyle name="Comma 2 81" xfId="27594" hidden="1" xr:uid="{00000000-0005-0000-0000-0000CD6B0000}"/>
    <cellStyle name="Comma 2 81" xfId="28189" hidden="1" xr:uid="{00000000-0005-0000-0000-0000206E0000}"/>
    <cellStyle name="Comma 2 81" xfId="28715" hidden="1" xr:uid="{00000000-0005-0000-0000-00002E700000}"/>
    <cellStyle name="Comma 2 81" xfId="29005" hidden="1" xr:uid="{00000000-0005-0000-0000-000050710000}"/>
    <cellStyle name="Comma 2 81" xfId="29255" hidden="1" xr:uid="{00000000-0005-0000-0000-00004A720000}"/>
    <cellStyle name="Comma 2 81" xfId="29833" hidden="1" xr:uid="{00000000-0005-0000-0000-00008C740000}"/>
    <cellStyle name="Comma 2 81" xfId="30350" hidden="1" xr:uid="{00000000-0005-0000-0000-000091760000}"/>
    <cellStyle name="Comma 2 81" xfId="30640" hidden="1" xr:uid="{00000000-0005-0000-0000-0000B3770000}"/>
    <cellStyle name="Comma 2 81" xfId="30890" hidden="1" xr:uid="{00000000-0005-0000-0000-0000AD780000}"/>
    <cellStyle name="Comma 2 81" xfId="31403" hidden="1" xr:uid="{00000000-0005-0000-0000-0000AE7A0000}"/>
    <cellStyle name="Comma 2 81" xfId="31861" hidden="1" xr:uid="{00000000-0005-0000-0000-0000787C0000}"/>
    <cellStyle name="Comma 2 81" xfId="32751" hidden="1" xr:uid="{749B49B1-5FF9-4438-A863-0743508B9CD9}"/>
    <cellStyle name="Comma 2 81" xfId="33386" hidden="1" xr:uid="{9CFBF25B-CDA1-4E47-9A35-ED8A5FFF226B}"/>
    <cellStyle name="Comma 2 81" xfId="33933" hidden="1" xr:uid="{15539295-8081-40B6-BBFE-88C3B70BE451}"/>
    <cellStyle name="Comma 2 81" xfId="34223" hidden="1" xr:uid="{C0C59713-B31D-45DD-BF34-D2BAB5A3569C}"/>
    <cellStyle name="Comma 2 81" xfId="34473" hidden="1" xr:uid="{DE736209-3008-439D-A27B-E857FFFD263A}"/>
    <cellStyle name="Comma 2 81" xfId="36054" hidden="1" xr:uid="{BC6348C5-263F-461E-BE0A-543F06BE6374}"/>
    <cellStyle name="Comma 2 81" xfId="36508" hidden="1" xr:uid="{1EB4BC20-FFD2-4EF9-B980-843C51794EB4}"/>
    <cellStyle name="Comma 2 81" xfId="37169" hidden="1" xr:uid="{319F0F35-E492-44F4-B357-FC07C584F9AE}"/>
    <cellStyle name="Comma 2 81" xfId="37724" hidden="1" xr:uid="{45CFCC2E-AF9B-49BD-8A79-F5B10A188633}"/>
    <cellStyle name="Comma 2 81" xfId="38014" hidden="1" xr:uid="{14A20304-3E1E-4919-99F3-7419953D68B7}"/>
    <cellStyle name="Comma 2 81" xfId="38264" hidden="1" xr:uid="{2E84EFEA-0509-494D-A7C7-7D5542892E81}"/>
    <cellStyle name="Comma 2 81" xfId="38600" hidden="1" xr:uid="{2F69072B-CC14-4DA0-9B8B-71689268E603}"/>
    <cellStyle name="Comma 2 81" xfId="38716" hidden="1" xr:uid="{CC62546F-B868-4DA8-A062-3B569E750CF7}"/>
    <cellStyle name="Comma 2 81" xfId="38725" hidden="1" xr:uid="{31AA9621-1FFF-40FF-A18F-626ED1F99CF2}"/>
    <cellStyle name="Comma 2 81" xfId="38727" hidden="1" xr:uid="{D1EA4394-6C7C-4161-B053-4CF619D46205}"/>
    <cellStyle name="Comma 2 81" xfId="38733" hidden="1" xr:uid="{DC70656F-7654-4AB7-9194-E359AB10865D}"/>
    <cellStyle name="Comma 2 81" xfId="38761" hidden="1" xr:uid="{ED3F890C-384B-4141-8ED1-CD83FC2CBAD0}"/>
    <cellStyle name="Comma 2 81" xfId="39382" hidden="1" xr:uid="{5D0A8BBC-3B3F-4FAA-8891-A561712CA433}"/>
    <cellStyle name="Comma 2 81" xfId="39388" hidden="1" xr:uid="{BFC30870-298E-4F1E-96B4-DB78F392DBD9}"/>
    <cellStyle name="Comma 2 81" xfId="39943" hidden="1" xr:uid="{A4F3E315-51D7-43A6-9F1C-2C4EA1A0B199}"/>
    <cellStyle name="Comma 2 81" xfId="40233" hidden="1" xr:uid="{DAA262AE-5505-4F16-87F0-2B74FD4080D9}"/>
    <cellStyle name="Comma 2 81" xfId="40483" hidden="1" xr:uid="{B9109133-E7CB-4B83-81E3-7E96C78875C4}"/>
    <cellStyle name="Comma 2 81" xfId="41138" hidden="1" xr:uid="{0F8437E8-9EF7-4BAB-AE26-5944F7E0EEF8}"/>
    <cellStyle name="Comma 2 81" xfId="41144" hidden="1" xr:uid="{A9DE552D-3215-46DB-A462-5B57AED1D646}"/>
    <cellStyle name="Comma 2 81" xfId="41699" hidden="1" xr:uid="{76B73C90-A801-446B-B165-16C12280BD73}"/>
    <cellStyle name="Comma 2 81" xfId="41989" hidden="1" xr:uid="{32998806-20E4-4E26-BF78-0B8C60285D49}"/>
    <cellStyle name="Comma 2 81" xfId="42239" hidden="1" xr:uid="{47ECB64E-7F7F-4F5E-B2D4-D39DEDC9C5A3}"/>
    <cellStyle name="Comma 2 81" xfId="42894" hidden="1" xr:uid="{0EA20065-4C49-4686-8388-FF454B56F527}"/>
    <cellStyle name="Comma 2 81" xfId="42900" hidden="1" xr:uid="{8B4682A0-0880-4911-92D2-4357499F55E8}"/>
    <cellStyle name="Comma 2 81" xfId="43455" hidden="1" xr:uid="{83C31F85-B74E-4C59-A993-8AC1761E993C}"/>
    <cellStyle name="Comma 2 81" xfId="43745" hidden="1" xr:uid="{A3EE3ED7-48F4-4AF0-BAC6-591DF23FFAFA}"/>
    <cellStyle name="Comma 2 81" xfId="43995" hidden="1" xr:uid="{AC98C858-F61F-445A-9D2A-036AC631B7FA}"/>
    <cellStyle name="Comma 2 81" xfId="44650" hidden="1" xr:uid="{1BB5C99D-5808-499B-B39A-E31C4D28E350}"/>
    <cellStyle name="Comma 2 81" xfId="44656" hidden="1" xr:uid="{7904798E-C414-4B25-AADB-EE1EAA3F185C}"/>
    <cellStyle name="Comma 2 81" xfId="45211" hidden="1" xr:uid="{E2FE310D-0C67-4C5A-8092-31253A861008}"/>
    <cellStyle name="Comma 2 81" xfId="45501" hidden="1" xr:uid="{05A02E88-2591-4F1B-9749-F553F2D3936C}"/>
    <cellStyle name="Comma 2 81" xfId="45751" hidden="1" xr:uid="{467CB89B-FFB4-4484-AD58-41FAD516A23F}"/>
    <cellStyle name="Comma 2 81" xfId="46406" hidden="1" xr:uid="{2C5C2E81-36B8-41D4-BC9A-59A6472D6DA9}"/>
    <cellStyle name="Comma 2 81" xfId="46412" hidden="1" xr:uid="{5B979B31-DA11-4AD8-B743-2576F514695A}"/>
    <cellStyle name="Comma 2 81" xfId="46967" hidden="1" xr:uid="{2E7459A3-3D3E-4DB9-87A4-BD880E0E4703}"/>
    <cellStyle name="Comma 2 81" xfId="47257" hidden="1" xr:uid="{06E7E436-EAA1-4605-851F-D42B3515FE79}"/>
    <cellStyle name="Comma 2 81" xfId="47507" hidden="1" xr:uid="{0CD041F8-CC13-4AC0-A6D5-9178C879FB85}"/>
    <cellStyle name="Comma 2 81" xfId="48159" hidden="1" xr:uid="{AE690C32-19DD-4D08-B3D4-22DB3F3C88C0}"/>
    <cellStyle name="Comma 2 81" xfId="48165" hidden="1" xr:uid="{922F652E-CB16-4F09-8D5A-7728B7489348}"/>
    <cellStyle name="Comma 2 81" xfId="48720" hidden="1" xr:uid="{3AC02C8C-CBAB-43BD-9E6D-D7E8FA078364}"/>
    <cellStyle name="Comma 2 81" xfId="49010" hidden="1" xr:uid="{FB34608C-DA0D-4C2E-8CCE-07AD0A123A02}"/>
    <cellStyle name="Comma 2 81" xfId="49260" hidden="1" xr:uid="{63E002BF-F251-4CC7-92A7-5DFA092304D9}"/>
    <cellStyle name="Comma 2 81" xfId="49909" hidden="1" xr:uid="{076F8B76-1EC9-42D2-AC39-77912A3BA20D}"/>
    <cellStyle name="Comma 2 81" xfId="49915" hidden="1" xr:uid="{1662A9A3-9368-4DDC-9B92-F8ECA78012CA}"/>
    <cellStyle name="Comma 2 81" xfId="50470" hidden="1" xr:uid="{E2E9A5F9-EABF-4C7A-9D88-ECA6945BB172}"/>
    <cellStyle name="Comma 2 81" xfId="50760" hidden="1" xr:uid="{CAA13DB5-76B5-467C-93E8-74EB123B9B98}"/>
    <cellStyle name="Comma 2 81" xfId="51010" hidden="1" xr:uid="{721FAFFB-AE7C-4319-AE07-D55C9321B672}"/>
    <cellStyle name="Comma 2 81" xfId="51654" hidden="1" xr:uid="{70931624-FAC5-4568-94C8-BA3A2BF43967}"/>
    <cellStyle name="Comma 2 81" xfId="51660" hidden="1" xr:uid="{F1AA12B1-0855-4A98-AAF9-7022BEBE0332}"/>
    <cellStyle name="Comma 2 81" xfId="52214" hidden="1" xr:uid="{8B36406E-E2E0-46D8-B9FE-BE1803B49FED}"/>
    <cellStyle name="Comma 2 81" xfId="52504" hidden="1" xr:uid="{B6F43949-2795-4BBC-AB07-B27C1BFAB2E2}"/>
    <cellStyle name="Comma 2 81" xfId="52754" hidden="1" xr:uid="{C24BE259-91B0-4FA8-AD95-611EBD5BDB59}"/>
    <cellStyle name="Comma 2 81" xfId="53397" hidden="1" xr:uid="{7D096794-0F6D-4D1B-BDE3-EF4C18AA8C2C}"/>
    <cellStyle name="Comma 2 81" xfId="53948" hidden="1" xr:uid="{46081D98-2D0E-4749-B0F9-9CDCAAB15E9B}"/>
    <cellStyle name="Comma 2 81" xfId="54238" hidden="1" xr:uid="{F66EB572-3A6A-41D9-BB0F-F0E73167FB2F}"/>
    <cellStyle name="Comma 2 81" xfId="54488" hidden="1" xr:uid="{AFF4DCBF-0A8F-425B-B5D5-3D2D9659E170}"/>
    <cellStyle name="Comma 2 81" xfId="55125" hidden="1" xr:uid="{70B3ECBA-5C17-4ACA-AE6F-39574406EDBD}"/>
    <cellStyle name="Comma 2 81" xfId="55672" hidden="1" xr:uid="{EA5ACF4C-9D32-4FBB-9A7C-97EC3615A94D}"/>
    <cellStyle name="Comma 2 81" xfId="55962" hidden="1" xr:uid="{DC4DACCE-FA89-4A74-80D0-FCCBFB6AECF2}"/>
    <cellStyle name="Comma 2 81" xfId="56212" hidden="1" xr:uid="{545571AC-58FB-49C0-9747-D745288D0DA1}"/>
    <cellStyle name="Comma 2 81" xfId="56838" hidden="1" xr:uid="{C7EDF9F7-30C5-41BE-B69F-97BFC60213C2}"/>
    <cellStyle name="Comma 2 81" xfId="57379" hidden="1" xr:uid="{D19CCEDA-A023-4EFD-B973-8F8562B8281E}"/>
    <cellStyle name="Comma 2 81" xfId="57669" hidden="1" xr:uid="{A3070E7F-F1A1-4671-BC03-8DB9BD799C23}"/>
    <cellStyle name="Comma 2 81" xfId="57919" hidden="1" xr:uid="{84869367-67F6-49EF-9857-A6BDBB10D007}"/>
    <cellStyle name="Comma 2 81" xfId="58535" hidden="1" xr:uid="{E8344FAD-1FDD-467D-BCA4-56461F00CD85}"/>
    <cellStyle name="Comma 2 81" xfId="59073" hidden="1" xr:uid="{E0FDA030-2A80-49FA-9DDF-A3CA6994C86D}"/>
    <cellStyle name="Comma 2 81" xfId="59363" hidden="1" xr:uid="{2E674175-C970-489D-A68B-F3240F1B4882}"/>
    <cellStyle name="Comma 2 81" xfId="59613" hidden="1" xr:uid="{B5A2FF96-F7A7-4D6A-BC43-B535527C433D}"/>
    <cellStyle name="Comma 2 81" xfId="60208" hidden="1" xr:uid="{F09E8D4F-82AF-4DD6-AF76-11BCC87AA7A5}"/>
    <cellStyle name="Comma 2 81" xfId="60734" hidden="1" xr:uid="{EAEC00B8-7E36-4A70-8DC5-2DB6432CE6E2}"/>
    <cellStyle name="Comma 2 81" xfId="61024" hidden="1" xr:uid="{6D62777A-E048-4EFB-A800-1DAD217E433D}"/>
    <cellStyle name="Comma 2 81" xfId="61274" hidden="1" xr:uid="{40513E04-99FA-479C-BABB-F41A2F788F09}"/>
    <cellStyle name="Comma 2 81" xfId="61852" hidden="1" xr:uid="{9EE8C17F-D41C-4A6C-A919-7EEEA6766F81}"/>
    <cellStyle name="Comma 2 81" xfId="62369" hidden="1" xr:uid="{4BCF9129-B21F-49F5-8284-1B18C5AC5679}"/>
    <cellStyle name="Comma 2 81" xfId="62659" hidden="1" xr:uid="{4A2587BE-93BB-4388-B789-A2AC8A628A20}"/>
    <cellStyle name="Comma 2 81" xfId="62909" hidden="1" xr:uid="{6910D423-C44C-4DF9-BE1E-9797B3A72F6E}"/>
    <cellStyle name="Comma 2 81" xfId="63422" hidden="1" xr:uid="{01D9F01A-47A0-4013-842F-09BF4A35D14C}"/>
    <cellStyle name="Comma 2 81" xfId="63880" hidden="1" xr:uid="{EEFEF942-E138-4467-BC31-37AB9919E864}"/>
    <cellStyle name="Comma 2 82" xfId="702" hidden="1" xr:uid="{00000000-0005-0000-0000-0000C1020000}"/>
    <cellStyle name="Comma 2 82" xfId="1357" hidden="1" xr:uid="{00000000-0005-0000-0000-000050050000}"/>
    <cellStyle name="Comma 2 82" xfId="1907" hidden="1" xr:uid="{00000000-0005-0000-0000-000076070000}"/>
    <cellStyle name="Comma 2 82" xfId="2197" hidden="1" xr:uid="{00000000-0005-0000-0000-000098080000}"/>
    <cellStyle name="Comma 2 82" xfId="2446" hidden="1" xr:uid="{00000000-0005-0000-0000-000091090000}"/>
    <cellStyle name="Comma 2 82" xfId="4493" hidden="1" xr:uid="{00000000-0005-0000-0000-000090110000}"/>
    <cellStyle name="Comma 2 82" xfId="5154" hidden="1" xr:uid="{00000000-0005-0000-0000-000025140000}"/>
    <cellStyle name="Comma 2 82" xfId="5709" hidden="1" xr:uid="{00000000-0005-0000-0000-000050160000}"/>
    <cellStyle name="Comma 2 82" xfId="5999" hidden="1" xr:uid="{00000000-0005-0000-0000-000072170000}"/>
    <cellStyle name="Comma 2 82" xfId="6248" hidden="1" xr:uid="{00000000-0005-0000-0000-00006B180000}"/>
    <cellStyle name="Comma 2 82" xfId="6642" hidden="1" xr:uid="{00000000-0005-0000-0000-0000F5190000}"/>
    <cellStyle name="Comma 2 82" xfId="6700" hidden="1" xr:uid="{00000000-0005-0000-0000-00002F1A0000}"/>
    <cellStyle name="Comma 2 82" xfId="6712" hidden="1" xr:uid="{00000000-0005-0000-0000-00003B1A0000}"/>
    <cellStyle name="Comma 2 82" xfId="6733" hidden="1" xr:uid="{00000000-0005-0000-0000-0000501A0000}"/>
    <cellStyle name="Comma 2 82" xfId="6881" hidden="1" xr:uid="{00000000-0005-0000-0000-0000E41A0000}"/>
    <cellStyle name="Comma 2 82" xfId="7373" hidden="1" xr:uid="{00000000-0005-0000-0000-0000D01C0000}"/>
    <cellStyle name="Comma 2 82" xfId="7928" hidden="1" xr:uid="{00000000-0005-0000-0000-0000FB1E0000}"/>
    <cellStyle name="Comma 2 82" xfId="8218" hidden="1" xr:uid="{00000000-0005-0000-0000-00001D200000}"/>
    <cellStyle name="Comma 2 82" xfId="8467" hidden="1" xr:uid="{00000000-0005-0000-0000-000016210000}"/>
    <cellStyle name="Comma 2 82" xfId="8637" hidden="1" xr:uid="{00000000-0005-0000-0000-0000C0210000}"/>
    <cellStyle name="Comma 2 82" xfId="9129" hidden="1" xr:uid="{00000000-0005-0000-0000-0000AC230000}"/>
    <cellStyle name="Comma 2 82" xfId="9684" hidden="1" xr:uid="{00000000-0005-0000-0000-0000D7250000}"/>
    <cellStyle name="Comma 2 82" xfId="9974" hidden="1" xr:uid="{00000000-0005-0000-0000-0000F9260000}"/>
    <cellStyle name="Comma 2 82" xfId="10223" hidden="1" xr:uid="{00000000-0005-0000-0000-0000F2270000}"/>
    <cellStyle name="Comma 2 82" xfId="10393" hidden="1" xr:uid="{00000000-0005-0000-0000-00009C280000}"/>
    <cellStyle name="Comma 2 82" xfId="10885" hidden="1" xr:uid="{00000000-0005-0000-0000-0000882A0000}"/>
    <cellStyle name="Comma 2 82" xfId="11440" hidden="1" xr:uid="{00000000-0005-0000-0000-0000B32C0000}"/>
    <cellStyle name="Comma 2 82" xfId="11730" hidden="1" xr:uid="{00000000-0005-0000-0000-0000D52D0000}"/>
    <cellStyle name="Comma 2 82" xfId="11979" hidden="1" xr:uid="{00000000-0005-0000-0000-0000CE2E0000}"/>
    <cellStyle name="Comma 2 82" xfId="12149" hidden="1" xr:uid="{00000000-0005-0000-0000-0000782F0000}"/>
    <cellStyle name="Comma 2 82" xfId="12641" hidden="1" xr:uid="{00000000-0005-0000-0000-000064310000}"/>
    <cellStyle name="Comma 2 82" xfId="13196" hidden="1" xr:uid="{00000000-0005-0000-0000-00008F330000}"/>
    <cellStyle name="Comma 2 82" xfId="13486" hidden="1" xr:uid="{00000000-0005-0000-0000-0000B1340000}"/>
    <cellStyle name="Comma 2 82" xfId="13735" hidden="1" xr:uid="{00000000-0005-0000-0000-0000AA350000}"/>
    <cellStyle name="Comma 2 82" xfId="13905" hidden="1" xr:uid="{00000000-0005-0000-0000-000054360000}"/>
    <cellStyle name="Comma 2 82" xfId="14397" hidden="1" xr:uid="{00000000-0005-0000-0000-000040380000}"/>
    <cellStyle name="Comma 2 82" xfId="14952" hidden="1" xr:uid="{00000000-0005-0000-0000-00006B3A0000}"/>
    <cellStyle name="Comma 2 82" xfId="15242" hidden="1" xr:uid="{00000000-0005-0000-0000-00008D3B0000}"/>
    <cellStyle name="Comma 2 82" xfId="15491" hidden="1" xr:uid="{00000000-0005-0000-0000-0000863C0000}"/>
    <cellStyle name="Comma 2 82" xfId="15661" hidden="1" xr:uid="{00000000-0005-0000-0000-0000303D0000}"/>
    <cellStyle name="Comma 2 82" xfId="16150" hidden="1" xr:uid="{00000000-0005-0000-0000-0000193F0000}"/>
    <cellStyle name="Comma 2 82" xfId="16705" hidden="1" xr:uid="{00000000-0005-0000-0000-000044410000}"/>
    <cellStyle name="Comma 2 82" xfId="16995" hidden="1" xr:uid="{00000000-0005-0000-0000-000066420000}"/>
    <cellStyle name="Comma 2 82" xfId="17244" hidden="1" xr:uid="{00000000-0005-0000-0000-00005F430000}"/>
    <cellStyle name="Comma 2 82" xfId="17413" hidden="1" xr:uid="{00000000-0005-0000-0000-000008440000}"/>
    <cellStyle name="Comma 2 82" xfId="17900" hidden="1" xr:uid="{00000000-0005-0000-0000-0000EF450000}"/>
    <cellStyle name="Comma 2 82" xfId="18455" hidden="1" xr:uid="{00000000-0005-0000-0000-00001A480000}"/>
    <cellStyle name="Comma 2 82" xfId="18745" hidden="1" xr:uid="{00000000-0005-0000-0000-00003C490000}"/>
    <cellStyle name="Comma 2 82" xfId="18994" hidden="1" xr:uid="{00000000-0005-0000-0000-0000354A0000}"/>
    <cellStyle name="Comma 2 82" xfId="19162" hidden="1" xr:uid="{00000000-0005-0000-0000-0000DD4A0000}"/>
    <cellStyle name="Comma 2 82" xfId="19644" hidden="1" xr:uid="{00000000-0005-0000-0000-0000BF4C0000}"/>
    <cellStyle name="Comma 2 82" xfId="20199" hidden="1" xr:uid="{00000000-0005-0000-0000-0000EA4E0000}"/>
    <cellStyle name="Comma 2 82" xfId="20489" hidden="1" xr:uid="{00000000-0005-0000-0000-00000C500000}"/>
    <cellStyle name="Comma 2 82" xfId="20738" hidden="1" xr:uid="{00000000-0005-0000-0000-000005510000}"/>
    <cellStyle name="Comma 2 82" xfId="20905" hidden="1" xr:uid="{00000000-0005-0000-0000-0000AC510000}"/>
    <cellStyle name="Comma 2 82" xfId="21381" hidden="1" xr:uid="{00000000-0005-0000-0000-000088530000}"/>
    <cellStyle name="Comma 2 82" xfId="21933" hidden="1" xr:uid="{00000000-0005-0000-0000-0000B0550000}"/>
    <cellStyle name="Comma 2 82" xfId="22223" hidden="1" xr:uid="{00000000-0005-0000-0000-0000D2560000}"/>
    <cellStyle name="Comma 2 82" xfId="22472" hidden="1" xr:uid="{00000000-0005-0000-0000-0000CB570000}"/>
    <cellStyle name="Comma 2 82" xfId="22637" hidden="1" xr:uid="{00000000-0005-0000-0000-000070580000}"/>
    <cellStyle name="Comma 2 82" xfId="23109" hidden="1" xr:uid="{00000000-0005-0000-0000-0000485A0000}"/>
    <cellStyle name="Comma 2 82" xfId="23657" hidden="1" xr:uid="{00000000-0005-0000-0000-00006C5C0000}"/>
    <cellStyle name="Comma 2 82" xfId="23947" hidden="1" xr:uid="{00000000-0005-0000-0000-00008E5D0000}"/>
    <cellStyle name="Comma 2 82" xfId="24196" hidden="1" xr:uid="{00000000-0005-0000-0000-0000875E0000}"/>
    <cellStyle name="Comma 2 82" xfId="24361" hidden="1" xr:uid="{00000000-0005-0000-0000-00002C5F0000}"/>
    <cellStyle name="Comma 2 82" xfId="24822" hidden="1" xr:uid="{00000000-0005-0000-0000-0000F9600000}"/>
    <cellStyle name="Comma 2 82" xfId="25364" hidden="1" xr:uid="{00000000-0005-0000-0000-000017630000}"/>
    <cellStyle name="Comma 2 82" xfId="25654" hidden="1" xr:uid="{00000000-0005-0000-0000-000039640000}"/>
    <cellStyle name="Comma 2 82" xfId="25903" hidden="1" xr:uid="{00000000-0005-0000-0000-000032650000}"/>
    <cellStyle name="Comma 2 82" xfId="26519" hidden="1" xr:uid="{00000000-0005-0000-0000-00009A670000}"/>
    <cellStyle name="Comma 2 82" xfId="27058" hidden="1" xr:uid="{00000000-0005-0000-0000-0000B5690000}"/>
    <cellStyle name="Comma 2 82" xfId="27348" hidden="1" xr:uid="{00000000-0005-0000-0000-0000D76A0000}"/>
    <cellStyle name="Comma 2 82" xfId="27597" hidden="1" xr:uid="{00000000-0005-0000-0000-0000D06B0000}"/>
    <cellStyle name="Comma 2 82" xfId="28192" hidden="1" xr:uid="{00000000-0005-0000-0000-0000236E0000}"/>
    <cellStyle name="Comma 2 82" xfId="28719" hidden="1" xr:uid="{00000000-0005-0000-0000-000032700000}"/>
    <cellStyle name="Comma 2 82" xfId="29009" hidden="1" xr:uid="{00000000-0005-0000-0000-000054710000}"/>
    <cellStyle name="Comma 2 82" xfId="29258" hidden="1" xr:uid="{00000000-0005-0000-0000-00004D720000}"/>
    <cellStyle name="Comma 2 82" xfId="29835" hidden="1" xr:uid="{00000000-0005-0000-0000-00008E740000}"/>
    <cellStyle name="Comma 2 82" xfId="30354" hidden="1" xr:uid="{00000000-0005-0000-0000-000095760000}"/>
    <cellStyle name="Comma 2 82" xfId="30644" hidden="1" xr:uid="{00000000-0005-0000-0000-0000B7770000}"/>
    <cellStyle name="Comma 2 82" xfId="30893" hidden="1" xr:uid="{00000000-0005-0000-0000-0000B0780000}"/>
    <cellStyle name="Comma 2 82" xfId="31405" hidden="1" xr:uid="{00000000-0005-0000-0000-0000B07A0000}"/>
    <cellStyle name="Comma 2 82" xfId="31865" hidden="1" xr:uid="{00000000-0005-0000-0000-00007C7C0000}"/>
    <cellStyle name="Comma 2 82" xfId="32755" hidden="1" xr:uid="{A830207C-CFFD-4B6E-941D-807059DBFCB4}"/>
    <cellStyle name="Comma 2 82" xfId="33390" hidden="1" xr:uid="{4FF7381B-D227-479E-9AE2-A2EE4F8B7E76}"/>
    <cellStyle name="Comma 2 82" xfId="33937" hidden="1" xr:uid="{3199E0AE-1B86-45DE-9820-45F141448AA1}"/>
    <cellStyle name="Comma 2 82" xfId="34227" hidden="1" xr:uid="{BBDF7067-3058-49B4-99E9-36925D895F7E}"/>
    <cellStyle name="Comma 2 82" xfId="34476" hidden="1" xr:uid="{E21BD476-DB6A-462D-821F-9F1353C27E27}"/>
    <cellStyle name="Comma 2 82" xfId="36512" hidden="1" xr:uid="{34044A7A-678C-4113-9351-ACA00488365C}"/>
    <cellStyle name="Comma 2 82" xfId="37173" hidden="1" xr:uid="{9F8AEA83-97A2-4A06-9633-E7BDD2EAB789}"/>
    <cellStyle name="Comma 2 82" xfId="37728" hidden="1" xr:uid="{86D3DD97-E106-4292-A232-3329CB33F54A}"/>
    <cellStyle name="Comma 2 82" xfId="38018" hidden="1" xr:uid="{624A7326-E910-4014-8738-36C0814F13BD}"/>
    <cellStyle name="Comma 2 82" xfId="38267" hidden="1" xr:uid="{CC5F98AD-EB45-441A-A458-59E6A5EE81D2}"/>
    <cellStyle name="Comma 2 82" xfId="38661" hidden="1" xr:uid="{796DF9A5-91D9-49F5-BE5A-B0A324364090}"/>
    <cellStyle name="Comma 2 82" xfId="38719" hidden="1" xr:uid="{1F8FB8F9-BE56-4D71-B153-FB0541F449B8}"/>
    <cellStyle name="Comma 2 82" xfId="38731" hidden="1" xr:uid="{A251C5ED-A67B-42CE-83AD-0BB9F3D3EC44}"/>
    <cellStyle name="Comma 2 82" xfId="38752" hidden="1" xr:uid="{906375E2-A0AE-4C58-81CF-244D6689EB98}"/>
    <cellStyle name="Comma 2 82" xfId="38900" hidden="1" xr:uid="{01454901-14F2-4486-B76A-C66ECC2F02E8}"/>
    <cellStyle name="Comma 2 82" xfId="39392" hidden="1" xr:uid="{9D8F4591-E231-4848-BC1C-9285F5BFCAB8}"/>
    <cellStyle name="Comma 2 82" xfId="39947" hidden="1" xr:uid="{D1A6AB8F-1FBB-46B3-ADED-802B2B0E92A5}"/>
    <cellStyle name="Comma 2 82" xfId="40237" hidden="1" xr:uid="{2ACAD2D6-F851-44BF-9AF4-1E7D457B5F5F}"/>
    <cellStyle name="Comma 2 82" xfId="40486" hidden="1" xr:uid="{679F2194-63DA-458A-A170-94EC3E714AB6}"/>
    <cellStyle name="Comma 2 82" xfId="40656" hidden="1" xr:uid="{3D7B98A9-2873-4294-8631-14B9AF5D57B5}"/>
    <cellStyle name="Comma 2 82" xfId="41148" hidden="1" xr:uid="{768D60A4-C9F0-4B6C-824F-09F14F1774AC}"/>
    <cellStyle name="Comma 2 82" xfId="41703" hidden="1" xr:uid="{2BF8A6BB-F243-482F-9034-EF68B7A26183}"/>
    <cellStyle name="Comma 2 82" xfId="41993" hidden="1" xr:uid="{C0D39005-8E14-42E2-8491-5492F052B3BA}"/>
    <cellStyle name="Comma 2 82" xfId="42242" hidden="1" xr:uid="{C9DDFEDD-40B8-449A-9959-058685E78EB2}"/>
    <cellStyle name="Comma 2 82" xfId="42412" hidden="1" xr:uid="{1C78DD10-2599-42EA-82BA-4CF7DE692B0E}"/>
    <cellStyle name="Comma 2 82" xfId="42904" hidden="1" xr:uid="{EBE7EFDD-4751-45D9-99FA-E0D9729D4717}"/>
    <cellStyle name="Comma 2 82" xfId="43459" hidden="1" xr:uid="{D8D842FA-EB44-48B2-9248-299410D6D2CC}"/>
    <cellStyle name="Comma 2 82" xfId="43749" hidden="1" xr:uid="{0803748F-FD7F-46F9-8952-97DD552AC0D3}"/>
    <cellStyle name="Comma 2 82" xfId="43998" hidden="1" xr:uid="{D1DFEDB1-4E01-4980-8405-21045E2A481F}"/>
    <cellStyle name="Comma 2 82" xfId="44168" hidden="1" xr:uid="{8315AB19-CCBC-4D69-93FB-720C10D87A3F}"/>
    <cellStyle name="Comma 2 82" xfId="44660" hidden="1" xr:uid="{710AD2C5-A24A-4073-B7A6-A6B513C0C47A}"/>
    <cellStyle name="Comma 2 82" xfId="45215" hidden="1" xr:uid="{ADA502A1-2119-4FBE-BFD4-ACE4E0A0F371}"/>
    <cellStyle name="Comma 2 82" xfId="45505" hidden="1" xr:uid="{0B4824F5-DB28-4D5B-9F4C-53B618DF083F}"/>
    <cellStyle name="Comma 2 82" xfId="45754" hidden="1" xr:uid="{8723793F-284B-4A9D-9F04-EC22EB0E9903}"/>
    <cellStyle name="Comma 2 82" xfId="45924" hidden="1" xr:uid="{E295724C-984D-4F10-AF56-A2B551718743}"/>
    <cellStyle name="Comma 2 82" xfId="46416" hidden="1" xr:uid="{F2A71422-D6A1-4355-B99E-97FED669FDA1}"/>
    <cellStyle name="Comma 2 82" xfId="46971" hidden="1" xr:uid="{83951EF0-D952-4AAE-BCB7-A4C78A0A7BC4}"/>
    <cellStyle name="Comma 2 82" xfId="47261" hidden="1" xr:uid="{E766F2C0-64D4-492B-8602-904C1362BDA1}"/>
    <cellStyle name="Comma 2 82" xfId="47510" hidden="1" xr:uid="{2293E8DB-BCB2-4A7C-B011-C44B7CB33F53}"/>
    <cellStyle name="Comma 2 82" xfId="47680" hidden="1" xr:uid="{1B3F28FD-A01A-41F5-98C3-BCE4C0931011}"/>
    <cellStyle name="Comma 2 82" xfId="48169" hidden="1" xr:uid="{8806D5C0-642D-464F-8DE8-349FCC00EDA2}"/>
    <cellStyle name="Comma 2 82" xfId="48724" hidden="1" xr:uid="{63DCFD84-A1B5-42BE-9702-9FFA2539F113}"/>
    <cellStyle name="Comma 2 82" xfId="49014" hidden="1" xr:uid="{E62911CB-F188-48C5-AA9B-7BDBFFD39309}"/>
    <cellStyle name="Comma 2 82" xfId="49263" hidden="1" xr:uid="{D35B3E75-6082-44EE-A891-95A8FFE870EE}"/>
    <cellStyle name="Comma 2 82" xfId="49432" hidden="1" xr:uid="{305F1089-879B-4B40-802C-1CC16E5E8045}"/>
    <cellStyle name="Comma 2 82" xfId="49919" hidden="1" xr:uid="{1C87F462-15F3-40B2-AA79-326A99CAE95B}"/>
    <cellStyle name="Comma 2 82" xfId="50474" hidden="1" xr:uid="{910C1563-4CD4-4C40-86D8-DB0A13F353A1}"/>
    <cellStyle name="Comma 2 82" xfId="50764" hidden="1" xr:uid="{98041203-55DF-4B5F-BC55-EC46D289A069}"/>
    <cellStyle name="Comma 2 82" xfId="51013" hidden="1" xr:uid="{9A3666BA-8DA4-4CD4-A5B8-79AA7ADBE70D}"/>
    <cellStyle name="Comma 2 82" xfId="51181" hidden="1" xr:uid="{9EDC854F-AE44-421B-86AB-E89D79D4261C}"/>
    <cellStyle name="Comma 2 82" xfId="51663" hidden="1" xr:uid="{18283094-FADB-440C-A9F3-D5412ED2E1E8}"/>
    <cellStyle name="Comma 2 82" xfId="52218" hidden="1" xr:uid="{C2316E0E-5BA2-4572-B622-529DAF6110D9}"/>
    <cellStyle name="Comma 2 82" xfId="52508" hidden="1" xr:uid="{34AC984E-4B80-492E-9213-25A57427B00A}"/>
    <cellStyle name="Comma 2 82" xfId="52757" hidden="1" xr:uid="{0B60AF52-AC1C-4598-BAEC-6DDA01E5DE8C}"/>
    <cellStyle name="Comma 2 82" xfId="52924" hidden="1" xr:uid="{1E0E02D6-183D-41AE-B7FF-1C979F17B99F}"/>
    <cellStyle name="Comma 2 82" xfId="53400" hidden="1" xr:uid="{610A4F32-83C2-4E7E-BBA6-73D35EF3F0AF}"/>
    <cellStyle name="Comma 2 82" xfId="53952" hidden="1" xr:uid="{5C3EDB1A-6BBA-46E8-85AA-6C1C486EB635}"/>
    <cellStyle name="Comma 2 82" xfId="54242" hidden="1" xr:uid="{578439D4-ACA0-48EC-87EF-94340A0A0EA6}"/>
    <cellStyle name="Comma 2 82" xfId="54491" hidden="1" xr:uid="{6E8AF5DF-FDF5-477D-8651-5D0B8F27AB40}"/>
    <cellStyle name="Comma 2 82" xfId="54656" hidden="1" xr:uid="{F52EE1F6-DDFC-4F7A-B800-07E6A008BE9D}"/>
    <cellStyle name="Comma 2 82" xfId="55128" hidden="1" xr:uid="{64B6DA43-D6DA-42AA-A8B6-B6388382C7D6}"/>
    <cellStyle name="Comma 2 82" xfId="55676" hidden="1" xr:uid="{2F202D53-680A-4C3E-B8B3-4FB754955436}"/>
    <cellStyle name="Comma 2 82" xfId="55966" hidden="1" xr:uid="{A0C0FD65-F496-4F58-BBBE-CE8E01D155B7}"/>
    <cellStyle name="Comma 2 82" xfId="56215" hidden="1" xr:uid="{D5C6B53F-6A51-4EDE-8F05-28D3C9C8109B}"/>
    <cellStyle name="Comma 2 82" xfId="56380" hidden="1" xr:uid="{BFEC402D-2E9B-4709-AD2D-C133403C9DF5}"/>
    <cellStyle name="Comma 2 82" xfId="56841" hidden="1" xr:uid="{CFB0D799-53E4-4C5A-9BCE-880B1B735C6E}"/>
    <cellStyle name="Comma 2 82" xfId="57383" hidden="1" xr:uid="{DDE31B7D-BA39-4823-91E1-9E5D17CF808C}"/>
    <cellStyle name="Comma 2 82" xfId="57673" hidden="1" xr:uid="{10EF2155-F542-4652-828D-923916E2B62F}"/>
    <cellStyle name="Comma 2 82" xfId="57922" hidden="1" xr:uid="{E9B8CD54-A419-4A55-B47B-3ADFC308E13B}"/>
    <cellStyle name="Comma 2 82" xfId="58538" hidden="1" xr:uid="{F2E8156E-5CAA-49FF-901B-B04A3133E52E}"/>
    <cellStyle name="Comma 2 82" xfId="59077" hidden="1" xr:uid="{FC0BFD76-38A8-4694-BA1A-65573EB34496}"/>
    <cellStyle name="Comma 2 82" xfId="59367" hidden="1" xr:uid="{C648CAFA-A69A-43A4-8CB5-55482E933E2E}"/>
    <cellStyle name="Comma 2 82" xfId="59616" hidden="1" xr:uid="{9CC75385-3398-4119-A3A9-74535CE5D499}"/>
    <cellStyle name="Comma 2 82" xfId="60211" hidden="1" xr:uid="{4AFB66F6-8C98-4CFE-AFAF-40DAA21C5683}"/>
    <cellStyle name="Comma 2 82" xfId="60738" hidden="1" xr:uid="{A5D7EBB1-C37B-4AAA-AAA9-76A0D92271AD}"/>
    <cellStyle name="Comma 2 82" xfId="61028" hidden="1" xr:uid="{0D772751-D111-4DEA-847A-5A6A444B19FB}"/>
    <cellStyle name="Comma 2 82" xfId="61277" hidden="1" xr:uid="{9DD86276-CCC3-4623-BDD1-2DDFB7A34A20}"/>
    <cellStyle name="Comma 2 82" xfId="61854" hidden="1" xr:uid="{7E122469-B2C6-4CF7-A829-DADB89595841}"/>
    <cellStyle name="Comma 2 82" xfId="62373" hidden="1" xr:uid="{47F2BB0C-34C5-4EFB-9560-D3CC7C4B2B7B}"/>
    <cellStyle name="Comma 2 82" xfId="62663" hidden="1" xr:uid="{A29746B8-6FC4-4379-9DBE-F405A2D78EFA}"/>
    <cellStyle name="Comma 2 82" xfId="62912" hidden="1" xr:uid="{E648A0B7-895D-47BF-B226-9673A8990F7B}"/>
    <cellStyle name="Comma 2 82" xfId="63424" hidden="1" xr:uid="{2E1F1BC0-AE8B-434E-B9D0-7A6E61051D2B}"/>
    <cellStyle name="Comma 2 82" xfId="63884" hidden="1" xr:uid="{C3E84113-54FF-4827-B978-F358430E6110}"/>
    <cellStyle name="Comma 2 83" xfId="706" hidden="1" xr:uid="{00000000-0005-0000-0000-0000C5020000}"/>
    <cellStyle name="Comma 2 83" xfId="1361" hidden="1" xr:uid="{00000000-0005-0000-0000-000054050000}"/>
    <cellStyle name="Comma 2 83" xfId="1911" hidden="1" xr:uid="{00000000-0005-0000-0000-00007A070000}"/>
    <cellStyle name="Comma 2 83" xfId="2200" hidden="1" xr:uid="{00000000-0005-0000-0000-00009B080000}"/>
    <cellStyle name="Comma 2 83" xfId="2448" hidden="1" xr:uid="{00000000-0005-0000-0000-000093090000}"/>
    <cellStyle name="Comma 2 83" xfId="4054" hidden="1" xr:uid="{00000000-0005-0000-0000-0000D90F0000}"/>
    <cellStyle name="Comma 2 83" xfId="4497" hidden="1" xr:uid="{00000000-0005-0000-0000-000094110000}"/>
    <cellStyle name="Comma 2 83" xfId="5158" hidden="1" xr:uid="{00000000-0005-0000-0000-000029140000}"/>
    <cellStyle name="Comma 2 83" xfId="5713" hidden="1" xr:uid="{00000000-0005-0000-0000-000054160000}"/>
    <cellStyle name="Comma 2 83" xfId="6002" hidden="1" xr:uid="{00000000-0005-0000-0000-000075170000}"/>
    <cellStyle name="Comma 2 83" xfId="6250" hidden="1" xr:uid="{00000000-0005-0000-0000-00006D180000}"/>
    <cellStyle name="Comma 2 83" xfId="6577" hidden="1" xr:uid="{00000000-0005-0000-0000-0000B4190000}"/>
    <cellStyle name="Comma 2 83" xfId="6688" hidden="1" xr:uid="{00000000-0005-0000-0000-0000231A0000}"/>
    <cellStyle name="Comma 2 83" xfId="6716" hidden="1" xr:uid="{00000000-0005-0000-0000-00003F1A0000}"/>
    <cellStyle name="Comma 2 83" xfId="6758" hidden="1" xr:uid="{00000000-0005-0000-0000-0000691A0000}"/>
    <cellStyle name="Comma 2 83" xfId="7034" hidden="1" xr:uid="{00000000-0005-0000-0000-00007D1B0000}"/>
    <cellStyle name="Comma 2 83" xfId="7377" hidden="1" xr:uid="{00000000-0005-0000-0000-0000D41C0000}"/>
    <cellStyle name="Comma 2 83" xfId="7932" hidden="1" xr:uid="{00000000-0005-0000-0000-0000FF1E0000}"/>
    <cellStyle name="Comma 2 83" xfId="8221" hidden="1" xr:uid="{00000000-0005-0000-0000-000020200000}"/>
    <cellStyle name="Comma 2 83" xfId="8469" hidden="1" xr:uid="{00000000-0005-0000-0000-000018210000}"/>
    <cellStyle name="Comma 2 83" xfId="8790" hidden="1" xr:uid="{00000000-0005-0000-0000-000059220000}"/>
    <cellStyle name="Comma 2 83" xfId="9133" hidden="1" xr:uid="{00000000-0005-0000-0000-0000B0230000}"/>
    <cellStyle name="Comma 2 83" xfId="9688" hidden="1" xr:uid="{00000000-0005-0000-0000-0000DB250000}"/>
    <cellStyle name="Comma 2 83" xfId="9977" hidden="1" xr:uid="{00000000-0005-0000-0000-0000FC260000}"/>
    <cellStyle name="Comma 2 83" xfId="10225" hidden="1" xr:uid="{00000000-0005-0000-0000-0000F4270000}"/>
    <cellStyle name="Comma 2 83" xfId="10546" hidden="1" xr:uid="{00000000-0005-0000-0000-000035290000}"/>
    <cellStyle name="Comma 2 83" xfId="10889" hidden="1" xr:uid="{00000000-0005-0000-0000-00008C2A0000}"/>
    <cellStyle name="Comma 2 83" xfId="11444" hidden="1" xr:uid="{00000000-0005-0000-0000-0000B72C0000}"/>
    <cellStyle name="Comma 2 83" xfId="11733" hidden="1" xr:uid="{00000000-0005-0000-0000-0000D82D0000}"/>
    <cellStyle name="Comma 2 83" xfId="11981" hidden="1" xr:uid="{00000000-0005-0000-0000-0000D02E0000}"/>
    <cellStyle name="Comma 2 83" xfId="12302" hidden="1" xr:uid="{00000000-0005-0000-0000-000011300000}"/>
    <cellStyle name="Comma 2 83" xfId="12645" hidden="1" xr:uid="{00000000-0005-0000-0000-000068310000}"/>
    <cellStyle name="Comma 2 83" xfId="13200" hidden="1" xr:uid="{00000000-0005-0000-0000-000093330000}"/>
    <cellStyle name="Comma 2 83" xfId="13489" hidden="1" xr:uid="{00000000-0005-0000-0000-0000B4340000}"/>
    <cellStyle name="Comma 2 83" xfId="13737" hidden="1" xr:uid="{00000000-0005-0000-0000-0000AC350000}"/>
    <cellStyle name="Comma 2 83" xfId="14058" hidden="1" xr:uid="{00000000-0005-0000-0000-0000ED360000}"/>
    <cellStyle name="Comma 2 83" xfId="14401" hidden="1" xr:uid="{00000000-0005-0000-0000-000044380000}"/>
    <cellStyle name="Comma 2 83" xfId="14956" hidden="1" xr:uid="{00000000-0005-0000-0000-00006F3A0000}"/>
    <cellStyle name="Comma 2 83" xfId="15245" hidden="1" xr:uid="{00000000-0005-0000-0000-0000903B0000}"/>
    <cellStyle name="Comma 2 83" xfId="15493" hidden="1" xr:uid="{00000000-0005-0000-0000-0000883C0000}"/>
    <cellStyle name="Comma 2 83" xfId="15811" hidden="1" xr:uid="{00000000-0005-0000-0000-0000C63D0000}"/>
    <cellStyle name="Comma 2 83" xfId="16154" hidden="1" xr:uid="{00000000-0005-0000-0000-00001D3F0000}"/>
    <cellStyle name="Comma 2 83" xfId="16709" hidden="1" xr:uid="{00000000-0005-0000-0000-000048410000}"/>
    <cellStyle name="Comma 2 83" xfId="16998" hidden="1" xr:uid="{00000000-0005-0000-0000-000069420000}"/>
    <cellStyle name="Comma 2 83" xfId="17246" hidden="1" xr:uid="{00000000-0005-0000-0000-000061430000}"/>
    <cellStyle name="Comma 2 83" xfId="17561" hidden="1" xr:uid="{00000000-0005-0000-0000-00009C440000}"/>
    <cellStyle name="Comma 2 83" xfId="17904" hidden="1" xr:uid="{00000000-0005-0000-0000-0000F3450000}"/>
    <cellStyle name="Comma 2 83" xfId="18459" hidden="1" xr:uid="{00000000-0005-0000-0000-00001E480000}"/>
    <cellStyle name="Comma 2 83" xfId="18748" hidden="1" xr:uid="{00000000-0005-0000-0000-00003F490000}"/>
    <cellStyle name="Comma 2 83" xfId="18996" hidden="1" xr:uid="{00000000-0005-0000-0000-0000374A0000}"/>
    <cellStyle name="Comma 2 83" xfId="19307" hidden="1" xr:uid="{00000000-0005-0000-0000-00006E4B0000}"/>
    <cellStyle name="Comma 2 83" xfId="19648" hidden="1" xr:uid="{00000000-0005-0000-0000-0000C34C0000}"/>
    <cellStyle name="Comma 2 83" xfId="20203" hidden="1" xr:uid="{00000000-0005-0000-0000-0000EE4E0000}"/>
    <cellStyle name="Comma 2 83" xfId="20492" hidden="1" xr:uid="{00000000-0005-0000-0000-00000F500000}"/>
    <cellStyle name="Comma 2 83" xfId="20740" hidden="1" xr:uid="{00000000-0005-0000-0000-000007510000}"/>
    <cellStyle name="Comma 2 83" xfId="21045" hidden="1" xr:uid="{00000000-0005-0000-0000-000038520000}"/>
    <cellStyle name="Comma 2 83" xfId="21385" hidden="1" xr:uid="{00000000-0005-0000-0000-00008C530000}"/>
    <cellStyle name="Comma 2 83" xfId="21937" hidden="1" xr:uid="{00000000-0005-0000-0000-0000B4550000}"/>
    <cellStyle name="Comma 2 83" xfId="22226" hidden="1" xr:uid="{00000000-0005-0000-0000-0000D5560000}"/>
    <cellStyle name="Comma 2 83" xfId="22474" hidden="1" xr:uid="{00000000-0005-0000-0000-0000CD570000}"/>
    <cellStyle name="Comma 2 83" xfId="22773" hidden="1" xr:uid="{00000000-0005-0000-0000-0000F8580000}"/>
    <cellStyle name="Comma 2 83" xfId="23113" hidden="1" xr:uid="{00000000-0005-0000-0000-00004C5A0000}"/>
    <cellStyle name="Comma 2 83" xfId="23661" hidden="1" xr:uid="{00000000-0005-0000-0000-0000705C0000}"/>
    <cellStyle name="Comma 2 83" xfId="23950" hidden="1" xr:uid="{00000000-0005-0000-0000-0000915D0000}"/>
    <cellStyle name="Comma 2 83" xfId="24198" hidden="1" xr:uid="{00000000-0005-0000-0000-0000895E0000}"/>
    <cellStyle name="Comma 2 83" xfId="24826" hidden="1" xr:uid="{00000000-0005-0000-0000-0000FD600000}"/>
    <cellStyle name="Comma 2 83" xfId="25368" hidden="1" xr:uid="{00000000-0005-0000-0000-00001B630000}"/>
    <cellStyle name="Comma 2 83" xfId="25657" hidden="1" xr:uid="{00000000-0005-0000-0000-00003C640000}"/>
    <cellStyle name="Comma 2 83" xfId="25905" hidden="1" xr:uid="{00000000-0005-0000-0000-000034650000}"/>
    <cellStyle name="Comma 2 83" xfId="26523" hidden="1" xr:uid="{00000000-0005-0000-0000-00009E670000}"/>
    <cellStyle name="Comma 2 83" xfId="27062" hidden="1" xr:uid="{00000000-0005-0000-0000-0000B9690000}"/>
    <cellStyle name="Comma 2 83" xfId="27351" hidden="1" xr:uid="{00000000-0005-0000-0000-0000DA6A0000}"/>
    <cellStyle name="Comma 2 83" xfId="27599" hidden="1" xr:uid="{00000000-0005-0000-0000-0000D26B0000}"/>
    <cellStyle name="Comma 2 83" xfId="28196" hidden="1" xr:uid="{00000000-0005-0000-0000-0000276E0000}"/>
    <cellStyle name="Comma 2 83" xfId="28723" hidden="1" xr:uid="{00000000-0005-0000-0000-000036700000}"/>
    <cellStyle name="Comma 2 83" xfId="29012" hidden="1" xr:uid="{00000000-0005-0000-0000-000057710000}"/>
    <cellStyle name="Comma 2 83" xfId="29260" hidden="1" xr:uid="{00000000-0005-0000-0000-00004F720000}"/>
    <cellStyle name="Comma 2 83" xfId="29839" hidden="1" xr:uid="{00000000-0005-0000-0000-000092740000}"/>
    <cellStyle name="Comma 2 83" xfId="30358" hidden="1" xr:uid="{00000000-0005-0000-0000-000099760000}"/>
    <cellStyle name="Comma 2 83" xfId="30647" hidden="1" xr:uid="{00000000-0005-0000-0000-0000BA770000}"/>
    <cellStyle name="Comma 2 83" xfId="30895" hidden="1" xr:uid="{00000000-0005-0000-0000-0000B2780000}"/>
    <cellStyle name="Comma 2 83" xfId="31408" hidden="1" xr:uid="{00000000-0005-0000-0000-0000B37A0000}"/>
    <cellStyle name="Comma 2 83" xfId="31869" hidden="1" xr:uid="{00000000-0005-0000-0000-0000807C0000}"/>
    <cellStyle name="Comma 2 83" xfId="32759" hidden="1" xr:uid="{52B6A8F5-68C0-4CD2-9AEA-C0E01C778B19}"/>
    <cellStyle name="Comma 2 83" xfId="33394" hidden="1" xr:uid="{438EC6C5-EDA5-4744-8912-90D425873FE3}"/>
    <cellStyle name="Comma 2 83" xfId="33941" hidden="1" xr:uid="{5B8DA1F7-A989-4F94-AED3-0677D792076B}"/>
    <cellStyle name="Comma 2 83" xfId="34230" hidden="1" xr:uid="{9E1DCFB5-5216-49EB-AB19-779FA399FC08}"/>
    <cellStyle name="Comma 2 83" xfId="34478" hidden="1" xr:uid="{881032E8-46C5-4F3D-BE5A-75DA3F1BABF3}"/>
    <cellStyle name="Comma 2 83" xfId="36073" hidden="1" xr:uid="{128E4A8F-76ED-4F0E-816C-88E6BA6297E2}"/>
    <cellStyle name="Comma 2 83" xfId="36516" hidden="1" xr:uid="{F1E41928-9E5D-4808-A3D4-2EDB97106A72}"/>
    <cellStyle name="Comma 2 83" xfId="37177" hidden="1" xr:uid="{B3640E0D-AFB3-4A7C-B552-14FA73D887D3}"/>
    <cellStyle name="Comma 2 83" xfId="37732" hidden="1" xr:uid="{E7DAD228-58A9-4B69-9023-BBFA2C34E82D}"/>
    <cellStyle name="Comma 2 83" xfId="38021" hidden="1" xr:uid="{3CB598BF-3463-4496-BBB5-27CE9E79205F}"/>
    <cellStyle name="Comma 2 83" xfId="38269" hidden="1" xr:uid="{877BE5D4-5E33-4E11-BB9A-6F0910C3D3A1}"/>
    <cellStyle name="Comma 2 83" xfId="38596" hidden="1" xr:uid="{9FAF4A01-24E6-4697-8435-459F3BC21A6C}"/>
    <cellStyle name="Comma 2 83" xfId="38707" hidden="1" xr:uid="{D22F5E31-C406-4B46-A5E4-6B53CE35C861}"/>
    <cellStyle name="Comma 2 83" xfId="38735" hidden="1" xr:uid="{87E3B1F2-1B5D-407E-AE04-898936DCA750}"/>
    <cellStyle name="Comma 2 83" xfId="38777" hidden="1" xr:uid="{54574DB0-8C2A-4F0E-BA78-7E5FD807AE1C}"/>
    <cellStyle name="Comma 2 83" xfId="39053" hidden="1" xr:uid="{C2D34BE2-B02B-47E8-8158-6A9B9E9967C6}"/>
    <cellStyle name="Comma 2 83" xfId="39396" hidden="1" xr:uid="{003FF754-DBF7-4F97-8377-C02F02B2DEA8}"/>
    <cellStyle name="Comma 2 83" xfId="39951" hidden="1" xr:uid="{BF29E5D6-F9A9-43C6-9399-2F0FCC98571B}"/>
    <cellStyle name="Comma 2 83" xfId="40240" hidden="1" xr:uid="{B42D3C55-8576-44F5-B424-9A5667D9E397}"/>
    <cellStyle name="Comma 2 83" xfId="40488" hidden="1" xr:uid="{956E5428-D388-499E-9AD7-FD7BA14FF710}"/>
    <cellStyle name="Comma 2 83" xfId="40809" hidden="1" xr:uid="{673DAE81-E896-482D-B948-451386322BE3}"/>
    <cellStyle name="Comma 2 83" xfId="41152" hidden="1" xr:uid="{956BE5E0-61EC-4233-9816-61CF7FC84BED}"/>
    <cellStyle name="Comma 2 83" xfId="41707" hidden="1" xr:uid="{D18B8DE1-8494-4E29-8E06-648E1BA1F682}"/>
    <cellStyle name="Comma 2 83" xfId="41996" hidden="1" xr:uid="{DDE19872-92E5-4840-A2FB-716E0D577BF8}"/>
    <cellStyle name="Comma 2 83" xfId="42244" hidden="1" xr:uid="{2F8AC6A2-E874-4407-9ACD-4ECFDF68AFB3}"/>
    <cellStyle name="Comma 2 83" xfId="42565" hidden="1" xr:uid="{33528A12-5077-4EC4-8D41-815BAEC67A70}"/>
    <cellStyle name="Comma 2 83" xfId="42908" hidden="1" xr:uid="{0ED60670-75FD-4FAC-B87F-831BDA620233}"/>
    <cellStyle name="Comma 2 83" xfId="43463" hidden="1" xr:uid="{F886C9D5-0456-4DFC-9C83-C0CB7C685C60}"/>
    <cellStyle name="Comma 2 83" xfId="43752" hidden="1" xr:uid="{615CBD19-93C2-485F-9A4B-0F33A2749814}"/>
    <cellStyle name="Comma 2 83" xfId="44000" hidden="1" xr:uid="{AE40E5DB-756C-436B-B512-552FE7DA6480}"/>
    <cellStyle name="Comma 2 83" xfId="44321" hidden="1" xr:uid="{701C669D-8B98-45C5-A69D-D5876D2007FB}"/>
    <cellStyle name="Comma 2 83" xfId="44664" hidden="1" xr:uid="{12BAD638-B03F-483F-B32E-8AFB1B4EADB7}"/>
    <cellStyle name="Comma 2 83" xfId="45219" hidden="1" xr:uid="{CDB041E8-1AC0-4B20-92EC-96AEB31B5ABB}"/>
    <cellStyle name="Comma 2 83" xfId="45508" hidden="1" xr:uid="{B65C6EB6-6E19-4516-9427-7EE5404E411F}"/>
    <cellStyle name="Comma 2 83" xfId="45756" hidden="1" xr:uid="{4ADF31CD-D4E0-41A5-A176-50494FA371D8}"/>
    <cellStyle name="Comma 2 83" xfId="46077" hidden="1" xr:uid="{5C17D8FB-0BE7-46C6-B8E2-9C101C7F55D4}"/>
    <cellStyle name="Comma 2 83" xfId="46420" hidden="1" xr:uid="{7DB03B92-E524-45DF-9B56-1FCEAB57D2AA}"/>
    <cellStyle name="Comma 2 83" xfId="46975" hidden="1" xr:uid="{54211742-95A6-4F16-B28E-CB41D8878C89}"/>
    <cellStyle name="Comma 2 83" xfId="47264" hidden="1" xr:uid="{665F8ACA-DF63-4AB7-849B-D525C9C7CA17}"/>
    <cellStyle name="Comma 2 83" xfId="47512" hidden="1" xr:uid="{E3F9FB12-4B7D-4CD3-908A-75D17849BD5A}"/>
    <cellStyle name="Comma 2 83" xfId="47830" hidden="1" xr:uid="{6DF5E8B1-F102-47F8-9BB0-6114D66E5FF7}"/>
    <cellStyle name="Comma 2 83" xfId="48173" hidden="1" xr:uid="{91BF9662-1252-4ABC-84CF-F86CAA43EA36}"/>
    <cellStyle name="Comma 2 83" xfId="48728" hidden="1" xr:uid="{126BAF4C-1CEE-4C2D-929D-9E89E9E8574C}"/>
    <cellStyle name="Comma 2 83" xfId="49017" hidden="1" xr:uid="{8F2AAD12-162C-47CF-8BFD-F4464118A7C6}"/>
    <cellStyle name="Comma 2 83" xfId="49265" hidden="1" xr:uid="{BD553992-3560-4ABA-B0ED-DBEF34FBDB7B}"/>
    <cellStyle name="Comma 2 83" xfId="49580" hidden="1" xr:uid="{3B60302C-3E51-4620-9CAB-159209B17560}"/>
    <cellStyle name="Comma 2 83" xfId="49923" hidden="1" xr:uid="{CFF024E0-3F62-4390-9C84-885DCB5A9EC4}"/>
    <cellStyle name="Comma 2 83" xfId="50478" hidden="1" xr:uid="{1990586D-D3DC-4B2C-AEB1-6446B8C19BAA}"/>
    <cellStyle name="Comma 2 83" xfId="50767" hidden="1" xr:uid="{6F779004-8040-4944-9C35-FCEF27F58034}"/>
    <cellStyle name="Comma 2 83" xfId="51015" hidden="1" xr:uid="{2A06297B-A80F-4EC5-90D0-A18646A08E07}"/>
    <cellStyle name="Comma 2 83" xfId="51326" hidden="1" xr:uid="{0905CC9A-EC1F-4D92-A073-EE21335A318B}"/>
    <cellStyle name="Comma 2 83" xfId="51667" hidden="1" xr:uid="{2A31E121-101C-4967-93F3-617C4321DBFA}"/>
    <cellStyle name="Comma 2 83" xfId="52222" hidden="1" xr:uid="{3962C884-ADAC-4F35-9521-A89B34A83431}"/>
    <cellStyle name="Comma 2 83" xfId="52511" hidden="1" xr:uid="{D7709985-C7A7-4A9D-9ACB-B48E2CAB3ED7}"/>
    <cellStyle name="Comma 2 83" xfId="52759" hidden="1" xr:uid="{838BED35-B580-46DB-8A4E-3BDA1B827636}"/>
    <cellStyle name="Comma 2 83" xfId="53064" hidden="1" xr:uid="{5CD89783-36B1-485B-8E63-CC4ADD1C4F41}"/>
    <cellStyle name="Comma 2 83" xfId="53404" hidden="1" xr:uid="{3188F8CB-E6BE-4285-BA6B-C78EC1AF5159}"/>
    <cellStyle name="Comma 2 83" xfId="53956" hidden="1" xr:uid="{6C3F3CBD-80C1-4D21-B984-1F05F7AEB196}"/>
    <cellStyle name="Comma 2 83" xfId="54245" hidden="1" xr:uid="{3A0BCBBE-E555-4E3D-9988-7863E89C34E2}"/>
    <cellStyle name="Comma 2 83" xfId="54493" hidden="1" xr:uid="{F999F69B-4A9D-4C90-B13D-EEDC495D6F11}"/>
    <cellStyle name="Comma 2 83" xfId="54792" hidden="1" xr:uid="{D69E23FE-4410-4FAC-A546-5469CBFF9E1E}"/>
    <cellStyle name="Comma 2 83" xfId="55132" hidden="1" xr:uid="{3452094F-5694-49B9-A7AF-0894A06700CA}"/>
    <cellStyle name="Comma 2 83" xfId="55680" hidden="1" xr:uid="{B063BEAC-6BDC-4A9F-BB6C-5EFF89DA7D71}"/>
    <cellStyle name="Comma 2 83" xfId="55969" hidden="1" xr:uid="{3F5BDFC1-45A7-4CDA-BB43-36FE02C951E9}"/>
    <cellStyle name="Comma 2 83" xfId="56217" hidden="1" xr:uid="{FAE4C5CC-DE1A-491A-BC09-0576853D417C}"/>
    <cellStyle name="Comma 2 83" xfId="56845" hidden="1" xr:uid="{319EB5F6-7F94-4507-9CE8-05BB984B1ADF}"/>
    <cellStyle name="Comma 2 83" xfId="57387" hidden="1" xr:uid="{288D07D6-33AE-4490-BA9D-05D3135B711D}"/>
    <cellStyle name="Comma 2 83" xfId="57676" hidden="1" xr:uid="{6ECCB713-4E68-48AC-8145-4BC946471F0C}"/>
    <cellStyle name="Comma 2 83" xfId="57924" hidden="1" xr:uid="{A7FCC6F0-963C-49F7-B913-A4B2C0081F87}"/>
    <cellStyle name="Comma 2 83" xfId="58542" hidden="1" xr:uid="{273CED00-A910-48D1-ABE0-31E27E62ADCB}"/>
    <cellStyle name="Comma 2 83" xfId="59081" hidden="1" xr:uid="{2832D60A-7AB1-41DD-8165-D3048C8B75E9}"/>
    <cellStyle name="Comma 2 83" xfId="59370" hidden="1" xr:uid="{9C421D35-E263-476E-A7D9-179EA4267209}"/>
    <cellStyle name="Comma 2 83" xfId="59618" hidden="1" xr:uid="{66EED970-11E7-4FDD-A578-D91E3DC7646F}"/>
    <cellStyle name="Comma 2 83" xfId="60215" hidden="1" xr:uid="{71E7B99B-5BCA-457E-808D-0AB7092A187E}"/>
    <cellStyle name="Comma 2 83" xfId="60742" hidden="1" xr:uid="{6A28C9BB-EA32-4E0C-AD67-6D1399E36CA4}"/>
    <cellStyle name="Comma 2 83" xfId="61031" hidden="1" xr:uid="{CB60B1BF-8700-4403-8629-A1BE3DD7233B}"/>
    <cellStyle name="Comma 2 83" xfId="61279" hidden="1" xr:uid="{29382197-6382-4108-9871-4D39DAF336FA}"/>
    <cellStyle name="Comma 2 83" xfId="61858" hidden="1" xr:uid="{E2BC259C-DCA0-4BE4-88A6-B8DBF8A8DAA0}"/>
    <cellStyle name="Comma 2 83" xfId="62377" hidden="1" xr:uid="{39D45B01-79E7-4D2D-BC2F-FBA6138E5B0A}"/>
    <cellStyle name="Comma 2 83" xfId="62666" hidden="1" xr:uid="{4E7967DF-D75E-409D-8FA3-2F0BE10C2F59}"/>
    <cellStyle name="Comma 2 83" xfId="62914" hidden="1" xr:uid="{38877EE5-9C74-4025-9A90-B63B723E9573}"/>
    <cellStyle name="Comma 2 83" xfId="63427" hidden="1" xr:uid="{B1039AB4-BC4B-4C57-B909-5B8D57B56F9C}"/>
    <cellStyle name="Comma 2 83" xfId="63888" hidden="1" xr:uid="{5F212170-EF30-465D-83EB-ABF1CD025D1D}"/>
    <cellStyle name="Comma 2 84" xfId="711" hidden="1" xr:uid="{00000000-0005-0000-0000-0000CA020000}"/>
    <cellStyle name="Comma 2 84" xfId="1366" hidden="1" xr:uid="{00000000-0005-0000-0000-000059050000}"/>
    <cellStyle name="Comma 2 84" xfId="1916" hidden="1" xr:uid="{00000000-0005-0000-0000-00007F070000}"/>
    <cellStyle name="Comma 2 84" xfId="2205" hidden="1" xr:uid="{00000000-0005-0000-0000-0000A0080000}"/>
    <cellStyle name="Comma 2 84" xfId="2451" hidden="1" xr:uid="{00000000-0005-0000-0000-000096090000}"/>
    <cellStyle name="Comma 2 84" xfId="4064" hidden="1" xr:uid="{00000000-0005-0000-0000-0000E30F0000}"/>
    <cellStyle name="Comma 2 84" xfId="4065" hidden="1" xr:uid="{00000000-0005-0000-0000-0000E40F0000}"/>
    <cellStyle name="Comma 2 84" xfId="4162" hidden="1" xr:uid="{00000000-0005-0000-0000-000045100000}"/>
    <cellStyle name="Comma 2 84" xfId="4502" hidden="1" xr:uid="{00000000-0005-0000-0000-000099110000}"/>
    <cellStyle name="Comma 2 84" xfId="5163" hidden="1" xr:uid="{00000000-0005-0000-0000-00002E140000}"/>
    <cellStyle name="Comma 2 84" xfId="5718" hidden="1" xr:uid="{00000000-0005-0000-0000-000059160000}"/>
    <cellStyle name="Comma 2 84" xfId="6007" hidden="1" xr:uid="{00000000-0005-0000-0000-00007A170000}"/>
    <cellStyle name="Comma 2 84" xfId="6253" hidden="1" xr:uid="{00000000-0005-0000-0000-000070180000}"/>
    <cellStyle name="Comma 2 84" xfId="6660" hidden="1" xr:uid="{00000000-0005-0000-0000-0000071A0000}"/>
    <cellStyle name="Comma 2 84" xfId="6677" hidden="1" xr:uid="{00000000-0005-0000-0000-0000181A0000}"/>
    <cellStyle name="Comma 2 84" xfId="6721" hidden="1" xr:uid="{00000000-0005-0000-0000-0000441A0000}"/>
    <cellStyle name="Comma 2 84" xfId="6727" hidden="1" xr:uid="{00000000-0005-0000-0000-00004A1A0000}"/>
    <cellStyle name="Comma 2 84" xfId="6834" hidden="1" xr:uid="{00000000-0005-0000-0000-0000B51A0000}"/>
    <cellStyle name="Comma 2 84" xfId="6959" hidden="1" xr:uid="{00000000-0005-0000-0000-0000321B0000}"/>
    <cellStyle name="Comma 2 84" xfId="7382" hidden="1" xr:uid="{00000000-0005-0000-0000-0000D91C0000}"/>
    <cellStyle name="Comma 2 84" xfId="7937" hidden="1" xr:uid="{00000000-0005-0000-0000-0000041F0000}"/>
    <cellStyle name="Comma 2 84" xfId="8226" hidden="1" xr:uid="{00000000-0005-0000-0000-000025200000}"/>
    <cellStyle name="Comma 2 84" xfId="8472" hidden="1" xr:uid="{00000000-0005-0000-0000-00001B210000}"/>
    <cellStyle name="Comma 2 84" xfId="8715" hidden="1" xr:uid="{00000000-0005-0000-0000-00000E220000}"/>
    <cellStyle name="Comma 2 84" xfId="9138" hidden="1" xr:uid="{00000000-0005-0000-0000-0000B5230000}"/>
    <cellStyle name="Comma 2 84" xfId="9693" hidden="1" xr:uid="{00000000-0005-0000-0000-0000E0250000}"/>
    <cellStyle name="Comma 2 84" xfId="9982" hidden="1" xr:uid="{00000000-0005-0000-0000-000001270000}"/>
    <cellStyle name="Comma 2 84" xfId="10228" hidden="1" xr:uid="{00000000-0005-0000-0000-0000F7270000}"/>
    <cellStyle name="Comma 2 84" xfId="10471" hidden="1" xr:uid="{00000000-0005-0000-0000-0000EA280000}"/>
    <cellStyle name="Comma 2 84" xfId="10894" hidden="1" xr:uid="{00000000-0005-0000-0000-0000912A0000}"/>
    <cellStyle name="Comma 2 84" xfId="11449" hidden="1" xr:uid="{00000000-0005-0000-0000-0000BC2C0000}"/>
    <cellStyle name="Comma 2 84" xfId="11738" hidden="1" xr:uid="{00000000-0005-0000-0000-0000DD2D0000}"/>
    <cellStyle name="Comma 2 84" xfId="11984" hidden="1" xr:uid="{00000000-0005-0000-0000-0000D32E0000}"/>
    <cellStyle name="Comma 2 84" xfId="12227" hidden="1" xr:uid="{00000000-0005-0000-0000-0000C62F0000}"/>
    <cellStyle name="Comma 2 84" xfId="12650" hidden="1" xr:uid="{00000000-0005-0000-0000-00006D310000}"/>
    <cellStyle name="Comma 2 84" xfId="13205" hidden="1" xr:uid="{00000000-0005-0000-0000-000098330000}"/>
    <cellStyle name="Comma 2 84" xfId="13494" hidden="1" xr:uid="{00000000-0005-0000-0000-0000B9340000}"/>
    <cellStyle name="Comma 2 84" xfId="13740" hidden="1" xr:uid="{00000000-0005-0000-0000-0000AF350000}"/>
    <cellStyle name="Comma 2 84" xfId="13983" hidden="1" xr:uid="{00000000-0005-0000-0000-0000A2360000}"/>
    <cellStyle name="Comma 2 84" xfId="14406" hidden="1" xr:uid="{00000000-0005-0000-0000-000049380000}"/>
    <cellStyle name="Comma 2 84" xfId="14961" hidden="1" xr:uid="{00000000-0005-0000-0000-0000743A0000}"/>
    <cellStyle name="Comma 2 84" xfId="15250" hidden="1" xr:uid="{00000000-0005-0000-0000-0000953B0000}"/>
    <cellStyle name="Comma 2 84" xfId="15496" hidden="1" xr:uid="{00000000-0005-0000-0000-00008B3C0000}"/>
    <cellStyle name="Comma 2 84" xfId="15739" hidden="1" xr:uid="{00000000-0005-0000-0000-00007E3D0000}"/>
    <cellStyle name="Comma 2 84" xfId="16159" hidden="1" xr:uid="{00000000-0005-0000-0000-0000223F0000}"/>
    <cellStyle name="Comma 2 84" xfId="16714" hidden="1" xr:uid="{00000000-0005-0000-0000-00004D410000}"/>
    <cellStyle name="Comma 2 84" xfId="17003" hidden="1" xr:uid="{00000000-0005-0000-0000-00006E420000}"/>
    <cellStyle name="Comma 2 84" xfId="17249" hidden="1" xr:uid="{00000000-0005-0000-0000-000064430000}"/>
    <cellStyle name="Comma 2 84" xfId="17491" hidden="1" xr:uid="{00000000-0005-0000-0000-000056440000}"/>
    <cellStyle name="Comma 2 84" xfId="17909" hidden="1" xr:uid="{00000000-0005-0000-0000-0000F8450000}"/>
    <cellStyle name="Comma 2 84" xfId="18464" hidden="1" xr:uid="{00000000-0005-0000-0000-000023480000}"/>
    <cellStyle name="Comma 2 84" xfId="18753" hidden="1" xr:uid="{00000000-0005-0000-0000-000044490000}"/>
    <cellStyle name="Comma 2 84" xfId="18999" hidden="1" xr:uid="{00000000-0005-0000-0000-00003A4A0000}"/>
    <cellStyle name="Comma 2 84" xfId="19653" hidden="1" xr:uid="{00000000-0005-0000-0000-0000C84C0000}"/>
    <cellStyle name="Comma 2 84" xfId="20208" hidden="1" xr:uid="{00000000-0005-0000-0000-0000F34E0000}"/>
    <cellStyle name="Comma 2 84" xfId="20497" hidden="1" xr:uid="{00000000-0005-0000-0000-000014500000}"/>
    <cellStyle name="Comma 2 84" xfId="20743" hidden="1" xr:uid="{00000000-0005-0000-0000-00000A510000}"/>
    <cellStyle name="Comma 2 84" xfId="21389" hidden="1" xr:uid="{00000000-0005-0000-0000-000090530000}"/>
    <cellStyle name="Comma 2 84" xfId="21942" hidden="1" xr:uid="{00000000-0005-0000-0000-0000B9550000}"/>
    <cellStyle name="Comma 2 84" xfId="22231" hidden="1" xr:uid="{00000000-0005-0000-0000-0000DA560000}"/>
    <cellStyle name="Comma 2 84" xfId="22477" hidden="1" xr:uid="{00000000-0005-0000-0000-0000D0570000}"/>
    <cellStyle name="Comma 2 84" xfId="23117" hidden="1" xr:uid="{00000000-0005-0000-0000-0000505A0000}"/>
    <cellStyle name="Comma 2 84" xfId="23666" hidden="1" xr:uid="{00000000-0005-0000-0000-0000755C0000}"/>
    <cellStyle name="Comma 2 84" xfId="23955" hidden="1" xr:uid="{00000000-0005-0000-0000-0000965D0000}"/>
    <cellStyle name="Comma 2 84" xfId="24201" hidden="1" xr:uid="{00000000-0005-0000-0000-00008C5E0000}"/>
    <cellStyle name="Comma 2 84" xfId="24830" hidden="1" xr:uid="{00000000-0005-0000-0000-000001610000}"/>
    <cellStyle name="Comma 2 84" xfId="25373" hidden="1" xr:uid="{00000000-0005-0000-0000-000020630000}"/>
    <cellStyle name="Comma 2 84" xfId="25662" hidden="1" xr:uid="{00000000-0005-0000-0000-000041640000}"/>
    <cellStyle name="Comma 2 84" xfId="25908" hidden="1" xr:uid="{00000000-0005-0000-0000-000037650000}"/>
    <cellStyle name="Comma 2 84" xfId="26527" hidden="1" xr:uid="{00000000-0005-0000-0000-0000A2670000}"/>
    <cellStyle name="Comma 2 84" xfId="27067" hidden="1" xr:uid="{00000000-0005-0000-0000-0000BE690000}"/>
    <cellStyle name="Comma 2 84" xfId="27356" hidden="1" xr:uid="{00000000-0005-0000-0000-0000DF6A0000}"/>
    <cellStyle name="Comma 2 84" xfId="27602" hidden="1" xr:uid="{00000000-0005-0000-0000-0000D56B0000}"/>
    <cellStyle name="Comma 2 84" xfId="28200" hidden="1" xr:uid="{00000000-0005-0000-0000-00002B6E0000}"/>
    <cellStyle name="Comma 2 84" xfId="28728" hidden="1" xr:uid="{00000000-0005-0000-0000-00003B700000}"/>
    <cellStyle name="Comma 2 84" xfId="29017" hidden="1" xr:uid="{00000000-0005-0000-0000-00005C710000}"/>
    <cellStyle name="Comma 2 84" xfId="29263" hidden="1" xr:uid="{00000000-0005-0000-0000-000052720000}"/>
    <cellStyle name="Comma 2 84" xfId="29842" hidden="1" xr:uid="{00000000-0005-0000-0000-000095740000}"/>
    <cellStyle name="Comma 2 84" xfId="30363" hidden="1" xr:uid="{00000000-0005-0000-0000-00009E760000}"/>
    <cellStyle name="Comma 2 84" xfId="30652" hidden="1" xr:uid="{00000000-0005-0000-0000-0000BF770000}"/>
    <cellStyle name="Comma 2 84" xfId="30898" hidden="1" xr:uid="{00000000-0005-0000-0000-0000B5780000}"/>
    <cellStyle name="Comma 2 84" xfId="31411" hidden="1" xr:uid="{00000000-0005-0000-0000-0000B67A0000}"/>
    <cellStyle name="Comma 2 84" xfId="31874" hidden="1" xr:uid="{00000000-0005-0000-0000-0000857C0000}"/>
    <cellStyle name="Comma 2 84" xfId="32764" hidden="1" xr:uid="{10EC6119-37C3-43FD-8286-7A2DAB912D67}"/>
    <cellStyle name="Comma 2 84" xfId="33399" hidden="1" xr:uid="{BCC3B250-276A-4696-9514-5BAF9B6EFF73}"/>
    <cellStyle name="Comma 2 84" xfId="33946" hidden="1" xr:uid="{1AC73B26-7C8D-445A-9194-49E4DA9395C1}"/>
    <cellStyle name="Comma 2 84" xfId="34235" hidden="1" xr:uid="{52922BF4-4422-4F05-9F29-60B44D84AFBE}"/>
    <cellStyle name="Comma 2 84" xfId="34481" hidden="1" xr:uid="{62D44698-F80C-4C5C-A80A-7FDDC7AA48B6}"/>
    <cellStyle name="Comma 2 84" xfId="36083" hidden="1" xr:uid="{239DB6D5-DC2B-4C11-8127-5E3CF550607A}"/>
    <cellStyle name="Comma 2 84" xfId="36084" hidden="1" xr:uid="{B7F514E8-2CC2-497E-91D7-62344B905B0A}"/>
    <cellStyle name="Comma 2 84" xfId="36181" hidden="1" xr:uid="{F73EC555-336B-47F3-97C0-74D0AC8B0D21}"/>
    <cellStyle name="Comma 2 84" xfId="36521" hidden="1" xr:uid="{3ED40D57-F7A2-417A-8856-1E1FC49D56B9}"/>
    <cellStyle name="Comma 2 84" xfId="37182" hidden="1" xr:uid="{F42991DF-C141-4D19-A7D9-3FF95C6CE6BF}"/>
    <cellStyle name="Comma 2 84" xfId="37737" hidden="1" xr:uid="{AC04E347-5DA4-4BDB-8D42-163EB7193AF8}"/>
    <cellStyle name="Comma 2 84" xfId="38026" hidden="1" xr:uid="{A634E044-8C7C-4849-BA0F-0E91E68F3C4F}"/>
    <cellStyle name="Comma 2 84" xfId="38272" hidden="1" xr:uid="{257EEF1F-F64A-427B-8CD5-6C0DB80B23B1}"/>
    <cellStyle name="Comma 2 84" xfId="38679" hidden="1" xr:uid="{3E99771F-830C-4760-BA43-077F0176BD06}"/>
    <cellStyle name="Comma 2 84" xfId="38696" hidden="1" xr:uid="{1AE31685-FFF0-44A2-99C4-233EED224533}"/>
    <cellStyle name="Comma 2 84" xfId="38740" hidden="1" xr:uid="{0D3AD9F4-CA84-4989-846F-F14D17F90CFB}"/>
    <cellStyle name="Comma 2 84" xfId="38746" hidden="1" xr:uid="{5F40F1BA-DF4A-4872-ADC5-094C2DD03E95}"/>
    <cellStyle name="Comma 2 84" xfId="38853" hidden="1" xr:uid="{E95454DA-24B6-430E-8079-49521DC56111}"/>
    <cellStyle name="Comma 2 84" xfId="38978" hidden="1" xr:uid="{09B68CDE-5DD8-4830-905A-E99C3A7F2AA0}"/>
    <cellStyle name="Comma 2 84" xfId="39401" hidden="1" xr:uid="{BC6E59D4-66B5-42A5-AF5D-EC53394BB9DF}"/>
    <cellStyle name="Comma 2 84" xfId="39956" hidden="1" xr:uid="{682F0EA1-5F30-4633-B404-9F9BECF5D814}"/>
    <cellStyle name="Comma 2 84" xfId="40245" hidden="1" xr:uid="{5C643C1B-EDAC-4D26-9B6C-08B78F11A4AE}"/>
    <cellStyle name="Comma 2 84" xfId="40491" hidden="1" xr:uid="{6EF59402-81D9-438D-AB7F-38147443BF28}"/>
    <cellStyle name="Comma 2 84" xfId="40734" hidden="1" xr:uid="{66EAB356-6BB7-4ADE-9EF5-1AAC57BDBDF5}"/>
    <cellStyle name="Comma 2 84" xfId="41157" hidden="1" xr:uid="{3123D64B-B480-41DD-93F3-58DA6F8A7B07}"/>
    <cellStyle name="Comma 2 84" xfId="41712" hidden="1" xr:uid="{6CB76F2C-A71A-475E-99EE-5CFE37186028}"/>
    <cellStyle name="Comma 2 84" xfId="42001" hidden="1" xr:uid="{808B554E-29DA-4ED1-92E3-52BBE32E6984}"/>
    <cellStyle name="Comma 2 84" xfId="42247" hidden="1" xr:uid="{F4A768DF-7B17-42BD-A2DB-3DB7DD78CD93}"/>
    <cellStyle name="Comma 2 84" xfId="42490" hidden="1" xr:uid="{351D2FC9-144D-4A3B-A7B6-BED985D09BAB}"/>
    <cellStyle name="Comma 2 84" xfId="42913" hidden="1" xr:uid="{0B3A2085-758C-4ECE-93CB-C4675F2B0031}"/>
    <cellStyle name="Comma 2 84" xfId="43468" hidden="1" xr:uid="{9A052C43-10EC-42F3-8684-BFD52AB8A83C}"/>
    <cellStyle name="Comma 2 84" xfId="43757" hidden="1" xr:uid="{D0A460CB-C952-45BA-8CF1-3A8B9EA3F927}"/>
    <cellStyle name="Comma 2 84" xfId="44003" hidden="1" xr:uid="{E46BFC7F-540F-42F5-A577-6FB33B4F969B}"/>
    <cellStyle name="Comma 2 84" xfId="44246" hidden="1" xr:uid="{901970FC-4A17-45C9-BD9E-414D2CA0B4BA}"/>
    <cellStyle name="Comma 2 84" xfId="44669" hidden="1" xr:uid="{8A819DAE-4F4C-46CD-B1F2-90494A9ADB93}"/>
    <cellStyle name="Comma 2 84" xfId="45224" hidden="1" xr:uid="{2A3580A8-619D-4AEA-8CE3-3236B3AC2CD2}"/>
    <cellStyle name="Comma 2 84" xfId="45513" hidden="1" xr:uid="{FEFBB6EF-3E4E-43FD-B15F-575417247510}"/>
    <cellStyle name="Comma 2 84" xfId="45759" hidden="1" xr:uid="{C1BB4E51-4192-41E5-BB25-D7437F02D0D4}"/>
    <cellStyle name="Comma 2 84" xfId="46002" hidden="1" xr:uid="{DFD3933C-99CB-495F-A851-98B4F93EEC75}"/>
    <cellStyle name="Comma 2 84" xfId="46425" hidden="1" xr:uid="{7CE69929-F295-450D-86C7-2351AAA23E81}"/>
    <cellStyle name="Comma 2 84" xfId="46980" hidden="1" xr:uid="{C3168191-CB42-4149-8794-1FB163062B6F}"/>
    <cellStyle name="Comma 2 84" xfId="47269" hidden="1" xr:uid="{F0CBBBC6-688F-41EB-9DAE-C5A7DC0F38FA}"/>
    <cellStyle name="Comma 2 84" xfId="47515" hidden="1" xr:uid="{563B7B8D-3903-45F0-8F61-CC781CA3F1CF}"/>
    <cellStyle name="Comma 2 84" xfId="47758" hidden="1" xr:uid="{A15E6E4C-2982-4768-A9E7-1205EF14D4E2}"/>
    <cellStyle name="Comma 2 84" xfId="48178" hidden="1" xr:uid="{1E7E048D-271F-4AE9-B8E6-3B6E064249BF}"/>
    <cellStyle name="Comma 2 84" xfId="48733" hidden="1" xr:uid="{42B9319D-4927-4A31-BFA7-98E377F9EEE9}"/>
    <cellStyle name="Comma 2 84" xfId="49022" hidden="1" xr:uid="{BC048A7C-8C10-46E9-AE3F-532BE4B85C5D}"/>
    <cellStyle name="Comma 2 84" xfId="49268" hidden="1" xr:uid="{B9F046FB-CFF3-4A3F-A7F6-A234D6D6C117}"/>
    <cellStyle name="Comma 2 84" xfId="49510" hidden="1" xr:uid="{3E3CCEA2-461C-4E65-9045-FAB361D196DD}"/>
    <cellStyle name="Comma 2 84" xfId="49928" hidden="1" xr:uid="{F265AC75-8D8F-4B5C-B99E-4E22B066C3B8}"/>
    <cellStyle name="Comma 2 84" xfId="50483" hidden="1" xr:uid="{3380E4C8-CCB2-494B-A152-D820AA3999CB}"/>
    <cellStyle name="Comma 2 84" xfId="50772" hidden="1" xr:uid="{12016A1D-0076-4B8F-897E-9E22D8F3ECD7}"/>
    <cellStyle name="Comma 2 84" xfId="51018" hidden="1" xr:uid="{B68CF7AB-0EC0-4D4A-B3AD-038BD0B313BD}"/>
    <cellStyle name="Comma 2 84" xfId="51672" hidden="1" xr:uid="{46747346-5E0E-43B3-8B0F-A228F1493361}"/>
    <cellStyle name="Comma 2 84" xfId="52227" hidden="1" xr:uid="{58424CC7-E4C5-48BE-846C-9DFAB0EBD303}"/>
    <cellStyle name="Comma 2 84" xfId="52516" hidden="1" xr:uid="{6D344CC7-55A9-4003-BAD0-9B0FC0F700B7}"/>
    <cellStyle name="Comma 2 84" xfId="52762" hidden="1" xr:uid="{28D605F8-701E-411D-871F-135E3FD5AF94}"/>
    <cellStyle name="Comma 2 84" xfId="53408" hidden="1" xr:uid="{C614DE2B-07DD-4B8C-A365-73DCE2620CF2}"/>
    <cellStyle name="Comma 2 84" xfId="53961" hidden="1" xr:uid="{0DD0A5DF-A984-4485-BDEF-F2457D2CFEED}"/>
    <cellStyle name="Comma 2 84" xfId="54250" hidden="1" xr:uid="{EE3218F8-2863-4C77-A1C8-4EB9EABFB018}"/>
    <cellStyle name="Comma 2 84" xfId="54496" hidden="1" xr:uid="{88E4D69E-8349-4E80-969F-B4E31A2F9E57}"/>
    <cellStyle name="Comma 2 84" xfId="55136" hidden="1" xr:uid="{387AA450-FDFC-42F6-8F45-5FE37B32BC5E}"/>
    <cellStyle name="Comma 2 84" xfId="55685" hidden="1" xr:uid="{563FE791-EB1B-4E39-864B-E5A9B71B9CAA}"/>
    <cellStyle name="Comma 2 84" xfId="55974" hidden="1" xr:uid="{8A9D4721-4F40-45BF-9599-4EAF6A59F578}"/>
    <cellStyle name="Comma 2 84" xfId="56220" hidden="1" xr:uid="{F53A02C0-ACB4-403D-995B-AFE8682B5709}"/>
    <cellStyle name="Comma 2 84" xfId="56849" hidden="1" xr:uid="{5C37A15A-3EC4-4CEE-8BD7-40160A400C6B}"/>
    <cellStyle name="Comma 2 84" xfId="57392" hidden="1" xr:uid="{B120448D-43E7-4A18-AEB7-E43570BFA8D3}"/>
    <cellStyle name="Comma 2 84" xfId="57681" hidden="1" xr:uid="{E56CBDBE-12A1-40AC-964D-C1C788CE0D12}"/>
    <cellStyle name="Comma 2 84" xfId="57927" hidden="1" xr:uid="{3C1B8DFF-6F00-43E5-8749-4D20A0DCC8E2}"/>
    <cellStyle name="Comma 2 84" xfId="58546" hidden="1" xr:uid="{2A1016CE-C8D1-47B7-88C1-F549C29749B2}"/>
    <cellStyle name="Comma 2 84" xfId="59086" hidden="1" xr:uid="{BEC882E1-4705-4A2E-9BBB-886BC51A6CF1}"/>
    <cellStyle name="Comma 2 84" xfId="59375" hidden="1" xr:uid="{32C6869B-E8D0-4411-9F15-ED955929F14C}"/>
    <cellStyle name="Comma 2 84" xfId="59621" hidden="1" xr:uid="{ABE6EB00-D681-4538-8F13-DEE826C3EBBE}"/>
    <cellStyle name="Comma 2 84" xfId="60219" hidden="1" xr:uid="{BDE7E103-3FEB-4C69-8873-C4603F77BCA2}"/>
    <cellStyle name="Comma 2 84" xfId="60747" hidden="1" xr:uid="{5CBA573A-4638-4142-81B6-5F20F670120A}"/>
    <cellStyle name="Comma 2 84" xfId="61036" hidden="1" xr:uid="{3F20FC53-6D14-4949-8407-2342F64D7234}"/>
    <cellStyle name="Comma 2 84" xfId="61282" hidden="1" xr:uid="{191CCEEE-6741-43FE-BC88-67E013BE1BB9}"/>
    <cellStyle name="Comma 2 84" xfId="61861" hidden="1" xr:uid="{0F0AC19D-5D82-4BF4-92F4-912909627733}"/>
    <cellStyle name="Comma 2 84" xfId="62382" hidden="1" xr:uid="{822ED3AD-36A4-4541-9C54-D4BBD560A87C}"/>
    <cellStyle name="Comma 2 84" xfId="62671" hidden="1" xr:uid="{4E75B311-3617-4D0D-8F3C-BF639A445C7A}"/>
    <cellStyle name="Comma 2 84" xfId="62917" hidden="1" xr:uid="{2935C675-C759-4406-B546-0B0BEFA2A581}"/>
    <cellStyle name="Comma 2 84" xfId="63430" hidden="1" xr:uid="{41C8BCE1-18F1-463F-8B40-F94B67238FA7}"/>
    <cellStyle name="Comma 2 84" xfId="63893" hidden="1" xr:uid="{E80D9796-39A0-4355-A7B9-6045B738BF77}"/>
    <cellStyle name="Comma 2 85" xfId="713" hidden="1" xr:uid="{00000000-0005-0000-0000-0000CC020000}"/>
    <cellStyle name="Comma 2 85" xfId="1368" hidden="1" xr:uid="{00000000-0005-0000-0000-00005B050000}"/>
    <cellStyle name="Comma 2 85" xfId="1918" hidden="1" xr:uid="{00000000-0005-0000-0000-000081070000}"/>
    <cellStyle name="Comma 2 85" xfId="2207" hidden="1" xr:uid="{00000000-0005-0000-0000-0000A2080000}"/>
    <cellStyle name="Comma 2 85" xfId="2453" hidden="1" xr:uid="{00000000-0005-0000-0000-000098090000}"/>
    <cellStyle name="Comma 2 85" xfId="4504" hidden="1" xr:uid="{00000000-0005-0000-0000-00009B110000}"/>
    <cellStyle name="Comma 2 85" xfId="5165" hidden="1" xr:uid="{00000000-0005-0000-0000-000030140000}"/>
    <cellStyle name="Comma 2 85" xfId="5720" hidden="1" xr:uid="{00000000-0005-0000-0000-00005B160000}"/>
    <cellStyle name="Comma 2 85" xfId="6009" hidden="1" xr:uid="{00000000-0005-0000-0000-00007C170000}"/>
    <cellStyle name="Comma 2 85" xfId="6255" hidden="1" xr:uid="{00000000-0005-0000-0000-000072180000}"/>
    <cellStyle name="Comma 2 85" xfId="6420" hidden="1" xr:uid="{00000000-0005-0000-0000-000017190000}"/>
    <cellStyle name="Comma 2 85" xfId="6439" hidden="1" xr:uid="{00000000-0005-0000-0000-00002A190000}"/>
    <cellStyle name="Comma 2 85" xfId="6597" hidden="1" xr:uid="{00000000-0005-0000-0000-0000C8190000}"/>
    <cellStyle name="Comma 2 85" xfId="6669" hidden="1" xr:uid="{00000000-0005-0000-0000-0000101A0000}"/>
    <cellStyle name="Comma 2 85" xfId="6723" hidden="1" xr:uid="{00000000-0005-0000-0000-0000461A0000}"/>
    <cellStyle name="Comma 2 85" xfId="6750" hidden="1" xr:uid="{00000000-0005-0000-0000-0000611A0000}"/>
    <cellStyle name="Comma 2 85" xfId="6809" hidden="1" xr:uid="{00000000-0005-0000-0000-00009C1A0000}"/>
    <cellStyle name="Comma 2 85" xfId="7381" hidden="1" xr:uid="{00000000-0005-0000-0000-0000D81C0000}"/>
    <cellStyle name="Comma 2 85" xfId="7384" hidden="1" xr:uid="{00000000-0005-0000-0000-0000DB1C0000}"/>
    <cellStyle name="Comma 2 85" xfId="7939" hidden="1" xr:uid="{00000000-0005-0000-0000-0000061F0000}"/>
    <cellStyle name="Comma 2 85" xfId="8228" hidden="1" xr:uid="{00000000-0005-0000-0000-000027200000}"/>
    <cellStyle name="Comma 2 85" xfId="8474" hidden="1" xr:uid="{00000000-0005-0000-0000-00001D210000}"/>
    <cellStyle name="Comma 2 85" xfId="9137" hidden="1" xr:uid="{00000000-0005-0000-0000-0000B4230000}"/>
    <cellStyle name="Comma 2 85" xfId="9140" hidden="1" xr:uid="{00000000-0005-0000-0000-0000B7230000}"/>
    <cellStyle name="Comma 2 85" xfId="9695" hidden="1" xr:uid="{00000000-0005-0000-0000-0000E2250000}"/>
    <cellStyle name="Comma 2 85" xfId="9984" hidden="1" xr:uid="{00000000-0005-0000-0000-000003270000}"/>
    <cellStyle name="Comma 2 85" xfId="10230" hidden="1" xr:uid="{00000000-0005-0000-0000-0000F9270000}"/>
    <cellStyle name="Comma 2 85" xfId="10893" hidden="1" xr:uid="{00000000-0005-0000-0000-0000902A0000}"/>
    <cellStyle name="Comma 2 85" xfId="10896" hidden="1" xr:uid="{00000000-0005-0000-0000-0000932A0000}"/>
    <cellStyle name="Comma 2 85" xfId="11451" hidden="1" xr:uid="{00000000-0005-0000-0000-0000BE2C0000}"/>
    <cellStyle name="Comma 2 85" xfId="11740" hidden="1" xr:uid="{00000000-0005-0000-0000-0000DF2D0000}"/>
    <cellStyle name="Comma 2 85" xfId="11986" hidden="1" xr:uid="{00000000-0005-0000-0000-0000D52E0000}"/>
    <cellStyle name="Comma 2 85" xfId="12649" hidden="1" xr:uid="{00000000-0005-0000-0000-00006C310000}"/>
    <cellStyle name="Comma 2 85" xfId="12652" hidden="1" xr:uid="{00000000-0005-0000-0000-00006F310000}"/>
    <cellStyle name="Comma 2 85" xfId="13207" hidden="1" xr:uid="{00000000-0005-0000-0000-00009A330000}"/>
    <cellStyle name="Comma 2 85" xfId="13496" hidden="1" xr:uid="{00000000-0005-0000-0000-0000BB340000}"/>
    <cellStyle name="Comma 2 85" xfId="13742" hidden="1" xr:uid="{00000000-0005-0000-0000-0000B1350000}"/>
    <cellStyle name="Comma 2 85" xfId="14405" hidden="1" xr:uid="{00000000-0005-0000-0000-000048380000}"/>
    <cellStyle name="Comma 2 85" xfId="14408" hidden="1" xr:uid="{00000000-0005-0000-0000-00004B380000}"/>
    <cellStyle name="Comma 2 85" xfId="14963" hidden="1" xr:uid="{00000000-0005-0000-0000-0000763A0000}"/>
    <cellStyle name="Comma 2 85" xfId="15252" hidden="1" xr:uid="{00000000-0005-0000-0000-0000973B0000}"/>
    <cellStyle name="Comma 2 85" xfId="15498" hidden="1" xr:uid="{00000000-0005-0000-0000-00008D3C0000}"/>
    <cellStyle name="Comma 2 85" xfId="16158" hidden="1" xr:uid="{00000000-0005-0000-0000-0000213F0000}"/>
    <cellStyle name="Comma 2 85" xfId="16161" hidden="1" xr:uid="{00000000-0005-0000-0000-0000243F0000}"/>
    <cellStyle name="Comma 2 85" xfId="16716" hidden="1" xr:uid="{00000000-0005-0000-0000-00004F410000}"/>
    <cellStyle name="Comma 2 85" xfId="17005" hidden="1" xr:uid="{00000000-0005-0000-0000-000070420000}"/>
    <cellStyle name="Comma 2 85" xfId="17251" hidden="1" xr:uid="{00000000-0005-0000-0000-000066430000}"/>
    <cellStyle name="Comma 2 85" xfId="17908" hidden="1" xr:uid="{00000000-0005-0000-0000-0000F7450000}"/>
    <cellStyle name="Comma 2 85" xfId="17911" hidden="1" xr:uid="{00000000-0005-0000-0000-0000FA450000}"/>
    <cellStyle name="Comma 2 85" xfId="18466" hidden="1" xr:uid="{00000000-0005-0000-0000-000025480000}"/>
    <cellStyle name="Comma 2 85" xfId="18755" hidden="1" xr:uid="{00000000-0005-0000-0000-000046490000}"/>
    <cellStyle name="Comma 2 85" xfId="19001" hidden="1" xr:uid="{00000000-0005-0000-0000-00003C4A0000}"/>
    <cellStyle name="Comma 2 85" xfId="19652" hidden="1" xr:uid="{00000000-0005-0000-0000-0000C74C0000}"/>
    <cellStyle name="Comma 2 85" xfId="19655" hidden="1" xr:uid="{00000000-0005-0000-0000-0000CA4C0000}"/>
    <cellStyle name="Comma 2 85" xfId="20210" hidden="1" xr:uid="{00000000-0005-0000-0000-0000F54E0000}"/>
    <cellStyle name="Comma 2 85" xfId="20499" hidden="1" xr:uid="{00000000-0005-0000-0000-000016500000}"/>
    <cellStyle name="Comma 2 85" xfId="20745" hidden="1" xr:uid="{00000000-0005-0000-0000-00000C510000}"/>
    <cellStyle name="Comma 2 85" xfId="21391" hidden="1" xr:uid="{00000000-0005-0000-0000-000092530000}"/>
    <cellStyle name="Comma 2 85" xfId="21944" hidden="1" xr:uid="{00000000-0005-0000-0000-0000BB550000}"/>
    <cellStyle name="Comma 2 85" xfId="22233" hidden="1" xr:uid="{00000000-0005-0000-0000-0000DC560000}"/>
    <cellStyle name="Comma 2 85" xfId="22479" hidden="1" xr:uid="{00000000-0005-0000-0000-0000D2570000}"/>
    <cellStyle name="Comma 2 85" xfId="23119" hidden="1" xr:uid="{00000000-0005-0000-0000-0000525A0000}"/>
    <cellStyle name="Comma 2 85" xfId="23668" hidden="1" xr:uid="{00000000-0005-0000-0000-0000775C0000}"/>
    <cellStyle name="Comma 2 85" xfId="23957" hidden="1" xr:uid="{00000000-0005-0000-0000-0000985D0000}"/>
    <cellStyle name="Comma 2 85" xfId="24203" hidden="1" xr:uid="{00000000-0005-0000-0000-00008E5E0000}"/>
    <cellStyle name="Comma 2 85" xfId="24832" hidden="1" xr:uid="{00000000-0005-0000-0000-000003610000}"/>
    <cellStyle name="Comma 2 85" xfId="25375" hidden="1" xr:uid="{00000000-0005-0000-0000-000022630000}"/>
    <cellStyle name="Comma 2 85" xfId="25664" hidden="1" xr:uid="{00000000-0005-0000-0000-000043640000}"/>
    <cellStyle name="Comma 2 85" xfId="25910" hidden="1" xr:uid="{00000000-0005-0000-0000-000039650000}"/>
    <cellStyle name="Comma 2 85" xfId="26529" hidden="1" xr:uid="{00000000-0005-0000-0000-0000A4670000}"/>
    <cellStyle name="Comma 2 85" xfId="27069" hidden="1" xr:uid="{00000000-0005-0000-0000-0000C0690000}"/>
    <cellStyle name="Comma 2 85" xfId="27358" hidden="1" xr:uid="{00000000-0005-0000-0000-0000E16A0000}"/>
    <cellStyle name="Comma 2 85" xfId="27604" hidden="1" xr:uid="{00000000-0005-0000-0000-0000D76B0000}"/>
    <cellStyle name="Comma 2 85" xfId="28202" hidden="1" xr:uid="{00000000-0005-0000-0000-00002D6E0000}"/>
    <cellStyle name="Comma 2 85" xfId="28730" hidden="1" xr:uid="{00000000-0005-0000-0000-00003D700000}"/>
    <cellStyle name="Comma 2 85" xfId="29019" hidden="1" xr:uid="{00000000-0005-0000-0000-00005E710000}"/>
    <cellStyle name="Comma 2 85" xfId="29265" hidden="1" xr:uid="{00000000-0005-0000-0000-000054720000}"/>
    <cellStyle name="Comma 2 85" xfId="29844" hidden="1" xr:uid="{00000000-0005-0000-0000-000097740000}"/>
    <cellStyle name="Comma 2 85" xfId="30365" hidden="1" xr:uid="{00000000-0005-0000-0000-0000A0760000}"/>
    <cellStyle name="Comma 2 85" xfId="30654" hidden="1" xr:uid="{00000000-0005-0000-0000-0000C1770000}"/>
    <cellStyle name="Comma 2 85" xfId="30900" hidden="1" xr:uid="{00000000-0005-0000-0000-0000B7780000}"/>
    <cellStyle name="Comma 2 85" xfId="31412" hidden="1" xr:uid="{00000000-0005-0000-0000-0000B77A0000}"/>
    <cellStyle name="Comma 2 85" xfId="31876" hidden="1" xr:uid="{00000000-0005-0000-0000-0000877C0000}"/>
    <cellStyle name="Comma 2 85" xfId="32766" hidden="1" xr:uid="{4CAA3B53-C141-4840-A728-0AD45FB42C9F}"/>
    <cellStyle name="Comma 2 85" xfId="33401" hidden="1" xr:uid="{029B6CD2-067E-43A4-B3FA-52B4EC91B78B}"/>
    <cellStyle name="Comma 2 85" xfId="33948" hidden="1" xr:uid="{86963283-9540-427A-8392-C21E8BAFCE38}"/>
    <cellStyle name="Comma 2 85" xfId="34237" hidden="1" xr:uid="{F4D35078-0AD7-417F-97D0-3007BB5F94D8}"/>
    <cellStyle name="Comma 2 85" xfId="34483" hidden="1" xr:uid="{FF83B514-DD55-4F92-A075-E1C99BB66402}"/>
    <cellStyle name="Comma 2 85" xfId="36523" hidden="1" xr:uid="{4760C990-9A8F-4815-8124-F3566C907242}"/>
    <cellStyle name="Comma 2 85" xfId="37184" hidden="1" xr:uid="{70464DEA-647A-4C51-A7B4-84E41243352D}"/>
    <cellStyle name="Comma 2 85" xfId="37739" hidden="1" xr:uid="{A797BF15-326F-4A06-B4CC-B6FF197EDC24}"/>
    <cellStyle name="Comma 2 85" xfId="38028" hidden="1" xr:uid="{5E5AFB77-56E9-467F-88AD-628BCA738075}"/>
    <cellStyle name="Comma 2 85" xfId="38274" hidden="1" xr:uid="{0AD757F2-0EA5-4439-9CD0-055216E2D547}"/>
    <cellStyle name="Comma 2 85" xfId="38439" hidden="1" xr:uid="{7754030E-CE6C-4697-A443-F6C6B09272C8}"/>
    <cellStyle name="Comma 2 85" xfId="38458" hidden="1" xr:uid="{4B3961FC-896F-4088-BCDA-C9BC5F12F7A8}"/>
    <cellStyle name="Comma 2 85" xfId="38616" hidden="1" xr:uid="{50E78599-6BB2-4CDD-B38D-1827667D6311}"/>
    <cellStyle name="Comma 2 85" xfId="38688" hidden="1" xr:uid="{3FA386AB-6973-41EC-ACF4-2F81E081C94D}"/>
    <cellStyle name="Comma 2 85" xfId="38742" hidden="1" xr:uid="{426A45DF-ED36-479F-A7E5-254A6732BF9F}"/>
    <cellStyle name="Comma 2 85" xfId="38769" hidden="1" xr:uid="{79D4B516-492A-490F-9EED-06A85D05610A}"/>
    <cellStyle name="Comma 2 85" xfId="38828" hidden="1" xr:uid="{E75B8115-395D-44F3-A983-528A269A12DF}"/>
    <cellStyle name="Comma 2 85" xfId="39400" hidden="1" xr:uid="{6A65183F-6F82-4684-8B9D-438444B64421}"/>
    <cellStyle name="Comma 2 85" xfId="39403" hidden="1" xr:uid="{A75335A6-8FF7-4C52-9D44-EEA60EBCBFF5}"/>
    <cellStyle name="Comma 2 85" xfId="39958" hidden="1" xr:uid="{CE9A5F76-F676-4A26-B931-55C87D388383}"/>
    <cellStyle name="Comma 2 85" xfId="40247" hidden="1" xr:uid="{4DA33436-3BED-4A53-87AC-7AA4CF53C328}"/>
    <cellStyle name="Comma 2 85" xfId="40493" hidden="1" xr:uid="{8CFA85A3-6D8F-49F5-99A1-A1638C4533C5}"/>
    <cellStyle name="Comma 2 85" xfId="41156" hidden="1" xr:uid="{7CD2D775-E0C3-446E-AD19-5E83A3C7CFC8}"/>
    <cellStyle name="Comma 2 85" xfId="41159" hidden="1" xr:uid="{FB460873-B97C-4A81-95E4-1AEFFF3AA995}"/>
    <cellStyle name="Comma 2 85" xfId="41714" hidden="1" xr:uid="{9F19038E-3E08-460E-ADD3-5768C581A412}"/>
    <cellStyle name="Comma 2 85" xfId="42003" hidden="1" xr:uid="{7C4F25D2-15AF-4EBE-8DDC-88172627CF40}"/>
    <cellStyle name="Comma 2 85" xfId="42249" hidden="1" xr:uid="{E53D4807-8862-41CA-8DDD-E02300CAA2D9}"/>
    <cellStyle name="Comma 2 85" xfId="42912" hidden="1" xr:uid="{EB3CCCEC-75EE-43EC-9CF1-EF6C298B43F1}"/>
    <cellStyle name="Comma 2 85" xfId="42915" hidden="1" xr:uid="{86387601-E4DD-4012-9D3D-84102205C1F1}"/>
    <cellStyle name="Comma 2 85" xfId="43470" hidden="1" xr:uid="{0DD57294-3C43-4CC8-B4BD-E54D3726381D}"/>
    <cellStyle name="Comma 2 85" xfId="43759" hidden="1" xr:uid="{37980550-3BDB-4C92-9E87-233D56F5F07F}"/>
    <cellStyle name="Comma 2 85" xfId="44005" hidden="1" xr:uid="{07D5D7EF-7C63-4F63-ADD9-AD5D2899D912}"/>
    <cellStyle name="Comma 2 85" xfId="44668" hidden="1" xr:uid="{2502349A-8DDC-45E4-94E5-E18C54B3EE78}"/>
    <cellStyle name="Comma 2 85" xfId="44671" hidden="1" xr:uid="{78EB940D-6E25-4E73-B447-1A8667B2F10D}"/>
    <cellStyle name="Comma 2 85" xfId="45226" hidden="1" xr:uid="{6A70E954-CFAB-4EDF-A46E-E6CD4FCB219A}"/>
    <cellStyle name="Comma 2 85" xfId="45515" hidden="1" xr:uid="{A21F812D-A3A3-4E9F-9F8C-02E1A0F57026}"/>
    <cellStyle name="Comma 2 85" xfId="45761" hidden="1" xr:uid="{01960F35-D734-4DF9-8DCA-3B84562EA3F4}"/>
    <cellStyle name="Comma 2 85" xfId="46424" hidden="1" xr:uid="{7EA3C463-5B6E-48DA-B7A6-E8B52576039C}"/>
    <cellStyle name="Comma 2 85" xfId="46427" hidden="1" xr:uid="{9078D601-F55E-4DB5-96AD-B3C9ABC16046}"/>
    <cellStyle name="Comma 2 85" xfId="46982" hidden="1" xr:uid="{420997EA-7B63-4E5B-89C3-0E7B2ED9A500}"/>
    <cellStyle name="Comma 2 85" xfId="47271" hidden="1" xr:uid="{4376D2B9-3F50-4D15-90FA-5A7158481F3C}"/>
    <cellStyle name="Comma 2 85" xfId="47517" hidden="1" xr:uid="{D084EAF8-5A4C-4E29-922A-D835E2B00031}"/>
    <cellStyle name="Comma 2 85" xfId="48177" hidden="1" xr:uid="{0C02EFAA-4023-4F5C-B69A-DDA67939CDAB}"/>
    <cellStyle name="Comma 2 85" xfId="48180" hidden="1" xr:uid="{5C7079A6-43FD-441F-89D1-82DD60410F70}"/>
    <cellStyle name="Comma 2 85" xfId="48735" hidden="1" xr:uid="{05F9C9A3-B5C6-40B1-B257-7AE180F4B532}"/>
    <cellStyle name="Comma 2 85" xfId="49024" hidden="1" xr:uid="{F5B4BFDD-575B-49ED-BC75-C47C410FB779}"/>
    <cellStyle name="Comma 2 85" xfId="49270" hidden="1" xr:uid="{D0BE9E87-641B-468F-8849-E2916F043A60}"/>
    <cellStyle name="Comma 2 85" xfId="49927" hidden="1" xr:uid="{DFC733A8-4CF0-4414-84A6-EB6309CFA36C}"/>
    <cellStyle name="Comma 2 85" xfId="49930" hidden="1" xr:uid="{36352672-170A-4BB3-B8D8-F7EEE65D4D5E}"/>
    <cellStyle name="Comma 2 85" xfId="50485" hidden="1" xr:uid="{3E02D214-FA39-47B9-8E93-E1EB4F38E972}"/>
    <cellStyle name="Comma 2 85" xfId="50774" hidden="1" xr:uid="{C74782E3-41DD-4E80-B0CF-9E2F63791E58}"/>
    <cellStyle name="Comma 2 85" xfId="51020" hidden="1" xr:uid="{EC702BE5-28ED-4834-8C9F-E79758B28E88}"/>
    <cellStyle name="Comma 2 85" xfId="51671" hidden="1" xr:uid="{6ED0E6D1-F8F7-4C5E-8C70-BE033765B35E}"/>
    <cellStyle name="Comma 2 85" xfId="51674" hidden="1" xr:uid="{D51457C0-A510-4336-AFB6-D7AD2CDD380C}"/>
    <cellStyle name="Comma 2 85" xfId="52229" hidden="1" xr:uid="{C797AD4F-B4E3-4CA7-B359-5B05472F3F5A}"/>
    <cellStyle name="Comma 2 85" xfId="52518" hidden="1" xr:uid="{454D7A1C-13A1-4D16-8F4D-B448ED2D6422}"/>
    <cellStyle name="Comma 2 85" xfId="52764" hidden="1" xr:uid="{07D7BD44-D017-4C86-BC9D-CBC4885A644C}"/>
    <cellStyle name="Comma 2 85" xfId="53410" hidden="1" xr:uid="{6077E7A1-995F-453F-ACF3-127B91FF19A7}"/>
    <cellStyle name="Comma 2 85" xfId="53963" hidden="1" xr:uid="{7785104A-665B-4D4D-BEED-540988DDD57C}"/>
    <cellStyle name="Comma 2 85" xfId="54252" hidden="1" xr:uid="{9CAE33DA-4990-44BF-B82E-375C21846D24}"/>
    <cellStyle name="Comma 2 85" xfId="54498" hidden="1" xr:uid="{4E6438BD-8BD1-49D8-AFB7-7800777461B8}"/>
    <cellStyle name="Comma 2 85" xfId="55138" hidden="1" xr:uid="{27F05D71-737A-4256-8CEF-8763B36ACF3C}"/>
    <cellStyle name="Comma 2 85" xfId="55687" hidden="1" xr:uid="{7ABC867F-1CCF-4E6E-B4AD-1141728786D6}"/>
    <cellStyle name="Comma 2 85" xfId="55976" hidden="1" xr:uid="{FE91BD5D-0AB8-4EFD-8F68-4E07C6A0DD0F}"/>
    <cellStyle name="Comma 2 85" xfId="56222" hidden="1" xr:uid="{C7101043-EB52-49C7-89BD-1A2270BA683C}"/>
    <cellStyle name="Comma 2 85" xfId="56851" hidden="1" xr:uid="{A191F8BC-8FE5-4DEC-B052-97A23E5A6CC9}"/>
    <cellStyle name="Comma 2 85" xfId="57394" hidden="1" xr:uid="{E1FF6C63-C85B-49F4-8901-831B434699CF}"/>
    <cellStyle name="Comma 2 85" xfId="57683" hidden="1" xr:uid="{E153A5FE-3FBB-4181-9105-7E4F01E3BA3F}"/>
    <cellStyle name="Comma 2 85" xfId="57929" hidden="1" xr:uid="{6C68CE20-9EA9-429E-9802-0859379C24F9}"/>
    <cellStyle name="Comma 2 85" xfId="58548" hidden="1" xr:uid="{B61B2B3F-2236-440F-86EB-AF6067143176}"/>
    <cellStyle name="Comma 2 85" xfId="59088" hidden="1" xr:uid="{C8DF5489-EB29-490E-9DEC-00784E51B08F}"/>
    <cellStyle name="Comma 2 85" xfId="59377" hidden="1" xr:uid="{8A41114F-3CA6-4063-960A-7FC274FE32B5}"/>
    <cellStyle name="Comma 2 85" xfId="59623" hidden="1" xr:uid="{AF76B4FC-EDE8-46E8-BD6A-00BD77BC5609}"/>
    <cellStyle name="Comma 2 85" xfId="60221" hidden="1" xr:uid="{1DD1BA74-770E-4A95-A1B4-5B4D2DBB9B1A}"/>
    <cellStyle name="Comma 2 85" xfId="60749" hidden="1" xr:uid="{17F2DD51-E538-4E22-8DD6-82E50A40962E}"/>
    <cellStyle name="Comma 2 85" xfId="61038" hidden="1" xr:uid="{BD00D8EF-8EFE-4096-8264-8A41FCF74A45}"/>
    <cellStyle name="Comma 2 85" xfId="61284" hidden="1" xr:uid="{7B118351-6C26-49B8-8D51-D5DB3470D6E5}"/>
    <cellStyle name="Comma 2 85" xfId="61863" hidden="1" xr:uid="{BAC5C66D-23C5-4233-BB1B-FA9CC2415407}"/>
    <cellStyle name="Comma 2 85" xfId="62384" hidden="1" xr:uid="{452B5852-8BD6-470A-8D40-901CAA9C6645}"/>
    <cellStyle name="Comma 2 85" xfId="62673" hidden="1" xr:uid="{7AA2E2AA-1ED3-41A9-B015-48334F0FCD1C}"/>
    <cellStyle name="Comma 2 85" xfId="62919" hidden="1" xr:uid="{C404CAB4-2A03-4F76-A753-B17B389B49BE}"/>
    <cellStyle name="Comma 2 85" xfId="63431" hidden="1" xr:uid="{A38D3456-8335-4843-852D-1E5F777C13D6}"/>
    <cellStyle name="Comma 2 85" xfId="63895" hidden="1" xr:uid="{9250E86D-8761-48E5-B80A-26A86D5FBE45}"/>
    <cellStyle name="Comma 2 86" xfId="718" hidden="1" xr:uid="{00000000-0005-0000-0000-0000D1020000}"/>
    <cellStyle name="Comma 2 86" xfId="1373" hidden="1" xr:uid="{00000000-0005-0000-0000-000060050000}"/>
    <cellStyle name="Comma 2 86" xfId="1922" hidden="1" xr:uid="{00000000-0005-0000-0000-000085070000}"/>
    <cellStyle name="Comma 2 86" xfId="2209" hidden="1" xr:uid="{00000000-0005-0000-0000-0000A4080000}"/>
    <cellStyle name="Comma 2 86" xfId="2455" hidden="1" xr:uid="{00000000-0005-0000-0000-00009A090000}"/>
    <cellStyle name="Comma 2 86" xfId="4038" hidden="1" xr:uid="{00000000-0005-0000-0000-0000C90F0000}"/>
    <cellStyle name="Comma 2 86" xfId="4079" hidden="1" xr:uid="{00000000-0005-0000-0000-0000F20F0000}"/>
    <cellStyle name="Comma 2 86" xfId="4081" hidden="1" xr:uid="{00000000-0005-0000-0000-0000F40F0000}"/>
    <cellStyle name="Comma 2 86" xfId="4092" hidden="1" xr:uid="{00000000-0005-0000-0000-0000FF0F0000}"/>
    <cellStyle name="Comma 2 86" xfId="4135" hidden="1" xr:uid="{00000000-0005-0000-0000-00002A100000}"/>
    <cellStyle name="Comma 2 86" xfId="4509" hidden="1" xr:uid="{00000000-0005-0000-0000-0000A0110000}"/>
    <cellStyle name="Comma 2 86" xfId="5170" hidden="1" xr:uid="{00000000-0005-0000-0000-000035140000}"/>
    <cellStyle name="Comma 2 86" xfId="5724" hidden="1" xr:uid="{00000000-0005-0000-0000-00005F160000}"/>
    <cellStyle name="Comma 2 86" xfId="6011" hidden="1" xr:uid="{00000000-0005-0000-0000-00007E170000}"/>
    <cellStyle name="Comma 2 86" xfId="6257" hidden="1" xr:uid="{00000000-0005-0000-0000-000074180000}"/>
    <cellStyle name="Comma 2 86" xfId="6400" hidden="1" xr:uid="{00000000-0005-0000-0000-000003190000}"/>
    <cellStyle name="Comma 2 86" xfId="6653" hidden="1" xr:uid="{00000000-0005-0000-0000-0000001A0000}"/>
    <cellStyle name="Comma 2 86" xfId="6728" hidden="1" xr:uid="{00000000-0005-0000-0000-00004B1A0000}"/>
    <cellStyle name="Comma 2 86" xfId="6853" hidden="1" xr:uid="{00000000-0005-0000-0000-0000C81A0000}"/>
    <cellStyle name="Comma 2 86" xfId="7389" hidden="1" xr:uid="{00000000-0005-0000-0000-0000E01C0000}"/>
    <cellStyle name="Comma 2 86" xfId="7943" hidden="1" xr:uid="{00000000-0005-0000-0000-00000A1F0000}"/>
    <cellStyle name="Comma 2 86" xfId="8230" hidden="1" xr:uid="{00000000-0005-0000-0000-000029200000}"/>
    <cellStyle name="Comma 2 86" xfId="8476" hidden="1" xr:uid="{00000000-0005-0000-0000-00001F210000}"/>
    <cellStyle name="Comma 2 86" xfId="8619" hidden="1" xr:uid="{00000000-0005-0000-0000-0000AE210000}"/>
    <cellStyle name="Comma 2 86" xfId="9145" hidden="1" xr:uid="{00000000-0005-0000-0000-0000BC230000}"/>
    <cellStyle name="Comma 2 86" xfId="9699" hidden="1" xr:uid="{00000000-0005-0000-0000-0000E6250000}"/>
    <cellStyle name="Comma 2 86" xfId="9986" hidden="1" xr:uid="{00000000-0005-0000-0000-000005270000}"/>
    <cellStyle name="Comma 2 86" xfId="10232" hidden="1" xr:uid="{00000000-0005-0000-0000-0000FB270000}"/>
    <cellStyle name="Comma 2 86" xfId="10375" hidden="1" xr:uid="{00000000-0005-0000-0000-00008A280000}"/>
    <cellStyle name="Comma 2 86" xfId="10901" hidden="1" xr:uid="{00000000-0005-0000-0000-0000982A0000}"/>
    <cellStyle name="Comma 2 86" xfId="11455" hidden="1" xr:uid="{00000000-0005-0000-0000-0000C22C0000}"/>
    <cellStyle name="Comma 2 86" xfId="11742" hidden="1" xr:uid="{00000000-0005-0000-0000-0000E12D0000}"/>
    <cellStyle name="Comma 2 86" xfId="11988" hidden="1" xr:uid="{00000000-0005-0000-0000-0000D72E0000}"/>
    <cellStyle name="Comma 2 86" xfId="12131" hidden="1" xr:uid="{00000000-0005-0000-0000-0000662F0000}"/>
    <cellStyle name="Comma 2 86" xfId="12657" hidden="1" xr:uid="{00000000-0005-0000-0000-000074310000}"/>
    <cellStyle name="Comma 2 86" xfId="13211" hidden="1" xr:uid="{00000000-0005-0000-0000-00009E330000}"/>
    <cellStyle name="Comma 2 86" xfId="13498" hidden="1" xr:uid="{00000000-0005-0000-0000-0000BD340000}"/>
    <cellStyle name="Comma 2 86" xfId="13744" hidden="1" xr:uid="{00000000-0005-0000-0000-0000B3350000}"/>
    <cellStyle name="Comma 2 86" xfId="13887" hidden="1" xr:uid="{00000000-0005-0000-0000-000042360000}"/>
    <cellStyle name="Comma 2 86" xfId="14413" hidden="1" xr:uid="{00000000-0005-0000-0000-000050380000}"/>
    <cellStyle name="Comma 2 86" xfId="14967" hidden="1" xr:uid="{00000000-0005-0000-0000-00007A3A0000}"/>
    <cellStyle name="Comma 2 86" xfId="15254" hidden="1" xr:uid="{00000000-0005-0000-0000-0000993B0000}"/>
    <cellStyle name="Comma 2 86" xfId="15500" hidden="1" xr:uid="{00000000-0005-0000-0000-00008F3C0000}"/>
    <cellStyle name="Comma 2 86" xfId="15643" hidden="1" xr:uid="{00000000-0005-0000-0000-00001E3D0000}"/>
    <cellStyle name="Comma 2 86" xfId="16166" hidden="1" xr:uid="{00000000-0005-0000-0000-0000293F0000}"/>
    <cellStyle name="Comma 2 86" xfId="16720" hidden="1" xr:uid="{00000000-0005-0000-0000-000053410000}"/>
    <cellStyle name="Comma 2 86" xfId="17007" hidden="1" xr:uid="{00000000-0005-0000-0000-000072420000}"/>
    <cellStyle name="Comma 2 86" xfId="17253" hidden="1" xr:uid="{00000000-0005-0000-0000-000068430000}"/>
    <cellStyle name="Comma 2 86" xfId="17396" hidden="1" xr:uid="{00000000-0005-0000-0000-0000F7430000}"/>
    <cellStyle name="Comma 2 86" xfId="17916" hidden="1" xr:uid="{00000000-0005-0000-0000-0000FF450000}"/>
    <cellStyle name="Comma 2 86" xfId="18470" hidden="1" xr:uid="{00000000-0005-0000-0000-000029480000}"/>
    <cellStyle name="Comma 2 86" xfId="18757" hidden="1" xr:uid="{00000000-0005-0000-0000-000048490000}"/>
    <cellStyle name="Comma 2 86" xfId="19003" hidden="1" xr:uid="{00000000-0005-0000-0000-00003E4A0000}"/>
    <cellStyle name="Comma 2 86" xfId="19660" hidden="1" xr:uid="{00000000-0005-0000-0000-0000CF4C0000}"/>
    <cellStyle name="Comma 2 86" xfId="20214" hidden="1" xr:uid="{00000000-0005-0000-0000-0000F94E0000}"/>
    <cellStyle name="Comma 2 86" xfId="20501" hidden="1" xr:uid="{00000000-0005-0000-0000-000018500000}"/>
    <cellStyle name="Comma 2 86" xfId="20747" hidden="1" xr:uid="{00000000-0005-0000-0000-00000E510000}"/>
    <cellStyle name="Comma 2 86" xfId="21396" hidden="1" xr:uid="{00000000-0005-0000-0000-000097530000}"/>
    <cellStyle name="Comma 2 86" xfId="21948" hidden="1" xr:uid="{00000000-0005-0000-0000-0000BF550000}"/>
    <cellStyle name="Comma 2 86" xfId="22235" hidden="1" xr:uid="{00000000-0005-0000-0000-0000DE560000}"/>
    <cellStyle name="Comma 2 86" xfId="22481" hidden="1" xr:uid="{00000000-0005-0000-0000-0000D4570000}"/>
    <cellStyle name="Comma 2 86" xfId="23124" hidden="1" xr:uid="{00000000-0005-0000-0000-0000575A0000}"/>
    <cellStyle name="Comma 2 86" xfId="23672" hidden="1" xr:uid="{00000000-0005-0000-0000-00007B5C0000}"/>
    <cellStyle name="Comma 2 86" xfId="23959" hidden="1" xr:uid="{00000000-0005-0000-0000-00009A5D0000}"/>
    <cellStyle name="Comma 2 86" xfId="24205" hidden="1" xr:uid="{00000000-0005-0000-0000-0000905E0000}"/>
    <cellStyle name="Comma 2 86" xfId="24837" hidden="1" xr:uid="{00000000-0005-0000-0000-000008610000}"/>
    <cellStyle name="Comma 2 86" xfId="25379" hidden="1" xr:uid="{00000000-0005-0000-0000-000026630000}"/>
    <cellStyle name="Comma 2 86" xfId="25666" hidden="1" xr:uid="{00000000-0005-0000-0000-000045640000}"/>
    <cellStyle name="Comma 2 86" xfId="25912" hidden="1" xr:uid="{00000000-0005-0000-0000-00003B650000}"/>
    <cellStyle name="Comma 2 86" xfId="26534" hidden="1" xr:uid="{00000000-0005-0000-0000-0000A9670000}"/>
    <cellStyle name="Comma 2 86" xfId="27073" hidden="1" xr:uid="{00000000-0005-0000-0000-0000C4690000}"/>
    <cellStyle name="Comma 2 86" xfId="27360" hidden="1" xr:uid="{00000000-0005-0000-0000-0000E36A0000}"/>
    <cellStyle name="Comma 2 86" xfId="27606" hidden="1" xr:uid="{00000000-0005-0000-0000-0000D96B0000}"/>
    <cellStyle name="Comma 2 86" xfId="28207" hidden="1" xr:uid="{00000000-0005-0000-0000-0000326E0000}"/>
    <cellStyle name="Comma 2 86" xfId="28734" hidden="1" xr:uid="{00000000-0005-0000-0000-000041700000}"/>
    <cellStyle name="Comma 2 86" xfId="29021" hidden="1" xr:uid="{00000000-0005-0000-0000-000060710000}"/>
    <cellStyle name="Comma 2 86" xfId="29267" hidden="1" xr:uid="{00000000-0005-0000-0000-000056720000}"/>
    <cellStyle name="Comma 2 86" xfId="29849" hidden="1" xr:uid="{00000000-0005-0000-0000-00009C740000}"/>
    <cellStyle name="Comma 2 86" xfId="30369" hidden="1" xr:uid="{00000000-0005-0000-0000-0000A4760000}"/>
    <cellStyle name="Comma 2 86" xfId="30656" hidden="1" xr:uid="{00000000-0005-0000-0000-0000C3770000}"/>
    <cellStyle name="Comma 2 86" xfId="30902" hidden="1" xr:uid="{00000000-0005-0000-0000-0000B9780000}"/>
    <cellStyle name="Comma 2 86" xfId="31416" hidden="1" xr:uid="{00000000-0005-0000-0000-0000BB7A0000}"/>
    <cellStyle name="Comma 2 86" xfId="31880" hidden="1" xr:uid="{00000000-0005-0000-0000-00008B7C0000}"/>
    <cellStyle name="Comma 2 86" xfId="32771" hidden="1" xr:uid="{E2093AFE-F470-4C53-814D-2F92614222B7}"/>
    <cellStyle name="Comma 2 86" xfId="33406" hidden="1" xr:uid="{B53D23A9-A79F-48DD-A454-56C59F899F28}"/>
    <cellStyle name="Comma 2 86" xfId="33952" hidden="1" xr:uid="{3F04574C-B226-49E1-B1BF-B3BC0F173C6C}"/>
    <cellStyle name="Comma 2 86" xfId="34239" hidden="1" xr:uid="{1E400382-60B7-40CE-B7CE-053D65413011}"/>
    <cellStyle name="Comma 2 86" xfId="34485" hidden="1" xr:uid="{452BB70B-D05B-4782-8377-B7B6BAD2068A}"/>
    <cellStyle name="Comma 2 86" xfId="36057" hidden="1" xr:uid="{5EF59C6E-350B-4EA4-B1A0-D5BA8E6FC476}"/>
    <cellStyle name="Comma 2 86" xfId="36098" hidden="1" xr:uid="{B20AB3A7-F1D2-4699-943B-E0ADEAF419F0}"/>
    <cellStyle name="Comma 2 86" xfId="36100" hidden="1" xr:uid="{D4ED913F-11D4-4841-A91F-E32612A4E75C}"/>
    <cellStyle name="Comma 2 86" xfId="36111" hidden="1" xr:uid="{6D2C58D6-25E0-4B2F-B408-0B3766083C7A}"/>
    <cellStyle name="Comma 2 86" xfId="36154" hidden="1" xr:uid="{ECC55DCE-B1A1-4C28-AE23-2DE19CE44D39}"/>
    <cellStyle name="Comma 2 86" xfId="36528" hidden="1" xr:uid="{3CACD729-F759-42DA-9CB4-566EA878308A}"/>
    <cellStyle name="Comma 2 86" xfId="37189" hidden="1" xr:uid="{4B11C817-4EE2-44C3-9D96-A9B7E3C7D610}"/>
    <cellStyle name="Comma 2 86" xfId="37743" hidden="1" xr:uid="{4B9ACC6E-39C7-4746-B0FB-E2C9311EEA33}"/>
    <cellStyle name="Comma 2 86" xfId="38030" hidden="1" xr:uid="{CE4F1709-6056-4E25-94A0-734CB980DD5E}"/>
    <cellStyle name="Comma 2 86" xfId="38276" hidden="1" xr:uid="{91C4F96C-14B8-4331-BF94-BFD957B84752}"/>
    <cellStyle name="Comma 2 86" xfId="38419" hidden="1" xr:uid="{780F27F0-D0FE-4503-A78E-40C859BB8187}"/>
    <cellStyle name="Comma 2 86" xfId="38672" hidden="1" xr:uid="{09DB700C-0ED7-4FDC-91F9-6493B78A49D3}"/>
    <cellStyle name="Comma 2 86" xfId="38747" hidden="1" xr:uid="{C8D77DBC-F1E0-4EA3-9D89-FC3A862F7129}"/>
    <cellStyle name="Comma 2 86" xfId="38872" hidden="1" xr:uid="{3440DBA9-EF6E-497A-9DF2-B5059DCDB91B}"/>
    <cellStyle name="Comma 2 86" xfId="39408" hidden="1" xr:uid="{A276384C-2A26-4B03-8E43-462C5FACCD43}"/>
    <cellStyle name="Comma 2 86" xfId="39962" hidden="1" xr:uid="{6EA45368-6478-4C6D-9ABA-F44CF8A8AE89}"/>
    <cellStyle name="Comma 2 86" xfId="40249" hidden="1" xr:uid="{C243B7A6-44D7-4E5D-99B7-A748E3EAC0DB}"/>
    <cellStyle name="Comma 2 86" xfId="40495" hidden="1" xr:uid="{1605FC51-24E1-4CEF-96A2-CA6E8A7A1484}"/>
    <cellStyle name="Comma 2 86" xfId="40638" hidden="1" xr:uid="{E6DEFAC2-64C3-4227-A2EE-4DD7A94CB061}"/>
    <cellStyle name="Comma 2 86" xfId="41164" hidden="1" xr:uid="{9CBC0D45-152C-44C3-A1F5-FF7CFFDC9184}"/>
    <cellStyle name="Comma 2 86" xfId="41718" hidden="1" xr:uid="{3CE53522-67EB-46FA-A45F-050287C9B366}"/>
    <cellStyle name="Comma 2 86" xfId="42005" hidden="1" xr:uid="{483EA385-4486-43BE-B0D3-49D6BA928448}"/>
    <cellStyle name="Comma 2 86" xfId="42251" hidden="1" xr:uid="{876E4CE5-43F3-4F88-913B-DC6A44C0B43A}"/>
    <cellStyle name="Comma 2 86" xfId="42394" hidden="1" xr:uid="{1125704F-DC4C-47D5-859C-40DD57A10EA7}"/>
    <cellStyle name="Comma 2 86" xfId="42920" hidden="1" xr:uid="{1291A580-B7EA-4284-B0D6-AC35269A72A5}"/>
    <cellStyle name="Comma 2 86" xfId="43474" hidden="1" xr:uid="{64C250B3-FF36-41F4-B0F6-8A566541E0C7}"/>
    <cellStyle name="Comma 2 86" xfId="43761" hidden="1" xr:uid="{89B9AAD1-00EF-4770-B3DF-38934E919811}"/>
    <cellStyle name="Comma 2 86" xfId="44007" hidden="1" xr:uid="{77932FAD-A7B6-4490-B729-980380AE19D1}"/>
    <cellStyle name="Comma 2 86" xfId="44150" hidden="1" xr:uid="{674864AA-4BC3-41EB-A4F3-5EFEAE1273CB}"/>
    <cellStyle name="Comma 2 86" xfId="44676" hidden="1" xr:uid="{D72EA2E4-E59C-4EC2-BA60-75725E4FDC10}"/>
    <cellStyle name="Comma 2 86" xfId="45230" hidden="1" xr:uid="{1511FADD-1BFD-4ED8-96CC-BD4919245C5C}"/>
    <cellStyle name="Comma 2 86" xfId="45517" hidden="1" xr:uid="{22592781-32AD-44F3-B03E-609466D9B21D}"/>
    <cellStyle name="Comma 2 86" xfId="45763" hidden="1" xr:uid="{C4C46D3D-1507-43B2-9B72-0F54787CD779}"/>
    <cellStyle name="Comma 2 86" xfId="45906" hidden="1" xr:uid="{79A66337-BFB6-4019-A9D9-DDC5B60FD3FE}"/>
    <cellStyle name="Comma 2 86" xfId="46432" hidden="1" xr:uid="{6CCC3DD9-693E-4B8C-8D28-0DEB5A296C21}"/>
    <cellStyle name="Comma 2 86" xfId="46986" hidden="1" xr:uid="{48AB58A3-FC93-4ED8-89E0-810FCF50BF14}"/>
    <cellStyle name="Comma 2 86" xfId="47273" hidden="1" xr:uid="{26124FA6-26C5-4524-97EF-3F0E4D74827D}"/>
    <cellStyle name="Comma 2 86" xfId="47519" hidden="1" xr:uid="{639A1860-1703-417C-93B2-AE2EF18686BE}"/>
    <cellStyle name="Comma 2 86" xfId="47662" hidden="1" xr:uid="{6D53B4DE-A613-4A5B-81D3-D12316858D08}"/>
    <cellStyle name="Comma 2 86" xfId="48185" hidden="1" xr:uid="{7DBC4C44-D208-4FF5-B3A5-8BC99798A1BB}"/>
    <cellStyle name="Comma 2 86" xfId="48739" hidden="1" xr:uid="{560DBC7D-7133-4934-AE8E-B8611731D427}"/>
    <cellStyle name="Comma 2 86" xfId="49026" hidden="1" xr:uid="{3F12ED5B-10BF-44E7-8E18-EDA16B750443}"/>
    <cellStyle name="Comma 2 86" xfId="49272" hidden="1" xr:uid="{A0F992D3-1792-4CE8-9CAF-2530B96A4BDD}"/>
    <cellStyle name="Comma 2 86" xfId="49415" hidden="1" xr:uid="{F9E44EFF-1764-4373-9078-E8189AE9BD0E}"/>
    <cellStyle name="Comma 2 86" xfId="49935" hidden="1" xr:uid="{24ACAC0C-1C4D-41B4-98DD-2C2AE00330C1}"/>
    <cellStyle name="Comma 2 86" xfId="50489" hidden="1" xr:uid="{19670024-D68A-4A62-8716-12991ADA6404}"/>
    <cellStyle name="Comma 2 86" xfId="50776" hidden="1" xr:uid="{4AE71BB3-AF7F-429B-B317-2F45BCA698FF}"/>
    <cellStyle name="Comma 2 86" xfId="51022" hidden="1" xr:uid="{91114D5C-24E1-48AE-8132-69F6E058817A}"/>
    <cellStyle name="Comma 2 86" xfId="51679" hidden="1" xr:uid="{ED4149A7-685B-4D62-8A1B-2869A31761C7}"/>
    <cellStyle name="Comma 2 86" xfId="52233" hidden="1" xr:uid="{72CE9C56-B373-4B98-86CD-7496026A40FE}"/>
    <cellStyle name="Comma 2 86" xfId="52520" hidden="1" xr:uid="{9B759D54-4E27-4935-B464-A6C2F63D7249}"/>
    <cellStyle name="Comma 2 86" xfId="52766" hidden="1" xr:uid="{17C296DC-E792-4BA1-8101-BD45737D2044}"/>
    <cellStyle name="Comma 2 86" xfId="53415" hidden="1" xr:uid="{74128AC7-EF98-46C9-86F2-6ED7B33DC311}"/>
    <cellStyle name="Comma 2 86" xfId="53967" hidden="1" xr:uid="{2559B279-4FC6-4840-BBCD-F916D49A1AF5}"/>
    <cellStyle name="Comma 2 86" xfId="54254" hidden="1" xr:uid="{F40A19F1-59E2-4181-976B-1ED54CEF9062}"/>
    <cellStyle name="Comma 2 86" xfId="54500" hidden="1" xr:uid="{801361AF-D0FF-4B06-803E-5468445F3FAE}"/>
    <cellStyle name="Comma 2 86" xfId="55143" hidden="1" xr:uid="{160CAD52-2623-496B-A04F-A6E1E8DBD45B}"/>
    <cellStyle name="Comma 2 86" xfId="55691" hidden="1" xr:uid="{16F2AD74-1C12-44EC-9A68-795830A74D80}"/>
    <cellStyle name="Comma 2 86" xfId="55978" hidden="1" xr:uid="{99812D59-69C7-4A13-8211-7BC754936186}"/>
    <cellStyle name="Comma 2 86" xfId="56224" hidden="1" xr:uid="{89601587-21FA-42CB-B58E-94CA7773AF56}"/>
    <cellStyle name="Comma 2 86" xfId="56856" hidden="1" xr:uid="{37FB142E-5B15-4CD3-9D8E-92CFA46F5576}"/>
    <cellStyle name="Comma 2 86" xfId="57398" hidden="1" xr:uid="{3B79984D-FF77-4AF3-9AF8-8DC460711BCD}"/>
    <cellStyle name="Comma 2 86" xfId="57685" hidden="1" xr:uid="{78D8A945-03EC-4F6B-AE5A-9A48F9C90049}"/>
    <cellStyle name="Comma 2 86" xfId="57931" hidden="1" xr:uid="{AA3AA32A-6C0F-428C-AC72-E344F889D90F}"/>
    <cellStyle name="Comma 2 86" xfId="58553" hidden="1" xr:uid="{CD805178-CD7D-4CB7-A0A6-003A3AFB82E7}"/>
    <cellStyle name="Comma 2 86" xfId="59092" hidden="1" xr:uid="{B2E91618-15B5-4ACC-BB92-0C474FFED061}"/>
    <cellStyle name="Comma 2 86" xfId="59379" hidden="1" xr:uid="{C76EC44D-FEA5-4FF2-956C-60B60217C160}"/>
    <cellStyle name="Comma 2 86" xfId="59625" hidden="1" xr:uid="{990EF369-BFDB-4F5D-A585-D05D4B836F05}"/>
    <cellStyle name="Comma 2 86" xfId="60226" hidden="1" xr:uid="{8BB36B17-3534-45CB-AEF5-E70B50B2CF88}"/>
    <cellStyle name="Comma 2 86" xfId="60753" hidden="1" xr:uid="{8DCFA8CF-09F0-4A39-ACA1-26DC2356E375}"/>
    <cellStyle name="Comma 2 86" xfId="61040" hidden="1" xr:uid="{5F941802-4A3A-4B79-87E4-0A9C83AF2C10}"/>
    <cellStyle name="Comma 2 86" xfId="61286" hidden="1" xr:uid="{F53AC15A-EB27-41FF-8039-AB56A67C00F2}"/>
    <cellStyle name="Comma 2 86" xfId="61868" hidden="1" xr:uid="{EBC8899A-8484-4F3D-B706-E95F5AE06802}"/>
    <cellStyle name="Comma 2 86" xfId="62388" hidden="1" xr:uid="{96928AE6-38FF-4C56-A3F6-4616B3BA8433}"/>
    <cellStyle name="Comma 2 86" xfId="62675" hidden="1" xr:uid="{EC476E11-98DC-4C9E-8D84-565C6295AC68}"/>
    <cellStyle name="Comma 2 86" xfId="62921" hidden="1" xr:uid="{E3DF94D8-4183-440E-B35F-8D757829B9E4}"/>
    <cellStyle name="Comma 2 86" xfId="63435" hidden="1" xr:uid="{3DA175C5-32F6-4C8C-BA5D-3059D89EAAC7}"/>
    <cellStyle name="Comma 2 86" xfId="63899" hidden="1" xr:uid="{49BDBFB0-85B9-4596-97E7-3C371E613F40}"/>
    <cellStyle name="Comma 2 87" xfId="722" hidden="1" xr:uid="{00000000-0005-0000-0000-0000D5020000}"/>
    <cellStyle name="Comma 2 87" xfId="1377" hidden="1" xr:uid="{00000000-0005-0000-0000-000064050000}"/>
    <cellStyle name="Comma 2 87" xfId="1926" hidden="1" xr:uid="{00000000-0005-0000-0000-000089070000}"/>
    <cellStyle name="Comma 2 87" xfId="2213" hidden="1" xr:uid="{00000000-0005-0000-0000-0000A8080000}"/>
    <cellStyle name="Comma 2 87" xfId="2458" hidden="1" xr:uid="{00000000-0005-0000-0000-00009D090000}"/>
    <cellStyle name="Comma 2 87" xfId="4067" hidden="1" xr:uid="{00000000-0005-0000-0000-0000E60F0000}"/>
    <cellStyle name="Comma 2 87" xfId="4128" hidden="1" xr:uid="{00000000-0005-0000-0000-000023100000}"/>
    <cellStyle name="Comma 2 87" xfId="4160" hidden="1" xr:uid="{00000000-0005-0000-0000-000043100000}"/>
    <cellStyle name="Comma 2 87" xfId="4513" hidden="1" xr:uid="{00000000-0005-0000-0000-0000A4110000}"/>
    <cellStyle name="Comma 2 87" xfId="5174" hidden="1" xr:uid="{00000000-0005-0000-0000-000039140000}"/>
    <cellStyle name="Comma 2 87" xfId="5728" hidden="1" xr:uid="{00000000-0005-0000-0000-000063160000}"/>
    <cellStyle name="Comma 2 87" xfId="6015" hidden="1" xr:uid="{00000000-0005-0000-0000-000082170000}"/>
    <cellStyle name="Comma 2 87" xfId="6260" hidden="1" xr:uid="{00000000-0005-0000-0000-000077180000}"/>
    <cellStyle name="Comma 2 87" xfId="6648" hidden="1" xr:uid="{00000000-0005-0000-0000-0000FB190000}"/>
    <cellStyle name="Comma 2 87" xfId="6732" hidden="1" xr:uid="{00000000-0005-0000-0000-00004F1A0000}"/>
    <cellStyle name="Comma 2 87" xfId="6867" hidden="1" xr:uid="{00000000-0005-0000-0000-0000D61A0000}"/>
    <cellStyle name="Comma 2 87" xfId="6969" hidden="1" xr:uid="{00000000-0005-0000-0000-00003C1B0000}"/>
    <cellStyle name="Comma 2 87" xfId="7393" hidden="1" xr:uid="{00000000-0005-0000-0000-0000E41C0000}"/>
    <cellStyle name="Comma 2 87" xfId="7947" hidden="1" xr:uid="{00000000-0005-0000-0000-00000E1F0000}"/>
    <cellStyle name="Comma 2 87" xfId="8234" hidden="1" xr:uid="{00000000-0005-0000-0000-00002D200000}"/>
    <cellStyle name="Comma 2 87" xfId="8479" hidden="1" xr:uid="{00000000-0005-0000-0000-000022210000}"/>
    <cellStyle name="Comma 2 87" xfId="8725" hidden="1" xr:uid="{00000000-0005-0000-0000-000018220000}"/>
    <cellStyle name="Comma 2 87" xfId="9149" hidden="1" xr:uid="{00000000-0005-0000-0000-0000C0230000}"/>
    <cellStyle name="Comma 2 87" xfId="9703" hidden="1" xr:uid="{00000000-0005-0000-0000-0000EA250000}"/>
    <cellStyle name="Comma 2 87" xfId="9990" hidden="1" xr:uid="{00000000-0005-0000-0000-000009270000}"/>
    <cellStyle name="Comma 2 87" xfId="10235" hidden="1" xr:uid="{00000000-0005-0000-0000-0000FE270000}"/>
    <cellStyle name="Comma 2 87" xfId="10481" hidden="1" xr:uid="{00000000-0005-0000-0000-0000F4280000}"/>
    <cellStyle name="Comma 2 87" xfId="10905" hidden="1" xr:uid="{00000000-0005-0000-0000-00009C2A0000}"/>
    <cellStyle name="Comma 2 87" xfId="11459" hidden="1" xr:uid="{00000000-0005-0000-0000-0000C62C0000}"/>
    <cellStyle name="Comma 2 87" xfId="11746" hidden="1" xr:uid="{00000000-0005-0000-0000-0000E52D0000}"/>
    <cellStyle name="Comma 2 87" xfId="11991" hidden="1" xr:uid="{00000000-0005-0000-0000-0000DA2E0000}"/>
    <cellStyle name="Comma 2 87" xfId="12237" hidden="1" xr:uid="{00000000-0005-0000-0000-0000D02F0000}"/>
    <cellStyle name="Comma 2 87" xfId="12661" hidden="1" xr:uid="{00000000-0005-0000-0000-000078310000}"/>
    <cellStyle name="Comma 2 87" xfId="13215" hidden="1" xr:uid="{00000000-0005-0000-0000-0000A2330000}"/>
    <cellStyle name="Comma 2 87" xfId="13502" hidden="1" xr:uid="{00000000-0005-0000-0000-0000C1340000}"/>
    <cellStyle name="Comma 2 87" xfId="13747" hidden="1" xr:uid="{00000000-0005-0000-0000-0000B6350000}"/>
    <cellStyle name="Comma 2 87" xfId="13993" hidden="1" xr:uid="{00000000-0005-0000-0000-0000AC360000}"/>
    <cellStyle name="Comma 2 87" xfId="14417" hidden="1" xr:uid="{00000000-0005-0000-0000-000054380000}"/>
    <cellStyle name="Comma 2 87" xfId="14971" hidden="1" xr:uid="{00000000-0005-0000-0000-00007E3A0000}"/>
    <cellStyle name="Comma 2 87" xfId="15258" hidden="1" xr:uid="{00000000-0005-0000-0000-00009D3B0000}"/>
    <cellStyle name="Comma 2 87" xfId="15503" hidden="1" xr:uid="{00000000-0005-0000-0000-0000923C0000}"/>
    <cellStyle name="Comma 2 87" xfId="15749" hidden="1" xr:uid="{00000000-0005-0000-0000-0000883D0000}"/>
    <cellStyle name="Comma 2 87" xfId="16170" hidden="1" xr:uid="{00000000-0005-0000-0000-00002D3F0000}"/>
    <cellStyle name="Comma 2 87" xfId="16724" hidden="1" xr:uid="{00000000-0005-0000-0000-000057410000}"/>
    <cellStyle name="Comma 2 87" xfId="17011" hidden="1" xr:uid="{00000000-0005-0000-0000-000076420000}"/>
    <cellStyle name="Comma 2 87" xfId="17256" hidden="1" xr:uid="{00000000-0005-0000-0000-00006B430000}"/>
    <cellStyle name="Comma 2 87" xfId="17501" hidden="1" xr:uid="{00000000-0005-0000-0000-000060440000}"/>
    <cellStyle name="Comma 2 87" xfId="17920" hidden="1" xr:uid="{00000000-0005-0000-0000-000003460000}"/>
    <cellStyle name="Comma 2 87" xfId="18474" hidden="1" xr:uid="{00000000-0005-0000-0000-00002D480000}"/>
    <cellStyle name="Comma 2 87" xfId="18761" hidden="1" xr:uid="{00000000-0005-0000-0000-00004C490000}"/>
    <cellStyle name="Comma 2 87" xfId="19006" hidden="1" xr:uid="{00000000-0005-0000-0000-0000414A0000}"/>
    <cellStyle name="Comma 2 87" xfId="19248" hidden="1" xr:uid="{00000000-0005-0000-0000-0000334B0000}"/>
    <cellStyle name="Comma 2 87" xfId="19664" hidden="1" xr:uid="{00000000-0005-0000-0000-0000D34C0000}"/>
    <cellStyle name="Comma 2 87" xfId="20218" hidden="1" xr:uid="{00000000-0005-0000-0000-0000FD4E0000}"/>
    <cellStyle name="Comma 2 87" xfId="20505" hidden="1" xr:uid="{00000000-0005-0000-0000-00001C500000}"/>
    <cellStyle name="Comma 2 87" xfId="20750" hidden="1" xr:uid="{00000000-0005-0000-0000-000011510000}"/>
    <cellStyle name="Comma 2 87" xfId="20989" hidden="1" xr:uid="{00000000-0005-0000-0000-000000520000}"/>
    <cellStyle name="Comma 2 87" xfId="21400" hidden="1" xr:uid="{00000000-0005-0000-0000-00009B530000}"/>
    <cellStyle name="Comma 2 87" xfId="21952" hidden="1" xr:uid="{00000000-0005-0000-0000-0000C3550000}"/>
    <cellStyle name="Comma 2 87" xfId="22239" hidden="1" xr:uid="{00000000-0005-0000-0000-0000E2560000}"/>
    <cellStyle name="Comma 2 87" xfId="22484" hidden="1" xr:uid="{00000000-0005-0000-0000-0000D7570000}"/>
    <cellStyle name="Comma 2 87" xfId="23127" hidden="1" xr:uid="{00000000-0005-0000-0000-00005A5A0000}"/>
    <cellStyle name="Comma 2 87" xfId="23676" hidden="1" xr:uid="{00000000-0005-0000-0000-00007F5C0000}"/>
    <cellStyle name="Comma 2 87" xfId="23963" hidden="1" xr:uid="{00000000-0005-0000-0000-00009E5D0000}"/>
    <cellStyle name="Comma 2 87" xfId="24208" hidden="1" xr:uid="{00000000-0005-0000-0000-0000935E0000}"/>
    <cellStyle name="Comma 2 87" xfId="24840" hidden="1" xr:uid="{00000000-0005-0000-0000-00000B610000}"/>
    <cellStyle name="Comma 2 87" xfId="25383" hidden="1" xr:uid="{00000000-0005-0000-0000-00002A630000}"/>
    <cellStyle name="Comma 2 87" xfId="25670" hidden="1" xr:uid="{00000000-0005-0000-0000-000049640000}"/>
    <cellStyle name="Comma 2 87" xfId="25915" hidden="1" xr:uid="{00000000-0005-0000-0000-00003E650000}"/>
    <cellStyle name="Comma 2 87" xfId="26536" hidden="1" xr:uid="{00000000-0005-0000-0000-0000AB670000}"/>
    <cellStyle name="Comma 2 87" xfId="27077" hidden="1" xr:uid="{00000000-0005-0000-0000-0000C8690000}"/>
    <cellStyle name="Comma 2 87" xfId="27364" hidden="1" xr:uid="{00000000-0005-0000-0000-0000E76A0000}"/>
    <cellStyle name="Comma 2 87" xfId="27609" hidden="1" xr:uid="{00000000-0005-0000-0000-0000DC6B0000}"/>
    <cellStyle name="Comma 2 87" xfId="28209" hidden="1" xr:uid="{00000000-0005-0000-0000-0000346E0000}"/>
    <cellStyle name="Comma 2 87" xfId="28738" hidden="1" xr:uid="{00000000-0005-0000-0000-000045700000}"/>
    <cellStyle name="Comma 2 87" xfId="29025" hidden="1" xr:uid="{00000000-0005-0000-0000-000064710000}"/>
    <cellStyle name="Comma 2 87" xfId="29270" hidden="1" xr:uid="{00000000-0005-0000-0000-000059720000}"/>
    <cellStyle name="Comma 2 87" xfId="29851" hidden="1" xr:uid="{00000000-0005-0000-0000-00009E740000}"/>
    <cellStyle name="Comma 2 87" xfId="30373" hidden="1" xr:uid="{00000000-0005-0000-0000-0000A8760000}"/>
    <cellStyle name="Comma 2 87" xfId="30660" hidden="1" xr:uid="{00000000-0005-0000-0000-0000C7770000}"/>
    <cellStyle name="Comma 2 87" xfId="30905" hidden="1" xr:uid="{00000000-0005-0000-0000-0000BC780000}"/>
    <cellStyle name="Comma 2 87" xfId="31418" hidden="1" xr:uid="{00000000-0005-0000-0000-0000BD7A0000}"/>
    <cellStyle name="Comma 2 87" xfId="31884" hidden="1" xr:uid="{00000000-0005-0000-0000-00008F7C0000}"/>
    <cellStyle name="Comma 2 87" xfId="32775" hidden="1" xr:uid="{FA03EB4E-0723-4D19-9C29-11FFAE06C00C}"/>
    <cellStyle name="Comma 2 87" xfId="33410" hidden="1" xr:uid="{C9F55753-2719-4B55-90EE-A67EBA0C83B2}"/>
    <cellStyle name="Comma 2 87" xfId="33956" hidden="1" xr:uid="{042B0E36-2748-49F1-9687-886023C7E04D}"/>
    <cellStyle name="Comma 2 87" xfId="34243" hidden="1" xr:uid="{FE5252A5-AAB7-42F0-BFF5-4A12C0CE249B}"/>
    <cellStyle name="Comma 2 87" xfId="34488" hidden="1" xr:uid="{1039AF19-D122-4AEE-973E-F4C9D301BD86}"/>
    <cellStyle name="Comma 2 87" xfId="36086" hidden="1" xr:uid="{B4C134D8-588E-4500-9140-8744C1BF377E}"/>
    <cellStyle name="Comma 2 87" xfId="36147" hidden="1" xr:uid="{A6229860-284C-4AF3-BADB-BF514C19D116}"/>
    <cellStyle name="Comma 2 87" xfId="36179" hidden="1" xr:uid="{96F967C6-93C6-477F-BE15-3ACD2949303F}"/>
    <cellStyle name="Comma 2 87" xfId="36532" hidden="1" xr:uid="{BC1773F5-26FD-411B-808A-8E8FE018B4B9}"/>
    <cellStyle name="Comma 2 87" xfId="37193" hidden="1" xr:uid="{F061B60D-58B7-4FA8-B6FE-CEE844EBC5D8}"/>
    <cellStyle name="Comma 2 87" xfId="37747" hidden="1" xr:uid="{C4209FBA-FA87-4291-A373-A93A9BA4B350}"/>
    <cellStyle name="Comma 2 87" xfId="38034" hidden="1" xr:uid="{214AE7CE-BF5F-42E8-AC88-FDCCD56EA3FA}"/>
    <cellStyle name="Comma 2 87" xfId="38279" hidden="1" xr:uid="{61B9F04D-C8DA-4C5B-97F4-61486B0D3DD9}"/>
    <cellStyle name="Comma 2 87" xfId="38667" hidden="1" xr:uid="{2E90B36E-22DE-4BE0-823D-9F03719AA633}"/>
    <cellStyle name="Comma 2 87" xfId="38751" hidden="1" xr:uid="{6E1D848D-6147-4A4A-B71B-F5EAF898BAC9}"/>
    <cellStyle name="Comma 2 87" xfId="38886" hidden="1" xr:uid="{3ACA78D2-05E8-4B94-93CE-B9F904C6CF20}"/>
    <cellStyle name="Comma 2 87" xfId="38988" hidden="1" xr:uid="{11699C9D-CF90-4CC4-A891-40EE87B6BE59}"/>
    <cellStyle name="Comma 2 87" xfId="39412" hidden="1" xr:uid="{351BAF3F-F27B-48EE-9FFE-9978E34F7658}"/>
    <cellStyle name="Comma 2 87" xfId="39966" hidden="1" xr:uid="{93D06A20-59A9-4FBA-B27F-4F4D4606065F}"/>
    <cellStyle name="Comma 2 87" xfId="40253" hidden="1" xr:uid="{09A73C9F-4686-450C-821A-B8EC9C4EC22C}"/>
    <cellStyle name="Comma 2 87" xfId="40498" hidden="1" xr:uid="{B1985078-53BF-4CB5-9F2E-30812F3BF7FB}"/>
    <cellStyle name="Comma 2 87" xfId="40744" hidden="1" xr:uid="{F6CDA5FF-054F-4C47-A6B3-1463DA6E34FF}"/>
    <cellStyle name="Comma 2 87" xfId="41168" hidden="1" xr:uid="{6ADA0DAA-BDBF-4BF8-8AFF-104B542D3178}"/>
    <cellStyle name="Comma 2 87" xfId="41722" hidden="1" xr:uid="{B9916E5A-CDF7-4BFC-BB90-E2EF54B9E8F5}"/>
    <cellStyle name="Comma 2 87" xfId="42009" hidden="1" xr:uid="{E520DE79-4A72-4D94-AF65-495164AE28E5}"/>
    <cellStyle name="Comma 2 87" xfId="42254" hidden="1" xr:uid="{BF015A53-7042-4C31-8C29-6E53D7D0083A}"/>
    <cellStyle name="Comma 2 87" xfId="42500" hidden="1" xr:uid="{9E2349EB-C3F1-4908-8CC7-2106630A57AD}"/>
    <cellStyle name="Comma 2 87" xfId="42924" hidden="1" xr:uid="{5DAF4E80-761E-4ADB-A51B-BE95137F3C0F}"/>
    <cellStyle name="Comma 2 87" xfId="43478" hidden="1" xr:uid="{906E4EE2-D29F-45F8-A25B-EE6F7FDFEF43}"/>
    <cellStyle name="Comma 2 87" xfId="43765" hidden="1" xr:uid="{C0AA7741-B8BD-49AE-B518-EACBB44239B1}"/>
    <cellStyle name="Comma 2 87" xfId="44010" hidden="1" xr:uid="{0B14031C-1A72-412A-8853-16302A8FFF8D}"/>
    <cellStyle name="Comma 2 87" xfId="44256" hidden="1" xr:uid="{D5313DE5-E248-48DC-B912-62722B940ADC}"/>
    <cellStyle name="Comma 2 87" xfId="44680" hidden="1" xr:uid="{091C62DC-D3CC-4107-B6E2-48B58C69FFC4}"/>
    <cellStyle name="Comma 2 87" xfId="45234" hidden="1" xr:uid="{6248B56A-7CE5-463D-BB9A-DEB2426FB346}"/>
    <cellStyle name="Comma 2 87" xfId="45521" hidden="1" xr:uid="{FBAE3C7B-C99B-4ECF-A0F7-722B21397341}"/>
    <cellStyle name="Comma 2 87" xfId="45766" hidden="1" xr:uid="{8B15BFA2-8E94-4C78-A2EE-6B30072F491C}"/>
    <cellStyle name="Comma 2 87" xfId="46012" hidden="1" xr:uid="{43CCE9DD-E1BE-4369-8DAF-5B6AA58A0268}"/>
    <cellStyle name="Comma 2 87" xfId="46436" hidden="1" xr:uid="{F2C16287-3601-4414-890D-187A46EC91F5}"/>
    <cellStyle name="Comma 2 87" xfId="46990" hidden="1" xr:uid="{668C861B-7057-4E35-A4AA-BB750039C068}"/>
    <cellStyle name="Comma 2 87" xfId="47277" hidden="1" xr:uid="{CE7FFB4F-BD61-4641-ACA5-98C88D98BF8E}"/>
    <cellStyle name="Comma 2 87" xfId="47522" hidden="1" xr:uid="{F8313C1F-2587-4A36-A19F-273CEDC95459}"/>
    <cellStyle name="Comma 2 87" xfId="47768" hidden="1" xr:uid="{71C854A5-3C47-478B-A377-FBA6E32B2DAE}"/>
    <cellStyle name="Comma 2 87" xfId="48189" hidden="1" xr:uid="{8D64B071-18BC-470B-B2CF-09261854F535}"/>
    <cellStyle name="Comma 2 87" xfId="48743" hidden="1" xr:uid="{E0A736F6-869E-4629-ADFA-2F761EC5524B}"/>
    <cellStyle name="Comma 2 87" xfId="49030" hidden="1" xr:uid="{962C6D20-4C3A-4B38-983D-AE3147A00AA9}"/>
    <cellStyle name="Comma 2 87" xfId="49275" hidden="1" xr:uid="{D05D31AD-F692-4A44-B3F9-1D15E9735C85}"/>
    <cellStyle name="Comma 2 87" xfId="49520" hidden="1" xr:uid="{8F2A3A41-A769-4D12-B7A9-4D2EAA3C8C0F}"/>
    <cellStyle name="Comma 2 87" xfId="49939" hidden="1" xr:uid="{5FA4E0CC-D38B-49B0-9FA1-A6C7C5F5CB8C}"/>
    <cellStyle name="Comma 2 87" xfId="50493" hidden="1" xr:uid="{1149FC7D-DB8C-4A61-B074-9869A2A4E4EE}"/>
    <cellStyle name="Comma 2 87" xfId="50780" hidden="1" xr:uid="{0D743931-D66C-45AE-A9FB-FE1346510486}"/>
    <cellStyle name="Comma 2 87" xfId="51025" hidden="1" xr:uid="{143C4D9C-BDBD-4290-9D49-4FE1E1EB0055}"/>
    <cellStyle name="Comma 2 87" xfId="51267" hidden="1" xr:uid="{FE799110-1265-4CBB-9809-19BD5DB6CE27}"/>
    <cellStyle name="Comma 2 87" xfId="51683" hidden="1" xr:uid="{012999D9-A0DF-4342-ADC8-C6C42BC620EB}"/>
    <cellStyle name="Comma 2 87" xfId="52237" hidden="1" xr:uid="{09EE8228-7335-4DD8-8628-6980BAAEE62D}"/>
    <cellStyle name="Comma 2 87" xfId="52524" hidden="1" xr:uid="{C5B4A201-8407-4068-8B2E-A64316562538}"/>
    <cellStyle name="Comma 2 87" xfId="52769" hidden="1" xr:uid="{32CFFFAB-AB8A-4F83-AC2D-DDEA852B32F5}"/>
    <cellStyle name="Comma 2 87" xfId="53008" hidden="1" xr:uid="{08F51E27-2536-431A-8234-488B6DD2D0AF}"/>
    <cellStyle name="Comma 2 87" xfId="53419" hidden="1" xr:uid="{B496D600-2633-49AC-97DF-7D93342D0E0B}"/>
    <cellStyle name="Comma 2 87" xfId="53971" hidden="1" xr:uid="{3DE57A6F-318C-43D9-AB4D-DA660889D307}"/>
    <cellStyle name="Comma 2 87" xfId="54258" hidden="1" xr:uid="{A95886C3-AFF5-47F6-98D1-FFF06807A692}"/>
    <cellStyle name="Comma 2 87" xfId="54503" hidden="1" xr:uid="{8B520CA1-7453-4D5C-9FAC-678D00AF667D}"/>
    <cellStyle name="Comma 2 87" xfId="55146" hidden="1" xr:uid="{DC9D4D88-DB13-473A-B2D1-E2C97E5E59E8}"/>
    <cellStyle name="Comma 2 87" xfId="55695" hidden="1" xr:uid="{723588BA-3700-4BD3-A9F4-D988310D5CF5}"/>
    <cellStyle name="Comma 2 87" xfId="55982" hidden="1" xr:uid="{F1B9816A-8E36-4000-81E6-F67E14B04F9D}"/>
    <cellStyle name="Comma 2 87" xfId="56227" hidden="1" xr:uid="{66938525-AEB7-4328-9CD4-898E1720CED1}"/>
    <cellStyle name="Comma 2 87" xfId="56859" hidden="1" xr:uid="{E7BFA856-9C7A-4B4F-878A-4C8E8F387D0D}"/>
    <cellStyle name="Comma 2 87" xfId="57402" hidden="1" xr:uid="{72C5A0F8-DF22-400F-8759-7AB3475ACCE0}"/>
    <cellStyle name="Comma 2 87" xfId="57689" hidden="1" xr:uid="{90D22AE8-B7C1-4255-9132-2A2241A3D211}"/>
    <cellStyle name="Comma 2 87" xfId="57934" hidden="1" xr:uid="{9D394D3C-60A5-4EDC-9D24-AB9119DF9559}"/>
    <cellStyle name="Comma 2 87" xfId="58555" hidden="1" xr:uid="{36CFCBBF-7953-4AC0-853E-A6144E1DF89A}"/>
    <cellStyle name="Comma 2 87" xfId="59096" hidden="1" xr:uid="{3202F321-B64E-4228-B686-6C7FB010C844}"/>
    <cellStyle name="Comma 2 87" xfId="59383" hidden="1" xr:uid="{4408E3EB-FB19-47FD-B6D4-D55BF7AFCCC9}"/>
    <cellStyle name="Comma 2 87" xfId="59628" hidden="1" xr:uid="{55F47BFB-CF00-4BF0-B061-0BC202032893}"/>
    <cellStyle name="Comma 2 87" xfId="60228" hidden="1" xr:uid="{CCC9DA5B-E671-4BA6-9213-ED4E82F7C783}"/>
    <cellStyle name="Comma 2 87" xfId="60757" hidden="1" xr:uid="{5BF31CBA-CB08-4855-9B4B-616F056ADDD3}"/>
    <cellStyle name="Comma 2 87" xfId="61044" hidden="1" xr:uid="{FD86E38E-D8E4-4B3D-8EC0-3BA4094C6C13}"/>
    <cellStyle name="Comma 2 87" xfId="61289" hidden="1" xr:uid="{8BBA7EC6-7A23-4BC7-94DF-E39C8A4F16EF}"/>
    <cellStyle name="Comma 2 87" xfId="61870" hidden="1" xr:uid="{CA4130A9-789A-4882-BB2C-A22158498A60}"/>
    <cellStyle name="Comma 2 87" xfId="62392" hidden="1" xr:uid="{0C832C08-B94B-489C-A24A-1AC794135A81}"/>
    <cellStyle name="Comma 2 87" xfId="62679" hidden="1" xr:uid="{878D64EF-3DCF-4EEE-8DC2-E820D53D23F7}"/>
    <cellStyle name="Comma 2 87" xfId="62924" hidden="1" xr:uid="{B6EC7314-D595-4BF9-A5E8-2044A599E3A4}"/>
    <cellStyle name="Comma 2 87" xfId="63437" hidden="1" xr:uid="{3C779080-007E-4512-B35D-E6AF4C7C92C4}"/>
    <cellStyle name="Comma 2 87" xfId="63903" hidden="1" xr:uid="{1244403D-D442-4FB7-B2D2-32AA36D282AC}"/>
    <cellStyle name="Comma 2 88" xfId="726" hidden="1" xr:uid="{00000000-0005-0000-0000-0000D9020000}"/>
    <cellStyle name="Comma 2 88" xfId="1381" hidden="1" xr:uid="{00000000-0005-0000-0000-000068050000}"/>
    <cellStyle name="Comma 2 88" xfId="1930" hidden="1" xr:uid="{00000000-0005-0000-0000-00008D070000}"/>
    <cellStyle name="Comma 2 88" xfId="2217" hidden="1" xr:uid="{00000000-0005-0000-0000-0000AC080000}"/>
    <cellStyle name="Comma 2 88" xfId="2460" hidden="1" xr:uid="{00000000-0005-0000-0000-00009F090000}"/>
    <cellStyle name="Comma 2 88" xfId="4517" hidden="1" xr:uid="{00000000-0005-0000-0000-0000A8110000}"/>
    <cellStyle name="Comma 2 88" xfId="5178" hidden="1" xr:uid="{00000000-0005-0000-0000-00003D140000}"/>
    <cellStyle name="Comma 2 88" xfId="5732" hidden="1" xr:uid="{00000000-0005-0000-0000-000067160000}"/>
    <cellStyle name="Comma 2 88" xfId="6019" hidden="1" xr:uid="{00000000-0005-0000-0000-000086170000}"/>
    <cellStyle name="Comma 2 88" xfId="6262" hidden="1" xr:uid="{00000000-0005-0000-0000-000079180000}"/>
    <cellStyle name="Comma 2 88" xfId="6634" hidden="1" xr:uid="{00000000-0005-0000-0000-0000ED190000}"/>
    <cellStyle name="Comma 2 88" xfId="6736" hidden="1" xr:uid="{00000000-0005-0000-0000-0000531A0000}"/>
    <cellStyle name="Comma 2 88" xfId="6906" hidden="1" xr:uid="{00000000-0005-0000-0000-0000FD1A0000}"/>
    <cellStyle name="Comma 2 88" xfId="7397" hidden="1" xr:uid="{00000000-0005-0000-0000-0000E81C0000}"/>
    <cellStyle name="Comma 2 88" xfId="7951" hidden="1" xr:uid="{00000000-0005-0000-0000-0000121F0000}"/>
    <cellStyle name="Comma 2 88" xfId="8238" hidden="1" xr:uid="{00000000-0005-0000-0000-000031200000}"/>
    <cellStyle name="Comma 2 88" xfId="8481" hidden="1" xr:uid="{00000000-0005-0000-0000-000024210000}"/>
    <cellStyle name="Comma 2 88" xfId="8662" hidden="1" xr:uid="{00000000-0005-0000-0000-0000D9210000}"/>
    <cellStyle name="Comma 2 88" xfId="9153" hidden="1" xr:uid="{00000000-0005-0000-0000-0000C4230000}"/>
    <cellStyle name="Comma 2 88" xfId="9707" hidden="1" xr:uid="{00000000-0005-0000-0000-0000EE250000}"/>
    <cellStyle name="Comma 2 88" xfId="9994" hidden="1" xr:uid="{00000000-0005-0000-0000-00000D270000}"/>
    <cellStyle name="Comma 2 88" xfId="10237" hidden="1" xr:uid="{00000000-0005-0000-0000-000000280000}"/>
    <cellStyle name="Comma 2 88" xfId="10418" hidden="1" xr:uid="{00000000-0005-0000-0000-0000B5280000}"/>
    <cellStyle name="Comma 2 88" xfId="10909" hidden="1" xr:uid="{00000000-0005-0000-0000-0000A02A0000}"/>
    <cellStyle name="Comma 2 88" xfId="11463" hidden="1" xr:uid="{00000000-0005-0000-0000-0000CA2C0000}"/>
    <cellStyle name="Comma 2 88" xfId="11750" hidden="1" xr:uid="{00000000-0005-0000-0000-0000E92D0000}"/>
    <cellStyle name="Comma 2 88" xfId="11993" hidden="1" xr:uid="{00000000-0005-0000-0000-0000DC2E0000}"/>
    <cellStyle name="Comma 2 88" xfId="12174" hidden="1" xr:uid="{00000000-0005-0000-0000-0000912F0000}"/>
    <cellStyle name="Comma 2 88" xfId="12665" hidden="1" xr:uid="{00000000-0005-0000-0000-00007C310000}"/>
    <cellStyle name="Comma 2 88" xfId="13219" hidden="1" xr:uid="{00000000-0005-0000-0000-0000A6330000}"/>
    <cellStyle name="Comma 2 88" xfId="13506" hidden="1" xr:uid="{00000000-0005-0000-0000-0000C5340000}"/>
    <cellStyle name="Comma 2 88" xfId="13749" hidden="1" xr:uid="{00000000-0005-0000-0000-0000B8350000}"/>
    <cellStyle name="Comma 2 88" xfId="13930" hidden="1" xr:uid="{00000000-0005-0000-0000-00006D360000}"/>
    <cellStyle name="Comma 2 88" xfId="14421" hidden="1" xr:uid="{00000000-0005-0000-0000-000058380000}"/>
    <cellStyle name="Comma 2 88" xfId="14975" hidden="1" xr:uid="{00000000-0005-0000-0000-0000823A0000}"/>
    <cellStyle name="Comma 2 88" xfId="15262" hidden="1" xr:uid="{00000000-0005-0000-0000-0000A13B0000}"/>
    <cellStyle name="Comma 2 88" xfId="15505" hidden="1" xr:uid="{00000000-0005-0000-0000-0000943C0000}"/>
    <cellStyle name="Comma 2 88" xfId="15686" hidden="1" xr:uid="{00000000-0005-0000-0000-0000493D0000}"/>
    <cellStyle name="Comma 2 88" xfId="16174" hidden="1" xr:uid="{00000000-0005-0000-0000-0000313F0000}"/>
    <cellStyle name="Comma 2 88" xfId="16728" hidden="1" xr:uid="{00000000-0005-0000-0000-00005B410000}"/>
    <cellStyle name="Comma 2 88" xfId="17015" hidden="1" xr:uid="{00000000-0005-0000-0000-00007A420000}"/>
    <cellStyle name="Comma 2 88" xfId="17258" hidden="1" xr:uid="{00000000-0005-0000-0000-00006D430000}"/>
    <cellStyle name="Comma 2 88" xfId="17438" hidden="1" xr:uid="{00000000-0005-0000-0000-000021440000}"/>
    <cellStyle name="Comma 2 88" xfId="17924" hidden="1" xr:uid="{00000000-0005-0000-0000-000007460000}"/>
    <cellStyle name="Comma 2 88" xfId="18478" hidden="1" xr:uid="{00000000-0005-0000-0000-000031480000}"/>
    <cellStyle name="Comma 2 88" xfId="18765" hidden="1" xr:uid="{00000000-0005-0000-0000-000050490000}"/>
    <cellStyle name="Comma 2 88" xfId="19008" hidden="1" xr:uid="{00000000-0005-0000-0000-0000434A0000}"/>
    <cellStyle name="Comma 2 88" xfId="19187" hidden="1" xr:uid="{00000000-0005-0000-0000-0000F64A0000}"/>
    <cellStyle name="Comma 2 88" xfId="19668" hidden="1" xr:uid="{00000000-0005-0000-0000-0000D74C0000}"/>
    <cellStyle name="Comma 2 88" xfId="20222" hidden="1" xr:uid="{00000000-0005-0000-0000-0000014F0000}"/>
    <cellStyle name="Comma 2 88" xfId="20509" hidden="1" xr:uid="{00000000-0005-0000-0000-000020500000}"/>
    <cellStyle name="Comma 2 88" xfId="20752" hidden="1" xr:uid="{00000000-0005-0000-0000-000013510000}"/>
    <cellStyle name="Comma 2 88" xfId="20930" hidden="1" xr:uid="{00000000-0005-0000-0000-0000C5510000}"/>
    <cellStyle name="Comma 2 88" xfId="21404" hidden="1" xr:uid="{00000000-0005-0000-0000-00009F530000}"/>
    <cellStyle name="Comma 2 88" xfId="21956" hidden="1" xr:uid="{00000000-0005-0000-0000-0000C7550000}"/>
    <cellStyle name="Comma 2 88" xfId="22243" hidden="1" xr:uid="{00000000-0005-0000-0000-0000E6560000}"/>
    <cellStyle name="Comma 2 88" xfId="22486" hidden="1" xr:uid="{00000000-0005-0000-0000-0000D9570000}"/>
    <cellStyle name="Comma 2 88" xfId="22660" hidden="1" xr:uid="{00000000-0005-0000-0000-000087580000}"/>
    <cellStyle name="Comma 2 88" xfId="23131" hidden="1" xr:uid="{00000000-0005-0000-0000-00005E5A0000}"/>
    <cellStyle name="Comma 2 88" xfId="23680" hidden="1" xr:uid="{00000000-0005-0000-0000-0000835C0000}"/>
    <cellStyle name="Comma 2 88" xfId="23967" hidden="1" xr:uid="{00000000-0005-0000-0000-0000A25D0000}"/>
    <cellStyle name="Comma 2 88" xfId="24210" hidden="1" xr:uid="{00000000-0005-0000-0000-0000955E0000}"/>
    <cellStyle name="Comma 2 88" xfId="24383" hidden="1" xr:uid="{00000000-0005-0000-0000-0000425F0000}"/>
    <cellStyle name="Comma 2 88" xfId="24844" hidden="1" xr:uid="{00000000-0005-0000-0000-00000F610000}"/>
    <cellStyle name="Comma 2 88" xfId="25387" hidden="1" xr:uid="{00000000-0005-0000-0000-00002E630000}"/>
    <cellStyle name="Comma 2 88" xfId="25674" hidden="1" xr:uid="{00000000-0005-0000-0000-00004D640000}"/>
    <cellStyle name="Comma 2 88" xfId="25917" hidden="1" xr:uid="{00000000-0005-0000-0000-000040650000}"/>
    <cellStyle name="Comma 2 88" xfId="26087" hidden="1" xr:uid="{00000000-0005-0000-0000-0000EA650000}"/>
    <cellStyle name="Comma 2 88" xfId="26540" hidden="1" xr:uid="{00000000-0005-0000-0000-0000AF670000}"/>
    <cellStyle name="Comma 2 88" xfId="27081" hidden="1" xr:uid="{00000000-0005-0000-0000-0000CC690000}"/>
    <cellStyle name="Comma 2 88" xfId="27368" hidden="1" xr:uid="{00000000-0005-0000-0000-0000EB6A0000}"/>
    <cellStyle name="Comma 2 88" xfId="27611" hidden="1" xr:uid="{00000000-0005-0000-0000-0000DE6B0000}"/>
    <cellStyle name="Comma 2 88" xfId="27776" hidden="1" xr:uid="{00000000-0005-0000-0000-0000836C0000}"/>
    <cellStyle name="Comma 2 88" xfId="28213" hidden="1" xr:uid="{00000000-0005-0000-0000-0000386E0000}"/>
    <cellStyle name="Comma 2 88" xfId="28742" hidden="1" xr:uid="{00000000-0005-0000-0000-000049700000}"/>
    <cellStyle name="Comma 2 88" xfId="29029" hidden="1" xr:uid="{00000000-0005-0000-0000-000068710000}"/>
    <cellStyle name="Comma 2 88" xfId="29272" hidden="1" xr:uid="{00000000-0005-0000-0000-00005B720000}"/>
    <cellStyle name="Comma 2 88" xfId="29854" hidden="1" xr:uid="{00000000-0005-0000-0000-0000A1740000}"/>
    <cellStyle name="Comma 2 88" xfId="30377" hidden="1" xr:uid="{00000000-0005-0000-0000-0000AC760000}"/>
    <cellStyle name="Comma 2 88" xfId="30664" hidden="1" xr:uid="{00000000-0005-0000-0000-0000CB770000}"/>
    <cellStyle name="Comma 2 88" xfId="30907" hidden="1" xr:uid="{00000000-0005-0000-0000-0000BE780000}"/>
    <cellStyle name="Comma 2 88" xfId="31421" hidden="1" xr:uid="{00000000-0005-0000-0000-0000C07A0000}"/>
    <cellStyle name="Comma 2 88" xfId="31888" hidden="1" xr:uid="{00000000-0005-0000-0000-0000937C0000}"/>
    <cellStyle name="Comma 2 88" xfId="32779" hidden="1" xr:uid="{A174CC74-4449-4679-9909-2C3C4194CBF9}"/>
    <cellStyle name="Comma 2 88" xfId="33414" hidden="1" xr:uid="{44C4DF07-553B-438E-B4BD-F0E25E62F8F4}"/>
    <cellStyle name="Comma 2 88" xfId="33960" hidden="1" xr:uid="{80E17EDA-BE6D-4CC4-9EAD-B956969A572F}"/>
    <cellStyle name="Comma 2 88" xfId="34247" hidden="1" xr:uid="{A0431CAA-043D-426B-A304-C8614631171A}"/>
    <cellStyle name="Comma 2 88" xfId="34490" hidden="1" xr:uid="{60D1CE09-35DF-4D95-A881-BFC673C7BC15}"/>
    <cellStyle name="Comma 2 88" xfId="36536" hidden="1" xr:uid="{C2190212-4D80-42F1-8E35-F794C0F4D9BF}"/>
    <cellStyle name="Comma 2 88" xfId="37197" hidden="1" xr:uid="{CE62602D-CD40-490D-BC3F-ACD49D068E0C}"/>
    <cellStyle name="Comma 2 88" xfId="37751" hidden="1" xr:uid="{41943613-FF9A-404B-8154-A193ACE33AA5}"/>
    <cellStyle name="Comma 2 88" xfId="38038" hidden="1" xr:uid="{2D823D39-2A9C-47E7-A002-CBCCAE4F3490}"/>
    <cellStyle name="Comma 2 88" xfId="38281" hidden="1" xr:uid="{B8F6C437-8B13-4F1C-BB34-06A6E5788C23}"/>
    <cellStyle name="Comma 2 88" xfId="38653" hidden="1" xr:uid="{7AFD9E7C-12E9-4872-8306-4445095B94E9}"/>
    <cellStyle name="Comma 2 88" xfId="38755" hidden="1" xr:uid="{018672D0-2ECB-48A4-9FD7-531E587C9A77}"/>
    <cellStyle name="Comma 2 88" xfId="38925" hidden="1" xr:uid="{C016D254-2FA7-47FC-9546-5C1BF854D469}"/>
    <cellStyle name="Comma 2 88" xfId="39416" hidden="1" xr:uid="{D9F7D012-A761-4E6E-BFEF-929F61024DA7}"/>
    <cellStyle name="Comma 2 88" xfId="39970" hidden="1" xr:uid="{3253B9A1-7E82-4575-AE52-8B7B97445F1E}"/>
    <cellStyle name="Comma 2 88" xfId="40257" hidden="1" xr:uid="{0EA650D1-F4BF-400D-A4FA-7D6BA9C890C4}"/>
    <cellStyle name="Comma 2 88" xfId="40500" hidden="1" xr:uid="{BEF8396C-9B0F-4898-9C34-76A1AA459E7F}"/>
    <cellStyle name="Comma 2 88" xfId="40681" hidden="1" xr:uid="{2EB8A5A9-4625-4FA3-89E7-E423589A11BA}"/>
    <cellStyle name="Comma 2 88" xfId="41172" hidden="1" xr:uid="{A9AAFA24-98D8-44BE-BB5B-FBF96A0BFFE5}"/>
    <cellStyle name="Comma 2 88" xfId="41726" hidden="1" xr:uid="{869A1175-1905-4C10-B13A-9251B38A53C4}"/>
    <cellStyle name="Comma 2 88" xfId="42013" hidden="1" xr:uid="{C49D2463-19AD-4884-BEB7-033E069FD518}"/>
    <cellStyle name="Comma 2 88" xfId="42256" hidden="1" xr:uid="{CD69AD8C-3B95-4026-8D5D-A53853C764FC}"/>
    <cellStyle name="Comma 2 88" xfId="42437" hidden="1" xr:uid="{26221AFE-F76E-4BD8-8DA3-8E670F948033}"/>
    <cellStyle name="Comma 2 88" xfId="42928" hidden="1" xr:uid="{E5747A29-B03B-4E72-AF60-DF8A15717823}"/>
    <cellStyle name="Comma 2 88" xfId="43482" hidden="1" xr:uid="{1014D2F3-059C-47A9-BAC1-70337DDE9D3C}"/>
    <cellStyle name="Comma 2 88" xfId="43769" hidden="1" xr:uid="{4BBFBE9F-7418-4645-A032-E213ECF76D67}"/>
    <cellStyle name="Comma 2 88" xfId="44012" hidden="1" xr:uid="{009E7E7E-0EC2-4764-BD40-38BB9F36F034}"/>
    <cellStyle name="Comma 2 88" xfId="44193" hidden="1" xr:uid="{03BA238D-B28C-4A93-B42A-089751847ED5}"/>
    <cellStyle name="Comma 2 88" xfId="44684" hidden="1" xr:uid="{C7FEB374-0E65-4A6A-A6AE-F694237C539C}"/>
    <cellStyle name="Comma 2 88" xfId="45238" hidden="1" xr:uid="{4F659DAD-D518-4AFE-B96D-DCB514A3992B}"/>
    <cellStyle name="Comma 2 88" xfId="45525" hidden="1" xr:uid="{12033640-0A61-42AE-89E2-C863B91CA1B9}"/>
    <cellStyle name="Comma 2 88" xfId="45768" hidden="1" xr:uid="{4CAB7AC6-01E1-4F18-8FDD-D1A6F3B60B68}"/>
    <cellStyle name="Comma 2 88" xfId="45949" hidden="1" xr:uid="{94CF3894-A279-470E-B7FB-E60EE51AACF4}"/>
    <cellStyle name="Comma 2 88" xfId="46440" hidden="1" xr:uid="{31E57976-8841-4774-82DD-32AE5A369C28}"/>
    <cellStyle name="Comma 2 88" xfId="46994" hidden="1" xr:uid="{4F791F3C-2110-4A6F-BFB7-E8E6D7321344}"/>
    <cellStyle name="Comma 2 88" xfId="47281" hidden="1" xr:uid="{52A25C3A-8A90-4CD0-AF4C-D4429FB2F32B}"/>
    <cellStyle name="Comma 2 88" xfId="47524" hidden="1" xr:uid="{CDA5E185-F881-42A9-92DC-5700192FEC7B}"/>
    <cellStyle name="Comma 2 88" xfId="47705" hidden="1" xr:uid="{823070A0-AB23-4CE2-B36B-B0BC58036B88}"/>
    <cellStyle name="Comma 2 88" xfId="48193" hidden="1" xr:uid="{B36C6723-F206-4B42-87EC-99A62B325647}"/>
    <cellStyle name="Comma 2 88" xfId="48747" hidden="1" xr:uid="{F9F6BB2F-64EF-4FAA-BEF2-364A2633628A}"/>
    <cellStyle name="Comma 2 88" xfId="49034" hidden="1" xr:uid="{4B10614D-B0C4-41F0-A8BE-6BBB2FEFD74C}"/>
    <cellStyle name="Comma 2 88" xfId="49277" hidden="1" xr:uid="{F196A9B3-1466-4CE4-BD18-4688B72D2C93}"/>
    <cellStyle name="Comma 2 88" xfId="49457" hidden="1" xr:uid="{A62D5C8C-B6F0-4E40-9700-51F145155571}"/>
    <cellStyle name="Comma 2 88" xfId="49943" hidden="1" xr:uid="{7C97BC1E-674A-4D6C-9163-EBF2D9B45145}"/>
    <cellStyle name="Comma 2 88" xfId="50497" hidden="1" xr:uid="{761B34A0-6C2E-4FBF-9700-C02FEEDFBBE6}"/>
    <cellStyle name="Comma 2 88" xfId="50784" hidden="1" xr:uid="{15C9A195-3BBD-46BE-9554-5DEFEB4397AE}"/>
    <cellStyle name="Comma 2 88" xfId="51027" hidden="1" xr:uid="{5684FE56-F885-4BAD-9969-463FABD0987D}"/>
    <cellStyle name="Comma 2 88" xfId="51206" hidden="1" xr:uid="{8CF04AD3-F7E8-4FF7-818E-140F84A89F55}"/>
    <cellStyle name="Comma 2 88" xfId="51687" hidden="1" xr:uid="{F50E0B3A-9296-42A8-96FE-5A0BE437F9CE}"/>
    <cellStyle name="Comma 2 88" xfId="52241" hidden="1" xr:uid="{F5A8194F-AE09-4E78-8A20-B876C0B821FB}"/>
    <cellStyle name="Comma 2 88" xfId="52528" hidden="1" xr:uid="{4A55D915-9FDC-4CC6-BCD9-FA83770B0870}"/>
    <cellStyle name="Comma 2 88" xfId="52771" hidden="1" xr:uid="{296AB452-9943-40C3-9DFF-57967988B1F1}"/>
    <cellStyle name="Comma 2 88" xfId="52949" hidden="1" xr:uid="{6479AC4B-604E-4A39-9547-386F12D63F0C}"/>
    <cellStyle name="Comma 2 88" xfId="53423" hidden="1" xr:uid="{63332177-7262-42CA-AC7D-EBD7EA777FE2}"/>
    <cellStyle name="Comma 2 88" xfId="53975" hidden="1" xr:uid="{BAF144B3-2EF9-4B06-8EEF-DA6021BAA24C}"/>
    <cellStyle name="Comma 2 88" xfId="54262" hidden="1" xr:uid="{70608A2A-EEDD-4690-B98E-CBB6F4F83A9C}"/>
    <cellStyle name="Comma 2 88" xfId="54505" hidden="1" xr:uid="{B61FB393-8326-425D-A5C8-5FBC8204EDC9}"/>
    <cellStyle name="Comma 2 88" xfId="54679" hidden="1" xr:uid="{381E8371-65EC-4F99-87B5-DA170AA1081D}"/>
    <cellStyle name="Comma 2 88" xfId="55150" hidden="1" xr:uid="{5A14063A-B395-4095-A4B0-781C53617D6A}"/>
    <cellStyle name="Comma 2 88" xfId="55699" hidden="1" xr:uid="{5E376997-9D99-44F2-9A70-ECE828D70ED3}"/>
    <cellStyle name="Comma 2 88" xfId="55986" hidden="1" xr:uid="{E5A5817A-896D-4EC6-B7A1-162D5717321C}"/>
    <cellStyle name="Comma 2 88" xfId="56229" hidden="1" xr:uid="{9C4440F7-1496-43BA-B28F-F7C6B21D35D2}"/>
    <cellStyle name="Comma 2 88" xfId="56402" hidden="1" xr:uid="{BFCEAFC6-F499-4025-9C86-B96CE8608341}"/>
    <cellStyle name="Comma 2 88" xfId="56863" hidden="1" xr:uid="{30166F05-32AF-4545-BC3A-C28D467CB2DD}"/>
    <cellStyle name="Comma 2 88" xfId="57406" hidden="1" xr:uid="{48966048-CA07-4474-BF72-76A7E10ECD3F}"/>
    <cellStyle name="Comma 2 88" xfId="57693" hidden="1" xr:uid="{BF8EBAAF-CC64-4C4A-B5C5-91463C210293}"/>
    <cellStyle name="Comma 2 88" xfId="57936" hidden="1" xr:uid="{02FD7CD4-3FA5-4538-A70D-AAC965A9251E}"/>
    <cellStyle name="Comma 2 88" xfId="58106" hidden="1" xr:uid="{33D5C524-51CF-4283-9E52-48C417C365A2}"/>
    <cellStyle name="Comma 2 88" xfId="58559" hidden="1" xr:uid="{C4817676-33E9-4D8A-B6ED-EEF59B61080F}"/>
    <cellStyle name="Comma 2 88" xfId="59100" hidden="1" xr:uid="{1C8B24A7-8D45-4DFD-A75E-C2E391622094}"/>
    <cellStyle name="Comma 2 88" xfId="59387" hidden="1" xr:uid="{F4045753-BA52-49CC-A2A7-3B9422AF8A99}"/>
    <cellStyle name="Comma 2 88" xfId="59630" hidden="1" xr:uid="{F7EDC886-F33B-4B88-B537-6451E488C630}"/>
    <cellStyle name="Comma 2 88" xfId="59795" hidden="1" xr:uid="{7B909D87-763A-44C5-BEA8-326448756B5C}"/>
    <cellStyle name="Comma 2 88" xfId="60232" hidden="1" xr:uid="{A1E869B5-6DD0-4C48-B819-93BF7649AD79}"/>
    <cellStyle name="Comma 2 88" xfId="60761" hidden="1" xr:uid="{CF7FFF09-BA9E-4465-B253-49B0B1AD4989}"/>
    <cellStyle name="Comma 2 88" xfId="61048" hidden="1" xr:uid="{1BFD3C45-2FD0-4860-BFD9-686A864485BF}"/>
    <cellStyle name="Comma 2 88" xfId="61291" hidden="1" xr:uid="{EDA0E3C7-B23B-4E5F-AF7E-6A1C307E2B35}"/>
    <cellStyle name="Comma 2 88" xfId="61873" hidden="1" xr:uid="{69613C03-884F-4CEA-9BA3-1D0DDD762FCA}"/>
    <cellStyle name="Comma 2 88" xfId="62396" hidden="1" xr:uid="{32F94083-9A37-4697-BA45-7C73B0AF3FB4}"/>
    <cellStyle name="Comma 2 88" xfId="62683" hidden="1" xr:uid="{29208081-46EA-4365-9A46-436695DEE258}"/>
    <cellStyle name="Comma 2 88" xfId="62926" hidden="1" xr:uid="{323C74F9-1C64-4C26-B7DF-8EDC43EFA474}"/>
    <cellStyle name="Comma 2 88" xfId="63440" hidden="1" xr:uid="{4BA8F6AF-405A-41A3-A1EC-B09ADD1EB5B4}"/>
    <cellStyle name="Comma 2 88" xfId="63907" hidden="1" xr:uid="{D2C66EE9-909C-4650-966C-D9FE25C70FF7}"/>
    <cellStyle name="Comma 2 89" xfId="729" hidden="1" xr:uid="{00000000-0005-0000-0000-0000DC020000}"/>
    <cellStyle name="Comma 2 89" xfId="1384" hidden="1" xr:uid="{00000000-0005-0000-0000-00006B050000}"/>
    <cellStyle name="Comma 2 89" xfId="1933" hidden="1" xr:uid="{00000000-0005-0000-0000-000090070000}"/>
    <cellStyle name="Comma 2 89" xfId="2219" hidden="1" xr:uid="{00000000-0005-0000-0000-0000AE080000}"/>
    <cellStyle name="Comma 2 89" xfId="2462" hidden="1" xr:uid="{00000000-0005-0000-0000-0000A1090000}"/>
    <cellStyle name="Comma 2 89" xfId="4520" hidden="1" xr:uid="{00000000-0005-0000-0000-0000AB110000}"/>
    <cellStyle name="Comma 2 89" xfId="5181" hidden="1" xr:uid="{00000000-0005-0000-0000-000040140000}"/>
    <cellStyle name="Comma 2 89" xfId="5735" hidden="1" xr:uid="{00000000-0005-0000-0000-00006A160000}"/>
    <cellStyle name="Comma 2 89" xfId="6021" hidden="1" xr:uid="{00000000-0005-0000-0000-000088170000}"/>
    <cellStyle name="Comma 2 89" xfId="6264" hidden="1" xr:uid="{00000000-0005-0000-0000-00007B180000}"/>
    <cellStyle name="Comma 2 89" xfId="6629" hidden="1" xr:uid="{00000000-0005-0000-0000-0000E8190000}"/>
    <cellStyle name="Comma 2 89" xfId="6739" hidden="1" xr:uid="{00000000-0005-0000-0000-0000561A0000}"/>
    <cellStyle name="Comma 2 89" xfId="6895" hidden="1" xr:uid="{00000000-0005-0000-0000-0000F21A0000}"/>
    <cellStyle name="Comma 2 89" xfId="7400" hidden="1" xr:uid="{00000000-0005-0000-0000-0000EB1C0000}"/>
    <cellStyle name="Comma 2 89" xfId="7954" hidden="1" xr:uid="{00000000-0005-0000-0000-0000151F0000}"/>
    <cellStyle name="Comma 2 89" xfId="8240" hidden="1" xr:uid="{00000000-0005-0000-0000-000033200000}"/>
    <cellStyle name="Comma 2 89" xfId="8483" hidden="1" xr:uid="{00000000-0005-0000-0000-000026210000}"/>
    <cellStyle name="Comma 2 89" xfId="8651" hidden="1" xr:uid="{00000000-0005-0000-0000-0000CE210000}"/>
    <cellStyle name="Comma 2 89" xfId="9156" hidden="1" xr:uid="{00000000-0005-0000-0000-0000C7230000}"/>
    <cellStyle name="Comma 2 89" xfId="9710" hidden="1" xr:uid="{00000000-0005-0000-0000-0000F1250000}"/>
    <cellStyle name="Comma 2 89" xfId="9996" hidden="1" xr:uid="{00000000-0005-0000-0000-00000F270000}"/>
    <cellStyle name="Comma 2 89" xfId="10239" hidden="1" xr:uid="{00000000-0005-0000-0000-000002280000}"/>
    <cellStyle name="Comma 2 89" xfId="10407" hidden="1" xr:uid="{00000000-0005-0000-0000-0000AA280000}"/>
    <cellStyle name="Comma 2 89" xfId="10912" hidden="1" xr:uid="{00000000-0005-0000-0000-0000A32A0000}"/>
    <cellStyle name="Comma 2 89" xfId="11466" hidden="1" xr:uid="{00000000-0005-0000-0000-0000CD2C0000}"/>
    <cellStyle name="Comma 2 89" xfId="11752" hidden="1" xr:uid="{00000000-0005-0000-0000-0000EB2D0000}"/>
    <cellStyle name="Comma 2 89" xfId="11995" hidden="1" xr:uid="{00000000-0005-0000-0000-0000DE2E0000}"/>
    <cellStyle name="Comma 2 89" xfId="12163" hidden="1" xr:uid="{00000000-0005-0000-0000-0000862F0000}"/>
    <cellStyle name="Comma 2 89" xfId="12668" hidden="1" xr:uid="{00000000-0005-0000-0000-00007F310000}"/>
    <cellStyle name="Comma 2 89" xfId="13222" hidden="1" xr:uid="{00000000-0005-0000-0000-0000A9330000}"/>
    <cellStyle name="Comma 2 89" xfId="13508" hidden="1" xr:uid="{00000000-0005-0000-0000-0000C7340000}"/>
    <cellStyle name="Comma 2 89" xfId="13751" hidden="1" xr:uid="{00000000-0005-0000-0000-0000BA350000}"/>
    <cellStyle name="Comma 2 89" xfId="13919" hidden="1" xr:uid="{00000000-0005-0000-0000-000062360000}"/>
    <cellStyle name="Comma 2 89" xfId="14424" hidden="1" xr:uid="{00000000-0005-0000-0000-00005B380000}"/>
    <cellStyle name="Comma 2 89" xfId="14978" hidden="1" xr:uid="{00000000-0005-0000-0000-0000853A0000}"/>
    <cellStyle name="Comma 2 89" xfId="15264" hidden="1" xr:uid="{00000000-0005-0000-0000-0000A33B0000}"/>
    <cellStyle name="Comma 2 89" xfId="15507" hidden="1" xr:uid="{00000000-0005-0000-0000-0000963C0000}"/>
    <cellStyle name="Comma 2 89" xfId="15675" hidden="1" xr:uid="{00000000-0005-0000-0000-00003E3D0000}"/>
    <cellStyle name="Comma 2 89" xfId="16177" hidden="1" xr:uid="{00000000-0005-0000-0000-0000343F0000}"/>
    <cellStyle name="Comma 2 89" xfId="16731" hidden="1" xr:uid="{00000000-0005-0000-0000-00005E410000}"/>
    <cellStyle name="Comma 2 89" xfId="17017" hidden="1" xr:uid="{00000000-0005-0000-0000-00007C420000}"/>
    <cellStyle name="Comma 2 89" xfId="17260" hidden="1" xr:uid="{00000000-0005-0000-0000-00006F430000}"/>
    <cellStyle name="Comma 2 89" xfId="17427" hidden="1" xr:uid="{00000000-0005-0000-0000-000016440000}"/>
    <cellStyle name="Comma 2 89" xfId="17927" hidden="1" xr:uid="{00000000-0005-0000-0000-00000A460000}"/>
    <cellStyle name="Comma 2 89" xfId="18481" hidden="1" xr:uid="{00000000-0005-0000-0000-000034480000}"/>
    <cellStyle name="Comma 2 89" xfId="18767" hidden="1" xr:uid="{00000000-0005-0000-0000-000052490000}"/>
    <cellStyle name="Comma 2 89" xfId="19010" hidden="1" xr:uid="{00000000-0005-0000-0000-0000454A0000}"/>
    <cellStyle name="Comma 2 89" xfId="19176" hidden="1" xr:uid="{00000000-0005-0000-0000-0000EB4A0000}"/>
    <cellStyle name="Comma 2 89" xfId="19671" hidden="1" xr:uid="{00000000-0005-0000-0000-0000DA4C0000}"/>
    <cellStyle name="Comma 2 89" xfId="20225" hidden="1" xr:uid="{00000000-0005-0000-0000-0000044F0000}"/>
    <cellStyle name="Comma 2 89" xfId="20511" hidden="1" xr:uid="{00000000-0005-0000-0000-000022500000}"/>
    <cellStyle name="Comma 2 89" xfId="20754" hidden="1" xr:uid="{00000000-0005-0000-0000-000015510000}"/>
    <cellStyle name="Comma 2 89" xfId="20919" hidden="1" xr:uid="{00000000-0005-0000-0000-0000BA510000}"/>
    <cellStyle name="Comma 2 89" xfId="21407" hidden="1" xr:uid="{00000000-0005-0000-0000-0000A2530000}"/>
    <cellStyle name="Comma 2 89" xfId="21959" hidden="1" xr:uid="{00000000-0005-0000-0000-0000CA550000}"/>
    <cellStyle name="Comma 2 89" xfId="22245" hidden="1" xr:uid="{00000000-0005-0000-0000-0000E8560000}"/>
    <cellStyle name="Comma 2 89" xfId="22488" hidden="1" xr:uid="{00000000-0005-0000-0000-0000DB570000}"/>
    <cellStyle name="Comma 2 89" xfId="22649" hidden="1" xr:uid="{00000000-0005-0000-0000-00007C580000}"/>
    <cellStyle name="Comma 2 89" xfId="23134" hidden="1" xr:uid="{00000000-0005-0000-0000-0000615A0000}"/>
    <cellStyle name="Comma 2 89" xfId="23683" hidden="1" xr:uid="{00000000-0005-0000-0000-0000865C0000}"/>
    <cellStyle name="Comma 2 89" xfId="23969" hidden="1" xr:uid="{00000000-0005-0000-0000-0000A45D0000}"/>
    <cellStyle name="Comma 2 89" xfId="24212" hidden="1" xr:uid="{00000000-0005-0000-0000-0000975E0000}"/>
    <cellStyle name="Comma 2 89" xfId="24372" hidden="1" xr:uid="{00000000-0005-0000-0000-0000375F0000}"/>
    <cellStyle name="Comma 2 89" xfId="24846" hidden="1" xr:uid="{00000000-0005-0000-0000-000011610000}"/>
    <cellStyle name="Comma 2 89" xfId="25390" hidden="1" xr:uid="{00000000-0005-0000-0000-000031630000}"/>
    <cellStyle name="Comma 2 89" xfId="25676" hidden="1" xr:uid="{00000000-0005-0000-0000-00004F640000}"/>
    <cellStyle name="Comma 2 89" xfId="25919" hidden="1" xr:uid="{00000000-0005-0000-0000-000042650000}"/>
    <cellStyle name="Comma 2 89" xfId="26076" hidden="1" xr:uid="{00000000-0005-0000-0000-0000DF650000}"/>
    <cellStyle name="Comma 2 89" xfId="26542" hidden="1" xr:uid="{00000000-0005-0000-0000-0000B1670000}"/>
    <cellStyle name="Comma 2 89" xfId="27084" hidden="1" xr:uid="{00000000-0005-0000-0000-0000CF690000}"/>
    <cellStyle name="Comma 2 89" xfId="27370" hidden="1" xr:uid="{00000000-0005-0000-0000-0000ED6A0000}"/>
    <cellStyle name="Comma 2 89" xfId="27613" hidden="1" xr:uid="{00000000-0005-0000-0000-0000E06B0000}"/>
    <cellStyle name="Comma 2 89" xfId="27766" hidden="1" xr:uid="{00000000-0005-0000-0000-0000796C0000}"/>
    <cellStyle name="Comma 2 89" xfId="28215" hidden="1" xr:uid="{00000000-0005-0000-0000-00003A6E0000}"/>
    <cellStyle name="Comma 2 89" xfId="28745" hidden="1" xr:uid="{00000000-0005-0000-0000-00004C700000}"/>
    <cellStyle name="Comma 2 89" xfId="29031" hidden="1" xr:uid="{00000000-0005-0000-0000-00006A710000}"/>
    <cellStyle name="Comma 2 89" xfId="29274" hidden="1" xr:uid="{00000000-0005-0000-0000-00005D720000}"/>
    <cellStyle name="Comma 2 89" xfId="29856" hidden="1" xr:uid="{00000000-0005-0000-0000-0000A3740000}"/>
    <cellStyle name="Comma 2 89" xfId="30380" hidden="1" xr:uid="{00000000-0005-0000-0000-0000AF760000}"/>
    <cellStyle name="Comma 2 89" xfId="30666" hidden="1" xr:uid="{00000000-0005-0000-0000-0000CD770000}"/>
    <cellStyle name="Comma 2 89" xfId="30909" hidden="1" xr:uid="{00000000-0005-0000-0000-0000C0780000}"/>
    <cellStyle name="Comma 2 89" xfId="31423" hidden="1" xr:uid="{00000000-0005-0000-0000-0000C27A0000}"/>
    <cellStyle name="Comma 2 89" xfId="31891" hidden="1" xr:uid="{00000000-0005-0000-0000-0000967C0000}"/>
    <cellStyle name="Comma 2 89" xfId="32782" hidden="1" xr:uid="{4636EAD7-E1F3-4281-B585-EDBD3B2AA692}"/>
    <cellStyle name="Comma 2 89" xfId="33417" hidden="1" xr:uid="{16647B8A-7D76-4D69-A412-269750441C83}"/>
    <cellStyle name="Comma 2 89" xfId="33963" hidden="1" xr:uid="{4B01A9B9-D9DF-410E-9E11-AB62E1DFC2D4}"/>
    <cellStyle name="Comma 2 89" xfId="34249" hidden="1" xr:uid="{F8847F51-1CFA-4C8C-88AF-5424504FB372}"/>
    <cellStyle name="Comma 2 89" xfId="34492" hidden="1" xr:uid="{B1F935CB-77DE-4496-8D89-BE7C4BFFD638}"/>
    <cellStyle name="Comma 2 89" xfId="36539" hidden="1" xr:uid="{44AE77D9-1A3C-47FE-B78C-25E932DD73CF}"/>
    <cellStyle name="Comma 2 89" xfId="37200" hidden="1" xr:uid="{D0CD7944-AE7E-4341-9EE0-EF6CF29DB666}"/>
    <cellStyle name="Comma 2 89" xfId="37754" hidden="1" xr:uid="{B1615B34-5466-49B4-86D1-1ADBC3C83697}"/>
    <cellStyle name="Comma 2 89" xfId="38040" hidden="1" xr:uid="{AA68D809-9E7B-4B45-9DFF-9F22048A372D}"/>
    <cellStyle name="Comma 2 89" xfId="38283" hidden="1" xr:uid="{40FCD5A4-E54B-46B8-B695-3015B4CB1F0C}"/>
    <cellStyle name="Comma 2 89" xfId="38648" hidden="1" xr:uid="{747F7B2E-3884-4FF3-8F51-8B358EE8B8C2}"/>
    <cellStyle name="Comma 2 89" xfId="38758" hidden="1" xr:uid="{505DC165-CBBE-417D-B4ED-D2C1BF8D3B0F}"/>
    <cellStyle name="Comma 2 89" xfId="38914" hidden="1" xr:uid="{9196337F-5C93-45C2-91A9-48ADE1393242}"/>
    <cellStyle name="Comma 2 89" xfId="39419" hidden="1" xr:uid="{6CD6B427-AD02-4FBB-B33C-5B2D9490A63F}"/>
    <cellStyle name="Comma 2 89" xfId="39973" hidden="1" xr:uid="{288F0417-54A3-44C7-BC6B-483EB046EEBE}"/>
    <cellStyle name="Comma 2 89" xfId="40259" hidden="1" xr:uid="{1AD0E6D6-D0D2-4CFC-8150-1256D45B18AB}"/>
    <cellStyle name="Comma 2 89" xfId="40502" hidden="1" xr:uid="{D23CABE9-8D3C-480C-A34D-353C5E4DC42D}"/>
    <cellStyle name="Comma 2 89" xfId="40670" hidden="1" xr:uid="{13984721-7AA7-4A48-A96E-E205692822D2}"/>
    <cellStyle name="Comma 2 89" xfId="41175" hidden="1" xr:uid="{BE5A82E7-29D5-48D1-9A7D-34A3BACE683B}"/>
    <cellStyle name="Comma 2 89" xfId="41729" hidden="1" xr:uid="{07C4C754-A9FD-4462-AC55-B45436E4013A}"/>
    <cellStyle name="Comma 2 89" xfId="42015" hidden="1" xr:uid="{004AA78E-CFD3-4D60-B064-6616A57FA1B0}"/>
    <cellStyle name="Comma 2 89" xfId="42258" hidden="1" xr:uid="{C1CFA30A-4B45-4B74-B0AE-F71ACAA3157B}"/>
    <cellStyle name="Comma 2 89" xfId="42426" hidden="1" xr:uid="{9318275E-354F-4442-AB66-C3ACFA2E0E82}"/>
    <cellStyle name="Comma 2 89" xfId="42931" hidden="1" xr:uid="{7D43349E-7711-4DB7-93DF-8B99EED2E422}"/>
    <cellStyle name="Comma 2 89" xfId="43485" hidden="1" xr:uid="{A6909973-1325-4D77-AC60-3030B2C81829}"/>
    <cellStyle name="Comma 2 89" xfId="43771" hidden="1" xr:uid="{7F84F8EE-3216-48D1-A440-C6C2104E950C}"/>
    <cellStyle name="Comma 2 89" xfId="44014" hidden="1" xr:uid="{5BC78326-880D-41AA-A75C-73BF80464C34}"/>
    <cellStyle name="Comma 2 89" xfId="44182" hidden="1" xr:uid="{6C5398CF-0546-46D1-83D0-F7D90C7CBC93}"/>
    <cellStyle name="Comma 2 89" xfId="44687" hidden="1" xr:uid="{385FC933-2080-447C-80CD-768199971A7C}"/>
    <cellStyle name="Comma 2 89" xfId="45241" hidden="1" xr:uid="{15D9E043-7F52-4E9A-93AC-71F5DA92EF7C}"/>
    <cellStyle name="Comma 2 89" xfId="45527" hidden="1" xr:uid="{16943E4B-98CA-44A3-BB48-943BAC242C66}"/>
    <cellStyle name="Comma 2 89" xfId="45770" hidden="1" xr:uid="{ECD40C62-DD16-43A3-B310-1EF35DC6DC9F}"/>
    <cellStyle name="Comma 2 89" xfId="45938" hidden="1" xr:uid="{4979D999-3E44-465A-A277-F2067329D7BD}"/>
    <cellStyle name="Comma 2 89" xfId="46443" hidden="1" xr:uid="{A22D0A4A-9B5D-4FA9-9745-EB2836D27BC3}"/>
    <cellStyle name="Comma 2 89" xfId="46997" hidden="1" xr:uid="{116B1952-D307-46A9-A7EB-2C9D534D4DC4}"/>
    <cellStyle name="Comma 2 89" xfId="47283" hidden="1" xr:uid="{031897B6-300E-4550-8035-3752A78077EC}"/>
    <cellStyle name="Comma 2 89" xfId="47526" hidden="1" xr:uid="{E491CFDB-39B0-476A-AA17-BE1E5DCFFB70}"/>
    <cellStyle name="Comma 2 89" xfId="47694" hidden="1" xr:uid="{C9E5BCAC-660A-4D5E-B466-C3CD8243AC0B}"/>
    <cellStyle name="Comma 2 89" xfId="48196" hidden="1" xr:uid="{37326F4D-5BCD-440F-8477-F02E363DB527}"/>
    <cellStyle name="Comma 2 89" xfId="48750" hidden="1" xr:uid="{FC156275-B4D0-49BB-9520-C155647C3FA8}"/>
    <cellStyle name="Comma 2 89" xfId="49036" hidden="1" xr:uid="{901FFCE6-B227-4966-A4B4-CB077BD36E3B}"/>
    <cellStyle name="Comma 2 89" xfId="49279" hidden="1" xr:uid="{17885DBC-7415-4CC4-9DC8-4A76DCBAFB59}"/>
    <cellStyle name="Comma 2 89" xfId="49446" hidden="1" xr:uid="{0E60FDD6-2E5E-47D5-BD5B-CCCFD3CA5BED}"/>
    <cellStyle name="Comma 2 89" xfId="49946" hidden="1" xr:uid="{A800E221-22CF-4BEC-A7BE-7AD94FD4AB13}"/>
    <cellStyle name="Comma 2 89" xfId="50500" hidden="1" xr:uid="{0CFC1F4B-5986-4440-83AF-9EBD89059193}"/>
    <cellStyle name="Comma 2 89" xfId="50786" hidden="1" xr:uid="{B905BDBE-AF87-4DB1-A89B-571D8793C48E}"/>
    <cellStyle name="Comma 2 89" xfId="51029" hidden="1" xr:uid="{909C48FE-4B8A-4FB9-9389-031CDACDFF0C}"/>
    <cellStyle name="Comma 2 89" xfId="51195" hidden="1" xr:uid="{6E4B088A-1BCF-493B-A54E-4DD510D07C2A}"/>
    <cellStyle name="Comma 2 89" xfId="51690" hidden="1" xr:uid="{C4A4CBBB-77C7-4ABA-87D0-CF61E5BDC981}"/>
    <cellStyle name="Comma 2 89" xfId="52244" hidden="1" xr:uid="{053E946B-69C4-4E64-B268-549080411823}"/>
    <cellStyle name="Comma 2 89" xfId="52530" hidden="1" xr:uid="{54655750-2676-422B-9800-DCBADB2AEA9C}"/>
    <cellStyle name="Comma 2 89" xfId="52773" hidden="1" xr:uid="{0BC38D63-4013-4A2A-AF80-A3F2C22DB0A5}"/>
    <cellStyle name="Comma 2 89" xfId="52938" hidden="1" xr:uid="{44CCC3C3-AD50-449A-9F08-50EAEF83DC65}"/>
    <cellStyle name="Comma 2 89" xfId="53426" hidden="1" xr:uid="{CE8C4465-CA7E-4A8B-A40F-7878AC8F8070}"/>
    <cellStyle name="Comma 2 89" xfId="53978" hidden="1" xr:uid="{F995DF62-F018-47F9-A7CD-4E660AA855AC}"/>
    <cellStyle name="Comma 2 89" xfId="54264" hidden="1" xr:uid="{751EA2D3-C792-486D-BE8E-F10656980480}"/>
    <cellStyle name="Comma 2 89" xfId="54507" hidden="1" xr:uid="{4DBAD0A2-BB12-4403-B008-A9D01046F0E7}"/>
    <cellStyle name="Comma 2 89" xfId="54668" hidden="1" xr:uid="{D22F2D56-6BD4-48FE-A043-CD0A5418636E}"/>
    <cellStyle name="Comma 2 89" xfId="55153" hidden="1" xr:uid="{E5797E11-170F-4110-97E2-9748D0557A5F}"/>
    <cellStyle name="Comma 2 89" xfId="55702" hidden="1" xr:uid="{7ADA5A6F-594C-479B-9E10-3795A1C99FAB}"/>
    <cellStyle name="Comma 2 89" xfId="55988" hidden="1" xr:uid="{115A0484-219C-4DB8-B275-06F4A6CEE31C}"/>
    <cellStyle name="Comma 2 89" xfId="56231" hidden="1" xr:uid="{E665AF67-6C8F-42E8-A2C0-729EB62BE2EA}"/>
    <cellStyle name="Comma 2 89" xfId="56391" hidden="1" xr:uid="{A81C5676-1824-4CBD-ADBF-9FBFFBA9D286}"/>
    <cellStyle name="Comma 2 89" xfId="56865" hidden="1" xr:uid="{68A7CB70-66E1-4D84-9AB4-7755178E270D}"/>
    <cellStyle name="Comma 2 89" xfId="57409" hidden="1" xr:uid="{CBCD2CE3-A6AC-43FC-86C0-03C5DBC7748F}"/>
    <cellStyle name="Comma 2 89" xfId="57695" hidden="1" xr:uid="{03895EFC-88D5-4EB4-B7C5-34D702D71A60}"/>
    <cellStyle name="Comma 2 89" xfId="57938" hidden="1" xr:uid="{0836E165-826F-4599-B9D7-0428BF3987FA}"/>
    <cellStyle name="Comma 2 89" xfId="58095" hidden="1" xr:uid="{731D9BB6-294A-4925-A653-8E24CFAE2CC6}"/>
    <cellStyle name="Comma 2 89" xfId="58561" hidden="1" xr:uid="{15BA6B13-2BA6-4B8A-AEB0-5D59DB090DCB}"/>
    <cellStyle name="Comma 2 89" xfId="59103" hidden="1" xr:uid="{E78BD49F-8C60-4375-B7E7-EB59C8D7BFE7}"/>
    <cellStyle name="Comma 2 89" xfId="59389" hidden="1" xr:uid="{DD222004-8C9A-417A-ADF5-6C9EE6B905D8}"/>
    <cellStyle name="Comma 2 89" xfId="59632" hidden="1" xr:uid="{E2063F57-2CE8-46D0-B06F-7756DC3263AB}"/>
    <cellStyle name="Comma 2 89" xfId="59785" hidden="1" xr:uid="{249B7F41-2C12-4945-96CD-4BB185BD58D4}"/>
    <cellStyle name="Comma 2 89" xfId="60234" hidden="1" xr:uid="{697063C0-A6F2-4BAE-9627-DF5B195A0A80}"/>
    <cellStyle name="Comma 2 89" xfId="60764" hidden="1" xr:uid="{9A2D9E93-D32C-4246-A174-22CEB47862E4}"/>
    <cellStyle name="Comma 2 89" xfId="61050" hidden="1" xr:uid="{6D5E4758-4303-4D6B-9AEA-00EBA2D4C3BE}"/>
    <cellStyle name="Comma 2 89" xfId="61293" hidden="1" xr:uid="{92BF0BD9-63CE-40DF-BE6D-D210C637F77B}"/>
    <cellStyle name="Comma 2 89" xfId="61875" hidden="1" xr:uid="{B3530E51-AD33-4230-B772-CF471EF07A3F}"/>
    <cellStyle name="Comma 2 89" xfId="62399" hidden="1" xr:uid="{44F0BB22-5FC1-4522-8461-7358BC03E06B}"/>
    <cellStyle name="Comma 2 89" xfId="62685" hidden="1" xr:uid="{CB023D3D-2B21-4901-BDA6-8C86EC6B6F4B}"/>
    <cellStyle name="Comma 2 89" xfId="62928" hidden="1" xr:uid="{65522F35-861B-473C-8B2A-DE858A8486F0}"/>
    <cellStyle name="Comma 2 89" xfId="63442" hidden="1" xr:uid="{0AA5DE29-5D61-4108-8076-EE16219BA2A8}"/>
    <cellStyle name="Comma 2 89" xfId="63910" hidden="1" xr:uid="{F5E5CFF9-7A10-4ABF-BE2E-B13BFC24E811}"/>
    <cellStyle name="Comma 2 9" xfId="397" hidden="1" xr:uid="{00000000-0005-0000-0000-000090010000}"/>
    <cellStyle name="Comma 2 9" xfId="1056" hidden="1" xr:uid="{00000000-0005-0000-0000-000023040000}"/>
    <cellStyle name="Comma 2 9" xfId="1624" hidden="1" xr:uid="{00000000-0005-0000-0000-00005B060000}"/>
    <cellStyle name="Comma 2 9" xfId="2034" hidden="1" xr:uid="{00000000-0005-0000-0000-0000F5070000}"/>
    <cellStyle name="Comma 2 9" xfId="2311" hidden="1" xr:uid="{00000000-0005-0000-0000-00000A090000}"/>
    <cellStyle name="Comma 2 9" xfId="4057" hidden="1" xr:uid="{00000000-0005-0000-0000-0000DC0F0000}"/>
    <cellStyle name="Comma 2 9" xfId="4188" hidden="1" xr:uid="{00000000-0005-0000-0000-00005F100000}"/>
    <cellStyle name="Comma 2 9" xfId="4736" hidden="1" xr:uid="{00000000-0005-0000-0000-000083120000}"/>
    <cellStyle name="Comma 2 9" xfId="4849" hidden="1" xr:uid="{00000000-0005-0000-0000-0000F4120000}"/>
    <cellStyle name="Comma 2 9" xfId="5421" hidden="1" xr:uid="{00000000-0005-0000-0000-000030150000}"/>
    <cellStyle name="Comma 2 9" xfId="5836" hidden="1" xr:uid="{00000000-0005-0000-0000-0000CF160000}"/>
    <cellStyle name="Comma 2 9" xfId="6113" hidden="1" xr:uid="{00000000-0005-0000-0000-0000E4170000}"/>
    <cellStyle name="Comma 2 9" xfId="6662" hidden="1" xr:uid="{00000000-0005-0000-0000-0000091A0000}"/>
    <cellStyle name="Comma 2 9" xfId="6701" hidden="1" xr:uid="{00000000-0005-0000-0000-0000301A0000}"/>
    <cellStyle name="Comma 2 9" xfId="6711" hidden="1" xr:uid="{00000000-0005-0000-0000-00003A1A0000}"/>
    <cellStyle name="Comma 2 9" xfId="6726" hidden="1" xr:uid="{00000000-0005-0000-0000-0000491A0000}"/>
    <cellStyle name="Comma 2 9" xfId="6829" hidden="1" xr:uid="{00000000-0005-0000-0000-0000B01A0000}"/>
    <cellStyle name="Comma 2 9" xfId="6983" hidden="1" xr:uid="{00000000-0005-0000-0000-00004A1B0000}"/>
    <cellStyle name="Comma 2 9" xfId="7068" hidden="1" xr:uid="{00000000-0005-0000-0000-00009F1B0000}"/>
    <cellStyle name="Comma 2 9" xfId="7640" hidden="1" xr:uid="{00000000-0005-0000-0000-0000DB1D0000}"/>
    <cellStyle name="Comma 2 9" xfId="8055" hidden="1" xr:uid="{00000000-0005-0000-0000-00007A1F0000}"/>
    <cellStyle name="Comma 2 9" xfId="8332" hidden="1" xr:uid="{00000000-0005-0000-0000-00008F200000}"/>
    <cellStyle name="Comma 2 9" xfId="8739" hidden="1" xr:uid="{00000000-0005-0000-0000-000026220000}"/>
    <cellStyle name="Comma 2 9" xfId="8824" hidden="1" xr:uid="{00000000-0005-0000-0000-00007B220000}"/>
    <cellStyle name="Comma 2 9" xfId="9396" hidden="1" xr:uid="{00000000-0005-0000-0000-0000B7240000}"/>
    <cellStyle name="Comma 2 9" xfId="9811" hidden="1" xr:uid="{00000000-0005-0000-0000-000056260000}"/>
    <cellStyle name="Comma 2 9" xfId="10088" hidden="1" xr:uid="{00000000-0005-0000-0000-00006B270000}"/>
    <cellStyle name="Comma 2 9" xfId="10495" hidden="1" xr:uid="{00000000-0005-0000-0000-000002290000}"/>
    <cellStyle name="Comma 2 9" xfId="10580" hidden="1" xr:uid="{00000000-0005-0000-0000-000057290000}"/>
    <cellStyle name="Comma 2 9" xfId="11152" hidden="1" xr:uid="{00000000-0005-0000-0000-0000932B0000}"/>
    <cellStyle name="Comma 2 9" xfId="11567" hidden="1" xr:uid="{00000000-0005-0000-0000-0000322D0000}"/>
    <cellStyle name="Comma 2 9" xfId="11844" hidden="1" xr:uid="{00000000-0005-0000-0000-0000472E0000}"/>
    <cellStyle name="Comma 2 9" xfId="12251" hidden="1" xr:uid="{00000000-0005-0000-0000-0000DE2F0000}"/>
    <cellStyle name="Comma 2 9" xfId="12336" hidden="1" xr:uid="{00000000-0005-0000-0000-000033300000}"/>
    <cellStyle name="Comma 2 9" xfId="12908" hidden="1" xr:uid="{00000000-0005-0000-0000-00006F320000}"/>
    <cellStyle name="Comma 2 9" xfId="13323" hidden="1" xr:uid="{00000000-0005-0000-0000-00000E340000}"/>
    <cellStyle name="Comma 2 9" xfId="13600" hidden="1" xr:uid="{00000000-0005-0000-0000-000023350000}"/>
    <cellStyle name="Comma 2 9" xfId="14007" hidden="1" xr:uid="{00000000-0005-0000-0000-0000BA360000}"/>
    <cellStyle name="Comma 2 9" xfId="14092" hidden="1" xr:uid="{00000000-0005-0000-0000-00000F370000}"/>
    <cellStyle name="Comma 2 9" xfId="14664" hidden="1" xr:uid="{00000000-0005-0000-0000-00004B390000}"/>
    <cellStyle name="Comma 2 9" xfId="15079" hidden="1" xr:uid="{00000000-0005-0000-0000-0000EA3A0000}"/>
    <cellStyle name="Comma 2 9" xfId="15356" hidden="1" xr:uid="{00000000-0005-0000-0000-0000FF3B0000}"/>
    <cellStyle name="Comma 2 9" xfId="15761" hidden="1" xr:uid="{00000000-0005-0000-0000-0000943D0000}"/>
    <cellStyle name="Comma 2 9" xfId="15845" hidden="1" xr:uid="{00000000-0005-0000-0000-0000E83D0000}"/>
    <cellStyle name="Comma 2 9" xfId="16417" hidden="1" xr:uid="{00000000-0005-0000-0000-000024400000}"/>
    <cellStyle name="Comma 2 9" xfId="16832" hidden="1" xr:uid="{00000000-0005-0000-0000-0000C3410000}"/>
    <cellStyle name="Comma 2 9" xfId="17109" hidden="1" xr:uid="{00000000-0005-0000-0000-0000D8420000}"/>
    <cellStyle name="Comma 2 9" xfId="17512" hidden="1" xr:uid="{00000000-0005-0000-0000-00006B440000}"/>
    <cellStyle name="Comma 2 9" xfId="17595" hidden="1" xr:uid="{00000000-0005-0000-0000-0000BE440000}"/>
    <cellStyle name="Comma 2 9" xfId="18167" hidden="1" xr:uid="{00000000-0005-0000-0000-0000FA460000}"/>
    <cellStyle name="Comma 2 9" xfId="18582" hidden="1" xr:uid="{00000000-0005-0000-0000-000099480000}"/>
    <cellStyle name="Comma 2 9" xfId="18859" hidden="1" xr:uid="{00000000-0005-0000-0000-0000AE490000}"/>
    <cellStyle name="Comma 2 9" xfId="19258" hidden="1" xr:uid="{00000000-0005-0000-0000-00003D4B0000}"/>
    <cellStyle name="Comma 2 9" xfId="19341" hidden="1" xr:uid="{00000000-0005-0000-0000-0000904B0000}"/>
    <cellStyle name="Comma 2 9" xfId="19911" hidden="1" xr:uid="{00000000-0005-0000-0000-0000CA4D0000}"/>
    <cellStyle name="Comma 2 9" xfId="20326" hidden="1" xr:uid="{00000000-0005-0000-0000-0000694F0000}"/>
    <cellStyle name="Comma 2 9" xfId="20603" hidden="1" xr:uid="{00000000-0005-0000-0000-00007E500000}"/>
    <cellStyle name="Comma 2 9" xfId="21079" hidden="1" xr:uid="{00000000-0005-0000-0000-00005A520000}"/>
    <cellStyle name="Comma 2 9" xfId="21645" hidden="1" xr:uid="{00000000-0005-0000-0000-000090540000}"/>
    <cellStyle name="Comma 2 9" xfId="22060" hidden="1" xr:uid="{00000000-0005-0000-0000-00002F560000}"/>
    <cellStyle name="Comma 2 9" xfId="22337" hidden="1" xr:uid="{00000000-0005-0000-0000-000044570000}"/>
    <cellStyle name="Comma 2 9" xfId="22807" hidden="1" xr:uid="{00000000-0005-0000-0000-00001A590000}"/>
    <cellStyle name="Comma 2 9" xfId="23369" hidden="1" xr:uid="{00000000-0005-0000-0000-00004C5B0000}"/>
    <cellStyle name="Comma 2 9" xfId="23784" hidden="1" xr:uid="{00000000-0005-0000-0000-0000EB5C0000}"/>
    <cellStyle name="Comma 2 9" xfId="24061" hidden="1" xr:uid="{00000000-0005-0000-0000-0000005E0000}"/>
    <cellStyle name="Comma 2 9" xfId="24520" hidden="1" xr:uid="{00000000-0005-0000-0000-0000CB5F0000}"/>
    <cellStyle name="Comma 2 9" xfId="25076" hidden="1" xr:uid="{00000000-0005-0000-0000-0000F7610000}"/>
    <cellStyle name="Comma 2 9" xfId="25491" hidden="1" xr:uid="{00000000-0005-0000-0000-000096630000}"/>
    <cellStyle name="Comma 2 9" xfId="25768" hidden="1" xr:uid="{00000000-0005-0000-0000-0000AB640000}"/>
    <cellStyle name="Comma 2 9" xfId="26217" hidden="1" xr:uid="{00000000-0005-0000-0000-00006C660000}"/>
    <cellStyle name="Comma 2 9" xfId="26770" hidden="1" xr:uid="{00000000-0005-0000-0000-000095680000}"/>
    <cellStyle name="Comma 2 9" xfId="27185" hidden="1" xr:uid="{00000000-0005-0000-0000-0000346A0000}"/>
    <cellStyle name="Comma 2 9" xfId="27462" hidden="1" xr:uid="{00000000-0005-0000-0000-0000496B0000}"/>
    <cellStyle name="Comma 2 9" xfId="27896" hidden="1" xr:uid="{00000000-0005-0000-0000-0000FB6C0000}"/>
    <cellStyle name="Comma 2 9" xfId="28431" hidden="1" xr:uid="{00000000-0005-0000-0000-0000126F0000}"/>
    <cellStyle name="Comma 2 9" xfId="28846" hidden="1" xr:uid="{00000000-0005-0000-0000-0000B1700000}"/>
    <cellStyle name="Comma 2 9" xfId="29123" hidden="1" xr:uid="{00000000-0005-0000-0000-0000C6710000}"/>
    <cellStyle name="Comma 2 9" xfId="29543" hidden="1" xr:uid="{00000000-0005-0000-0000-00006A730000}"/>
    <cellStyle name="Comma 2 9" xfId="30066" hidden="1" xr:uid="{00000000-0005-0000-0000-000075750000}"/>
    <cellStyle name="Comma 2 9" xfId="30481" hidden="1" xr:uid="{00000000-0005-0000-0000-000014770000}"/>
    <cellStyle name="Comma 2 9" xfId="30758" hidden="1" xr:uid="{00000000-0005-0000-0000-000029780000}"/>
    <cellStyle name="Comma 2 9" xfId="31131" hidden="1" xr:uid="{00000000-0005-0000-0000-00009E790000}"/>
    <cellStyle name="Comma 2 9" xfId="31588" hidden="1" xr:uid="{00000000-0005-0000-0000-0000677B0000}"/>
    <cellStyle name="Comma 2 9" xfId="31992" hidden="1" xr:uid="{00000000-0005-0000-0000-0000FB7C0000}"/>
    <cellStyle name="Comma 2 9" xfId="32450" hidden="1" xr:uid="{A96885A6-A9D7-4AA4-905E-BB9E5A4FD911}"/>
    <cellStyle name="Comma 2 9" xfId="33092" hidden="1" xr:uid="{B32C85F6-93BA-412B-85D0-5384E969863E}"/>
    <cellStyle name="Comma 2 9" xfId="33657" hidden="1" xr:uid="{50B923F6-606C-481D-9813-E4D5371414D5}"/>
    <cellStyle name="Comma 2 9" xfId="34064" hidden="1" xr:uid="{6DF37316-442D-46D2-89C5-F580D4E36348}"/>
    <cellStyle name="Comma 2 9" xfId="34341" hidden="1" xr:uid="{6ED0B977-4543-41D1-BE4A-7811EDAFA0BE}"/>
    <cellStyle name="Comma 2 9" xfId="36076" hidden="1" xr:uid="{5D745F6F-8AD3-4DD8-A54B-64D601A84B0E}"/>
    <cellStyle name="Comma 2 9" xfId="36207" hidden="1" xr:uid="{79BC6CFC-57F9-47A7-941D-E3558F9AD8FE}"/>
    <cellStyle name="Comma 2 9" xfId="36755" hidden="1" xr:uid="{4BCFA75B-2207-405D-B28E-C123904933B8}"/>
    <cellStyle name="Comma 2 9" xfId="36868" hidden="1" xr:uid="{68D590DC-5C81-421C-8042-DF62104D3AD4}"/>
    <cellStyle name="Comma 2 9" xfId="37440" hidden="1" xr:uid="{1D2018F1-94D9-4A73-92B7-1C1B45CA3416}"/>
    <cellStyle name="Comma 2 9" xfId="37855" hidden="1" xr:uid="{A964E2E5-FA97-4B39-BA5F-91C46EC73EE0}"/>
    <cellStyle name="Comma 2 9" xfId="38132" hidden="1" xr:uid="{0513E9EF-AD50-4227-978B-871CE0333F6B}"/>
    <cellStyle name="Comma 2 9" xfId="38681" hidden="1" xr:uid="{AD2068A6-1D91-43BC-AD7A-9428BB9F25BE}"/>
    <cellStyle name="Comma 2 9" xfId="38720" hidden="1" xr:uid="{8513B6AF-64FE-4D75-8EAC-2E613320AD7F}"/>
    <cellStyle name="Comma 2 9" xfId="38730" hidden="1" xr:uid="{1056DFE9-A073-4920-8944-5A6C4580DB02}"/>
    <cellStyle name="Comma 2 9" xfId="38745" hidden="1" xr:uid="{0ACFCA18-0FC9-4F07-98E7-DBCF77925423}"/>
    <cellStyle name="Comma 2 9" xfId="38848" hidden="1" xr:uid="{69A64D19-CADC-4CEF-A16E-91C46DE82728}"/>
    <cellStyle name="Comma 2 9" xfId="39002" hidden="1" xr:uid="{5CFB54C0-4161-4914-A3A6-3897DDA11034}"/>
    <cellStyle name="Comma 2 9" xfId="39087" hidden="1" xr:uid="{D23145B8-4689-4EE4-9E67-C1D9643F2A33}"/>
    <cellStyle name="Comma 2 9" xfId="39659" hidden="1" xr:uid="{F7776CFC-F951-43EE-AB52-5E595B79361C}"/>
    <cellStyle name="Comma 2 9" xfId="40074" hidden="1" xr:uid="{F030B430-F444-4A0F-9BAF-D0ACBC90366D}"/>
    <cellStyle name="Comma 2 9" xfId="40351" hidden="1" xr:uid="{AC0BF7B9-00C6-40D8-BB0C-7CD488EBF2FD}"/>
    <cellStyle name="Comma 2 9" xfId="40758" hidden="1" xr:uid="{84E6AB3E-F716-4F11-9B22-3F72F0E2ECF7}"/>
    <cellStyle name="Comma 2 9" xfId="40843" hidden="1" xr:uid="{ADC8D04B-2282-4710-8067-FBC682B72650}"/>
    <cellStyle name="Comma 2 9" xfId="41415" hidden="1" xr:uid="{4589666D-3E7E-4D62-8957-7E2C998A3F02}"/>
    <cellStyle name="Comma 2 9" xfId="41830" hidden="1" xr:uid="{D7474B2C-22C2-4EFA-A5EF-31817AD0B56C}"/>
    <cellStyle name="Comma 2 9" xfId="42107" hidden="1" xr:uid="{3633EB61-399C-495F-BABC-F1F42F082B88}"/>
    <cellStyle name="Comma 2 9" xfId="42514" hidden="1" xr:uid="{A0244D1B-21C5-467C-8DA2-09A2E51D41BF}"/>
    <cellStyle name="Comma 2 9" xfId="42599" hidden="1" xr:uid="{C5C61B34-F6DD-47A8-AC62-374648F483F1}"/>
    <cellStyle name="Comma 2 9" xfId="43171" hidden="1" xr:uid="{2FF0ECAC-6C0C-48BE-8ED0-A7F2C1A5C3FD}"/>
    <cellStyle name="Comma 2 9" xfId="43586" hidden="1" xr:uid="{A928F292-F8BB-435C-B5C6-609E73CEA1F7}"/>
    <cellStyle name="Comma 2 9" xfId="43863" hidden="1" xr:uid="{A76EA2B2-AB23-4AFC-B79C-458C691E07E6}"/>
    <cellStyle name="Comma 2 9" xfId="44270" hidden="1" xr:uid="{CEF28AA1-8A8E-4357-B743-49BAF2A8F64D}"/>
    <cellStyle name="Comma 2 9" xfId="44355" hidden="1" xr:uid="{99BE13D4-C082-4393-9A65-38927D329AC9}"/>
    <cellStyle name="Comma 2 9" xfId="44927" hidden="1" xr:uid="{F71D116C-2A93-42E3-9AA7-84BA21DA9EC1}"/>
    <cellStyle name="Comma 2 9" xfId="45342" hidden="1" xr:uid="{2CF6526B-E7D5-435B-A204-D48B43DC5EA6}"/>
    <cellStyle name="Comma 2 9" xfId="45619" hidden="1" xr:uid="{8518DEEC-1826-448C-9F25-44D809A79530}"/>
    <cellStyle name="Comma 2 9" xfId="46026" hidden="1" xr:uid="{8395CEBC-F67A-49AA-BEF1-1BFF467F0A99}"/>
    <cellStyle name="Comma 2 9" xfId="46111" hidden="1" xr:uid="{B9B309B2-C08C-4832-B139-77EF7E9DC500}"/>
    <cellStyle name="Comma 2 9" xfId="46683" hidden="1" xr:uid="{43DD9636-8C6B-4037-B734-E4B06ABBD6D7}"/>
    <cellStyle name="Comma 2 9" xfId="47098" hidden="1" xr:uid="{7AE93E8F-3395-4383-B926-A9F7A55F4AD4}"/>
    <cellStyle name="Comma 2 9" xfId="47375" hidden="1" xr:uid="{83F78BC0-5A80-42F5-A2B9-FC0B85C540C4}"/>
    <cellStyle name="Comma 2 9" xfId="47780" hidden="1" xr:uid="{FEE60E41-DC7A-4A6B-B770-035BC3DEEF23}"/>
    <cellStyle name="Comma 2 9" xfId="47864" hidden="1" xr:uid="{DC78C505-FA98-4736-8C86-2EA94B5B0EB8}"/>
    <cellStyle name="Comma 2 9" xfId="48436" hidden="1" xr:uid="{089C26BF-EFA5-4CFD-A796-DED0F4309408}"/>
    <cellStyle name="Comma 2 9" xfId="48851" hidden="1" xr:uid="{EAA7C55F-C3DE-4C31-A093-B0EC550CB227}"/>
    <cellStyle name="Comma 2 9" xfId="49128" hidden="1" xr:uid="{85D78D3B-7586-46E3-B96F-4C6EAE2A0723}"/>
    <cellStyle name="Comma 2 9" xfId="49531" hidden="1" xr:uid="{D5B39C24-1C41-4652-81C4-7B4466C6E6C0}"/>
    <cellStyle name="Comma 2 9" xfId="49614" hidden="1" xr:uid="{3E14854D-0301-4CEE-9676-FD79F7D9B3AE}"/>
    <cellStyle name="Comma 2 9" xfId="50186" hidden="1" xr:uid="{4DDB58CC-05B5-4CB7-9D20-A39B93E5FB2D}"/>
    <cellStyle name="Comma 2 9" xfId="50601" hidden="1" xr:uid="{3C7925A1-CBE9-4D4F-BF54-4C82929F3358}"/>
    <cellStyle name="Comma 2 9" xfId="50878" hidden="1" xr:uid="{304D8E20-5B1E-432C-ABE0-FAA019E723E8}"/>
    <cellStyle name="Comma 2 9" xfId="51277" hidden="1" xr:uid="{21CD9D88-0E40-4983-B967-167D425C6628}"/>
    <cellStyle name="Comma 2 9" xfId="51360" hidden="1" xr:uid="{0BB8B4CF-37EE-4DBB-9C18-803E4714C44F}"/>
    <cellStyle name="Comma 2 9" xfId="51930" hidden="1" xr:uid="{8817D9CF-77E6-4C88-8793-091428A2F074}"/>
    <cellStyle name="Comma 2 9" xfId="52345" hidden="1" xr:uid="{212F8A76-9DF3-4F38-A0E6-D9DD2BF08493}"/>
    <cellStyle name="Comma 2 9" xfId="52622" hidden="1" xr:uid="{5A7BD465-CD23-4174-AFD8-66E42D8201DE}"/>
    <cellStyle name="Comma 2 9" xfId="53098" hidden="1" xr:uid="{0F003F48-B4AE-4325-B637-1E854D1FBBC5}"/>
    <cellStyle name="Comma 2 9" xfId="53664" hidden="1" xr:uid="{4A2390C8-749B-4797-B40B-4831917826C0}"/>
    <cellStyle name="Comma 2 9" xfId="54079" hidden="1" xr:uid="{5E51FC9C-EFBD-4A61-9E51-519EA475BF11}"/>
    <cellStyle name="Comma 2 9" xfId="54356" hidden="1" xr:uid="{F16DA28F-8003-4A32-B6DA-2558046A0CFE}"/>
    <cellStyle name="Comma 2 9" xfId="54826" hidden="1" xr:uid="{4C88A24E-7ED4-4101-AFFE-552CFAECC1E3}"/>
    <cellStyle name="Comma 2 9" xfId="55388" hidden="1" xr:uid="{01B818D1-D19B-4923-A3DE-7087C36DFA60}"/>
    <cellStyle name="Comma 2 9" xfId="55803" hidden="1" xr:uid="{5A57EEC0-5C5B-46D7-8CCE-621B34CB4622}"/>
    <cellStyle name="Comma 2 9" xfId="56080" hidden="1" xr:uid="{F66C2977-4F30-4D1E-A6BE-25535B5ED914}"/>
    <cellStyle name="Comma 2 9" xfId="56539" hidden="1" xr:uid="{682C7E3E-DA3B-44AD-B20A-1BF996C20338}"/>
    <cellStyle name="Comma 2 9" xfId="57095" hidden="1" xr:uid="{8716FB2D-A120-456F-AC3F-59A4B5C83381}"/>
    <cellStyle name="Comma 2 9" xfId="57510" hidden="1" xr:uid="{0B98C5E8-7B77-4642-B5F6-999491A9421C}"/>
    <cellStyle name="Comma 2 9" xfId="57787" hidden="1" xr:uid="{1DC262EC-8D72-494B-8678-C42F3C3770EA}"/>
    <cellStyle name="Comma 2 9" xfId="58236" hidden="1" xr:uid="{9F98D460-19DC-4DE0-A0BB-8F13A728FDB6}"/>
    <cellStyle name="Comma 2 9" xfId="58789" hidden="1" xr:uid="{6D55648E-5E37-4F3F-9D17-EE168669E1A1}"/>
    <cellStyle name="Comma 2 9" xfId="59204" hidden="1" xr:uid="{AE87F07F-D83D-4BA6-B3C0-AE67B85CCCE5}"/>
    <cellStyle name="Comma 2 9" xfId="59481" hidden="1" xr:uid="{59D8732C-A656-40C6-9F3C-9590496FC2A1}"/>
    <cellStyle name="Comma 2 9" xfId="59915" hidden="1" xr:uid="{A87E88FE-3371-44D9-B17A-916DC943D8DB}"/>
    <cellStyle name="Comma 2 9" xfId="60450" hidden="1" xr:uid="{00A1A68B-C83E-4C83-8B01-7264AB0611D4}"/>
    <cellStyle name="Comma 2 9" xfId="60865" hidden="1" xr:uid="{0A34957E-D6C5-4BE0-ADD3-FFCECCF269B1}"/>
    <cellStyle name="Comma 2 9" xfId="61142" hidden="1" xr:uid="{83D7D342-106C-4DA8-A8A8-8B0FA29C45B7}"/>
    <cellStyle name="Comma 2 9" xfId="61562" hidden="1" xr:uid="{13CF2953-15DF-4650-8170-B6CC9601EE25}"/>
    <cellStyle name="Comma 2 9" xfId="62085" hidden="1" xr:uid="{BE31E4E1-5F6B-40D2-9C38-85166D901DF9}"/>
    <cellStyle name="Comma 2 9" xfId="62500" hidden="1" xr:uid="{0C0D9978-FAD9-4B29-AB22-65DE15A6101E}"/>
    <cellStyle name="Comma 2 9" xfId="62777" hidden="1" xr:uid="{50DE27EB-9915-4A6C-92BE-F557EB3CA018}"/>
    <cellStyle name="Comma 2 9" xfId="63150" hidden="1" xr:uid="{5BE7D688-78C3-473D-94FC-D24F91D9C7E3}"/>
    <cellStyle name="Comma 2 9" xfId="63607" hidden="1" xr:uid="{4EA3A59F-E250-42A2-99E2-DB7450A1CABD}"/>
    <cellStyle name="Comma 2 9" xfId="64011" hidden="1" xr:uid="{703CA8D2-ECFC-4D84-854F-4CE8679225C2}"/>
    <cellStyle name="Comma 2 90" xfId="733" hidden="1" xr:uid="{00000000-0005-0000-0000-0000E0020000}"/>
    <cellStyle name="Comma 2 90" xfId="1388" hidden="1" xr:uid="{00000000-0005-0000-0000-00006F050000}"/>
    <cellStyle name="Comma 2 90" xfId="1937" hidden="1" xr:uid="{00000000-0005-0000-0000-000094070000}"/>
    <cellStyle name="Comma 2 90" xfId="2222" hidden="1" xr:uid="{00000000-0005-0000-0000-0000B1080000}"/>
    <cellStyle name="Comma 2 90" xfId="2464" hidden="1" xr:uid="{00000000-0005-0000-0000-0000A3090000}"/>
    <cellStyle name="Comma 2 90" xfId="4524" hidden="1" xr:uid="{00000000-0005-0000-0000-0000AF110000}"/>
    <cellStyle name="Comma 2 90" xfId="5185" hidden="1" xr:uid="{00000000-0005-0000-0000-000044140000}"/>
    <cellStyle name="Comma 2 90" xfId="5739" hidden="1" xr:uid="{00000000-0005-0000-0000-00006E160000}"/>
    <cellStyle name="Comma 2 90" xfId="6024" hidden="1" xr:uid="{00000000-0005-0000-0000-00008B170000}"/>
    <cellStyle name="Comma 2 90" xfId="6266" hidden="1" xr:uid="{00000000-0005-0000-0000-00007D180000}"/>
    <cellStyle name="Comma 2 90" xfId="6618" hidden="1" xr:uid="{00000000-0005-0000-0000-0000DD190000}"/>
    <cellStyle name="Comma 2 90" xfId="6743" hidden="1" xr:uid="{00000000-0005-0000-0000-00005A1A0000}"/>
    <cellStyle name="Comma 2 90" xfId="6945" hidden="1" xr:uid="{00000000-0005-0000-0000-0000241B0000}"/>
    <cellStyle name="Comma 2 90" xfId="7404" hidden="1" xr:uid="{00000000-0005-0000-0000-0000EF1C0000}"/>
    <cellStyle name="Comma 2 90" xfId="7958" hidden="1" xr:uid="{00000000-0005-0000-0000-0000191F0000}"/>
    <cellStyle name="Comma 2 90" xfId="8243" hidden="1" xr:uid="{00000000-0005-0000-0000-000036200000}"/>
    <cellStyle name="Comma 2 90" xfId="8485" hidden="1" xr:uid="{00000000-0005-0000-0000-000028210000}"/>
    <cellStyle name="Comma 2 90" xfId="8701" hidden="1" xr:uid="{00000000-0005-0000-0000-000000220000}"/>
    <cellStyle name="Comma 2 90" xfId="9160" hidden="1" xr:uid="{00000000-0005-0000-0000-0000CB230000}"/>
    <cellStyle name="Comma 2 90" xfId="9714" hidden="1" xr:uid="{00000000-0005-0000-0000-0000F5250000}"/>
    <cellStyle name="Comma 2 90" xfId="9999" hidden="1" xr:uid="{00000000-0005-0000-0000-000012270000}"/>
    <cellStyle name="Comma 2 90" xfId="10241" hidden="1" xr:uid="{00000000-0005-0000-0000-000004280000}"/>
    <cellStyle name="Comma 2 90" xfId="10457" hidden="1" xr:uid="{00000000-0005-0000-0000-0000DC280000}"/>
    <cellStyle name="Comma 2 90" xfId="10916" hidden="1" xr:uid="{00000000-0005-0000-0000-0000A72A0000}"/>
    <cellStyle name="Comma 2 90" xfId="11470" hidden="1" xr:uid="{00000000-0005-0000-0000-0000D12C0000}"/>
    <cellStyle name="Comma 2 90" xfId="11755" hidden="1" xr:uid="{00000000-0005-0000-0000-0000EE2D0000}"/>
    <cellStyle name="Comma 2 90" xfId="11997" hidden="1" xr:uid="{00000000-0005-0000-0000-0000E02E0000}"/>
    <cellStyle name="Comma 2 90" xfId="12213" hidden="1" xr:uid="{00000000-0005-0000-0000-0000B82F0000}"/>
    <cellStyle name="Comma 2 90" xfId="12672" hidden="1" xr:uid="{00000000-0005-0000-0000-000083310000}"/>
    <cellStyle name="Comma 2 90" xfId="13226" hidden="1" xr:uid="{00000000-0005-0000-0000-0000AD330000}"/>
    <cellStyle name="Comma 2 90" xfId="13511" hidden="1" xr:uid="{00000000-0005-0000-0000-0000CA340000}"/>
    <cellStyle name="Comma 2 90" xfId="13753" hidden="1" xr:uid="{00000000-0005-0000-0000-0000BC350000}"/>
    <cellStyle name="Comma 2 90" xfId="13969" hidden="1" xr:uid="{00000000-0005-0000-0000-000094360000}"/>
    <cellStyle name="Comma 2 90" xfId="14428" hidden="1" xr:uid="{00000000-0005-0000-0000-00005F380000}"/>
    <cellStyle name="Comma 2 90" xfId="14982" hidden="1" xr:uid="{00000000-0005-0000-0000-0000893A0000}"/>
    <cellStyle name="Comma 2 90" xfId="15267" hidden="1" xr:uid="{00000000-0005-0000-0000-0000A63B0000}"/>
    <cellStyle name="Comma 2 90" xfId="15509" hidden="1" xr:uid="{00000000-0005-0000-0000-0000983C0000}"/>
    <cellStyle name="Comma 2 90" xfId="15725" hidden="1" xr:uid="{00000000-0005-0000-0000-0000703D0000}"/>
    <cellStyle name="Comma 2 90" xfId="16181" hidden="1" xr:uid="{00000000-0005-0000-0000-0000383F0000}"/>
    <cellStyle name="Comma 2 90" xfId="16735" hidden="1" xr:uid="{00000000-0005-0000-0000-000062410000}"/>
    <cellStyle name="Comma 2 90" xfId="17020" hidden="1" xr:uid="{00000000-0005-0000-0000-00007F420000}"/>
    <cellStyle name="Comma 2 90" xfId="17262" hidden="1" xr:uid="{00000000-0005-0000-0000-000071430000}"/>
    <cellStyle name="Comma 2 90" xfId="17477" hidden="1" xr:uid="{00000000-0005-0000-0000-000048440000}"/>
    <cellStyle name="Comma 2 90" xfId="17931" hidden="1" xr:uid="{00000000-0005-0000-0000-00000E460000}"/>
    <cellStyle name="Comma 2 90" xfId="18485" hidden="1" xr:uid="{00000000-0005-0000-0000-000038480000}"/>
    <cellStyle name="Comma 2 90" xfId="18770" hidden="1" xr:uid="{00000000-0005-0000-0000-000055490000}"/>
    <cellStyle name="Comma 2 90" xfId="19012" hidden="1" xr:uid="{00000000-0005-0000-0000-0000474A0000}"/>
    <cellStyle name="Comma 2 90" xfId="19226" hidden="1" xr:uid="{00000000-0005-0000-0000-00001D4B0000}"/>
    <cellStyle name="Comma 2 90" xfId="19675" hidden="1" xr:uid="{00000000-0005-0000-0000-0000DE4C0000}"/>
    <cellStyle name="Comma 2 90" xfId="20229" hidden="1" xr:uid="{00000000-0005-0000-0000-0000084F0000}"/>
    <cellStyle name="Comma 2 90" xfId="20514" hidden="1" xr:uid="{00000000-0005-0000-0000-000025500000}"/>
    <cellStyle name="Comma 2 90" xfId="20756" hidden="1" xr:uid="{00000000-0005-0000-0000-000017510000}"/>
    <cellStyle name="Comma 2 90" xfId="20969" hidden="1" xr:uid="{00000000-0005-0000-0000-0000EC510000}"/>
    <cellStyle name="Comma 2 90" xfId="21411" hidden="1" xr:uid="{00000000-0005-0000-0000-0000A6530000}"/>
    <cellStyle name="Comma 2 90" xfId="21963" hidden="1" xr:uid="{00000000-0005-0000-0000-0000CE550000}"/>
    <cellStyle name="Comma 2 90" xfId="22248" hidden="1" xr:uid="{00000000-0005-0000-0000-0000EB560000}"/>
    <cellStyle name="Comma 2 90" xfId="22490" hidden="1" xr:uid="{00000000-0005-0000-0000-0000DD570000}"/>
    <cellStyle name="Comma 2 90" xfId="22699" hidden="1" xr:uid="{00000000-0005-0000-0000-0000AE580000}"/>
    <cellStyle name="Comma 2 90" xfId="23138" hidden="1" xr:uid="{00000000-0005-0000-0000-0000655A0000}"/>
    <cellStyle name="Comma 2 90" xfId="23687" hidden="1" xr:uid="{00000000-0005-0000-0000-00008A5C0000}"/>
    <cellStyle name="Comma 2 90" xfId="23972" hidden="1" xr:uid="{00000000-0005-0000-0000-0000A75D0000}"/>
    <cellStyle name="Comma 2 90" xfId="24214" hidden="1" xr:uid="{00000000-0005-0000-0000-0000995E0000}"/>
    <cellStyle name="Comma 2 90" xfId="24422" hidden="1" xr:uid="{00000000-0005-0000-0000-0000695F0000}"/>
    <cellStyle name="Comma 2 90" xfId="24850" hidden="1" xr:uid="{00000000-0005-0000-0000-000015610000}"/>
    <cellStyle name="Comma 2 90" xfId="25394" hidden="1" xr:uid="{00000000-0005-0000-0000-000035630000}"/>
    <cellStyle name="Comma 2 90" xfId="25679" hidden="1" xr:uid="{00000000-0005-0000-0000-000052640000}"/>
    <cellStyle name="Comma 2 90" xfId="25921" hidden="1" xr:uid="{00000000-0005-0000-0000-000044650000}"/>
    <cellStyle name="Comma 2 90" xfId="26124" hidden="1" xr:uid="{00000000-0005-0000-0000-00000F660000}"/>
    <cellStyle name="Comma 2 90" xfId="26546" hidden="1" xr:uid="{00000000-0005-0000-0000-0000B5670000}"/>
    <cellStyle name="Comma 2 90" xfId="27088" hidden="1" xr:uid="{00000000-0005-0000-0000-0000D3690000}"/>
    <cellStyle name="Comma 2 90" xfId="27373" hidden="1" xr:uid="{00000000-0005-0000-0000-0000F06A0000}"/>
    <cellStyle name="Comma 2 90" xfId="27615" hidden="1" xr:uid="{00000000-0005-0000-0000-0000E26B0000}"/>
    <cellStyle name="Comma 2 90" xfId="27809" hidden="1" xr:uid="{00000000-0005-0000-0000-0000A46C0000}"/>
    <cellStyle name="Comma 2 90" xfId="28219" hidden="1" xr:uid="{00000000-0005-0000-0000-00003E6E0000}"/>
    <cellStyle name="Comma 2 90" xfId="28749" hidden="1" xr:uid="{00000000-0005-0000-0000-000050700000}"/>
    <cellStyle name="Comma 2 90" xfId="29034" hidden="1" xr:uid="{00000000-0005-0000-0000-00006D710000}"/>
    <cellStyle name="Comma 2 90" xfId="29276" hidden="1" xr:uid="{00000000-0005-0000-0000-00005F720000}"/>
    <cellStyle name="Comma 2 90" xfId="29859" hidden="1" xr:uid="{00000000-0005-0000-0000-0000A6740000}"/>
    <cellStyle name="Comma 2 90" xfId="30384" hidden="1" xr:uid="{00000000-0005-0000-0000-0000B3760000}"/>
    <cellStyle name="Comma 2 90" xfId="30669" hidden="1" xr:uid="{00000000-0005-0000-0000-0000D0770000}"/>
    <cellStyle name="Comma 2 90" xfId="30911" hidden="1" xr:uid="{00000000-0005-0000-0000-0000C2780000}"/>
    <cellStyle name="Comma 2 90" xfId="31426" hidden="1" xr:uid="{00000000-0005-0000-0000-0000C57A0000}"/>
    <cellStyle name="Comma 2 90" xfId="31895" hidden="1" xr:uid="{00000000-0005-0000-0000-00009A7C0000}"/>
    <cellStyle name="Comma 2 90" xfId="32786" hidden="1" xr:uid="{9A1B1FEE-EE39-46AA-B503-42DF159A536E}"/>
    <cellStyle name="Comma 2 90" xfId="33421" hidden="1" xr:uid="{3E4561A9-96F7-40F4-AC3D-E66395224A3B}"/>
    <cellStyle name="Comma 2 90" xfId="33967" hidden="1" xr:uid="{EEC3BE00-AF1E-4F72-BC23-8D9CC9D969D7}"/>
    <cellStyle name="Comma 2 90" xfId="34252" hidden="1" xr:uid="{9818A1D9-F346-4361-9C84-B9E41386E534}"/>
    <cellStyle name="Comma 2 90" xfId="34494" hidden="1" xr:uid="{E28591CE-7571-4F90-9189-0F31E7BC6DB0}"/>
    <cellStyle name="Comma 2 90" xfId="36543" hidden="1" xr:uid="{69603EF2-F838-4DDA-B1D1-476971D701B4}"/>
    <cellStyle name="Comma 2 90" xfId="37204" hidden="1" xr:uid="{0E03EC69-78A9-447B-9FCC-1B828E6B6527}"/>
    <cellStyle name="Comma 2 90" xfId="37758" hidden="1" xr:uid="{852B79A4-EEDD-42F7-87AE-C6D1EFE03197}"/>
    <cellStyle name="Comma 2 90" xfId="38043" hidden="1" xr:uid="{18FA22F9-FA6B-4806-8EC3-F0F771482C6F}"/>
    <cellStyle name="Comma 2 90" xfId="38285" hidden="1" xr:uid="{5F0C0091-F03B-4BED-AC55-28A9D49D7EA2}"/>
    <cellStyle name="Comma 2 90" xfId="38637" hidden="1" xr:uid="{06B2FC30-3505-4024-8A2B-31F0981772E6}"/>
    <cellStyle name="Comma 2 90" xfId="38762" hidden="1" xr:uid="{94B48CFA-2D1C-466C-8490-E3B5804F974C}"/>
    <cellStyle name="Comma 2 90" xfId="38964" hidden="1" xr:uid="{B6F3E731-EF7D-49A1-A02C-57ADF6C19E03}"/>
    <cellStyle name="Comma 2 90" xfId="39423" hidden="1" xr:uid="{9569D502-273A-49B7-A38A-AE7EEE1C132C}"/>
    <cellStyle name="Comma 2 90" xfId="39977" hidden="1" xr:uid="{B65CB973-167F-4999-B011-FE6A254AACF3}"/>
    <cellStyle name="Comma 2 90" xfId="40262" hidden="1" xr:uid="{62A71478-7F49-4E8F-9856-27D8DACC99CE}"/>
    <cellStyle name="Comma 2 90" xfId="40504" hidden="1" xr:uid="{9196F254-B9FA-4CAB-8343-0D11772022E8}"/>
    <cellStyle name="Comma 2 90" xfId="40720" hidden="1" xr:uid="{300F4DF4-6C5E-4904-8D24-AC8933E68627}"/>
    <cellStyle name="Comma 2 90" xfId="41179" hidden="1" xr:uid="{8CF148D0-4A56-4FC8-8EBF-9B79E0C7B235}"/>
    <cellStyle name="Comma 2 90" xfId="41733" hidden="1" xr:uid="{1572D7EB-E096-494E-B7C2-F248E6588103}"/>
    <cellStyle name="Comma 2 90" xfId="42018" hidden="1" xr:uid="{A262CF11-A1F4-48C2-8A7C-13166D848D46}"/>
    <cellStyle name="Comma 2 90" xfId="42260" hidden="1" xr:uid="{81339599-AECC-4DA8-BB24-5F01179D8503}"/>
    <cellStyle name="Comma 2 90" xfId="42476" hidden="1" xr:uid="{9CAC9B3B-C7F1-4B7F-A958-802CB4F708ED}"/>
    <cellStyle name="Comma 2 90" xfId="42935" hidden="1" xr:uid="{04E28456-1E1A-4703-908E-84EA3FA726FD}"/>
    <cellStyle name="Comma 2 90" xfId="43489" hidden="1" xr:uid="{C451FBD6-CB1F-4345-91EB-A8DA58651739}"/>
    <cellStyle name="Comma 2 90" xfId="43774" hidden="1" xr:uid="{E21E23E5-918C-4266-9A18-518C974C836A}"/>
    <cellStyle name="Comma 2 90" xfId="44016" hidden="1" xr:uid="{C9C973C7-BBBF-4591-A72C-005A0CDA5E10}"/>
    <cellStyle name="Comma 2 90" xfId="44232" hidden="1" xr:uid="{7655C009-2B38-4666-8DAD-06688BDA2FD5}"/>
    <cellStyle name="Comma 2 90" xfId="44691" hidden="1" xr:uid="{2DC6A883-9160-4711-8511-8572491A5234}"/>
    <cellStyle name="Comma 2 90" xfId="45245" hidden="1" xr:uid="{5084D8D2-69DF-446F-995B-760D0C99F27E}"/>
    <cellStyle name="Comma 2 90" xfId="45530" hidden="1" xr:uid="{C96DC68A-17C8-46B9-98C8-E69E00FAC973}"/>
    <cellStyle name="Comma 2 90" xfId="45772" hidden="1" xr:uid="{586A44E9-2A4A-42D0-ACC3-31A6A481BDA0}"/>
    <cellStyle name="Comma 2 90" xfId="45988" hidden="1" xr:uid="{FA27068B-0B08-4626-A3DE-1EF3F480DC06}"/>
    <cellStyle name="Comma 2 90" xfId="46447" hidden="1" xr:uid="{FDD8130E-6AB9-493D-B331-045B12D3DBD5}"/>
    <cellStyle name="Comma 2 90" xfId="47001" hidden="1" xr:uid="{E6438CD8-5028-4B78-989F-59538F8EAC67}"/>
    <cellStyle name="Comma 2 90" xfId="47286" hidden="1" xr:uid="{499D1493-519B-4627-81E7-D037BEF4F329}"/>
    <cellStyle name="Comma 2 90" xfId="47528" hidden="1" xr:uid="{EE2C1F19-DD98-4010-BC7E-6E71971908B4}"/>
    <cellStyle name="Comma 2 90" xfId="47744" hidden="1" xr:uid="{CBFC8C09-9180-4958-9C80-ACFA3446DC42}"/>
    <cellStyle name="Comma 2 90" xfId="48200" hidden="1" xr:uid="{C5A0F9AB-486B-40DF-AF34-70AE28C3A788}"/>
    <cellStyle name="Comma 2 90" xfId="48754" hidden="1" xr:uid="{A591DC9E-7C39-4B08-A4FF-1923929CCF33}"/>
    <cellStyle name="Comma 2 90" xfId="49039" hidden="1" xr:uid="{CC4222FA-2034-4847-AFD9-51F117B6588C}"/>
    <cellStyle name="Comma 2 90" xfId="49281" hidden="1" xr:uid="{032AF3E6-C5D2-4625-B043-E818D0051D8A}"/>
    <cellStyle name="Comma 2 90" xfId="49496" hidden="1" xr:uid="{E895CD71-7576-43FD-AF61-E5F0AEC78D74}"/>
    <cellStyle name="Comma 2 90" xfId="49950" hidden="1" xr:uid="{22B8FF3D-6285-45EB-AC62-DCA2034E08D5}"/>
    <cellStyle name="Comma 2 90" xfId="50504" hidden="1" xr:uid="{B954AF5E-5C93-4C06-9309-AE7C778EAE22}"/>
    <cellStyle name="Comma 2 90" xfId="50789" hidden="1" xr:uid="{0FCBA9CD-AC29-4861-8BAE-0AA3F8E921C4}"/>
    <cellStyle name="Comma 2 90" xfId="51031" hidden="1" xr:uid="{26A1B85F-6A3A-40C9-8C59-8DED6624DF10}"/>
    <cellStyle name="Comma 2 90" xfId="51245" hidden="1" xr:uid="{1E22670B-0081-4C80-86FD-64217F94BFB9}"/>
    <cellStyle name="Comma 2 90" xfId="51694" hidden="1" xr:uid="{9FB06FB9-185D-4EFC-9485-9E9A3B891C28}"/>
    <cellStyle name="Comma 2 90" xfId="52248" hidden="1" xr:uid="{D20A816C-C51A-49C1-ADE9-7E940C810051}"/>
    <cellStyle name="Comma 2 90" xfId="52533" hidden="1" xr:uid="{EDC97DFC-AE3E-49C4-998C-728C5A1AA63F}"/>
    <cellStyle name="Comma 2 90" xfId="52775" hidden="1" xr:uid="{E87F1293-D743-4213-98E5-48E8459CC567}"/>
    <cellStyle name="Comma 2 90" xfId="52988" hidden="1" xr:uid="{7796658C-877B-418F-9CB6-C7A01F736F68}"/>
    <cellStyle name="Comma 2 90" xfId="53430" hidden="1" xr:uid="{4B04BEBF-08EC-4B42-8A51-D2A17A1606E2}"/>
    <cellStyle name="Comma 2 90" xfId="53982" hidden="1" xr:uid="{306A46F4-F985-4D0E-927F-F6B5F6E3A39C}"/>
    <cellStyle name="Comma 2 90" xfId="54267" hidden="1" xr:uid="{230F5930-E5D5-4099-A8EC-116552275C40}"/>
    <cellStyle name="Comma 2 90" xfId="54509" hidden="1" xr:uid="{A9D2D675-5927-49E0-978A-71629547C9C0}"/>
    <cellStyle name="Comma 2 90" xfId="54718" hidden="1" xr:uid="{4CDE5BFC-5DC4-4E94-ACF7-EC4875DF0FC9}"/>
    <cellStyle name="Comma 2 90" xfId="55157" hidden="1" xr:uid="{434728EB-801A-449E-A844-3C2D7450A0AC}"/>
    <cellStyle name="Comma 2 90" xfId="55706" hidden="1" xr:uid="{0603BD7C-4B3F-4E80-A817-0BB996141937}"/>
    <cellStyle name="Comma 2 90" xfId="55991" hidden="1" xr:uid="{E120E53F-2525-4FD2-9352-31DF4E6E4EED}"/>
    <cellStyle name="Comma 2 90" xfId="56233" hidden="1" xr:uid="{54EE5320-4A07-43E0-A636-DD6656D47E33}"/>
    <cellStyle name="Comma 2 90" xfId="56441" hidden="1" xr:uid="{F0795794-C1CF-4A6B-9077-21CABC61D70F}"/>
    <cellStyle name="Comma 2 90" xfId="56869" hidden="1" xr:uid="{AD5D66BF-22FB-43D6-82EA-2B9E0E797556}"/>
    <cellStyle name="Comma 2 90" xfId="57413" hidden="1" xr:uid="{32F349A8-88C6-480E-AF7A-DC699800FFE3}"/>
    <cellStyle name="Comma 2 90" xfId="57698" hidden="1" xr:uid="{A101625C-3DCF-4A5E-A63F-A57F1B519967}"/>
    <cellStyle name="Comma 2 90" xfId="57940" hidden="1" xr:uid="{F1716056-80D3-4613-8F84-B52B8FB32E37}"/>
    <cellStyle name="Comma 2 90" xfId="58143" hidden="1" xr:uid="{A00A0801-41FF-43A7-A4F0-F530BC1C376B}"/>
    <cellStyle name="Comma 2 90" xfId="58565" hidden="1" xr:uid="{E71338A0-3515-4583-8251-BCB8517572A5}"/>
    <cellStyle name="Comma 2 90" xfId="59107" hidden="1" xr:uid="{F5742287-0BD5-41E6-A3BD-4362A0BCAF22}"/>
    <cellStyle name="Comma 2 90" xfId="59392" hidden="1" xr:uid="{CE8A5CFE-1AA6-4AAA-A158-E2064AFA0D78}"/>
    <cellStyle name="Comma 2 90" xfId="59634" hidden="1" xr:uid="{0079B278-E358-4C0E-B945-BE52930D20D0}"/>
    <cellStyle name="Comma 2 90" xfId="59828" hidden="1" xr:uid="{0874AB85-C32A-4236-B9DC-070E2B25C415}"/>
    <cellStyle name="Comma 2 90" xfId="60238" hidden="1" xr:uid="{F3FCA106-6A35-4279-B94F-6FAE4798ECE3}"/>
    <cellStyle name="Comma 2 90" xfId="60768" hidden="1" xr:uid="{2F71748C-EE96-4B87-8633-76EAFA292275}"/>
    <cellStyle name="Comma 2 90" xfId="61053" hidden="1" xr:uid="{B3A3086A-1C90-4D07-9F5D-34280CF111ED}"/>
    <cellStyle name="Comma 2 90" xfId="61295" hidden="1" xr:uid="{53C89638-03D8-4E82-BBE7-45CFDB946FFE}"/>
    <cellStyle name="Comma 2 90" xfId="61878" hidden="1" xr:uid="{AE673911-CED4-4B8F-8FCB-A5ED9CAF0F0B}"/>
    <cellStyle name="Comma 2 90" xfId="62403" hidden="1" xr:uid="{9CA27634-A903-45EB-AE1F-8E266369AF76}"/>
    <cellStyle name="Comma 2 90" xfId="62688" hidden="1" xr:uid="{90A29CE8-5B80-415B-B438-1332908624AD}"/>
    <cellStyle name="Comma 2 90" xfId="62930" hidden="1" xr:uid="{5DE4FD82-73AD-46C5-A385-9EBAFADD7517}"/>
    <cellStyle name="Comma 2 90" xfId="63445" hidden="1" xr:uid="{03C54EF8-524F-4B71-8F78-DDFC2C7EA6B7}"/>
    <cellStyle name="Comma 2 90" xfId="63914" hidden="1" xr:uid="{CA93CA24-700A-43C1-8CFE-70F22D4ABADA}"/>
    <cellStyle name="Comma 2 91" xfId="738" hidden="1" xr:uid="{00000000-0005-0000-0000-0000E5020000}"/>
    <cellStyle name="Comma 2 91" xfId="1393" hidden="1" xr:uid="{00000000-0005-0000-0000-000074050000}"/>
    <cellStyle name="Comma 2 91" xfId="1942" hidden="1" xr:uid="{00000000-0005-0000-0000-000099070000}"/>
    <cellStyle name="Comma 2 91" xfId="2227" hidden="1" xr:uid="{00000000-0005-0000-0000-0000B6080000}"/>
    <cellStyle name="Comma 2 91" xfId="2467" hidden="1" xr:uid="{00000000-0005-0000-0000-0000A6090000}"/>
    <cellStyle name="Comma 2 91" xfId="4529" hidden="1" xr:uid="{00000000-0005-0000-0000-0000B4110000}"/>
    <cellStyle name="Comma 2 91" xfId="5190" hidden="1" xr:uid="{00000000-0005-0000-0000-000049140000}"/>
    <cellStyle name="Comma 2 91" xfId="5744" hidden="1" xr:uid="{00000000-0005-0000-0000-000073160000}"/>
    <cellStyle name="Comma 2 91" xfId="6029" hidden="1" xr:uid="{00000000-0005-0000-0000-000090170000}"/>
    <cellStyle name="Comma 2 91" xfId="6269" hidden="1" xr:uid="{00000000-0005-0000-0000-000080180000}"/>
    <cellStyle name="Comma 2 91" xfId="6604" hidden="1" xr:uid="{00000000-0005-0000-0000-0000CF190000}"/>
    <cellStyle name="Comma 2 91" xfId="6748" hidden="1" xr:uid="{00000000-0005-0000-0000-00005F1A0000}"/>
    <cellStyle name="Comma 2 91" xfId="7096" hidden="1" xr:uid="{00000000-0005-0000-0000-0000BB1B0000}"/>
    <cellStyle name="Comma 2 91" xfId="7409" hidden="1" xr:uid="{00000000-0005-0000-0000-0000F41C0000}"/>
    <cellStyle name="Comma 2 91" xfId="7963" hidden="1" xr:uid="{00000000-0005-0000-0000-00001E1F0000}"/>
    <cellStyle name="Comma 2 91" xfId="8248" hidden="1" xr:uid="{00000000-0005-0000-0000-00003B200000}"/>
    <cellStyle name="Comma 2 91" xfId="8488" hidden="1" xr:uid="{00000000-0005-0000-0000-00002B210000}"/>
    <cellStyle name="Comma 2 91" xfId="8852" hidden="1" xr:uid="{00000000-0005-0000-0000-000097220000}"/>
    <cellStyle name="Comma 2 91" xfId="9165" hidden="1" xr:uid="{00000000-0005-0000-0000-0000D0230000}"/>
    <cellStyle name="Comma 2 91" xfId="9719" hidden="1" xr:uid="{00000000-0005-0000-0000-0000FA250000}"/>
    <cellStyle name="Comma 2 91" xfId="10004" hidden="1" xr:uid="{00000000-0005-0000-0000-000017270000}"/>
    <cellStyle name="Comma 2 91" xfId="10244" hidden="1" xr:uid="{00000000-0005-0000-0000-000007280000}"/>
    <cellStyle name="Comma 2 91" xfId="10608" hidden="1" xr:uid="{00000000-0005-0000-0000-000073290000}"/>
    <cellStyle name="Comma 2 91" xfId="10921" hidden="1" xr:uid="{00000000-0005-0000-0000-0000AC2A0000}"/>
    <cellStyle name="Comma 2 91" xfId="11475" hidden="1" xr:uid="{00000000-0005-0000-0000-0000D62C0000}"/>
    <cellStyle name="Comma 2 91" xfId="11760" hidden="1" xr:uid="{00000000-0005-0000-0000-0000F32D0000}"/>
    <cellStyle name="Comma 2 91" xfId="12000" hidden="1" xr:uid="{00000000-0005-0000-0000-0000E32E0000}"/>
    <cellStyle name="Comma 2 91" xfId="12364" hidden="1" xr:uid="{00000000-0005-0000-0000-00004F300000}"/>
    <cellStyle name="Comma 2 91" xfId="12677" hidden="1" xr:uid="{00000000-0005-0000-0000-000088310000}"/>
    <cellStyle name="Comma 2 91" xfId="13231" hidden="1" xr:uid="{00000000-0005-0000-0000-0000B2330000}"/>
    <cellStyle name="Comma 2 91" xfId="13516" hidden="1" xr:uid="{00000000-0005-0000-0000-0000CF340000}"/>
    <cellStyle name="Comma 2 91" xfId="13756" hidden="1" xr:uid="{00000000-0005-0000-0000-0000BF350000}"/>
    <cellStyle name="Comma 2 91" xfId="14120" hidden="1" xr:uid="{00000000-0005-0000-0000-00002B370000}"/>
    <cellStyle name="Comma 2 91" xfId="14433" hidden="1" xr:uid="{00000000-0005-0000-0000-000064380000}"/>
    <cellStyle name="Comma 2 91" xfId="14987" hidden="1" xr:uid="{00000000-0005-0000-0000-00008E3A0000}"/>
    <cellStyle name="Comma 2 91" xfId="15272" hidden="1" xr:uid="{00000000-0005-0000-0000-0000AB3B0000}"/>
    <cellStyle name="Comma 2 91" xfId="15512" hidden="1" xr:uid="{00000000-0005-0000-0000-00009B3C0000}"/>
    <cellStyle name="Comma 2 91" xfId="15873" hidden="1" xr:uid="{00000000-0005-0000-0000-0000043E0000}"/>
    <cellStyle name="Comma 2 91" xfId="16186" hidden="1" xr:uid="{00000000-0005-0000-0000-00003D3F0000}"/>
    <cellStyle name="Comma 2 91" xfId="16740" hidden="1" xr:uid="{00000000-0005-0000-0000-000067410000}"/>
    <cellStyle name="Comma 2 91" xfId="17025" hidden="1" xr:uid="{00000000-0005-0000-0000-000084420000}"/>
    <cellStyle name="Comma 2 91" xfId="17265" hidden="1" xr:uid="{00000000-0005-0000-0000-000074430000}"/>
    <cellStyle name="Comma 2 91" xfId="17623" hidden="1" xr:uid="{00000000-0005-0000-0000-0000DA440000}"/>
    <cellStyle name="Comma 2 91" xfId="17936" hidden="1" xr:uid="{00000000-0005-0000-0000-000013460000}"/>
    <cellStyle name="Comma 2 91" xfId="18490" hidden="1" xr:uid="{00000000-0005-0000-0000-00003D480000}"/>
    <cellStyle name="Comma 2 91" xfId="18775" hidden="1" xr:uid="{00000000-0005-0000-0000-00005A490000}"/>
    <cellStyle name="Comma 2 91" xfId="19015" hidden="1" xr:uid="{00000000-0005-0000-0000-00004A4A0000}"/>
    <cellStyle name="Comma 2 91" xfId="19368" hidden="1" xr:uid="{00000000-0005-0000-0000-0000AB4B0000}"/>
    <cellStyle name="Comma 2 91" xfId="19680" hidden="1" xr:uid="{00000000-0005-0000-0000-0000E34C0000}"/>
    <cellStyle name="Comma 2 91" xfId="20234" hidden="1" xr:uid="{00000000-0005-0000-0000-00000D4F0000}"/>
    <cellStyle name="Comma 2 91" xfId="20519" hidden="1" xr:uid="{00000000-0005-0000-0000-00002A500000}"/>
    <cellStyle name="Comma 2 91" xfId="20759" hidden="1" xr:uid="{00000000-0005-0000-0000-00001A510000}"/>
    <cellStyle name="Comma 2 91" xfId="21106" hidden="1" xr:uid="{00000000-0005-0000-0000-000075520000}"/>
    <cellStyle name="Comma 2 91" xfId="21416" hidden="1" xr:uid="{00000000-0005-0000-0000-0000AB530000}"/>
    <cellStyle name="Comma 2 91" xfId="21968" hidden="1" xr:uid="{00000000-0005-0000-0000-0000D3550000}"/>
    <cellStyle name="Comma 2 91" xfId="22253" hidden="1" xr:uid="{00000000-0005-0000-0000-0000F0560000}"/>
    <cellStyle name="Comma 2 91" xfId="22493" hidden="1" xr:uid="{00000000-0005-0000-0000-0000E0570000}"/>
    <cellStyle name="Comma 2 91" xfId="22834" hidden="1" xr:uid="{00000000-0005-0000-0000-000035590000}"/>
    <cellStyle name="Comma 2 91" xfId="23143" hidden="1" xr:uid="{00000000-0005-0000-0000-00006A5A0000}"/>
    <cellStyle name="Comma 2 91" xfId="23692" hidden="1" xr:uid="{00000000-0005-0000-0000-00008F5C0000}"/>
    <cellStyle name="Comma 2 91" xfId="23977" hidden="1" xr:uid="{00000000-0005-0000-0000-0000AC5D0000}"/>
    <cellStyle name="Comma 2 91" xfId="24217" hidden="1" xr:uid="{00000000-0005-0000-0000-00009C5E0000}"/>
    <cellStyle name="Comma 2 91" xfId="24547" hidden="1" xr:uid="{00000000-0005-0000-0000-0000E65F0000}"/>
    <cellStyle name="Comma 2 91" xfId="24854" hidden="1" xr:uid="{00000000-0005-0000-0000-000019610000}"/>
    <cellStyle name="Comma 2 91" xfId="25399" hidden="1" xr:uid="{00000000-0005-0000-0000-00003A630000}"/>
    <cellStyle name="Comma 2 91" xfId="25684" hidden="1" xr:uid="{00000000-0005-0000-0000-000057640000}"/>
    <cellStyle name="Comma 2 91" xfId="25924" hidden="1" xr:uid="{00000000-0005-0000-0000-000047650000}"/>
    <cellStyle name="Comma 2 91" xfId="26244" hidden="1" xr:uid="{00000000-0005-0000-0000-000087660000}"/>
    <cellStyle name="Comma 2 91" xfId="26550" hidden="1" xr:uid="{00000000-0005-0000-0000-0000B9670000}"/>
    <cellStyle name="Comma 2 91" xfId="27093" hidden="1" xr:uid="{00000000-0005-0000-0000-0000D8690000}"/>
    <cellStyle name="Comma 2 91" xfId="27378" hidden="1" xr:uid="{00000000-0005-0000-0000-0000F56A0000}"/>
    <cellStyle name="Comma 2 91" xfId="27618" hidden="1" xr:uid="{00000000-0005-0000-0000-0000E56B0000}"/>
    <cellStyle name="Comma 2 91" xfId="27919" hidden="1" xr:uid="{00000000-0005-0000-0000-0000126D0000}"/>
    <cellStyle name="Comma 2 91" xfId="28222" hidden="1" xr:uid="{00000000-0005-0000-0000-0000416E0000}"/>
    <cellStyle name="Comma 2 91" xfId="28754" hidden="1" xr:uid="{00000000-0005-0000-0000-000055700000}"/>
    <cellStyle name="Comma 2 91" xfId="29039" hidden="1" xr:uid="{00000000-0005-0000-0000-000072710000}"/>
    <cellStyle name="Comma 2 91" xfId="29279" hidden="1" xr:uid="{00000000-0005-0000-0000-000062720000}"/>
    <cellStyle name="Comma 2 91" xfId="29862" hidden="1" xr:uid="{00000000-0005-0000-0000-0000A9740000}"/>
    <cellStyle name="Comma 2 91" xfId="30389" hidden="1" xr:uid="{00000000-0005-0000-0000-0000B8760000}"/>
    <cellStyle name="Comma 2 91" xfId="30674" hidden="1" xr:uid="{00000000-0005-0000-0000-0000D5770000}"/>
    <cellStyle name="Comma 2 91" xfId="30914" hidden="1" xr:uid="{00000000-0005-0000-0000-0000C5780000}"/>
    <cellStyle name="Comma 2 91" xfId="31429" hidden="1" xr:uid="{00000000-0005-0000-0000-0000C87A0000}"/>
    <cellStyle name="Comma 2 91" xfId="31900" hidden="1" xr:uid="{00000000-0005-0000-0000-00009F7C0000}"/>
    <cellStyle name="Comma 2 91" xfId="32791" hidden="1" xr:uid="{82B56E58-3033-4A2B-BA56-D964C17E9744}"/>
    <cellStyle name="Comma 2 91" xfId="33426" hidden="1" xr:uid="{03627D12-4CC0-4020-8864-82D31E231CDB}"/>
    <cellStyle name="Comma 2 91" xfId="33972" hidden="1" xr:uid="{E7149CF3-3557-48B6-9660-1B1629463A41}"/>
    <cellStyle name="Comma 2 91" xfId="34257" hidden="1" xr:uid="{0BBACA46-5089-4F50-9102-28FD47BBCC35}"/>
    <cellStyle name="Comma 2 91" xfId="34497" hidden="1" xr:uid="{44C7DED1-D125-495A-81D5-F065793C8566}"/>
    <cellStyle name="Comma 2 91" xfId="36548" hidden="1" xr:uid="{00406397-1C3A-4BA8-9E9B-7AD277A45FC9}"/>
    <cellStyle name="Comma 2 91" xfId="37209" hidden="1" xr:uid="{466840FF-A59A-447A-BDA0-83D4F8FDE698}"/>
    <cellStyle name="Comma 2 91" xfId="37763" hidden="1" xr:uid="{93AD205D-E71F-48B5-903B-7C7D7A4B7286}"/>
    <cellStyle name="Comma 2 91" xfId="38048" hidden="1" xr:uid="{95E023F4-C80E-467B-8216-6C6F13BBA203}"/>
    <cellStyle name="Comma 2 91" xfId="38288" hidden="1" xr:uid="{396F3D40-0908-40C0-9DA6-BE8238C6E80B}"/>
    <cellStyle name="Comma 2 91" xfId="38623" hidden="1" xr:uid="{99526F56-B80F-4799-806D-4A55ABBF2197}"/>
    <cellStyle name="Comma 2 91" xfId="38767" hidden="1" xr:uid="{AD2C6A8B-A367-46DF-B3FB-118A009573A3}"/>
    <cellStyle name="Comma 2 91" xfId="39115" hidden="1" xr:uid="{9F1A56F2-F53F-4F25-989D-60913BF69A1C}"/>
    <cellStyle name="Comma 2 91" xfId="39428" hidden="1" xr:uid="{81405CA6-E1E3-4557-8A23-0215711C2E64}"/>
    <cellStyle name="Comma 2 91" xfId="39982" hidden="1" xr:uid="{6CD45E21-980B-42F4-9F5F-72C4443351CA}"/>
    <cellStyle name="Comma 2 91" xfId="40267" hidden="1" xr:uid="{0D887B61-77C9-4E05-8AC1-C6EF4C44800F}"/>
    <cellStyle name="Comma 2 91" xfId="40507" hidden="1" xr:uid="{2E79A0BA-3555-45AC-BF34-391900DD2249}"/>
    <cellStyle name="Comma 2 91" xfId="40871" hidden="1" xr:uid="{31FCFA4F-773B-496B-8CB3-D3B1A7DC8C69}"/>
    <cellStyle name="Comma 2 91" xfId="41184" hidden="1" xr:uid="{89988CDC-5DFD-4494-8EDB-CA8EA9C02895}"/>
    <cellStyle name="Comma 2 91" xfId="41738" hidden="1" xr:uid="{9F81C5E7-B8A8-4FCC-B1CF-5834C59B8B94}"/>
    <cellStyle name="Comma 2 91" xfId="42023" hidden="1" xr:uid="{FC04C458-0F53-4984-864A-303769853F87}"/>
    <cellStyle name="Comma 2 91" xfId="42263" hidden="1" xr:uid="{D9F7A763-8520-4BF5-85EB-F1F733856BEF}"/>
    <cellStyle name="Comma 2 91" xfId="42627" hidden="1" xr:uid="{D1DD4241-A27C-44F8-BF49-054F6DE93FE2}"/>
    <cellStyle name="Comma 2 91" xfId="42940" hidden="1" xr:uid="{5147F088-79E0-4004-A9E6-0EBDF8E37059}"/>
    <cellStyle name="Comma 2 91" xfId="43494" hidden="1" xr:uid="{0C1BFB9D-064F-46D6-8564-869731C0ED1F}"/>
    <cellStyle name="Comma 2 91" xfId="43779" hidden="1" xr:uid="{93C6D064-D366-4A5D-A1D2-4C819F94AC79}"/>
    <cellStyle name="Comma 2 91" xfId="44019" hidden="1" xr:uid="{5EA35664-0999-47E0-97AC-2E26FD5F54A9}"/>
    <cellStyle name="Comma 2 91" xfId="44383" hidden="1" xr:uid="{CCA11A69-3D08-4188-9A0D-E257C7F2046B}"/>
    <cellStyle name="Comma 2 91" xfId="44696" hidden="1" xr:uid="{E1E3811B-E415-4542-B9E4-94A7A9ABAEBC}"/>
    <cellStyle name="Comma 2 91" xfId="45250" hidden="1" xr:uid="{91CDA6CC-9C68-4862-8E09-35E1D9C74FBB}"/>
    <cellStyle name="Comma 2 91" xfId="45535" hidden="1" xr:uid="{BEAC4D66-D018-4DF2-A7EC-C4ECABD71837}"/>
    <cellStyle name="Comma 2 91" xfId="45775" hidden="1" xr:uid="{16495F5C-0747-4389-831F-2F5367053BF0}"/>
    <cellStyle name="Comma 2 91" xfId="46139" hidden="1" xr:uid="{B4D6F595-73BD-4180-B0FB-C4D6ECE658AE}"/>
    <cellStyle name="Comma 2 91" xfId="46452" hidden="1" xr:uid="{ED1503CC-11A0-4BA8-9958-5DDB37792E9E}"/>
    <cellStyle name="Comma 2 91" xfId="47006" hidden="1" xr:uid="{FB4D23E9-0315-4133-86AC-BE06AD84BB50}"/>
    <cellStyle name="Comma 2 91" xfId="47291" hidden="1" xr:uid="{1F3B59B2-EBCB-4237-B303-9F0DA3D19007}"/>
    <cellStyle name="Comma 2 91" xfId="47531" hidden="1" xr:uid="{98FD11E2-21C1-433E-B11D-E5A092256739}"/>
    <cellStyle name="Comma 2 91" xfId="47892" hidden="1" xr:uid="{D78C9601-E38A-4F14-9D04-85B0C0DDFB0F}"/>
    <cellStyle name="Comma 2 91" xfId="48205" hidden="1" xr:uid="{E4CE3822-371F-4F5F-BC2D-078EF7022AFE}"/>
    <cellStyle name="Comma 2 91" xfId="48759" hidden="1" xr:uid="{4495949C-77D4-4973-955D-99EE3BE2A603}"/>
    <cellStyle name="Comma 2 91" xfId="49044" hidden="1" xr:uid="{9188D0AF-3BAA-4C6F-BA1A-8F3D68A6DD5D}"/>
    <cellStyle name="Comma 2 91" xfId="49284" hidden="1" xr:uid="{5F889C28-7F5B-446F-8653-29787E22FDEC}"/>
    <cellStyle name="Comma 2 91" xfId="49642" hidden="1" xr:uid="{55E80788-BDA8-408E-9D76-E49DA5AFC72B}"/>
    <cellStyle name="Comma 2 91" xfId="49955" hidden="1" xr:uid="{093A550B-88F4-4DC3-8290-9DCDB2E3BCC7}"/>
    <cellStyle name="Comma 2 91" xfId="50509" hidden="1" xr:uid="{91F8D8CD-6BE4-4452-891D-120AE11ED0C8}"/>
    <cellStyle name="Comma 2 91" xfId="50794" hidden="1" xr:uid="{673AADF2-7994-4904-8D01-60F056FB7E85}"/>
    <cellStyle name="Comma 2 91" xfId="51034" hidden="1" xr:uid="{81BC6294-10F6-4BA7-80C8-25D9EDABF25E}"/>
    <cellStyle name="Comma 2 91" xfId="51387" hidden="1" xr:uid="{D23344B6-6E5D-4286-9CFD-46FA10090EAC}"/>
    <cellStyle name="Comma 2 91" xfId="51699" hidden="1" xr:uid="{979002F7-0873-4428-9A92-5EB29CC3110C}"/>
    <cellStyle name="Comma 2 91" xfId="52253" hidden="1" xr:uid="{C903CE39-0686-4C3B-BD9C-88D3C8FE3988}"/>
    <cellStyle name="Comma 2 91" xfId="52538" hidden="1" xr:uid="{AE53C80D-CF29-487A-AC55-9DCB8A3964EA}"/>
    <cellStyle name="Comma 2 91" xfId="52778" hidden="1" xr:uid="{465947BE-35D1-463C-AFAD-461C6F15533A}"/>
    <cellStyle name="Comma 2 91" xfId="53125" hidden="1" xr:uid="{FECDE193-DA62-462C-8FAE-977E929C5D3B}"/>
    <cellStyle name="Comma 2 91" xfId="53435" hidden="1" xr:uid="{F4853FEA-5635-4566-84D4-BAD4E4CA5B92}"/>
    <cellStyle name="Comma 2 91" xfId="53987" hidden="1" xr:uid="{EF1F7F46-5141-4039-B4B3-CCBD8C06A554}"/>
    <cellStyle name="Comma 2 91" xfId="54272" hidden="1" xr:uid="{CE1477C2-A029-4E85-898B-CCAA8DC5C00C}"/>
    <cellStyle name="Comma 2 91" xfId="54512" hidden="1" xr:uid="{318FDF6D-F9C5-49B3-BB2B-2D094CBA628E}"/>
    <cellStyle name="Comma 2 91" xfId="54853" hidden="1" xr:uid="{DBE8F9B6-10EC-4BE3-B11D-58A69E54935A}"/>
    <cellStyle name="Comma 2 91" xfId="55162" hidden="1" xr:uid="{F96E3FE9-6694-4D4E-ADF4-D8BEA539164D}"/>
    <cellStyle name="Comma 2 91" xfId="55711" hidden="1" xr:uid="{5587CD0D-EE30-494D-B855-7F74FC737836}"/>
    <cellStyle name="Comma 2 91" xfId="55996" hidden="1" xr:uid="{55C3018B-D597-469D-9709-5E5C45AA373B}"/>
    <cellStyle name="Comma 2 91" xfId="56236" hidden="1" xr:uid="{E8AF6608-EDA6-4B72-862C-E6A7A8A7360B}"/>
    <cellStyle name="Comma 2 91" xfId="56566" hidden="1" xr:uid="{0DEF8FF6-D63A-4500-8CD4-FEA92E49129F}"/>
    <cellStyle name="Comma 2 91" xfId="56873" hidden="1" xr:uid="{834F6591-1AFD-4B89-93F1-DFC2173271B8}"/>
    <cellStyle name="Comma 2 91" xfId="57418" hidden="1" xr:uid="{19C40B88-954B-4CC3-8956-4A1376F14359}"/>
    <cellStyle name="Comma 2 91" xfId="57703" hidden="1" xr:uid="{74EDE0D1-E879-47B4-A515-8895561C9339}"/>
    <cellStyle name="Comma 2 91" xfId="57943" hidden="1" xr:uid="{B5D3FC1D-310E-4420-AE42-D9009979D7E9}"/>
    <cellStyle name="Comma 2 91" xfId="58263" hidden="1" xr:uid="{BD1D0C45-920F-4044-858C-FA72DF6A91C7}"/>
    <cellStyle name="Comma 2 91" xfId="58569" hidden="1" xr:uid="{B46CD83B-E621-47F1-AA73-F330008E79F1}"/>
    <cellStyle name="Comma 2 91" xfId="59112" hidden="1" xr:uid="{6376EACF-0A4A-4F20-9E18-F91E8610F721}"/>
    <cellStyle name="Comma 2 91" xfId="59397" hidden="1" xr:uid="{728A5BDD-2E2B-4ED6-8D5A-F21F1B55BA80}"/>
    <cellStyle name="Comma 2 91" xfId="59637" hidden="1" xr:uid="{D0864497-58CE-4757-AC90-8CF8C044F308}"/>
    <cellStyle name="Comma 2 91" xfId="59938" hidden="1" xr:uid="{5171BFB3-7D40-4EE7-BD7F-2A3435BA4CAF}"/>
    <cellStyle name="Comma 2 91" xfId="60241" hidden="1" xr:uid="{1D3175C8-0C41-4D5E-B23B-8B58CF66673C}"/>
    <cellStyle name="Comma 2 91" xfId="60773" hidden="1" xr:uid="{7B9934E2-28D1-47B8-BA8D-96B88765C632}"/>
    <cellStyle name="Comma 2 91" xfId="61058" hidden="1" xr:uid="{555869F5-7620-41B0-BD3D-B09B8BBA1DC1}"/>
    <cellStyle name="Comma 2 91" xfId="61298" hidden="1" xr:uid="{00EBA083-6741-4B60-9757-AD905D1705AB}"/>
    <cellStyle name="Comma 2 91" xfId="61881" hidden="1" xr:uid="{80FBC080-B4AB-4A3D-A16D-B16575E9C110}"/>
    <cellStyle name="Comma 2 91" xfId="62408" hidden="1" xr:uid="{58391CE3-DA47-443B-A506-FE2CE6676945}"/>
    <cellStyle name="Comma 2 91" xfId="62693" hidden="1" xr:uid="{98621292-2298-4338-AE2B-053FE2929226}"/>
    <cellStyle name="Comma 2 91" xfId="62933" hidden="1" xr:uid="{7792186D-50B4-467B-AF72-A894979BF175}"/>
    <cellStyle name="Comma 2 91" xfId="63448" hidden="1" xr:uid="{7E2150AC-ABE4-4348-9020-80035A102230}"/>
    <cellStyle name="Comma 2 91" xfId="63919" hidden="1" xr:uid="{AE37DF89-53EA-4C8C-B865-05367DC4C331}"/>
    <cellStyle name="Comma 2 92" xfId="745" hidden="1" xr:uid="{00000000-0005-0000-0000-0000EC020000}"/>
    <cellStyle name="Comma 2 92" xfId="1400" hidden="1" xr:uid="{00000000-0005-0000-0000-00007B050000}"/>
    <cellStyle name="Comma 2 92" xfId="1949" hidden="1" xr:uid="{00000000-0005-0000-0000-0000A0070000}"/>
    <cellStyle name="Comma 2 92" xfId="2233" hidden="1" xr:uid="{00000000-0005-0000-0000-0000BC080000}"/>
    <cellStyle name="Comma 2 92" xfId="2471" hidden="1" xr:uid="{00000000-0005-0000-0000-0000AA090000}"/>
    <cellStyle name="Comma 2 92" xfId="4536" hidden="1" xr:uid="{00000000-0005-0000-0000-0000BB110000}"/>
    <cellStyle name="Comma 2 92" xfId="5197" hidden="1" xr:uid="{00000000-0005-0000-0000-000050140000}"/>
    <cellStyle name="Comma 2 92" xfId="5751" hidden="1" xr:uid="{00000000-0005-0000-0000-00007A160000}"/>
    <cellStyle name="Comma 2 92" xfId="6035" hidden="1" xr:uid="{00000000-0005-0000-0000-000096170000}"/>
    <cellStyle name="Comma 2 92" xfId="6273" hidden="1" xr:uid="{00000000-0005-0000-0000-000084180000}"/>
    <cellStyle name="Comma 2 92" xfId="6584" hidden="1" xr:uid="{00000000-0005-0000-0000-0000BB190000}"/>
    <cellStyle name="Comma 2 92" xfId="6755" hidden="1" xr:uid="{00000000-0005-0000-0000-0000661A0000}"/>
    <cellStyle name="Comma 2 92" xfId="7416" hidden="1" xr:uid="{00000000-0005-0000-0000-0000FB1C0000}"/>
    <cellStyle name="Comma 2 92" xfId="7560" hidden="1" xr:uid="{00000000-0005-0000-0000-00008B1D0000}"/>
    <cellStyle name="Comma 2 92" xfId="7970" hidden="1" xr:uid="{00000000-0005-0000-0000-0000251F0000}"/>
    <cellStyle name="Comma 2 92" xfId="8254" hidden="1" xr:uid="{00000000-0005-0000-0000-000041200000}"/>
    <cellStyle name="Comma 2 92" xfId="8492" hidden="1" xr:uid="{00000000-0005-0000-0000-00002F210000}"/>
    <cellStyle name="Comma 2 92" xfId="9172" hidden="1" xr:uid="{00000000-0005-0000-0000-0000D7230000}"/>
    <cellStyle name="Comma 2 92" xfId="9316" hidden="1" xr:uid="{00000000-0005-0000-0000-000067240000}"/>
    <cellStyle name="Comma 2 92" xfId="9726" hidden="1" xr:uid="{00000000-0005-0000-0000-000001260000}"/>
    <cellStyle name="Comma 2 92" xfId="10010" hidden="1" xr:uid="{00000000-0005-0000-0000-00001D270000}"/>
    <cellStyle name="Comma 2 92" xfId="10248" hidden="1" xr:uid="{00000000-0005-0000-0000-00000B280000}"/>
    <cellStyle name="Comma 2 92" xfId="10928" hidden="1" xr:uid="{00000000-0005-0000-0000-0000B32A0000}"/>
    <cellStyle name="Comma 2 92" xfId="11072" hidden="1" xr:uid="{00000000-0005-0000-0000-0000432B0000}"/>
    <cellStyle name="Comma 2 92" xfId="11482" hidden="1" xr:uid="{00000000-0005-0000-0000-0000DD2C0000}"/>
    <cellStyle name="Comma 2 92" xfId="11766" hidden="1" xr:uid="{00000000-0005-0000-0000-0000F92D0000}"/>
    <cellStyle name="Comma 2 92" xfId="12004" hidden="1" xr:uid="{00000000-0005-0000-0000-0000E72E0000}"/>
    <cellStyle name="Comma 2 92" xfId="12684" hidden="1" xr:uid="{00000000-0005-0000-0000-00008F310000}"/>
    <cellStyle name="Comma 2 92" xfId="12828" hidden="1" xr:uid="{00000000-0005-0000-0000-00001F320000}"/>
    <cellStyle name="Comma 2 92" xfId="13238" hidden="1" xr:uid="{00000000-0005-0000-0000-0000B9330000}"/>
    <cellStyle name="Comma 2 92" xfId="13522" hidden="1" xr:uid="{00000000-0005-0000-0000-0000D5340000}"/>
    <cellStyle name="Comma 2 92" xfId="13760" hidden="1" xr:uid="{00000000-0005-0000-0000-0000C3350000}"/>
    <cellStyle name="Comma 2 92" xfId="14440" hidden="1" xr:uid="{00000000-0005-0000-0000-00006B380000}"/>
    <cellStyle name="Comma 2 92" xfId="14584" hidden="1" xr:uid="{00000000-0005-0000-0000-0000FB380000}"/>
    <cellStyle name="Comma 2 92" xfId="14994" hidden="1" xr:uid="{00000000-0005-0000-0000-0000953A0000}"/>
    <cellStyle name="Comma 2 92" xfId="15278" hidden="1" xr:uid="{00000000-0005-0000-0000-0000B13B0000}"/>
    <cellStyle name="Comma 2 92" xfId="15516" hidden="1" xr:uid="{00000000-0005-0000-0000-00009F3C0000}"/>
    <cellStyle name="Comma 2 92" xfId="16193" hidden="1" xr:uid="{00000000-0005-0000-0000-0000443F0000}"/>
    <cellStyle name="Comma 2 92" xfId="16337" hidden="1" xr:uid="{00000000-0005-0000-0000-0000D43F0000}"/>
    <cellStyle name="Comma 2 92" xfId="16747" hidden="1" xr:uid="{00000000-0005-0000-0000-00006E410000}"/>
    <cellStyle name="Comma 2 92" xfId="17031" hidden="1" xr:uid="{00000000-0005-0000-0000-00008A420000}"/>
    <cellStyle name="Comma 2 92" xfId="17269" hidden="1" xr:uid="{00000000-0005-0000-0000-000078430000}"/>
    <cellStyle name="Comma 2 92" xfId="17943" hidden="1" xr:uid="{00000000-0005-0000-0000-00001A460000}"/>
    <cellStyle name="Comma 2 92" xfId="18087" hidden="1" xr:uid="{00000000-0005-0000-0000-0000AA460000}"/>
    <cellStyle name="Comma 2 92" xfId="18497" hidden="1" xr:uid="{00000000-0005-0000-0000-000044480000}"/>
    <cellStyle name="Comma 2 92" xfId="18781" hidden="1" xr:uid="{00000000-0005-0000-0000-000060490000}"/>
    <cellStyle name="Comma 2 92" xfId="19019" hidden="1" xr:uid="{00000000-0005-0000-0000-00004E4A0000}"/>
    <cellStyle name="Comma 2 92" xfId="19687" hidden="1" xr:uid="{00000000-0005-0000-0000-0000EA4C0000}"/>
    <cellStyle name="Comma 2 92" xfId="19831" hidden="1" xr:uid="{00000000-0005-0000-0000-00007A4D0000}"/>
    <cellStyle name="Comma 2 92" xfId="20241" hidden="1" xr:uid="{00000000-0005-0000-0000-0000144F0000}"/>
    <cellStyle name="Comma 2 92" xfId="20525" hidden="1" xr:uid="{00000000-0005-0000-0000-000030500000}"/>
    <cellStyle name="Comma 2 92" xfId="20763" hidden="1" xr:uid="{00000000-0005-0000-0000-00001E510000}"/>
    <cellStyle name="Comma 2 92" xfId="21423" hidden="1" xr:uid="{00000000-0005-0000-0000-0000B2530000}"/>
    <cellStyle name="Comma 2 92" xfId="21565" hidden="1" xr:uid="{00000000-0005-0000-0000-000040540000}"/>
    <cellStyle name="Comma 2 92" xfId="21975" hidden="1" xr:uid="{00000000-0005-0000-0000-0000DA550000}"/>
    <cellStyle name="Comma 2 92" xfId="22259" hidden="1" xr:uid="{00000000-0005-0000-0000-0000F6560000}"/>
    <cellStyle name="Comma 2 92" xfId="22497" hidden="1" xr:uid="{00000000-0005-0000-0000-0000E4570000}"/>
    <cellStyle name="Comma 2 92" xfId="23150" hidden="1" xr:uid="{00000000-0005-0000-0000-0000715A0000}"/>
    <cellStyle name="Comma 2 92" xfId="23291" hidden="1" xr:uid="{00000000-0005-0000-0000-0000FE5A0000}"/>
    <cellStyle name="Comma 2 92" xfId="23699" hidden="1" xr:uid="{00000000-0005-0000-0000-0000965C0000}"/>
    <cellStyle name="Comma 2 92" xfId="23983" hidden="1" xr:uid="{00000000-0005-0000-0000-0000B25D0000}"/>
    <cellStyle name="Comma 2 92" xfId="24221" hidden="1" xr:uid="{00000000-0005-0000-0000-0000A05E0000}"/>
    <cellStyle name="Comma 2 92" xfId="24861" hidden="1" xr:uid="{00000000-0005-0000-0000-000020610000}"/>
    <cellStyle name="Comma 2 92" xfId="24999" hidden="1" xr:uid="{00000000-0005-0000-0000-0000AA610000}"/>
    <cellStyle name="Comma 2 92" xfId="25406" hidden="1" xr:uid="{00000000-0005-0000-0000-000041630000}"/>
    <cellStyle name="Comma 2 92" xfId="25690" hidden="1" xr:uid="{00000000-0005-0000-0000-00005D640000}"/>
    <cellStyle name="Comma 2 92" xfId="25928" hidden="1" xr:uid="{00000000-0005-0000-0000-00004B650000}"/>
    <cellStyle name="Comma 2 92" xfId="26557" hidden="1" xr:uid="{00000000-0005-0000-0000-0000C0670000}"/>
    <cellStyle name="Comma 2 92" xfId="26694" hidden="1" xr:uid="{00000000-0005-0000-0000-000049680000}"/>
    <cellStyle name="Comma 2 92" xfId="27100" hidden="1" xr:uid="{00000000-0005-0000-0000-0000DF690000}"/>
    <cellStyle name="Comma 2 92" xfId="27384" hidden="1" xr:uid="{00000000-0005-0000-0000-0000FB6A0000}"/>
    <cellStyle name="Comma 2 92" xfId="27622" hidden="1" xr:uid="{00000000-0005-0000-0000-0000E96B0000}"/>
    <cellStyle name="Comma 2 92" xfId="28229" hidden="1" xr:uid="{00000000-0005-0000-0000-0000486E0000}"/>
    <cellStyle name="Comma 2 92" xfId="28358" hidden="1" xr:uid="{00000000-0005-0000-0000-0000C96E0000}"/>
    <cellStyle name="Comma 2 92" xfId="28761" hidden="1" xr:uid="{00000000-0005-0000-0000-00005C700000}"/>
    <cellStyle name="Comma 2 92" xfId="29045" hidden="1" xr:uid="{00000000-0005-0000-0000-000078710000}"/>
    <cellStyle name="Comma 2 92" xfId="29283" hidden="1" xr:uid="{00000000-0005-0000-0000-000066720000}"/>
    <cellStyle name="Comma 2 92" xfId="29868" hidden="1" xr:uid="{00000000-0005-0000-0000-0000AF740000}"/>
    <cellStyle name="Comma 2 92" xfId="30396" hidden="1" xr:uid="{00000000-0005-0000-0000-0000BF760000}"/>
    <cellStyle name="Comma 2 92" xfId="30680" hidden="1" xr:uid="{00000000-0005-0000-0000-0000DB770000}"/>
    <cellStyle name="Comma 2 92" xfId="30918" hidden="1" xr:uid="{00000000-0005-0000-0000-0000C9780000}"/>
    <cellStyle name="Comma 2 92" xfId="31433" hidden="1" xr:uid="{00000000-0005-0000-0000-0000CC7A0000}"/>
    <cellStyle name="Comma 2 92" xfId="31907" hidden="1" xr:uid="{00000000-0005-0000-0000-0000A67C0000}"/>
    <cellStyle name="Comma 2 92" xfId="32798" hidden="1" xr:uid="{B0B643A5-C130-434D-B9BE-AC1CE08E0449}"/>
    <cellStyle name="Comma 2 92" xfId="33433" hidden="1" xr:uid="{E9271BF4-58AC-4D0C-AC67-691B82A55252}"/>
    <cellStyle name="Comma 2 92" xfId="33979" hidden="1" xr:uid="{58E60F65-3EEA-4A46-8838-56060B82077B}"/>
    <cellStyle name="Comma 2 92" xfId="34263" hidden="1" xr:uid="{AEFD5473-52BD-4968-82EE-DF126E1DFF51}"/>
    <cellStyle name="Comma 2 92" xfId="34501" hidden="1" xr:uid="{BA35F80F-FC0C-4C94-95E6-41B4E165E9BE}"/>
    <cellStyle name="Comma 2 92" xfId="36555" hidden="1" xr:uid="{E7B91317-55F3-4EA1-AF27-7EB8E93E8C96}"/>
    <cellStyle name="Comma 2 92" xfId="37216" hidden="1" xr:uid="{4AE5EADD-929D-4E7E-BFB1-DBAC888A911D}"/>
    <cellStyle name="Comma 2 92" xfId="37770" hidden="1" xr:uid="{492F92A2-CDFC-4649-9399-0442FED3CA8D}"/>
    <cellStyle name="Comma 2 92" xfId="38054" hidden="1" xr:uid="{BC48BCE5-8B1D-4887-B75F-EAE621125F9D}"/>
    <cellStyle name="Comma 2 92" xfId="38292" hidden="1" xr:uid="{69E0D28D-020F-4753-8E09-D2D04240990E}"/>
    <cellStyle name="Comma 2 92" xfId="38603" hidden="1" xr:uid="{D328EDE5-D660-4C71-8F05-7BBF8FB82352}"/>
    <cellStyle name="Comma 2 92" xfId="38774" hidden="1" xr:uid="{24347750-9EE5-407A-A70A-943A630BD64A}"/>
    <cellStyle name="Comma 2 92" xfId="39435" hidden="1" xr:uid="{8C5BC439-CC31-4EFC-BD3B-44698C204792}"/>
    <cellStyle name="Comma 2 92" xfId="39579" hidden="1" xr:uid="{BF194FB3-2799-425D-B62C-FC20954BD500}"/>
    <cellStyle name="Comma 2 92" xfId="39989" hidden="1" xr:uid="{0AF1E42E-E20A-4CCC-90AB-CD16BB7DC4E5}"/>
    <cellStyle name="Comma 2 92" xfId="40273" hidden="1" xr:uid="{EC9B00DE-FD30-4724-B4D7-2C615F0CB417}"/>
    <cellStyle name="Comma 2 92" xfId="40511" hidden="1" xr:uid="{4D4C7868-9178-458A-9BE1-26F69A92DEC3}"/>
    <cellStyle name="Comma 2 92" xfId="41191" hidden="1" xr:uid="{799CBD11-8645-420B-8386-B55262E54018}"/>
    <cellStyle name="Comma 2 92" xfId="41335" hidden="1" xr:uid="{82522B6A-1E7C-4EC1-BF47-8162891E4362}"/>
    <cellStyle name="Comma 2 92" xfId="41745" hidden="1" xr:uid="{22593292-2042-474E-AB11-59BC17CA8D97}"/>
    <cellStyle name="Comma 2 92" xfId="42029" hidden="1" xr:uid="{624886C7-B604-4680-9579-FC3BBC747A28}"/>
    <cellStyle name="Comma 2 92" xfId="42267" hidden="1" xr:uid="{74FD1299-4EE2-4D8B-84A2-80B52A09ED65}"/>
    <cellStyle name="Comma 2 92" xfId="42947" hidden="1" xr:uid="{8948EB1E-84BF-40B9-A278-F3D28D0CF1C3}"/>
    <cellStyle name="Comma 2 92" xfId="43091" hidden="1" xr:uid="{52AF721F-1D54-46FA-80DC-0BBCC9B217B1}"/>
    <cellStyle name="Comma 2 92" xfId="43501" hidden="1" xr:uid="{E8A89A2A-918B-4EA7-B061-0ACC3FA05395}"/>
    <cellStyle name="Comma 2 92" xfId="43785" hidden="1" xr:uid="{64652C63-29A4-49B3-A12E-7B4F50DCF152}"/>
    <cellStyle name="Comma 2 92" xfId="44023" hidden="1" xr:uid="{26C390C3-D8F4-4ACC-B6AA-D9945388C97C}"/>
    <cellStyle name="Comma 2 92" xfId="44703" hidden="1" xr:uid="{7A300431-23F7-4A5D-ADE7-E0C10D05C893}"/>
    <cellStyle name="Comma 2 92" xfId="44847" hidden="1" xr:uid="{9973BDAB-B67F-45EB-924E-8F377081A5DD}"/>
    <cellStyle name="Comma 2 92" xfId="45257" hidden="1" xr:uid="{585E589B-D3C5-43C1-AD04-9F6D027AB1BB}"/>
    <cellStyle name="Comma 2 92" xfId="45541" hidden="1" xr:uid="{EC88D80C-5112-4B86-A3B9-B0E5CA27E0C2}"/>
    <cellStyle name="Comma 2 92" xfId="45779" hidden="1" xr:uid="{73139D28-A26B-4BBB-9D81-17F79B181720}"/>
    <cellStyle name="Comma 2 92" xfId="46459" hidden="1" xr:uid="{2B66EE24-A996-40AF-98C5-658FAA395DBE}"/>
    <cellStyle name="Comma 2 92" xfId="46603" hidden="1" xr:uid="{00A26A16-C665-4D83-A625-A032FD9F44DC}"/>
    <cellStyle name="Comma 2 92" xfId="47013" hidden="1" xr:uid="{80FD19AC-7ADC-402F-A00D-3D4BDBEB7009}"/>
    <cellStyle name="Comma 2 92" xfId="47297" hidden="1" xr:uid="{45C227C5-E1C1-4ACC-9B6A-5421085E131D}"/>
    <cellStyle name="Comma 2 92" xfId="47535" hidden="1" xr:uid="{5EC44172-2AB4-4D96-B852-202AA468AF08}"/>
    <cellStyle name="Comma 2 92" xfId="48212" hidden="1" xr:uid="{2381E1DF-C933-4879-A491-394C160C129C}"/>
    <cellStyle name="Comma 2 92" xfId="48356" hidden="1" xr:uid="{F12BA6B7-1C6F-4D56-B77A-210B7E247EF3}"/>
    <cellStyle name="Comma 2 92" xfId="48766" hidden="1" xr:uid="{92F19014-7F94-486B-BEA8-7E4D0FF9AC12}"/>
    <cellStyle name="Comma 2 92" xfId="49050" hidden="1" xr:uid="{91D54075-874A-4F59-AA4F-B6F7BC19A16F}"/>
    <cellStyle name="Comma 2 92" xfId="49288" hidden="1" xr:uid="{63744DBC-324F-4A36-894F-3F4C3E9567C3}"/>
    <cellStyle name="Comma 2 92" xfId="49962" hidden="1" xr:uid="{63B6247D-D142-46A0-A9D7-6312EDC3AADF}"/>
    <cellStyle name="Comma 2 92" xfId="50106" hidden="1" xr:uid="{90BE5762-FD1D-4D80-B08E-9834477992D0}"/>
    <cellStyle name="Comma 2 92" xfId="50516" hidden="1" xr:uid="{635F24DB-DEA2-4E96-B314-394C6E11314A}"/>
    <cellStyle name="Comma 2 92" xfId="50800" hidden="1" xr:uid="{DEECE520-0FFB-4552-9B95-13A363004ED6}"/>
    <cellStyle name="Comma 2 92" xfId="51038" hidden="1" xr:uid="{4BB88BC9-10CB-4D94-A865-5A87999505FE}"/>
    <cellStyle name="Comma 2 92" xfId="51706" hidden="1" xr:uid="{6656354F-00D1-4A97-BB98-E79556A2EAAF}"/>
    <cellStyle name="Comma 2 92" xfId="51850" hidden="1" xr:uid="{73F17CF9-ACE9-458A-9D97-D0740D6A896B}"/>
    <cellStyle name="Comma 2 92" xfId="52260" hidden="1" xr:uid="{B7E05A38-233D-44D7-9E62-609263D6B290}"/>
    <cellStyle name="Comma 2 92" xfId="52544" hidden="1" xr:uid="{BB8EC872-3701-4986-86F8-30CD0478FEA5}"/>
    <cellStyle name="Comma 2 92" xfId="52782" hidden="1" xr:uid="{1990B2B1-E655-4BBF-B584-379575A5E7F9}"/>
    <cellStyle name="Comma 2 92" xfId="53442" hidden="1" xr:uid="{E958E5EB-67F6-45F8-9A3D-1B8B5B0173B6}"/>
    <cellStyle name="Comma 2 92" xfId="53584" hidden="1" xr:uid="{B9E78240-98D2-4695-AD1D-3E6248ABDD9A}"/>
    <cellStyle name="Comma 2 92" xfId="53994" hidden="1" xr:uid="{D2200A75-9560-4FDF-BF51-9278ACECA279}"/>
    <cellStyle name="Comma 2 92" xfId="54278" hidden="1" xr:uid="{982554BA-E5EF-417A-83E0-44A18738BB8E}"/>
    <cellStyle name="Comma 2 92" xfId="54516" hidden="1" xr:uid="{451DC73B-7D86-42FD-9147-949BBD3F3EAF}"/>
    <cellStyle name="Comma 2 92" xfId="55169" hidden="1" xr:uid="{33E8B09B-8ACC-450D-9347-9EBD10400BEC}"/>
    <cellStyle name="Comma 2 92" xfId="55310" hidden="1" xr:uid="{D610CF90-F0CA-4C5A-A565-03CB58EF3A81}"/>
    <cellStyle name="Comma 2 92" xfId="55718" hidden="1" xr:uid="{9243295D-73C2-4AB9-B507-5057CC0D47FB}"/>
    <cellStyle name="Comma 2 92" xfId="56002" hidden="1" xr:uid="{48E2B498-368A-4341-9A87-ABBFA8FA2B28}"/>
    <cellStyle name="Comma 2 92" xfId="56240" hidden="1" xr:uid="{39617805-5F73-4578-998A-9A638B9FE349}"/>
    <cellStyle name="Comma 2 92" xfId="56880" hidden="1" xr:uid="{F5FFE3BD-3100-46E2-97CA-D67FBBF45D43}"/>
    <cellStyle name="Comma 2 92" xfId="57018" hidden="1" xr:uid="{6B49A631-5C84-421E-84A6-FE6AF63DCC71}"/>
    <cellStyle name="Comma 2 92" xfId="57425" hidden="1" xr:uid="{7905E5CB-4585-49E2-8817-9AD1512EA2E8}"/>
    <cellStyle name="Comma 2 92" xfId="57709" hidden="1" xr:uid="{B3DBF261-A8A1-4E72-8F2E-3B7F6F4AA73A}"/>
    <cellStyle name="Comma 2 92" xfId="57947" hidden="1" xr:uid="{4073D501-5BD8-4261-94BB-DB0A2A75A88B}"/>
    <cellStyle name="Comma 2 92" xfId="58576" hidden="1" xr:uid="{6DF7A7E7-E8E8-46CD-BE43-479AFE5CBF5C}"/>
    <cellStyle name="Comma 2 92" xfId="58713" hidden="1" xr:uid="{C50C2DC6-FE29-41E0-A937-EC4693DCBD6F}"/>
    <cellStyle name="Comma 2 92" xfId="59119" hidden="1" xr:uid="{0357460F-2E3C-49D1-AF69-465740A5398A}"/>
    <cellStyle name="Comma 2 92" xfId="59403" hidden="1" xr:uid="{F66022CA-59F0-466F-B814-7C455C556E05}"/>
    <cellStyle name="Comma 2 92" xfId="59641" hidden="1" xr:uid="{884B07F8-5150-490D-A7B8-9E8435947C9D}"/>
    <cellStyle name="Comma 2 92" xfId="60248" hidden="1" xr:uid="{B3C4FBB8-0E2F-4D75-9CBD-DE5ED137AE5E}"/>
    <cellStyle name="Comma 2 92" xfId="60377" hidden="1" xr:uid="{CA66A9C1-54C0-4768-8650-4015F2BEE3A4}"/>
    <cellStyle name="Comma 2 92" xfId="60780" hidden="1" xr:uid="{8753481E-8724-463F-AAE1-6A68E95E1F2A}"/>
    <cellStyle name="Comma 2 92" xfId="61064" hidden="1" xr:uid="{68BE03AA-9C45-4907-8723-56949C63FE95}"/>
    <cellStyle name="Comma 2 92" xfId="61302" hidden="1" xr:uid="{B20C3B90-70C2-4DD3-9D5A-45CADBBE8C28}"/>
    <cellStyle name="Comma 2 92" xfId="61887" hidden="1" xr:uid="{E2E4C989-DD12-4072-B75F-57E4D807999B}"/>
    <cellStyle name="Comma 2 92" xfId="62415" hidden="1" xr:uid="{C12F06FD-DE82-4BEE-811F-BFB13823A687}"/>
    <cellStyle name="Comma 2 92" xfId="62699" hidden="1" xr:uid="{278DC2A7-26B1-4C09-B36E-5E55D7548250}"/>
    <cellStyle name="Comma 2 92" xfId="62937" hidden="1" xr:uid="{7B4D8A0C-62EA-48EA-91E2-4BBD2FE7EC55}"/>
    <cellStyle name="Comma 2 92" xfId="63452" hidden="1" xr:uid="{E7255D4D-C50D-4478-9A3D-C3277DE99037}"/>
    <cellStyle name="Comma 2 92" xfId="63926" hidden="1" xr:uid="{A7D4A1C0-35FA-4642-9DE9-191854B63436}"/>
    <cellStyle name="Comma 2 93" xfId="749" hidden="1" xr:uid="{00000000-0005-0000-0000-0000F0020000}"/>
    <cellStyle name="Comma 2 93" xfId="1404" hidden="1" xr:uid="{00000000-0005-0000-0000-00007F050000}"/>
    <cellStyle name="Comma 2 93" xfId="1953" hidden="1" xr:uid="{00000000-0005-0000-0000-0000A4070000}"/>
    <cellStyle name="Comma 2 93" xfId="2237" hidden="1" xr:uid="{00000000-0005-0000-0000-0000C0080000}"/>
    <cellStyle name="Comma 2 93" xfId="2474" hidden="1" xr:uid="{00000000-0005-0000-0000-0000AD090000}"/>
    <cellStyle name="Comma 2 93" xfId="4056" hidden="1" xr:uid="{00000000-0005-0000-0000-0000DB0F0000}"/>
    <cellStyle name="Comma 2 93" xfId="4540" hidden="1" xr:uid="{00000000-0005-0000-0000-0000BF110000}"/>
    <cellStyle name="Comma 2 93" xfId="5201" hidden="1" xr:uid="{00000000-0005-0000-0000-000054140000}"/>
    <cellStyle name="Comma 2 93" xfId="5755" hidden="1" xr:uid="{00000000-0005-0000-0000-00007E160000}"/>
    <cellStyle name="Comma 2 93" xfId="6039" hidden="1" xr:uid="{00000000-0005-0000-0000-00009A170000}"/>
    <cellStyle name="Comma 2 93" xfId="6276" hidden="1" xr:uid="{00000000-0005-0000-0000-000087180000}"/>
    <cellStyle name="Comma 2 93" xfId="6575" hidden="1" xr:uid="{00000000-0005-0000-0000-0000B2190000}"/>
    <cellStyle name="Comma 2 93" xfId="6759" hidden="1" xr:uid="{00000000-0005-0000-0000-00006A1A0000}"/>
    <cellStyle name="Comma 2 93" xfId="7420" hidden="1" xr:uid="{00000000-0005-0000-0000-0000FF1C0000}"/>
    <cellStyle name="Comma 2 93" xfId="7614" hidden="1" xr:uid="{00000000-0005-0000-0000-0000C11D0000}"/>
    <cellStyle name="Comma 2 93" xfId="7974" hidden="1" xr:uid="{00000000-0005-0000-0000-0000291F0000}"/>
    <cellStyle name="Comma 2 93" xfId="8258" hidden="1" xr:uid="{00000000-0005-0000-0000-000045200000}"/>
    <cellStyle name="Comma 2 93" xfId="8495" hidden="1" xr:uid="{00000000-0005-0000-0000-000032210000}"/>
    <cellStyle name="Comma 2 93" xfId="9176" hidden="1" xr:uid="{00000000-0005-0000-0000-0000DB230000}"/>
    <cellStyle name="Comma 2 93" xfId="9370" hidden="1" xr:uid="{00000000-0005-0000-0000-00009D240000}"/>
    <cellStyle name="Comma 2 93" xfId="9730" hidden="1" xr:uid="{00000000-0005-0000-0000-000005260000}"/>
    <cellStyle name="Comma 2 93" xfId="10014" hidden="1" xr:uid="{00000000-0005-0000-0000-000021270000}"/>
    <cellStyle name="Comma 2 93" xfId="10251" hidden="1" xr:uid="{00000000-0005-0000-0000-00000E280000}"/>
    <cellStyle name="Comma 2 93" xfId="10932" hidden="1" xr:uid="{00000000-0005-0000-0000-0000B72A0000}"/>
    <cellStyle name="Comma 2 93" xfId="11126" hidden="1" xr:uid="{00000000-0005-0000-0000-0000792B0000}"/>
    <cellStyle name="Comma 2 93" xfId="11486" hidden="1" xr:uid="{00000000-0005-0000-0000-0000E12C0000}"/>
    <cellStyle name="Comma 2 93" xfId="11770" hidden="1" xr:uid="{00000000-0005-0000-0000-0000FD2D0000}"/>
    <cellStyle name="Comma 2 93" xfId="12007" hidden="1" xr:uid="{00000000-0005-0000-0000-0000EA2E0000}"/>
    <cellStyle name="Comma 2 93" xfId="12688" hidden="1" xr:uid="{00000000-0005-0000-0000-000093310000}"/>
    <cellStyle name="Comma 2 93" xfId="12882" hidden="1" xr:uid="{00000000-0005-0000-0000-000055320000}"/>
    <cellStyle name="Comma 2 93" xfId="13242" hidden="1" xr:uid="{00000000-0005-0000-0000-0000BD330000}"/>
    <cellStyle name="Comma 2 93" xfId="13526" hidden="1" xr:uid="{00000000-0005-0000-0000-0000D9340000}"/>
    <cellStyle name="Comma 2 93" xfId="13763" hidden="1" xr:uid="{00000000-0005-0000-0000-0000C6350000}"/>
    <cellStyle name="Comma 2 93" xfId="14444" hidden="1" xr:uid="{00000000-0005-0000-0000-00006F380000}"/>
    <cellStyle name="Comma 2 93" xfId="14638" hidden="1" xr:uid="{00000000-0005-0000-0000-000031390000}"/>
    <cellStyle name="Comma 2 93" xfId="14998" hidden="1" xr:uid="{00000000-0005-0000-0000-0000993A0000}"/>
    <cellStyle name="Comma 2 93" xfId="15282" hidden="1" xr:uid="{00000000-0005-0000-0000-0000B53B0000}"/>
    <cellStyle name="Comma 2 93" xfId="15519" hidden="1" xr:uid="{00000000-0005-0000-0000-0000A23C0000}"/>
    <cellStyle name="Comma 2 93" xfId="16197" hidden="1" xr:uid="{00000000-0005-0000-0000-0000483F0000}"/>
    <cellStyle name="Comma 2 93" xfId="16391" hidden="1" xr:uid="{00000000-0005-0000-0000-00000A400000}"/>
    <cellStyle name="Comma 2 93" xfId="16751" hidden="1" xr:uid="{00000000-0005-0000-0000-000072410000}"/>
    <cellStyle name="Comma 2 93" xfId="17035" hidden="1" xr:uid="{00000000-0005-0000-0000-00008E420000}"/>
    <cellStyle name="Comma 2 93" xfId="17272" hidden="1" xr:uid="{00000000-0005-0000-0000-00007B430000}"/>
    <cellStyle name="Comma 2 93" xfId="17947" hidden="1" xr:uid="{00000000-0005-0000-0000-00001E460000}"/>
    <cellStyle name="Comma 2 93" xfId="18141" hidden="1" xr:uid="{00000000-0005-0000-0000-0000E0460000}"/>
    <cellStyle name="Comma 2 93" xfId="18501" hidden="1" xr:uid="{00000000-0005-0000-0000-000048480000}"/>
    <cellStyle name="Comma 2 93" xfId="18785" hidden="1" xr:uid="{00000000-0005-0000-0000-000064490000}"/>
    <cellStyle name="Comma 2 93" xfId="19022" hidden="1" xr:uid="{00000000-0005-0000-0000-0000514A0000}"/>
    <cellStyle name="Comma 2 93" xfId="19691" hidden="1" xr:uid="{00000000-0005-0000-0000-0000EE4C0000}"/>
    <cellStyle name="Comma 2 93" xfId="19885" hidden="1" xr:uid="{00000000-0005-0000-0000-0000B04D0000}"/>
    <cellStyle name="Comma 2 93" xfId="20245" hidden="1" xr:uid="{00000000-0005-0000-0000-0000184F0000}"/>
    <cellStyle name="Comma 2 93" xfId="20529" hidden="1" xr:uid="{00000000-0005-0000-0000-000034500000}"/>
    <cellStyle name="Comma 2 93" xfId="20766" hidden="1" xr:uid="{00000000-0005-0000-0000-000021510000}"/>
    <cellStyle name="Comma 2 93" xfId="21427" hidden="1" xr:uid="{00000000-0005-0000-0000-0000B6530000}"/>
    <cellStyle name="Comma 2 93" xfId="21619" hidden="1" xr:uid="{00000000-0005-0000-0000-000076540000}"/>
    <cellStyle name="Comma 2 93" xfId="21979" hidden="1" xr:uid="{00000000-0005-0000-0000-0000DE550000}"/>
    <cellStyle name="Comma 2 93" xfId="22263" hidden="1" xr:uid="{00000000-0005-0000-0000-0000FA560000}"/>
    <cellStyle name="Comma 2 93" xfId="22500" hidden="1" xr:uid="{00000000-0005-0000-0000-0000E7570000}"/>
    <cellStyle name="Comma 2 93" xfId="23154" hidden="1" xr:uid="{00000000-0005-0000-0000-0000755A0000}"/>
    <cellStyle name="Comma 2 93" xfId="23343" hidden="1" xr:uid="{00000000-0005-0000-0000-0000325B0000}"/>
    <cellStyle name="Comma 2 93" xfId="23703" hidden="1" xr:uid="{00000000-0005-0000-0000-00009A5C0000}"/>
    <cellStyle name="Comma 2 93" xfId="23987" hidden="1" xr:uid="{00000000-0005-0000-0000-0000B65D0000}"/>
    <cellStyle name="Comma 2 93" xfId="24224" hidden="1" xr:uid="{00000000-0005-0000-0000-0000A35E0000}"/>
    <cellStyle name="Comma 2 93" xfId="24864" hidden="1" xr:uid="{00000000-0005-0000-0000-000023610000}"/>
    <cellStyle name="Comma 2 93" xfId="25051" hidden="1" xr:uid="{00000000-0005-0000-0000-0000DE610000}"/>
    <cellStyle name="Comma 2 93" xfId="25410" hidden="1" xr:uid="{00000000-0005-0000-0000-000045630000}"/>
    <cellStyle name="Comma 2 93" xfId="25694" hidden="1" xr:uid="{00000000-0005-0000-0000-000061640000}"/>
    <cellStyle name="Comma 2 93" xfId="25931" hidden="1" xr:uid="{00000000-0005-0000-0000-00004E650000}"/>
    <cellStyle name="Comma 2 93" xfId="26560" hidden="1" xr:uid="{00000000-0005-0000-0000-0000C3670000}"/>
    <cellStyle name="Comma 2 93" xfId="26745" hidden="1" xr:uid="{00000000-0005-0000-0000-00007C680000}"/>
    <cellStyle name="Comma 2 93" xfId="27104" hidden="1" xr:uid="{00000000-0005-0000-0000-0000E3690000}"/>
    <cellStyle name="Comma 2 93" xfId="27388" hidden="1" xr:uid="{00000000-0005-0000-0000-0000FF6A0000}"/>
    <cellStyle name="Comma 2 93" xfId="27625" hidden="1" xr:uid="{00000000-0005-0000-0000-0000EC6B0000}"/>
    <cellStyle name="Comma 2 93" xfId="28231" hidden="1" xr:uid="{00000000-0005-0000-0000-00004A6E0000}"/>
    <cellStyle name="Comma 2 93" xfId="28765" hidden="1" xr:uid="{00000000-0005-0000-0000-000060700000}"/>
    <cellStyle name="Comma 2 93" xfId="29049" hidden="1" xr:uid="{00000000-0005-0000-0000-00007C710000}"/>
    <cellStyle name="Comma 2 93" xfId="29286" hidden="1" xr:uid="{00000000-0005-0000-0000-000069720000}"/>
    <cellStyle name="Comma 2 93" xfId="29870" hidden="1" xr:uid="{00000000-0005-0000-0000-0000B1740000}"/>
    <cellStyle name="Comma 2 93" xfId="30400" hidden="1" xr:uid="{00000000-0005-0000-0000-0000C3760000}"/>
    <cellStyle name="Comma 2 93" xfId="30684" hidden="1" xr:uid="{00000000-0005-0000-0000-0000DF770000}"/>
    <cellStyle name="Comma 2 93" xfId="30921" hidden="1" xr:uid="{00000000-0005-0000-0000-0000CC780000}"/>
    <cellStyle name="Comma 2 93" xfId="31435" hidden="1" xr:uid="{00000000-0005-0000-0000-0000CE7A0000}"/>
    <cellStyle name="Comma 2 93" xfId="31911" hidden="1" xr:uid="{00000000-0005-0000-0000-0000AA7C0000}"/>
    <cellStyle name="Comma 2 93" xfId="32802" hidden="1" xr:uid="{E2FDEC61-8052-4694-9AF4-C1586A343EBD}"/>
    <cellStyle name="Comma 2 93" xfId="33437" hidden="1" xr:uid="{A397B232-9E63-4B94-B80B-0277E88C76CE}"/>
    <cellStyle name="Comma 2 93" xfId="33983" hidden="1" xr:uid="{59BD2F0F-92C4-4C07-86ED-79CB4F630E83}"/>
    <cellStyle name="Comma 2 93" xfId="34267" hidden="1" xr:uid="{55A8C9C1-24D2-480A-AC62-28F5B14FBADD}"/>
    <cellStyle name="Comma 2 93" xfId="34504" hidden="1" xr:uid="{9D924638-D296-4D8F-9A27-6E8A07A88D3D}"/>
    <cellStyle name="Comma 2 93" xfId="36075" hidden="1" xr:uid="{E597A37B-03B9-497E-BF3E-6273A15D0D87}"/>
    <cellStyle name="Comma 2 93" xfId="36559" hidden="1" xr:uid="{2447C5C2-1D25-4163-A7F2-98EA128286A8}"/>
    <cellStyle name="Comma 2 93" xfId="37220" hidden="1" xr:uid="{551F5DC4-6FF7-4CC0-ACF5-7722BEE0FE0B}"/>
    <cellStyle name="Comma 2 93" xfId="37774" hidden="1" xr:uid="{7CFAFE60-45A2-453C-9E0B-4ADEA8A0AFB8}"/>
    <cellStyle name="Comma 2 93" xfId="38058" hidden="1" xr:uid="{7596BDA0-7417-4D17-9800-0EF933BDE418}"/>
    <cellStyle name="Comma 2 93" xfId="38295" hidden="1" xr:uid="{C84B0D79-3AE8-4AA1-A3B5-70AB44B5BD88}"/>
    <cellStyle name="Comma 2 93" xfId="38594" hidden="1" xr:uid="{EE43861C-4129-40CE-864F-596EF1D980EE}"/>
    <cellStyle name="Comma 2 93" xfId="38778" hidden="1" xr:uid="{77B32906-5F35-429D-AF6A-93FE18159F24}"/>
    <cellStyle name="Comma 2 93" xfId="39439" hidden="1" xr:uid="{F7627347-478B-492C-83A0-27179C885856}"/>
    <cellStyle name="Comma 2 93" xfId="39633" hidden="1" xr:uid="{8F33DB31-3664-441A-BB2F-6385B0F6EAD7}"/>
    <cellStyle name="Comma 2 93" xfId="39993" hidden="1" xr:uid="{D4FAD6FC-DEBD-44B1-B295-AE819933099F}"/>
    <cellStyle name="Comma 2 93" xfId="40277" hidden="1" xr:uid="{7C17DB21-0C93-4F71-B6D4-BF59DB0BFB87}"/>
    <cellStyle name="Comma 2 93" xfId="40514" hidden="1" xr:uid="{1BAA4D8C-ECD5-4681-84F7-FBFFA8125E85}"/>
    <cellStyle name="Comma 2 93" xfId="41195" hidden="1" xr:uid="{7DD5A0D0-A7A4-4CA2-A30B-62A65931EBBA}"/>
    <cellStyle name="Comma 2 93" xfId="41389" hidden="1" xr:uid="{64CC6333-4BD4-4845-A31D-45BB5807F3E0}"/>
    <cellStyle name="Comma 2 93" xfId="41749" hidden="1" xr:uid="{3EB659C6-6AAA-477F-81C3-D648A0DFFD9E}"/>
    <cellStyle name="Comma 2 93" xfId="42033" hidden="1" xr:uid="{00091537-3617-4C9F-AFC4-70C218F618F5}"/>
    <cellStyle name="Comma 2 93" xfId="42270" hidden="1" xr:uid="{4A6F36CF-6C0E-47CC-AC6A-71843AC8F255}"/>
    <cellStyle name="Comma 2 93" xfId="42951" hidden="1" xr:uid="{9DA57B2B-40CC-4CF7-B303-15AFEC8D18D6}"/>
    <cellStyle name="Comma 2 93" xfId="43145" hidden="1" xr:uid="{9764DF6B-2902-4D43-B885-A2370A4AD1CB}"/>
    <cellStyle name="Comma 2 93" xfId="43505" hidden="1" xr:uid="{D48D5625-8076-4633-A3DC-CAD3F625759E}"/>
    <cellStyle name="Comma 2 93" xfId="43789" hidden="1" xr:uid="{3F83B755-9BFE-48D0-89D3-7CEAC916D2B3}"/>
    <cellStyle name="Comma 2 93" xfId="44026" hidden="1" xr:uid="{D9FBBCBD-72EA-4988-B05B-9DDB92F8A5E9}"/>
    <cellStyle name="Comma 2 93" xfId="44707" hidden="1" xr:uid="{4C61B9C8-05E6-4E6F-801E-D3AC8119036D}"/>
    <cellStyle name="Comma 2 93" xfId="44901" hidden="1" xr:uid="{A6FE2A64-DF71-4044-A121-9CF095E62951}"/>
    <cellStyle name="Comma 2 93" xfId="45261" hidden="1" xr:uid="{01A26499-E4E3-416B-A51F-F3FF1209E56B}"/>
    <cellStyle name="Comma 2 93" xfId="45545" hidden="1" xr:uid="{B3EC4E00-84C9-41E7-9946-8B67F1791FAF}"/>
    <cellStyle name="Comma 2 93" xfId="45782" hidden="1" xr:uid="{1D53E14E-9FDA-469C-8D94-F69FD5A1BA87}"/>
    <cellStyle name="Comma 2 93" xfId="46463" hidden="1" xr:uid="{2ED3928F-EBC5-471E-A57E-B83C03A65B60}"/>
    <cellStyle name="Comma 2 93" xfId="46657" hidden="1" xr:uid="{9A9535F4-BA97-446C-B3F2-FB93690D9875}"/>
    <cellStyle name="Comma 2 93" xfId="47017" hidden="1" xr:uid="{CDEEB817-15D5-48F2-A703-E64A18C39653}"/>
    <cellStyle name="Comma 2 93" xfId="47301" hidden="1" xr:uid="{052F63AA-A797-4309-9C4D-1D2CAA03190B}"/>
    <cellStyle name="Comma 2 93" xfId="47538" hidden="1" xr:uid="{7DDD373F-7958-4D5E-84DC-78FB0B7051AC}"/>
    <cellStyle name="Comma 2 93" xfId="48216" hidden="1" xr:uid="{B3534EEC-A475-448A-B682-B8DDEFBC13B9}"/>
    <cellStyle name="Comma 2 93" xfId="48410" hidden="1" xr:uid="{42C122AB-2423-47A1-8D3A-6CA63746C12C}"/>
    <cellStyle name="Comma 2 93" xfId="48770" hidden="1" xr:uid="{946BB7CC-3603-42B2-809D-10EEC954371E}"/>
    <cellStyle name="Comma 2 93" xfId="49054" hidden="1" xr:uid="{F557BC1F-2F64-4E93-96D1-588D12539FC0}"/>
    <cellStyle name="Comma 2 93" xfId="49291" hidden="1" xr:uid="{636772E5-E83E-4D94-935D-F528B2645D5E}"/>
    <cellStyle name="Comma 2 93" xfId="49966" hidden="1" xr:uid="{4402EAC1-EAFB-48E6-BF55-4086B748A203}"/>
    <cellStyle name="Comma 2 93" xfId="50160" hidden="1" xr:uid="{CC6E87A6-2540-4211-819F-EE10295DC751}"/>
    <cellStyle name="Comma 2 93" xfId="50520" hidden="1" xr:uid="{8189363C-E4E2-4B4D-9835-DDB26229C1D7}"/>
    <cellStyle name="Comma 2 93" xfId="50804" hidden="1" xr:uid="{50B1BFE0-2EE0-43A7-8971-9C917F37FB48}"/>
    <cellStyle name="Comma 2 93" xfId="51041" hidden="1" xr:uid="{D0EF08DF-C312-4050-A301-56B71CAAEBAB}"/>
    <cellStyle name="Comma 2 93" xfId="51710" hidden="1" xr:uid="{D8284FA8-9FD9-4D34-92DB-59081CDD55F2}"/>
    <cellStyle name="Comma 2 93" xfId="51904" hidden="1" xr:uid="{965E89DA-6D60-4654-A8A6-F329CC09008B}"/>
    <cellStyle name="Comma 2 93" xfId="52264" hidden="1" xr:uid="{C366AC15-9B95-4CB0-9977-C17A828A0756}"/>
    <cellStyle name="Comma 2 93" xfId="52548" hidden="1" xr:uid="{6FBB0A90-8942-4827-8255-34E75DDFC722}"/>
    <cellStyle name="Comma 2 93" xfId="52785" hidden="1" xr:uid="{417AEE75-3488-4687-8FC9-669709B44D07}"/>
    <cellStyle name="Comma 2 93" xfId="53446" hidden="1" xr:uid="{40AD2E12-D580-442D-B97A-55CEF87BA167}"/>
    <cellStyle name="Comma 2 93" xfId="53638" hidden="1" xr:uid="{CF13705B-E50C-4141-A870-B07EAB4B1E96}"/>
    <cellStyle name="Comma 2 93" xfId="53998" hidden="1" xr:uid="{8176D9CA-E6D5-4030-B65D-B780025C0161}"/>
    <cellStyle name="Comma 2 93" xfId="54282" hidden="1" xr:uid="{9ED328D0-5852-4F15-B8F0-F59A0FA53D39}"/>
    <cellStyle name="Comma 2 93" xfId="54519" hidden="1" xr:uid="{F21731D4-6FBB-4850-A28E-68F1145ABCB1}"/>
    <cellStyle name="Comma 2 93" xfId="55173" hidden="1" xr:uid="{E0FA4089-7B0A-401E-AE1A-7DF88A0179F6}"/>
    <cellStyle name="Comma 2 93" xfId="55362" hidden="1" xr:uid="{FE38EC14-6D0C-47C4-9E27-5E5A66820785}"/>
    <cellStyle name="Comma 2 93" xfId="55722" hidden="1" xr:uid="{FBD00093-B4C0-4628-B906-4CB46A328175}"/>
    <cellStyle name="Comma 2 93" xfId="56006" hidden="1" xr:uid="{ECB435EB-CA0C-46AB-8B09-7A4E1E379A5C}"/>
    <cellStyle name="Comma 2 93" xfId="56243" hidden="1" xr:uid="{B5062791-FE34-459A-8862-75D57D10737F}"/>
    <cellStyle name="Comma 2 93" xfId="56883" hidden="1" xr:uid="{92ACAD54-0304-4AD2-AC4B-CE279364763D}"/>
    <cellStyle name="Comma 2 93" xfId="57070" hidden="1" xr:uid="{72467AEE-6709-4D56-B268-5995D52416E3}"/>
    <cellStyle name="Comma 2 93" xfId="57429" hidden="1" xr:uid="{2502B51D-698A-4587-AB91-5856D94E2036}"/>
    <cellStyle name="Comma 2 93" xfId="57713" hidden="1" xr:uid="{F9219573-3C4E-44FB-BD8C-8C89C8CE02DC}"/>
    <cellStyle name="Comma 2 93" xfId="57950" hidden="1" xr:uid="{DFE44A3B-6751-42E6-90C4-4508BE6B368D}"/>
    <cellStyle name="Comma 2 93" xfId="58579" hidden="1" xr:uid="{2F1BEF1B-BCA8-4F5B-9E60-3FCBD4BB34A6}"/>
    <cellStyle name="Comma 2 93" xfId="58764" hidden="1" xr:uid="{8F7A9A6C-00E1-4683-AEBF-9D70D97517F3}"/>
    <cellStyle name="Comma 2 93" xfId="59123" hidden="1" xr:uid="{0521A3C9-30C3-49D3-B382-CD82243B3B57}"/>
    <cellStyle name="Comma 2 93" xfId="59407" hidden="1" xr:uid="{DD8EB951-06B9-44C3-A521-9A038F88F6C3}"/>
    <cellStyle name="Comma 2 93" xfId="59644" hidden="1" xr:uid="{C119B913-2E21-49EC-9BE6-7B510FBCC290}"/>
    <cellStyle name="Comma 2 93" xfId="60250" hidden="1" xr:uid="{88410532-198B-4034-A5F1-FF032562874A}"/>
    <cellStyle name="Comma 2 93" xfId="60784" hidden="1" xr:uid="{E3CD8CD1-C10A-4ADD-B21C-DD7E303D3BAF}"/>
    <cellStyle name="Comma 2 93" xfId="61068" hidden="1" xr:uid="{C25B8B30-2FDB-4A51-AE25-BA0B06B26AA8}"/>
    <cellStyle name="Comma 2 93" xfId="61305" hidden="1" xr:uid="{0D284D66-6F1D-4F67-B374-ECA98D0F5286}"/>
    <cellStyle name="Comma 2 93" xfId="61889" hidden="1" xr:uid="{A571FE09-67B3-4350-BF6B-7AFCD0032E5C}"/>
    <cellStyle name="Comma 2 93" xfId="62419" hidden="1" xr:uid="{44020E5D-BF04-4B4E-B59A-A3D80B9AECB5}"/>
    <cellStyle name="Comma 2 93" xfId="62703" hidden="1" xr:uid="{0EBEE9B3-522F-4A1F-A8F4-100ECC505041}"/>
    <cellStyle name="Comma 2 93" xfId="62940" hidden="1" xr:uid="{7899CD68-E7A7-4326-A2A2-1FDCEF5FA267}"/>
    <cellStyle name="Comma 2 93" xfId="63454" hidden="1" xr:uid="{4567587F-2DC6-44B6-B795-D5AD652FDE20}"/>
    <cellStyle name="Comma 2 93" xfId="63930" hidden="1" xr:uid="{EA601956-0860-4BB9-A343-B27A38092F87}"/>
    <cellStyle name="Comma 2 94" xfId="753" hidden="1" xr:uid="{00000000-0005-0000-0000-0000F4020000}"/>
    <cellStyle name="Comma 2 94" xfId="1408" hidden="1" xr:uid="{00000000-0005-0000-0000-000083050000}"/>
    <cellStyle name="Comma 2 94" xfId="1956" hidden="1" xr:uid="{00000000-0005-0000-0000-0000A7070000}"/>
    <cellStyle name="Comma 2 94" xfId="2240" hidden="1" xr:uid="{00000000-0005-0000-0000-0000C3080000}"/>
    <cellStyle name="Comma 2 94" xfId="2476" hidden="1" xr:uid="{00000000-0005-0000-0000-0000AF090000}"/>
    <cellStyle name="Comma 2 94" xfId="4544" hidden="1" xr:uid="{00000000-0005-0000-0000-0000C3110000}"/>
    <cellStyle name="Comma 2 94" xfId="5205" hidden="1" xr:uid="{00000000-0005-0000-0000-000058140000}"/>
    <cellStyle name="Comma 2 94" xfId="5758" hidden="1" xr:uid="{00000000-0005-0000-0000-000081160000}"/>
    <cellStyle name="Comma 2 94" xfId="6042" hidden="1" xr:uid="{00000000-0005-0000-0000-00009D170000}"/>
    <cellStyle name="Comma 2 94" xfId="6278" hidden="1" xr:uid="{00000000-0005-0000-0000-000089180000}"/>
    <cellStyle name="Comma 2 94" xfId="6565" hidden="1" xr:uid="{00000000-0005-0000-0000-0000A8190000}"/>
    <cellStyle name="Comma 2 94" xfId="6763" hidden="1" xr:uid="{00000000-0005-0000-0000-00006E1A0000}"/>
    <cellStyle name="Comma 2 94" xfId="6902" hidden="1" xr:uid="{00000000-0005-0000-0000-0000F91A0000}"/>
    <cellStyle name="Comma 2 94" xfId="7424" hidden="1" xr:uid="{00000000-0005-0000-0000-0000031D0000}"/>
    <cellStyle name="Comma 2 94" xfId="7977" hidden="1" xr:uid="{00000000-0005-0000-0000-00002C1F0000}"/>
    <cellStyle name="Comma 2 94" xfId="8261" hidden="1" xr:uid="{00000000-0005-0000-0000-000048200000}"/>
    <cellStyle name="Comma 2 94" xfId="8497" hidden="1" xr:uid="{00000000-0005-0000-0000-000034210000}"/>
    <cellStyle name="Comma 2 94" xfId="8658" hidden="1" xr:uid="{00000000-0005-0000-0000-0000D5210000}"/>
    <cellStyle name="Comma 2 94" xfId="9180" hidden="1" xr:uid="{00000000-0005-0000-0000-0000DF230000}"/>
    <cellStyle name="Comma 2 94" xfId="9733" hidden="1" xr:uid="{00000000-0005-0000-0000-000008260000}"/>
    <cellStyle name="Comma 2 94" xfId="10017" hidden="1" xr:uid="{00000000-0005-0000-0000-000024270000}"/>
    <cellStyle name="Comma 2 94" xfId="10253" hidden="1" xr:uid="{00000000-0005-0000-0000-000010280000}"/>
    <cellStyle name="Comma 2 94" xfId="10414" hidden="1" xr:uid="{00000000-0005-0000-0000-0000B1280000}"/>
    <cellStyle name="Comma 2 94" xfId="10936" hidden="1" xr:uid="{00000000-0005-0000-0000-0000BB2A0000}"/>
    <cellStyle name="Comma 2 94" xfId="11489" hidden="1" xr:uid="{00000000-0005-0000-0000-0000E42C0000}"/>
    <cellStyle name="Comma 2 94" xfId="11773" hidden="1" xr:uid="{00000000-0005-0000-0000-0000002E0000}"/>
    <cellStyle name="Comma 2 94" xfId="12009" hidden="1" xr:uid="{00000000-0005-0000-0000-0000EC2E0000}"/>
    <cellStyle name="Comma 2 94" xfId="12170" hidden="1" xr:uid="{00000000-0005-0000-0000-00008D2F0000}"/>
    <cellStyle name="Comma 2 94" xfId="12692" hidden="1" xr:uid="{00000000-0005-0000-0000-000097310000}"/>
    <cellStyle name="Comma 2 94" xfId="13245" hidden="1" xr:uid="{00000000-0005-0000-0000-0000C0330000}"/>
    <cellStyle name="Comma 2 94" xfId="13529" hidden="1" xr:uid="{00000000-0005-0000-0000-0000DC340000}"/>
    <cellStyle name="Comma 2 94" xfId="13765" hidden="1" xr:uid="{00000000-0005-0000-0000-0000C8350000}"/>
    <cellStyle name="Comma 2 94" xfId="13926" hidden="1" xr:uid="{00000000-0005-0000-0000-000069360000}"/>
    <cellStyle name="Comma 2 94" xfId="14448" hidden="1" xr:uid="{00000000-0005-0000-0000-000073380000}"/>
    <cellStyle name="Comma 2 94" xfId="15001" hidden="1" xr:uid="{00000000-0005-0000-0000-00009C3A0000}"/>
    <cellStyle name="Comma 2 94" xfId="15285" hidden="1" xr:uid="{00000000-0005-0000-0000-0000B83B0000}"/>
    <cellStyle name="Comma 2 94" xfId="15521" hidden="1" xr:uid="{00000000-0005-0000-0000-0000A43C0000}"/>
    <cellStyle name="Comma 2 94" xfId="15682" hidden="1" xr:uid="{00000000-0005-0000-0000-0000453D0000}"/>
    <cellStyle name="Comma 2 94" xfId="16201" hidden="1" xr:uid="{00000000-0005-0000-0000-00004C3F0000}"/>
    <cellStyle name="Comma 2 94" xfId="16754" hidden="1" xr:uid="{00000000-0005-0000-0000-000075410000}"/>
    <cellStyle name="Comma 2 94" xfId="17038" hidden="1" xr:uid="{00000000-0005-0000-0000-000091420000}"/>
    <cellStyle name="Comma 2 94" xfId="17274" hidden="1" xr:uid="{00000000-0005-0000-0000-00007D430000}"/>
    <cellStyle name="Comma 2 94" xfId="17434" hidden="1" xr:uid="{00000000-0005-0000-0000-00001D440000}"/>
    <cellStyle name="Comma 2 94" xfId="17951" hidden="1" xr:uid="{00000000-0005-0000-0000-000022460000}"/>
    <cellStyle name="Comma 2 94" xfId="18504" hidden="1" xr:uid="{00000000-0005-0000-0000-00004B480000}"/>
    <cellStyle name="Comma 2 94" xfId="18788" hidden="1" xr:uid="{00000000-0005-0000-0000-000067490000}"/>
    <cellStyle name="Comma 2 94" xfId="19024" hidden="1" xr:uid="{00000000-0005-0000-0000-0000534A0000}"/>
    <cellStyle name="Comma 2 94" xfId="19183" hidden="1" xr:uid="{00000000-0005-0000-0000-0000F24A0000}"/>
    <cellStyle name="Comma 2 94" xfId="19695" hidden="1" xr:uid="{00000000-0005-0000-0000-0000F24C0000}"/>
    <cellStyle name="Comma 2 94" xfId="20248" hidden="1" xr:uid="{00000000-0005-0000-0000-00001B4F0000}"/>
    <cellStyle name="Comma 2 94" xfId="20532" hidden="1" xr:uid="{00000000-0005-0000-0000-000037500000}"/>
    <cellStyle name="Comma 2 94" xfId="20768" hidden="1" xr:uid="{00000000-0005-0000-0000-000023510000}"/>
    <cellStyle name="Comma 2 94" xfId="20926" hidden="1" xr:uid="{00000000-0005-0000-0000-0000C1510000}"/>
    <cellStyle name="Comma 2 94" xfId="21431" hidden="1" xr:uid="{00000000-0005-0000-0000-0000BA530000}"/>
    <cellStyle name="Comma 2 94" xfId="21982" hidden="1" xr:uid="{00000000-0005-0000-0000-0000E1550000}"/>
    <cellStyle name="Comma 2 94" xfId="22266" hidden="1" xr:uid="{00000000-0005-0000-0000-0000FD560000}"/>
    <cellStyle name="Comma 2 94" xfId="22502" hidden="1" xr:uid="{00000000-0005-0000-0000-0000E9570000}"/>
    <cellStyle name="Comma 2 94" xfId="22656" hidden="1" xr:uid="{00000000-0005-0000-0000-000083580000}"/>
    <cellStyle name="Comma 2 94" xfId="23158" hidden="1" xr:uid="{00000000-0005-0000-0000-0000795A0000}"/>
    <cellStyle name="Comma 2 94" xfId="23706" hidden="1" xr:uid="{00000000-0005-0000-0000-00009D5C0000}"/>
    <cellStyle name="Comma 2 94" xfId="23990" hidden="1" xr:uid="{00000000-0005-0000-0000-0000B95D0000}"/>
    <cellStyle name="Comma 2 94" xfId="24226" hidden="1" xr:uid="{00000000-0005-0000-0000-0000A55E0000}"/>
    <cellStyle name="Comma 2 94" xfId="24379" hidden="1" xr:uid="{00000000-0005-0000-0000-00003E5F0000}"/>
    <cellStyle name="Comma 2 94" xfId="24868" hidden="1" xr:uid="{00000000-0005-0000-0000-000027610000}"/>
    <cellStyle name="Comma 2 94" xfId="25413" hidden="1" xr:uid="{00000000-0005-0000-0000-000048630000}"/>
    <cellStyle name="Comma 2 94" xfId="25697" hidden="1" xr:uid="{00000000-0005-0000-0000-000064640000}"/>
    <cellStyle name="Comma 2 94" xfId="25933" hidden="1" xr:uid="{00000000-0005-0000-0000-000050650000}"/>
    <cellStyle name="Comma 2 94" xfId="26083" hidden="1" xr:uid="{00000000-0005-0000-0000-0000E6650000}"/>
    <cellStyle name="Comma 2 94" xfId="26564" hidden="1" xr:uid="{00000000-0005-0000-0000-0000C7670000}"/>
    <cellStyle name="Comma 2 94" xfId="27107" hidden="1" xr:uid="{00000000-0005-0000-0000-0000E6690000}"/>
    <cellStyle name="Comma 2 94" xfId="27391" hidden="1" xr:uid="{00000000-0005-0000-0000-0000026B0000}"/>
    <cellStyle name="Comma 2 94" xfId="27627" hidden="1" xr:uid="{00000000-0005-0000-0000-0000EE6B0000}"/>
    <cellStyle name="Comma 2 94" xfId="27772" hidden="1" xr:uid="{00000000-0005-0000-0000-00007F6C0000}"/>
    <cellStyle name="Comma 2 94" xfId="28235" hidden="1" xr:uid="{00000000-0005-0000-0000-00004E6E0000}"/>
    <cellStyle name="Comma 2 94" xfId="28768" hidden="1" xr:uid="{00000000-0005-0000-0000-000063700000}"/>
    <cellStyle name="Comma 2 94" xfId="29052" hidden="1" xr:uid="{00000000-0005-0000-0000-00007F710000}"/>
    <cellStyle name="Comma 2 94" xfId="29288" hidden="1" xr:uid="{00000000-0005-0000-0000-00006B720000}"/>
    <cellStyle name="Comma 2 94" xfId="29874" hidden="1" xr:uid="{00000000-0005-0000-0000-0000B5740000}"/>
    <cellStyle name="Comma 2 94" xfId="30403" hidden="1" xr:uid="{00000000-0005-0000-0000-0000C6760000}"/>
    <cellStyle name="Comma 2 94" xfId="30687" hidden="1" xr:uid="{00000000-0005-0000-0000-0000E2770000}"/>
    <cellStyle name="Comma 2 94" xfId="30923" hidden="1" xr:uid="{00000000-0005-0000-0000-0000CE780000}"/>
    <cellStyle name="Comma 2 94" xfId="31438" hidden="1" xr:uid="{00000000-0005-0000-0000-0000D17A0000}"/>
    <cellStyle name="Comma 2 94" xfId="31914" hidden="1" xr:uid="{00000000-0005-0000-0000-0000AD7C0000}"/>
    <cellStyle name="Comma 2 94" xfId="32806" hidden="1" xr:uid="{14AE4C32-7B98-4795-8BD1-66D9B5BCAE71}"/>
    <cellStyle name="Comma 2 94" xfId="33441" hidden="1" xr:uid="{6CBCC1EA-4846-4F07-A713-33B5F0B48925}"/>
    <cellStyle name="Comma 2 94" xfId="33986" hidden="1" xr:uid="{6735123D-F1D5-4904-93EE-1717F6F9477C}"/>
    <cellStyle name="Comma 2 94" xfId="34270" hidden="1" xr:uid="{6FE5B6BB-0314-4D35-9385-C2EB68D49DEA}"/>
    <cellStyle name="Comma 2 94" xfId="34506" hidden="1" xr:uid="{1EC5F7A7-72C7-4445-B7B6-A039B6773C51}"/>
    <cellStyle name="Comma 2 94" xfId="36563" hidden="1" xr:uid="{2D33F9D1-83D6-45C5-9EAB-6B0005504D36}"/>
    <cellStyle name="Comma 2 94" xfId="37224" hidden="1" xr:uid="{1F0D8E98-B06F-4F51-8CAD-88F5250E173D}"/>
    <cellStyle name="Comma 2 94" xfId="37777" hidden="1" xr:uid="{6A0EF63C-47CB-43F9-B4AD-48181D2920BA}"/>
    <cellStyle name="Comma 2 94" xfId="38061" hidden="1" xr:uid="{40C1AE4B-4467-4C89-9524-87C83A498BC9}"/>
    <cellStyle name="Comma 2 94" xfId="38297" hidden="1" xr:uid="{40F877A5-A585-4A61-B1C2-1C74871B2B1B}"/>
    <cellStyle name="Comma 2 94" xfId="38584" hidden="1" xr:uid="{60AFF640-EE33-405B-A659-1EFC34AA9290}"/>
    <cellStyle name="Comma 2 94" xfId="38782" hidden="1" xr:uid="{68BB3548-8446-4748-B2C4-B930D45777AA}"/>
    <cellStyle name="Comma 2 94" xfId="38921" hidden="1" xr:uid="{04A8A1FB-8642-429D-A174-8D64EF4C0222}"/>
    <cellStyle name="Comma 2 94" xfId="39443" hidden="1" xr:uid="{1A314AFD-1FBB-4A3F-9B9D-069A3D809E5E}"/>
    <cellStyle name="Comma 2 94" xfId="39996" hidden="1" xr:uid="{EE870ED2-6C1E-40B9-8DE9-3591005DF15F}"/>
    <cellStyle name="Comma 2 94" xfId="40280" hidden="1" xr:uid="{A487C412-2065-4768-833B-1F175372817B}"/>
    <cellStyle name="Comma 2 94" xfId="40516" hidden="1" xr:uid="{B6A38261-E5D0-456A-8777-73EE4CA4E5EF}"/>
    <cellStyle name="Comma 2 94" xfId="40677" hidden="1" xr:uid="{9CE8CBBD-785B-4955-A509-68518D38556E}"/>
    <cellStyle name="Comma 2 94" xfId="41199" hidden="1" xr:uid="{90A79BA2-0E6C-46E3-BC74-3B60022E6FD6}"/>
    <cellStyle name="Comma 2 94" xfId="41752" hidden="1" xr:uid="{DE71C860-A362-4A2C-BEB2-72055B8AAA14}"/>
    <cellStyle name="Comma 2 94" xfId="42036" hidden="1" xr:uid="{B1157782-A946-49FB-A330-4D083973BB23}"/>
    <cellStyle name="Comma 2 94" xfId="42272" hidden="1" xr:uid="{EA3E3B6F-5626-47D0-855A-9B5A303C4AF0}"/>
    <cellStyle name="Comma 2 94" xfId="42433" hidden="1" xr:uid="{05E7506A-B208-4641-BBBC-0A20C182B67F}"/>
    <cellStyle name="Comma 2 94" xfId="42955" hidden="1" xr:uid="{B2A93984-C80D-41D3-AACA-B231635F812F}"/>
    <cellStyle name="Comma 2 94" xfId="43508" hidden="1" xr:uid="{E3C78301-482E-4BF0-A178-A7CA306A4407}"/>
    <cellStyle name="Comma 2 94" xfId="43792" hidden="1" xr:uid="{288240ED-AED8-41AB-8935-954831978D08}"/>
    <cellStyle name="Comma 2 94" xfId="44028" hidden="1" xr:uid="{B924800B-C390-4116-9162-71F0716519AE}"/>
    <cellStyle name="Comma 2 94" xfId="44189" hidden="1" xr:uid="{4E5D0752-770B-491D-86B4-07A19D5ED5D3}"/>
    <cellStyle name="Comma 2 94" xfId="44711" hidden="1" xr:uid="{5451DD2D-7501-4C8B-8925-C6DE15F664D6}"/>
    <cellStyle name="Comma 2 94" xfId="45264" hidden="1" xr:uid="{F5ECFAB3-86D1-41E9-B305-F81E74D60ECA}"/>
    <cellStyle name="Comma 2 94" xfId="45548" hidden="1" xr:uid="{E96249AE-E085-4D03-A6F4-02B4DE59DB04}"/>
    <cellStyle name="Comma 2 94" xfId="45784" hidden="1" xr:uid="{8DF284FD-DB6B-4379-B2B8-76FE3FCBFB9E}"/>
    <cellStyle name="Comma 2 94" xfId="45945" hidden="1" xr:uid="{239DEEA4-5627-4C02-909D-3F5A06348B28}"/>
    <cellStyle name="Comma 2 94" xfId="46467" hidden="1" xr:uid="{3E5DC27A-4961-4D7D-9FC9-35C48BC50B46}"/>
    <cellStyle name="Comma 2 94" xfId="47020" hidden="1" xr:uid="{63590B5B-2652-4770-87FE-6907652B1FEE}"/>
    <cellStyle name="Comma 2 94" xfId="47304" hidden="1" xr:uid="{8B146C7E-CB9F-4380-B0B2-E013426B5DFA}"/>
    <cellStyle name="Comma 2 94" xfId="47540" hidden="1" xr:uid="{0CDF25C7-5877-4B00-9105-F99D0D0332D8}"/>
    <cellStyle name="Comma 2 94" xfId="47701" hidden="1" xr:uid="{E0855610-FC09-48F3-BCDF-E6C7EA6B9FF8}"/>
    <cellStyle name="Comma 2 94" xfId="48220" hidden="1" xr:uid="{D6F4FDE1-AE95-4F25-B1BA-FCFA2AC019B3}"/>
    <cellStyle name="Comma 2 94" xfId="48773" hidden="1" xr:uid="{D57CB2B4-5584-44E0-A445-8AED8DFBBB71}"/>
    <cellStyle name="Comma 2 94" xfId="49057" hidden="1" xr:uid="{559B2F94-0D75-4CEB-B983-06D4E3C99A15}"/>
    <cellStyle name="Comma 2 94" xfId="49293" hidden="1" xr:uid="{C7F358F4-C92C-4C8D-862D-06BEC8B2457D}"/>
    <cellStyle name="Comma 2 94" xfId="49453" hidden="1" xr:uid="{4AA4F351-967F-44AD-957E-29F950EB01DB}"/>
    <cellStyle name="Comma 2 94" xfId="49970" hidden="1" xr:uid="{0842D5A0-B1BB-4D2A-8AE1-FF4C5838D73B}"/>
    <cellStyle name="Comma 2 94" xfId="50523" hidden="1" xr:uid="{2BBA2104-34EE-4E7C-ACE0-038BEBCF961A}"/>
    <cellStyle name="Comma 2 94" xfId="50807" hidden="1" xr:uid="{93F49D7E-1233-4ACD-8AC9-07A54D6B095F}"/>
    <cellStyle name="Comma 2 94" xfId="51043" hidden="1" xr:uid="{4BA0D302-EAF7-4B5C-9E80-386D98C1E4AA}"/>
    <cellStyle name="Comma 2 94" xfId="51202" hidden="1" xr:uid="{8CCBC634-048C-47A3-B8EE-582FE1CA0D28}"/>
    <cellStyle name="Comma 2 94" xfId="51714" hidden="1" xr:uid="{4B10BDB4-627D-4A2C-96E1-355611E2B467}"/>
    <cellStyle name="Comma 2 94" xfId="52267" hidden="1" xr:uid="{91586335-84A9-4677-AF06-39B4A3E711B0}"/>
    <cellStyle name="Comma 2 94" xfId="52551" hidden="1" xr:uid="{0190C47C-BF27-4B65-8054-F8C21AC79AB3}"/>
    <cellStyle name="Comma 2 94" xfId="52787" hidden="1" xr:uid="{9AB57749-FC78-4884-8D20-54833124D5D5}"/>
    <cellStyle name="Comma 2 94" xfId="52945" hidden="1" xr:uid="{3CBBA1DD-87F3-4675-BE27-75EC1D010979}"/>
    <cellStyle name="Comma 2 94" xfId="53450" hidden="1" xr:uid="{4416EE14-DD4E-43A8-ACAE-139636E73C10}"/>
    <cellStyle name="Comma 2 94" xfId="54001" hidden="1" xr:uid="{0E39A8AC-7F94-46E1-B3E3-9C5FAE8CE1D6}"/>
    <cellStyle name="Comma 2 94" xfId="54285" hidden="1" xr:uid="{F1D3D336-9FF6-487D-ACAB-D177AF777E8B}"/>
    <cellStyle name="Comma 2 94" xfId="54521" hidden="1" xr:uid="{6B43447F-61E6-4EBF-A92D-5699CFF67531}"/>
    <cellStyle name="Comma 2 94" xfId="54675" hidden="1" xr:uid="{FEEB411A-718E-44B7-8463-8510FC414D81}"/>
    <cellStyle name="Comma 2 94" xfId="55177" hidden="1" xr:uid="{52495439-089C-4469-A3B3-174486EABE9C}"/>
    <cellStyle name="Comma 2 94" xfId="55725" hidden="1" xr:uid="{D0C19CFF-8D00-4DA1-B70A-488C31F27A7B}"/>
    <cellStyle name="Comma 2 94" xfId="56009" hidden="1" xr:uid="{F43501C3-CC95-44CF-868D-EB1EF45A0BDD}"/>
    <cellStyle name="Comma 2 94" xfId="56245" hidden="1" xr:uid="{01AA5878-37B5-462D-BFAC-A89F24E678C7}"/>
    <cellStyle name="Comma 2 94" xfId="56398" hidden="1" xr:uid="{3B6A5BE3-618E-4BEE-B6A7-36936FECAC34}"/>
    <cellStyle name="Comma 2 94" xfId="56887" hidden="1" xr:uid="{F49C92D1-B786-432B-99D0-4B544A1BE77D}"/>
    <cellStyle name="Comma 2 94" xfId="57432" hidden="1" xr:uid="{F8B2A143-F426-4EC0-BAFF-0FBD91F0F8EC}"/>
    <cellStyle name="Comma 2 94" xfId="57716" hidden="1" xr:uid="{F30BD72E-16CB-438F-89FA-7811680A2417}"/>
    <cellStyle name="Comma 2 94" xfId="57952" hidden="1" xr:uid="{549FEDB5-71C6-40D1-A349-B5DB9529C9BA}"/>
    <cellStyle name="Comma 2 94" xfId="58102" hidden="1" xr:uid="{5C605C41-7D21-4A1B-8E1C-3EDE58B3852D}"/>
    <cellStyle name="Comma 2 94" xfId="58583" hidden="1" xr:uid="{643D833B-BBAE-47FF-98D0-7236342474FF}"/>
    <cellStyle name="Comma 2 94" xfId="59126" hidden="1" xr:uid="{96E2B5A8-5BC7-4D2D-B205-E73B62E6058C}"/>
    <cellStyle name="Comma 2 94" xfId="59410" hidden="1" xr:uid="{B517D931-ECE3-448E-A7A9-6EAB17A5726F}"/>
    <cellStyle name="Comma 2 94" xfId="59646" hidden="1" xr:uid="{4C988C61-2A09-4895-A419-CC213ABF6F5B}"/>
    <cellStyle name="Comma 2 94" xfId="59791" hidden="1" xr:uid="{FDF4F329-C55F-40CF-B0EC-59C3DF5DDBF7}"/>
    <cellStyle name="Comma 2 94" xfId="60254" hidden="1" xr:uid="{43C66F42-86B0-4E04-85BC-6D3627AD70E6}"/>
    <cellStyle name="Comma 2 94" xfId="60787" hidden="1" xr:uid="{8FDC4571-016F-472F-90E9-027132A1DE2B}"/>
    <cellStyle name="Comma 2 94" xfId="61071" hidden="1" xr:uid="{55842E08-11CF-4CFE-BC62-4CE01BE6BD54}"/>
    <cellStyle name="Comma 2 94" xfId="61307" hidden="1" xr:uid="{6DD450DB-EE32-40B9-ACBE-34E7BE2114E8}"/>
    <cellStyle name="Comma 2 94" xfId="61893" hidden="1" xr:uid="{543F0C34-6636-4949-9EC8-1AE39A292BC4}"/>
    <cellStyle name="Comma 2 94" xfId="62422" hidden="1" xr:uid="{9547C593-386D-4891-A23A-915CE25DCD35}"/>
    <cellStyle name="Comma 2 94" xfId="62706" hidden="1" xr:uid="{98B6778B-1D57-4EC7-B8E7-AC0DBDB8CB70}"/>
    <cellStyle name="Comma 2 94" xfId="62942" hidden="1" xr:uid="{3180AEC8-F393-4A5B-A7C9-C6539D4F2E05}"/>
    <cellStyle name="Comma 2 94" xfId="63457" hidden="1" xr:uid="{B70EA2CA-D2F7-48B9-B3EF-C9FDBD90BB88}"/>
    <cellStyle name="Comma 2 94" xfId="63933" hidden="1" xr:uid="{E572ED54-4412-43D7-8A8D-D336BCC55737}"/>
    <cellStyle name="Comma 2 95" xfId="758" hidden="1" xr:uid="{00000000-0005-0000-0000-0000F9020000}"/>
    <cellStyle name="Comma 2 95" xfId="1413" hidden="1" xr:uid="{00000000-0005-0000-0000-000088050000}"/>
    <cellStyle name="Comma 2 95" xfId="1960" hidden="1" xr:uid="{00000000-0005-0000-0000-0000AB070000}"/>
    <cellStyle name="Comma 2 95" xfId="2244" hidden="1" xr:uid="{00000000-0005-0000-0000-0000C7080000}"/>
    <cellStyle name="Comma 2 95" xfId="2479" hidden="1" xr:uid="{00000000-0005-0000-0000-0000B2090000}"/>
    <cellStyle name="Comma 2 95" xfId="4549" hidden="1" xr:uid="{00000000-0005-0000-0000-0000C8110000}"/>
    <cellStyle name="Comma 2 95" xfId="5210" hidden="1" xr:uid="{00000000-0005-0000-0000-00005D140000}"/>
    <cellStyle name="Comma 2 95" xfId="5762" hidden="1" xr:uid="{00000000-0005-0000-0000-000085160000}"/>
    <cellStyle name="Comma 2 95" xfId="6046" hidden="1" xr:uid="{00000000-0005-0000-0000-0000A1170000}"/>
    <cellStyle name="Comma 2 95" xfId="6281" hidden="1" xr:uid="{00000000-0005-0000-0000-00008C180000}"/>
    <cellStyle name="Comma 2 95" xfId="6549" hidden="1" xr:uid="{00000000-0005-0000-0000-000098190000}"/>
    <cellStyle name="Comma 2 95" xfId="6768" hidden="1" xr:uid="{00000000-0005-0000-0000-0000731A0000}"/>
    <cellStyle name="Comma 2 95" xfId="6877" hidden="1" xr:uid="{00000000-0005-0000-0000-0000E01A0000}"/>
    <cellStyle name="Comma 2 95" xfId="7429" hidden="1" xr:uid="{00000000-0005-0000-0000-0000081D0000}"/>
    <cellStyle name="Comma 2 95" xfId="7981" hidden="1" xr:uid="{00000000-0005-0000-0000-0000301F0000}"/>
    <cellStyle name="Comma 2 95" xfId="8265" hidden="1" xr:uid="{00000000-0005-0000-0000-00004C200000}"/>
    <cellStyle name="Comma 2 95" xfId="8500" hidden="1" xr:uid="{00000000-0005-0000-0000-000037210000}"/>
    <cellStyle name="Comma 2 95" xfId="8633" hidden="1" xr:uid="{00000000-0005-0000-0000-0000BC210000}"/>
    <cellStyle name="Comma 2 95" xfId="9185" hidden="1" xr:uid="{00000000-0005-0000-0000-0000E4230000}"/>
    <cellStyle name="Comma 2 95" xfId="9737" hidden="1" xr:uid="{00000000-0005-0000-0000-00000C260000}"/>
    <cellStyle name="Comma 2 95" xfId="10021" hidden="1" xr:uid="{00000000-0005-0000-0000-000028270000}"/>
    <cellStyle name="Comma 2 95" xfId="10256" hidden="1" xr:uid="{00000000-0005-0000-0000-000013280000}"/>
    <cellStyle name="Comma 2 95" xfId="10389" hidden="1" xr:uid="{00000000-0005-0000-0000-000098280000}"/>
    <cellStyle name="Comma 2 95" xfId="10941" hidden="1" xr:uid="{00000000-0005-0000-0000-0000C02A0000}"/>
    <cellStyle name="Comma 2 95" xfId="11493" hidden="1" xr:uid="{00000000-0005-0000-0000-0000E82C0000}"/>
    <cellStyle name="Comma 2 95" xfId="11777" hidden="1" xr:uid="{00000000-0005-0000-0000-0000042E0000}"/>
    <cellStyle name="Comma 2 95" xfId="12012" hidden="1" xr:uid="{00000000-0005-0000-0000-0000EF2E0000}"/>
    <cellStyle name="Comma 2 95" xfId="12145" hidden="1" xr:uid="{00000000-0005-0000-0000-0000742F0000}"/>
    <cellStyle name="Comma 2 95" xfId="12697" hidden="1" xr:uid="{00000000-0005-0000-0000-00009C310000}"/>
    <cellStyle name="Comma 2 95" xfId="13249" hidden="1" xr:uid="{00000000-0005-0000-0000-0000C4330000}"/>
    <cellStyle name="Comma 2 95" xfId="13533" hidden="1" xr:uid="{00000000-0005-0000-0000-0000E0340000}"/>
    <cellStyle name="Comma 2 95" xfId="13768" hidden="1" xr:uid="{00000000-0005-0000-0000-0000CB350000}"/>
    <cellStyle name="Comma 2 95" xfId="13901" hidden="1" xr:uid="{00000000-0005-0000-0000-000050360000}"/>
    <cellStyle name="Comma 2 95" xfId="14453" hidden="1" xr:uid="{00000000-0005-0000-0000-000078380000}"/>
    <cellStyle name="Comma 2 95" xfId="15005" hidden="1" xr:uid="{00000000-0005-0000-0000-0000A03A0000}"/>
    <cellStyle name="Comma 2 95" xfId="15289" hidden="1" xr:uid="{00000000-0005-0000-0000-0000BC3B0000}"/>
    <cellStyle name="Comma 2 95" xfId="15524" hidden="1" xr:uid="{00000000-0005-0000-0000-0000A73C0000}"/>
    <cellStyle name="Comma 2 95" xfId="15657" hidden="1" xr:uid="{00000000-0005-0000-0000-00002C3D0000}"/>
    <cellStyle name="Comma 2 95" xfId="16206" hidden="1" xr:uid="{00000000-0005-0000-0000-0000513F0000}"/>
    <cellStyle name="Comma 2 95" xfId="16758" hidden="1" xr:uid="{00000000-0005-0000-0000-000079410000}"/>
    <cellStyle name="Comma 2 95" xfId="17042" hidden="1" xr:uid="{00000000-0005-0000-0000-000095420000}"/>
    <cellStyle name="Comma 2 95" xfId="17277" hidden="1" xr:uid="{00000000-0005-0000-0000-000080430000}"/>
    <cellStyle name="Comma 2 95" xfId="17409" hidden="1" xr:uid="{00000000-0005-0000-0000-000004440000}"/>
    <cellStyle name="Comma 2 95" xfId="17956" hidden="1" xr:uid="{00000000-0005-0000-0000-000027460000}"/>
    <cellStyle name="Comma 2 95" xfId="18508" hidden="1" xr:uid="{00000000-0005-0000-0000-00004F480000}"/>
    <cellStyle name="Comma 2 95" xfId="18792" hidden="1" xr:uid="{00000000-0005-0000-0000-00006B490000}"/>
    <cellStyle name="Comma 2 95" xfId="19027" hidden="1" xr:uid="{00000000-0005-0000-0000-0000564A0000}"/>
    <cellStyle name="Comma 2 95" xfId="19158" hidden="1" xr:uid="{00000000-0005-0000-0000-0000D94A0000}"/>
    <cellStyle name="Comma 2 95" xfId="19700" hidden="1" xr:uid="{00000000-0005-0000-0000-0000F74C0000}"/>
    <cellStyle name="Comma 2 95" xfId="20252" hidden="1" xr:uid="{00000000-0005-0000-0000-00001F4F0000}"/>
    <cellStyle name="Comma 2 95" xfId="20536" hidden="1" xr:uid="{00000000-0005-0000-0000-00003B500000}"/>
    <cellStyle name="Comma 2 95" xfId="20771" hidden="1" xr:uid="{00000000-0005-0000-0000-000026510000}"/>
    <cellStyle name="Comma 2 95" xfId="20901" hidden="1" xr:uid="{00000000-0005-0000-0000-0000A8510000}"/>
    <cellStyle name="Comma 2 95" xfId="21436" hidden="1" xr:uid="{00000000-0005-0000-0000-0000BF530000}"/>
    <cellStyle name="Comma 2 95" xfId="21986" hidden="1" xr:uid="{00000000-0005-0000-0000-0000E5550000}"/>
    <cellStyle name="Comma 2 95" xfId="22270" hidden="1" xr:uid="{00000000-0005-0000-0000-000001570000}"/>
    <cellStyle name="Comma 2 95" xfId="22505" hidden="1" xr:uid="{00000000-0005-0000-0000-0000EC570000}"/>
    <cellStyle name="Comma 2 95" xfId="22633" hidden="1" xr:uid="{00000000-0005-0000-0000-00006C580000}"/>
    <cellStyle name="Comma 2 95" xfId="23163" hidden="1" xr:uid="{00000000-0005-0000-0000-00007E5A0000}"/>
    <cellStyle name="Comma 2 95" xfId="23710" hidden="1" xr:uid="{00000000-0005-0000-0000-0000A15C0000}"/>
    <cellStyle name="Comma 2 95" xfId="23994" hidden="1" xr:uid="{00000000-0005-0000-0000-0000BD5D0000}"/>
    <cellStyle name="Comma 2 95" xfId="24229" hidden="1" xr:uid="{00000000-0005-0000-0000-0000A85E0000}"/>
    <cellStyle name="Comma 2 95" xfId="24357" hidden="1" xr:uid="{00000000-0005-0000-0000-0000285F0000}"/>
    <cellStyle name="Comma 2 95" xfId="24873" hidden="1" xr:uid="{00000000-0005-0000-0000-00002C610000}"/>
    <cellStyle name="Comma 2 95" xfId="25417" hidden="1" xr:uid="{00000000-0005-0000-0000-00004C630000}"/>
    <cellStyle name="Comma 2 95" xfId="25701" hidden="1" xr:uid="{00000000-0005-0000-0000-000068640000}"/>
    <cellStyle name="Comma 2 95" xfId="25936" hidden="1" xr:uid="{00000000-0005-0000-0000-000053650000}"/>
    <cellStyle name="Comma 2 95" xfId="26062" hidden="1" xr:uid="{00000000-0005-0000-0000-0000D1650000}"/>
    <cellStyle name="Comma 2 95" xfId="26569" hidden="1" xr:uid="{00000000-0005-0000-0000-0000CC670000}"/>
    <cellStyle name="Comma 2 95" xfId="27111" hidden="1" xr:uid="{00000000-0005-0000-0000-0000EA690000}"/>
    <cellStyle name="Comma 2 95" xfId="27395" hidden="1" xr:uid="{00000000-0005-0000-0000-0000066B0000}"/>
    <cellStyle name="Comma 2 95" xfId="27630" hidden="1" xr:uid="{00000000-0005-0000-0000-0000F16B0000}"/>
    <cellStyle name="Comma 2 95" xfId="27754" hidden="1" xr:uid="{00000000-0005-0000-0000-00006D6C0000}"/>
    <cellStyle name="Comma 2 95" xfId="28239" hidden="1" xr:uid="{00000000-0005-0000-0000-0000526E0000}"/>
    <cellStyle name="Comma 2 95" xfId="28772" hidden="1" xr:uid="{00000000-0005-0000-0000-000067700000}"/>
    <cellStyle name="Comma 2 95" xfId="29056" hidden="1" xr:uid="{00000000-0005-0000-0000-000083710000}"/>
    <cellStyle name="Comma 2 95" xfId="29291" hidden="1" xr:uid="{00000000-0005-0000-0000-00006E720000}"/>
    <cellStyle name="Comma 2 95" xfId="29877" hidden="1" xr:uid="{00000000-0005-0000-0000-0000B8740000}"/>
    <cellStyle name="Comma 2 95" xfId="30407" hidden="1" xr:uid="{00000000-0005-0000-0000-0000CA760000}"/>
    <cellStyle name="Comma 2 95" xfId="30691" hidden="1" xr:uid="{00000000-0005-0000-0000-0000E6770000}"/>
    <cellStyle name="Comma 2 95" xfId="30926" hidden="1" xr:uid="{00000000-0005-0000-0000-0000D1780000}"/>
    <cellStyle name="Comma 2 95" xfId="31441" hidden="1" xr:uid="{00000000-0005-0000-0000-0000D47A0000}"/>
    <cellStyle name="Comma 2 95" xfId="31918" hidden="1" xr:uid="{00000000-0005-0000-0000-0000B17C0000}"/>
    <cellStyle name="Comma 2 95" xfId="32811" hidden="1" xr:uid="{8ACC8961-5769-4C49-81F6-BA29F99823D6}"/>
    <cellStyle name="Comma 2 95" xfId="33446" hidden="1" xr:uid="{237F7290-98CA-4C42-A6C8-1ED69222D612}"/>
    <cellStyle name="Comma 2 95" xfId="33990" hidden="1" xr:uid="{98A54FAF-60C6-4756-AEEF-55D06DBCB3BF}"/>
    <cellStyle name="Comma 2 95" xfId="34274" hidden="1" xr:uid="{B770B7BB-8564-4059-A6EA-C33C231E6551}"/>
    <cellStyle name="Comma 2 95" xfId="34509" hidden="1" xr:uid="{F4C3C672-F8DC-42F9-800C-9C92E4C0B381}"/>
    <cellStyle name="Comma 2 95" xfId="36568" hidden="1" xr:uid="{0B2F1E6B-F775-4BAD-9CEB-18FD491C9524}"/>
    <cellStyle name="Comma 2 95" xfId="37229" hidden="1" xr:uid="{4625AE55-6450-4160-A5E7-ADFB5103404A}"/>
    <cellStyle name="Comma 2 95" xfId="37781" hidden="1" xr:uid="{577C801B-FD6E-4829-9BDF-7438EE3CE00C}"/>
    <cellStyle name="Comma 2 95" xfId="38065" hidden="1" xr:uid="{811B2518-78B3-4D53-813C-F1FF9A17654A}"/>
    <cellStyle name="Comma 2 95" xfId="38300" hidden="1" xr:uid="{B6AFAA85-70E1-4912-B22C-1323E37D1E20}"/>
    <cellStyle name="Comma 2 95" xfId="38568" hidden="1" xr:uid="{CF993D12-133F-4EBC-B4FC-5C34F88BE5FD}"/>
    <cellStyle name="Comma 2 95" xfId="38787" hidden="1" xr:uid="{B434A594-2982-4B44-9D00-190A50E06504}"/>
    <cellStyle name="Comma 2 95" xfId="38896" hidden="1" xr:uid="{6356F2DD-4FD4-413A-BE1D-89D5718F57BF}"/>
    <cellStyle name="Comma 2 95" xfId="39448" hidden="1" xr:uid="{BD53D93E-239E-40DA-A1D3-A222D4727701}"/>
    <cellStyle name="Comma 2 95" xfId="40000" hidden="1" xr:uid="{747B2714-0780-4005-A652-0E7C04E81873}"/>
    <cellStyle name="Comma 2 95" xfId="40284" hidden="1" xr:uid="{C0594338-144D-4C9A-A939-FAB68BAFD943}"/>
    <cellStyle name="Comma 2 95" xfId="40519" hidden="1" xr:uid="{D7BCF3BB-5E5B-40F1-9E6E-D7C07608FB70}"/>
    <cellStyle name="Comma 2 95" xfId="40652" hidden="1" xr:uid="{D3DD68B9-C08E-4F07-8DA1-A4DF5D58AA45}"/>
    <cellStyle name="Comma 2 95" xfId="41204" hidden="1" xr:uid="{DE4C5C73-D9B6-46C8-8F21-29EF0BC5D120}"/>
    <cellStyle name="Comma 2 95" xfId="41756" hidden="1" xr:uid="{DF9B6043-4781-4993-9725-E14A6B8BF723}"/>
    <cellStyle name="Comma 2 95" xfId="42040" hidden="1" xr:uid="{5F7D00A3-A721-4FC4-93F2-FB90539F1762}"/>
    <cellStyle name="Comma 2 95" xfId="42275" hidden="1" xr:uid="{E8B15CF2-B8CD-4BC4-8B04-E7C8C6A30479}"/>
    <cellStyle name="Comma 2 95" xfId="42408" hidden="1" xr:uid="{254C9434-0E79-4029-893D-DAA41D186814}"/>
    <cellStyle name="Comma 2 95" xfId="42960" hidden="1" xr:uid="{791FFD94-E8A4-47A2-9EEB-D8D2BD6C8884}"/>
    <cellStyle name="Comma 2 95" xfId="43512" hidden="1" xr:uid="{65ED16AA-A5E5-4139-B18C-65DE954EC551}"/>
    <cellStyle name="Comma 2 95" xfId="43796" hidden="1" xr:uid="{F663B804-EA13-46D1-9599-0591D40930AA}"/>
    <cellStyle name="Comma 2 95" xfId="44031" hidden="1" xr:uid="{F23494A0-0570-40FC-B114-C07C89CB7084}"/>
    <cellStyle name="Comma 2 95" xfId="44164" hidden="1" xr:uid="{3CADBBF7-2AFD-4DEC-9A88-AE013B2B69C5}"/>
    <cellStyle name="Comma 2 95" xfId="44716" hidden="1" xr:uid="{FE4F8F59-54DB-4AC2-AE68-0C6A6599564C}"/>
    <cellStyle name="Comma 2 95" xfId="45268" hidden="1" xr:uid="{271A37B7-88EC-48D9-9A51-ADFC3B7F68BC}"/>
    <cellStyle name="Comma 2 95" xfId="45552" hidden="1" xr:uid="{9071D0C2-EF9C-4DD1-883F-78EC2E6977C1}"/>
    <cellStyle name="Comma 2 95" xfId="45787" hidden="1" xr:uid="{59754189-BC2F-4B73-A889-D9B2B1E0E19F}"/>
    <cellStyle name="Comma 2 95" xfId="45920" hidden="1" xr:uid="{125309EC-3C37-4453-894C-D508531875A0}"/>
    <cellStyle name="Comma 2 95" xfId="46472" hidden="1" xr:uid="{F85C75A4-E3ED-4511-BEDE-BFE485FF4929}"/>
    <cellStyle name="Comma 2 95" xfId="47024" hidden="1" xr:uid="{4B7A9C80-81D7-4E04-898E-AB6BD241230C}"/>
    <cellStyle name="Comma 2 95" xfId="47308" hidden="1" xr:uid="{E7187C39-E115-4AEA-963B-6EDA33032D0D}"/>
    <cellStyle name="Comma 2 95" xfId="47543" hidden="1" xr:uid="{655532E4-B8C3-45B7-99F0-61136E69E8BD}"/>
    <cellStyle name="Comma 2 95" xfId="47676" hidden="1" xr:uid="{CEA1C256-55E8-41CE-AB0A-6778F4F7517F}"/>
    <cellStyle name="Comma 2 95" xfId="48225" hidden="1" xr:uid="{09CFE2BC-2E2C-43E0-AD09-A0F33E8CDBE7}"/>
    <cellStyle name="Comma 2 95" xfId="48777" hidden="1" xr:uid="{BBFA5513-D02F-453E-BF7B-C83A7A22297E}"/>
    <cellStyle name="Comma 2 95" xfId="49061" hidden="1" xr:uid="{9C9269D0-D09C-4820-B697-908E995C857B}"/>
    <cellStyle name="Comma 2 95" xfId="49296" hidden="1" xr:uid="{951DC176-2BC0-45A0-B800-5867F4F1BD9C}"/>
    <cellStyle name="Comma 2 95" xfId="49428" hidden="1" xr:uid="{ECE4FFAE-C058-4D4A-8FF5-D3736DFEF1CC}"/>
    <cellStyle name="Comma 2 95" xfId="49975" hidden="1" xr:uid="{85E19239-98D9-456B-9820-47920C1116F2}"/>
    <cellStyle name="Comma 2 95" xfId="50527" hidden="1" xr:uid="{4C2EABC8-6014-4EBB-97FD-607CD5DEB634}"/>
    <cellStyle name="Comma 2 95" xfId="50811" hidden="1" xr:uid="{C7C58985-B2F7-4094-A9EC-D61231E6F2FE}"/>
    <cellStyle name="Comma 2 95" xfId="51046" hidden="1" xr:uid="{C60E56EB-049C-4825-884B-7FAB47A2D92F}"/>
    <cellStyle name="Comma 2 95" xfId="51177" hidden="1" xr:uid="{829D259C-86FE-4768-AC3C-5C4613FB57BA}"/>
    <cellStyle name="Comma 2 95" xfId="51719" hidden="1" xr:uid="{17D823DC-F3AA-426E-9BD1-C3F4D91963BC}"/>
    <cellStyle name="Comma 2 95" xfId="52271" hidden="1" xr:uid="{0BDE175C-BF50-46D0-B729-491711263036}"/>
    <cellStyle name="Comma 2 95" xfId="52555" hidden="1" xr:uid="{4B23F85B-7254-4C18-A1D6-DCDC1BE8E265}"/>
    <cellStyle name="Comma 2 95" xfId="52790" hidden="1" xr:uid="{40E8C005-9C3E-4DE8-A2C1-38E8D2BE0C7E}"/>
    <cellStyle name="Comma 2 95" xfId="52920" hidden="1" xr:uid="{253EFB03-11C8-426D-B829-0F5656340FEF}"/>
    <cellStyle name="Comma 2 95" xfId="53455" hidden="1" xr:uid="{AF470D4E-EE75-4277-B27D-B5E8C998213D}"/>
    <cellStyle name="Comma 2 95" xfId="54005" hidden="1" xr:uid="{E6C7AE63-788D-41E8-9AFA-DF7994921E5A}"/>
    <cellStyle name="Comma 2 95" xfId="54289" hidden="1" xr:uid="{A25B37FF-94A4-4325-8121-D1AD4A3578DB}"/>
    <cellStyle name="Comma 2 95" xfId="54524" hidden="1" xr:uid="{C6321EC9-71C3-4C96-B3BB-6E560EF15098}"/>
    <cellStyle name="Comma 2 95" xfId="54652" hidden="1" xr:uid="{223DB3F7-F172-4A95-BEA1-34EBA3DA590B}"/>
    <cellStyle name="Comma 2 95" xfId="55182" hidden="1" xr:uid="{C85ACAFB-F199-40AF-B2B1-D0D96BF217A9}"/>
    <cellStyle name="Comma 2 95" xfId="55729" hidden="1" xr:uid="{F74E7C14-1808-4783-9BF6-118DE7B83559}"/>
    <cellStyle name="Comma 2 95" xfId="56013" hidden="1" xr:uid="{C2BBE2B9-354F-4F4E-90C5-9102A98627C7}"/>
    <cellStyle name="Comma 2 95" xfId="56248" hidden="1" xr:uid="{A283F92E-B023-4C59-8517-445A9B45AD98}"/>
    <cellStyle name="Comma 2 95" xfId="56376" hidden="1" xr:uid="{01BD96A5-4232-4E72-89E5-92FE807268CC}"/>
    <cellStyle name="Comma 2 95" xfId="56892" hidden="1" xr:uid="{E0CD3186-72AA-493C-B686-018DC5F4E88D}"/>
    <cellStyle name="Comma 2 95" xfId="57436" hidden="1" xr:uid="{2B8DC4EF-EA12-4ADD-89C7-DC9A96F7E6C5}"/>
    <cellStyle name="Comma 2 95" xfId="57720" hidden="1" xr:uid="{10647243-8D00-42D9-947F-4356F5A6BB7D}"/>
    <cellStyle name="Comma 2 95" xfId="57955" hidden="1" xr:uid="{5D87EF66-528C-45A7-89FA-FEAF08930845}"/>
    <cellStyle name="Comma 2 95" xfId="58081" hidden="1" xr:uid="{A2C5FBE1-BEEE-477E-8BAF-8F36C28C7609}"/>
    <cellStyle name="Comma 2 95" xfId="58588" hidden="1" xr:uid="{C59CBE4A-5758-4D38-A9A2-07D3B758D769}"/>
    <cellStyle name="Comma 2 95" xfId="59130" hidden="1" xr:uid="{6B32070C-A2BA-4D0D-889F-C49296EDE9D9}"/>
    <cellStyle name="Comma 2 95" xfId="59414" hidden="1" xr:uid="{3CDA62B7-EB60-4C90-8298-F80BC3B205D9}"/>
    <cellStyle name="Comma 2 95" xfId="59649" hidden="1" xr:uid="{03936127-8EBD-4B3A-B39A-7F53F9C91EB6}"/>
    <cellStyle name="Comma 2 95" xfId="59773" hidden="1" xr:uid="{05708081-7CDA-4D39-820F-C6EA5AB8B41F}"/>
    <cellStyle name="Comma 2 95" xfId="60258" hidden="1" xr:uid="{3DC0F9A2-BA96-4331-BBED-557EC8CF8FB2}"/>
    <cellStyle name="Comma 2 95" xfId="60791" hidden="1" xr:uid="{E4341C7C-47A2-4B1C-92AC-1AF26A7289F9}"/>
    <cellStyle name="Comma 2 95" xfId="61075" hidden="1" xr:uid="{CFB69445-029A-488F-98D9-B5CB68CA7D8D}"/>
    <cellStyle name="Comma 2 95" xfId="61310" hidden="1" xr:uid="{3A588D5F-CE3D-4173-A6F6-D6B6B8784AFF}"/>
    <cellStyle name="Comma 2 95" xfId="61896" hidden="1" xr:uid="{88B74E82-7476-401F-AB57-EF3720B70E08}"/>
    <cellStyle name="Comma 2 95" xfId="62426" hidden="1" xr:uid="{38428723-2AA8-48D4-8304-0589CB316C10}"/>
    <cellStyle name="Comma 2 95" xfId="62710" hidden="1" xr:uid="{EC52DF3F-FF2D-4A80-96CA-32E4156B9170}"/>
    <cellStyle name="Comma 2 95" xfId="62945" hidden="1" xr:uid="{980E6E30-3B8F-4802-9BF2-4672E53390D2}"/>
    <cellStyle name="Comma 2 95" xfId="63460" hidden="1" xr:uid="{519A9B8F-A01E-4F50-B16F-DC878038C055}"/>
    <cellStyle name="Comma 2 95" xfId="63937" hidden="1" xr:uid="{A2B2E39F-5BFA-4614-A28E-852C904C9FD5}"/>
    <cellStyle name="Comma 2 96" xfId="761" hidden="1" xr:uid="{00000000-0005-0000-0000-0000FC020000}"/>
    <cellStyle name="Comma 2 96" xfId="1416" hidden="1" xr:uid="{00000000-0005-0000-0000-00008B050000}"/>
    <cellStyle name="Comma 2 96" xfId="1963" hidden="1" xr:uid="{00000000-0005-0000-0000-0000AE070000}"/>
    <cellStyle name="Comma 2 96" xfId="2247" hidden="1" xr:uid="{00000000-0005-0000-0000-0000CA080000}"/>
    <cellStyle name="Comma 2 96" xfId="2482" hidden="1" xr:uid="{00000000-0005-0000-0000-0000B5090000}"/>
    <cellStyle name="Comma 2 96" xfId="4552" hidden="1" xr:uid="{00000000-0005-0000-0000-0000CB110000}"/>
    <cellStyle name="Comma 2 96" xfId="5213" hidden="1" xr:uid="{00000000-0005-0000-0000-000060140000}"/>
    <cellStyle name="Comma 2 96" xfId="5765" hidden="1" xr:uid="{00000000-0005-0000-0000-000088160000}"/>
    <cellStyle name="Comma 2 96" xfId="6049" hidden="1" xr:uid="{00000000-0005-0000-0000-0000A4170000}"/>
    <cellStyle name="Comma 2 96" xfId="6284" hidden="1" xr:uid="{00000000-0005-0000-0000-00008F180000}"/>
    <cellStyle name="Comma 2 96" xfId="6545" hidden="1" xr:uid="{00000000-0005-0000-0000-000094190000}"/>
    <cellStyle name="Comma 2 96" xfId="6771" hidden="1" xr:uid="{00000000-0005-0000-0000-0000761A0000}"/>
    <cellStyle name="Comma 2 96" xfId="6873" hidden="1" xr:uid="{00000000-0005-0000-0000-0000DC1A0000}"/>
    <cellStyle name="Comma 2 96" xfId="7432" hidden="1" xr:uid="{00000000-0005-0000-0000-00000B1D0000}"/>
    <cellStyle name="Comma 2 96" xfId="7984" hidden="1" xr:uid="{00000000-0005-0000-0000-0000331F0000}"/>
    <cellStyle name="Comma 2 96" xfId="8268" hidden="1" xr:uid="{00000000-0005-0000-0000-00004F200000}"/>
    <cellStyle name="Comma 2 96" xfId="8503" hidden="1" xr:uid="{00000000-0005-0000-0000-00003A210000}"/>
    <cellStyle name="Comma 2 96" xfId="8629" hidden="1" xr:uid="{00000000-0005-0000-0000-0000B8210000}"/>
    <cellStyle name="Comma 2 96" xfId="9188" hidden="1" xr:uid="{00000000-0005-0000-0000-0000E7230000}"/>
    <cellStyle name="Comma 2 96" xfId="9740" hidden="1" xr:uid="{00000000-0005-0000-0000-00000F260000}"/>
    <cellStyle name="Comma 2 96" xfId="10024" hidden="1" xr:uid="{00000000-0005-0000-0000-00002B270000}"/>
    <cellStyle name="Comma 2 96" xfId="10259" hidden="1" xr:uid="{00000000-0005-0000-0000-000016280000}"/>
    <cellStyle name="Comma 2 96" xfId="10385" hidden="1" xr:uid="{00000000-0005-0000-0000-000094280000}"/>
    <cellStyle name="Comma 2 96" xfId="10944" hidden="1" xr:uid="{00000000-0005-0000-0000-0000C32A0000}"/>
    <cellStyle name="Comma 2 96" xfId="11496" hidden="1" xr:uid="{00000000-0005-0000-0000-0000EB2C0000}"/>
    <cellStyle name="Comma 2 96" xfId="11780" hidden="1" xr:uid="{00000000-0005-0000-0000-0000072E0000}"/>
    <cellStyle name="Comma 2 96" xfId="12015" hidden="1" xr:uid="{00000000-0005-0000-0000-0000F22E0000}"/>
    <cellStyle name="Comma 2 96" xfId="12141" hidden="1" xr:uid="{00000000-0005-0000-0000-0000702F0000}"/>
    <cellStyle name="Comma 2 96" xfId="12700" hidden="1" xr:uid="{00000000-0005-0000-0000-00009F310000}"/>
    <cellStyle name="Comma 2 96" xfId="13252" hidden="1" xr:uid="{00000000-0005-0000-0000-0000C7330000}"/>
    <cellStyle name="Comma 2 96" xfId="13536" hidden="1" xr:uid="{00000000-0005-0000-0000-0000E3340000}"/>
    <cellStyle name="Comma 2 96" xfId="13771" hidden="1" xr:uid="{00000000-0005-0000-0000-0000CE350000}"/>
    <cellStyle name="Comma 2 96" xfId="13897" hidden="1" xr:uid="{00000000-0005-0000-0000-00004C360000}"/>
    <cellStyle name="Comma 2 96" xfId="14456" hidden="1" xr:uid="{00000000-0005-0000-0000-00007B380000}"/>
    <cellStyle name="Comma 2 96" xfId="15008" hidden="1" xr:uid="{00000000-0005-0000-0000-0000A33A0000}"/>
    <cellStyle name="Comma 2 96" xfId="15292" hidden="1" xr:uid="{00000000-0005-0000-0000-0000BF3B0000}"/>
    <cellStyle name="Comma 2 96" xfId="15527" hidden="1" xr:uid="{00000000-0005-0000-0000-0000AA3C0000}"/>
    <cellStyle name="Comma 2 96" xfId="15653" hidden="1" xr:uid="{00000000-0005-0000-0000-0000283D0000}"/>
    <cellStyle name="Comma 2 96" xfId="16209" hidden="1" xr:uid="{00000000-0005-0000-0000-0000543F0000}"/>
    <cellStyle name="Comma 2 96" xfId="16761" hidden="1" xr:uid="{00000000-0005-0000-0000-00007C410000}"/>
    <cellStyle name="Comma 2 96" xfId="17045" hidden="1" xr:uid="{00000000-0005-0000-0000-000098420000}"/>
    <cellStyle name="Comma 2 96" xfId="17280" hidden="1" xr:uid="{00000000-0005-0000-0000-000083430000}"/>
    <cellStyle name="Comma 2 96" xfId="17405" hidden="1" xr:uid="{00000000-0005-0000-0000-000000440000}"/>
    <cellStyle name="Comma 2 96" xfId="17959" hidden="1" xr:uid="{00000000-0005-0000-0000-00002A460000}"/>
    <cellStyle name="Comma 2 96" xfId="18511" hidden="1" xr:uid="{00000000-0005-0000-0000-000052480000}"/>
    <cellStyle name="Comma 2 96" xfId="18795" hidden="1" xr:uid="{00000000-0005-0000-0000-00006E490000}"/>
    <cellStyle name="Comma 2 96" xfId="19030" hidden="1" xr:uid="{00000000-0005-0000-0000-0000594A0000}"/>
    <cellStyle name="Comma 2 96" xfId="19154" hidden="1" xr:uid="{00000000-0005-0000-0000-0000D54A0000}"/>
    <cellStyle name="Comma 2 96" xfId="19703" hidden="1" xr:uid="{00000000-0005-0000-0000-0000FA4C0000}"/>
    <cellStyle name="Comma 2 96" xfId="20255" hidden="1" xr:uid="{00000000-0005-0000-0000-0000224F0000}"/>
    <cellStyle name="Comma 2 96" xfId="20539" hidden="1" xr:uid="{00000000-0005-0000-0000-00003E500000}"/>
    <cellStyle name="Comma 2 96" xfId="20774" hidden="1" xr:uid="{00000000-0005-0000-0000-000029510000}"/>
    <cellStyle name="Comma 2 96" xfId="20897" hidden="1" xr:uid="{00000000-0005-0000-0000-0000A4510000}"/>
    <cellStyle name="Comma 2 96" xfId="21439" hidden="1" xr:uid="{00000000-0005-0000-0000-0000C2530000}"/>
    <cellStyle name="Comma 2 96" xfId="21989" hidden="1" xr:uid="{00000000-0005-0000-0000-0000E8550000}"/>
    <cellStyle name="Comma 2 96" xfId="22273" hidden="1" xr:uid="{00000000-0005-0000-0000-000004570000}"/>
    <cellStyle name="Comma 2 96" xfId="22508" hidden="1" xr:uid="{00000000-0005-0000-0000-0000EF570000}"/>
    <cellStyle name="Comma 2 96" xfId="22629" hidden="1" xr:uid="{00000000-0005-0000-0000-000068580000}"/>
    <cellStyle name="Comma 2 96" xfId="23166" hidden="1" xr:uid="{00000000-0005-0000-0000-0000815A0000}"/>
    <cellStyle name="Comma 2 96" xfId="23713" hidden="1" xr:uid="{00000000-0005-0000-0000-0000A45C0000}"/>
    <cellStyle name="Comma 2 96" xfId="23997" hidden="1" xr:uid="{00000000-0005-0000-0000-0000C05D0000}"/>
    <cellStyle name="Comma 2 96" xfId="24232" hidden="1" xr:uid="{00000000-0005-0000-0000-0000AB5E0000}"/>
    <cellStyle name="Comma 2 96" xfId="24353" hidden="1" xr:uid="{00000000-0005-0000-0000-0000245F0000}"/>
    <cellStyle name="Comma 2 96" xfId="24876" hidden="1" xr:uid="{00000000-0005-0000-0000-00002F610000}"/>
    <cellStyle name="Comma 2 96" xfId="25420" hidden="1" xr:uid="{00000000-0005-0000-0000-00004F630000}"/>
    <cellStyle name="Comma 2 96" xfId="25704" hidden="1" xr:uid="{00000000-0005-0000-0000-00006B640000}"/>
    <cellStyle name="Comma 2 96" xfId="25939" hidden="1" xr:uid="{00000000-0005-0000-0000-000056650000}"/>
    <cellStyle name="Comma 2 96" xfId="26058" hidden="1" xr:uid="{00000000-0005-0000-0000-0000CD650000}"/>
    <cellStyle name="Comma 2 96" xfId="26572" hidden="1" xr:uid="{00000000-0005-0000-0000-0000CF670000}"/>
    <cellStyle name="Comma 2 96" xfId="27114" hidden="1" xr:uid="{00000000-0005-0000-0000-0000ED690000}"/>
    <cellStyle name="Comma 2 96" xfId="27398" hidden="1" xr:uid="{00000000-0005-0000-0000-0000096B0000}"/>
    <cellStyle name="Comma 2 96" xfId="27633" hidden="1" xr:uid="{00000000-0005-0000-0000-0000F46B0000}"/>
    <cellStyle name="Comma 2 96" xfId="27750" hidden="1" xr:uid="{00000000-0005-0000-0000-0000696C0000}"/>
    <cellStyle name="Comma 2 96" xfId="28242" hidden="1" xr:uid="{00000000-0005-0000-0000-0000556E0000}"/>
    <cellStyle name="Comma 2 96" xfId="28775" hidden="1" xr:uid="{00000000-0005-0000-0000-00006A700000}"/>
    <cellStyle name="Comma 2 96" xfId="29059" hidden="1" xr:uid="{00000000-0005-0000-0000-000086710000}"/>
    <cellStyle name="Comma 2 96" xfId="29294" hidden="1" xr:uid="{00000000-0005-0000-0000-000071720000}"/>
    <cellStyle name="Comma 2 96" xfId="29880" hidden="1" xr:uid="{00000000-0005-0000-0000-0000BB740000}"/>
    <cellStyle name="Comma 2 96" xfId="30410" hidden="1" xr:uid="{00000000-0005-0000-0000-0000CD760000}"/>
    <cellStyle name="Comma 2 96" xfId="30694" hidden="1" xr:uid="{00000000-0005-0000-0000-0000E9770000}"/>
    <cellStyle name="Comma 2 96" xfId="30929" hidden="1" xr:uid="{00000000-0005-0000-0000-0000D4780000}"/>
    <cellStyle name="Comma 2 96" xfId="31442" hidden="1" xr:uid="{00000000-0005-0000-0000-0000D57A0000}"/>
    <cellStyle name="Comma 2 96" xfId="31921" hidden="1" xr:uid="{00000000-0005-0000-0000-0000B47C0000}"/>
    <cellStyle name="Comma 2 96" xfId="32814" hidden="1" xr:uid="{38ED12EC-B7E6-4DFD-8246-D873C0D1199D}"/>
    <cellStyle name="Comma 2 96" xfId="33449" hidden="1" xr:uid="{8E81DFAC-B08C-4DBA-878C-3E9482A75FB4}"/>
    <cellStyle name="Comma 2 96" xfId="33993" hidden="1" xr:uid="{AD4E11D1-F75F-4FD7-AAEF-F4140FDCC243}"/>
    <cellStyle name="Comma 2 96" xfId="34277" hidden="1" xr:uid="{18107280-E6EA-4CFB-B63A-8D25456670EF}"/>
    <cellStyle name="Comma 2 96" xfId="34512" hidden="1" xr:uid="{2056E511-19A3-4F91-951A-FF7EF111C9B3}"/>
    <cellStyle name="Comma 2 96" xfId="36571" hidden="1" xr:uid="{B9423593-FA0F-4786-A489-4C91DDBC5803}"/>
    <cellStyle name="Comma 2 96" xfId="37232" hidden="1" xr:uid="{D23F09B8-D985-4185-A0B3-49361EA367D3}"/>
    <cellStyle name="Comma 2 96" xfId="37784" hidden="1" xr:uid="{A6E46E93-3825-4187-B0A5-2C7997AC530D}"/>
    <cellStyle name="Comma 2 96" xfId="38068" hidden="1" xr:uid="{5F5014F4-23F3-442C-8CA2-CA67A59A2216}"/>
    <cellStyle name="Comma 2 96" xfId="38303" hidden="1" xr:uid="{9ABF6B83-73DD-4B97-B9E2-63D00499C8C3}"/>
    <cellStyle name="Comma 2 96" xfId="38564" hidden="1" xr:uid="{35C24D56-91FD-4DF7-ADD9-99C2090594C2}"/>
    <cellStyle name="Comma 2 96" xfId="38790" hidden="1" xr:uid="{ED9B0670-AB9D-4835-8734-06394C9F7314}"/>
    <cellStyle name="Comma 2 96" xfId="38892" hidden="1" xr:uid="{293E7C51-22FC-4B00-86C1-0400E69885DF}"/>
    <cellStyle name="Comma 2 96" xfId="39451" hidden="1" xr:uid="{F0C7707B-DBBE-408D-A950-2DA905936552}"/>
    <cellStyle name="Comma 2 96" xfId="40003" hidden="1" xr:uid="{AA2C3B30-7A6C-4CEF-8289-7F7E7F6A83A8}"/>
    <cellStyle name="Comma 2 96" xfId="40287" hidden="1" xr:uid="{0C17F6D9-5B11-4333-8F4D-CB72A461AF28}"/>
    <cellStyle name="Comma 2 96" xfId="40522" hidden="1" xr:uid="{79672E17-B53A-429C-A91C-D19D78D3BEED}"/>
    <cellStyle name="Comma 2 96" xfId="40648" hidden="1" xr:uid="{24046C69-8D64-4884-93B2-CC36348FEC39}"/>
    <cellStyle name="Comma 2 96" xfId="41207" hidden="1" xr:uid="{F763888E-CE5D-4177-BBD2-605896F74565}"/>
    <cellStyle name="Comma 2 96" xfId="41759" hidden="1" xr:uid="{E2C23E7C-EC54-4F0A-B263-1C1F8580DCAC}"/>
    <cellStyle name="Comma 2 96" xfId="42043" hidden="1" xr:uid="{7A0CEDC9-DEF1-49C3-A589-11A8178142EE}"/>
    <cellStyle name="Comma 2 96" xfId="42278" hidden="1" xr:uid="{BA6C6FB9-5951-4FD4-9953-2F79B49AD596}"/>
    <cellStyle name="Comma 2 96" xfId="42404" hidden="1" xr:uid="{C8AA49E0-27D9-426B-B56F-7E328CC39594}"/>
    <cellStyle name="Comma 2 96" xfId="42963" hidden="1" xr:uid="{0CEC2D9C-F3E0-402D-A103-2BB43BFD761D}"/>
    <cellStyle name="Comma 2 96" xfId="43515" hidden="1" xr:uid="{20CB6676-496D-4CAE-87CD-AC5FFDC22B6F}"/>
    <cellStyle name="Comma 2 96" xfId="43799" hidden="1" xr:uid="{2F86F5A2-AAFA-4475-B1C7-15D884934993}"/>
    <cellStyle name="Comma 2 96" xfId="44034" hidden="1" xr:uid="{44D44875-A5BB-4039-9808-D76041C7D722}"/>
    <cellStyle name="Comma 2 96" xfId="44160" hidden="1" xr:uid="{27DA55F1-D4D3-4204-AF72-A2A15A6D7605}"/>
    <cellStyle name="Comma 2 96" xfId="44719" hidden="1" xr:uid="{A695459E-8655-4CD4-8A68-B9A0C4F60112}"/>
    <cellStyle name="Comma 2 96" xfId="45271" hidden="1" xr:uid="{467FBBCE-41E5-4850-94A6-6DB98566D455}"/>
    <cellStyle name="Comma 2 96" xfId="45555" hidden="1" xr:uid="{D217D0AF-3DD7-4DC4-92D3-E62E96E9BED7}"/>
    <cellStyle name="Comma 2 96" xfId="45790" hidden="1" xr:uid="{FD977F06-C6B9-4641-9438-0C1E92CADD9F}"/>
    <cellStyle name="Comma 2 96" xfId="45916" hidden="1" xr:uid="{955575CA-AAB7-4F2E-9073-90F543579DD2}"/>
    <cellStyle name="Comma 2 96" xfId="46475" hidden="1" xr:uid="{A45A777F-E4E0-47A5-AA40-C0F72B227006}"/>
    <cellStyle name="Comma 2 96" xfId="47027" hidden="1" xr:uid="{32ECE07A-B363-48E8-8D90-1034E4366454}"/>
    <cellStyle name="Comma 2 96" xfId="47311" hidden="1" xr:uid="{063ACB40-669B-4AB2-A282-E7A0EB3B36A9}"/>
    <cellStyle name="Comma 2 96" xfId="47546" hidden="1" xr:uid="{C11A814D-DFD6-4831-B6FC-370BDBA7AFAC}"/>
    <cellStyle name="Comma 2 96" xfId="47672" hidden="1" xr:uid="{013D1F7B-1DF1-4C11-B612-7945310CAB98}"/>
    <cellStyle name="Comma 2 96" xfId="48228" hidden="1" xr:uid="{B5B42779-BBF6-45BE-8148-DFD7A138D23D}"/>
    <cellStyle name="Comma 2 96" xfId="48780" hidden="1" xr:uid="{909D641D-C0FB-49F8-9DC3-D1EABC1409CB}"/>
    <cellStyle name="Comma 2 96" xfId="49064" hidden="1" xr:uid="{9F2212DD-034A-4207-B061-CD4B0755B046}"/>
    <cellStyle name="Comma 2 96" xfId="49299" hidden="1" xr:uid="{93A4CAAF-3578-4C3C-96B8-28719287B31C}"/>
    <cellStyle name="Comma 2 96" xfId="49424" hidden="1" xr:uid="{7767481D-045F-49F0-88B9-78FFB559B1C2}"/>
    <cellStyle name="Comma 2 96" xfId="49978" hidden="1" xr:uid="{18035CA4-5C1E-4AEF-99AD-7515FC540643}"/>
    <cellStyle name="Comma 2 96" xfId="50530" hidden="1" xr:uid="{DAC2680F-7C3D-4B38-A7D6-57452D7B2993}"/>
    <cellStyle name="Comma 2 96" xfId="50814" hidden="1" xr:uid="{237EF073-BC4A-45B4-A166-FA8B8A0AAA85}"/>
    <cellStyle name="Comma 2 96" xfId="51049" hidden="1" xr:uid="{DAB2F749-7992-4ABB-91EF-13D876704438}"/>
    <cellStyle name="Comma 2 96" xfId="51173" hidden="1" xr:uid="{0842799E-C977-450F-A74B-B14ED2B76686}"/>
    <cellStyle name="Comma 2 96" xfId="51722" hidden="1" xr:uid="{4B4438E6-F73B-48DC-9C65-9A44829985A2}"/>
    <cellStyle name="Comma 2 96" xfId="52274" hidden="1" xr:uid="{89AAE872-7D10-49E3-BDA7-F39CACC0997C}"/>
    <cellStyle name="Comma 2 96" xfId="52558" hidden="1" xr:uid="{DBB367C8-9C66-4C67-91E4-FA3733F62517}"/>
    <cellStyle name="Comma 2 96" xfId="52793" hidden="1" xr:uid="{B643AF49-986B-418E-90BD-2D7B9DC12C08}"/>
    <cellStyle name="Comma 2 96" xfId="52916" hidden="1" xr:uid="{170B1D2E-D559-44E5-A241-6B18A881FB7B}"/>
    <cellStyle name="Comma 2 96" xfId="53458" hidden="1" xr:uid="{1EF36D62-4204-4117-868E-4F8A9C682436}"/>
    <cellStyle name="Comma 2 96" xfId="54008" hidden="1" xr:uid="{74007A28-667B-4376-A4C1-AA1F1DE11760}"/>
    <cellStyle name="Comma 2 96" xfId="54292" hidden="1" xr:uid="{EE5E2513-7335-4B03-91C5-2ADAA29F6AE0}"/>
    <cellStyle name="Comma 2 96" xfId="54527" hidden="1" xr:uid="{05D7EE8A-C5EC-4889-8E43-A0D45D1C58D6}"/>
    <cellStyle name="Comma 2 96" xfId="54648" hidden="1" xr:uid="{CD7B43C7-FE58-4F3C-9F2B-82EB891037E6}"/>
    <cellStyle name="Comma 2 96" xfId="55185" hidden="1" xr:uid="{D8A27B16-2D06-4EF3-9747-D7CC6017B829}"/>
    <cellStyle name="Comma 2 96" xfId="55732" hidden="1" xr:uid="{FA085311-E7BB-4F78-A366-BA956367A027}"/>
    <cellStyle name="Comma 2 96" xfId="56016" hidden="1" xr:uid="{1F37E700-A67D-4277-90E9-D7248F297025}"/>
    <cellStyle name="Comma 2 96" xfId="56251" hidden="1" xr:uid="{CE7036A9-457D-4DF0-821E-019C83F1D706}"/>
    <cellStyle name="Comma 2 96" xfId="56372" hidden="1" xr:uid="{8FD8F09F-472F-4B30-A69B-3EAC3E75E8E8}"/>
    <cellStyle name="Comma 2 96" xfId="56895" hidden="1" xr:uid="{7ECA2D7D-F134-4E8C-B09E-618C367C6EB4}"/>
    <cellStyle name="Comma 2 96" xfId="57439" hidden="1" xr:uid="{1BE0F4F1-EF70-4D67-8CA4-1B2EA387F2BE}"/>
    <cellStyle name="Comma 2 96" xfId="57723" hidden="1" xr:uid="{72B96B64-8127-4770-9957-2AA0429AB2F6}"/>
    <cellStyle name="Comma 2 96" xfId="57958" hidden="1" xr:uid="{4D11E0DF-057A-4113-92A6-1845BFF7B461}"/>
    <cellStyle name="Comma 2 96" xfId="58077" hidden="1" xr:uid="{92521A8C-BC1A-4055-8D5A-C8FDC43684D1}"/>
    <cellStyle name="Comma 2 96" xfId="58591" hidden="1" xr:uid="{685F1EED-504E-4E37-863A-EB02C361774A}"/>
    <cellStyle name="Comma 2 96" xfId="59133" hidden="1" xr:uid="{8A99A803-1702-43EA-B120-00A55E76B216}"/>
    <cellStyle name="Comma 2 96" xfId="59417" hidden="1" xr:uid="{94025E7E-61E4-4FE5-84E5-ED031DABC63C}"/>
    <cellStyle name="Comma 2 96" xfId="59652" hidden="1" xr:uid="{A580B343-E6EC-4A18-AFEA-64C0441F376E}"/>
    <cellStyle name="Comma 2 96" xfId="59769" hidden="1" xr:uid="{6E8DD51A-BFFB-44A6-8896-2937FB9C3E25}"/>
    <cellStyle name="Comma 2 96" xfId="60261" hidden="1" xr:uid="{36E06443-B08C-48D3-858A-E6E23FA7123D}"/>
    <cellStyle name="Comma 2 96" xfId="60794" hidden="1" xr:uid="{7E55F439-14C0-4521-A9FC-02C285B02DFB}"/>
    <cellStyle name="Comma 2 96" xfId="61078" hidden="1" xr:uid="{7213447B-5E42-445C-AF8C-C20F98C181FC}"/>
    <cellStyle name="Comma 2 96" xfId="61313" hidden="1" xr:uid="{35A50458-8504-4F44-B16C-CB3F63D61ABC}"/>
    <cellStyle name="Comma 2 96" xfId="61899" hidden="1" xr:uid="{A353CB1D-F4B5-4726-9929-D9B834EC120F}"/>
    <cellStyle name="Comma 2 96" xfId="62429" hidden="1" xr:uid="{9B34E3AA-C385-4F22-BE52-DCB3CD8AE439}"/>
    <cellStyle name="Comma 2 96" xfId="62713" hidden="1" xr:uid="{39B2137C-ACE1-4E15-AF47-6B89339E464D}"/>
    <cellStyle name="Comma 2 96" xfId="62948" hidden="1" xr:uid="{FCF3D31B-0D51-4898-BB6E-0593E01FF1CD}"/>
    <cellStyle name="Comma 2 96" xfId="63461" hidden="1" xr:uid="{78962366-F57C-4235-ADB0-531134068C27}"/>
    <cellStyle name="Comma 2 96" xfId="63940" hidden="1" xr:uid="{60022CD9-FBC3-4863-A51B-3FE5F8BECE68}"/>
    <cellStyle name="Comma 2 97" xfId="765" hidden="1" xr:uid="{00000000-0005-0000-0000-000000030000}"/>
    <cellStyle name="Comma 2 97" xfId="1420" hidden="1" xr:uid="{00000000-0005-0000-0000-00008F050000}"/>
    <cellStyle name="Comma 2 97" xfId="1967" hidden="1" xr:uid="{00000000-0005-0000-0000-0000B2070000}"/>
    <cellStyle name="Comma 2 97" xfId="2250" hidden="1" xr:uid="{00000000-0005-0000-0000-0000CD080000}"/>
    <cellStyle name="Comma 2 97" xfId="2484" hidden="1" xr:uid="{00000000-0005-0000-0000-0000B7090000}"/>
    <cellStyle name="Comma 2 97" xfId="4026" hidden="1" xr:uid="{00000000-0005-0000-0000-0000BD0F0000}"/>
    <cellStyle name="Comma 2 97" xfId="4556" hidden="1" xr:uid="{00000000-0005-0000-0000-0000CF110000}"/>
    <cellStyle name="Comma 2 97" xfId="4741" hidden="1" xr:uid="{00000000-0005-0000-0000-000088120000}"/>
    <cellStyle name="Comma 2 97" xfId="5217" hidden="1" xr:uid="{00000000-0005-0000-0000-000064140000}"/>
    <cellStyle name="Comma 2 97" xfId="5769" hidden="1" xr:uid="{00000000-0005-0000-0000-00008C160000}"/>
    <cellStyle name="Comma 2 97" xfId="6052" hidden="1" xr:uid="{00000000-0005-0000-0000-0000A7170000}"/>
    <cellStyle name="Comma 2 97" xfId="6286" hidden="1" xr:uid="{00000000-0005-0000-0000-000091180000}"/>
    <cellStyle name="Comma 2 97" xfId="6533" hidden="1" xr:uid="{00000000-0005-0000-0000-000088190000}"/>
    <cellStyle name="Comma 2 97" xfId="6775" hidden="1" xr:uid="{00000000-0005-0000-0000-00007A1A0000}"/>
    <cellStyle name="Comma 2 97" xfId="6854" hidden="1" xr:uid="{00000000-0005-0000-0000-0000C91A0000}"/>
    <cellStyle name="Comma 2 97" xfId="6960" hidden="1" xr:uid="{00000000-0005-0000-0000-0000331B0000}"/>
    <cellStyle name="Comma 2 97" xfId="7436" hidden="1" xr:uid="{00000000-0005-0000-0000-00000F1D0000}"/>
    <cellStyle name="Comma 2 97" xfId="7988" hidden="1" xr:uid="{00000000-0005-0000-0000-0000371F0000}"/>
    <cellStyle name="Comma 2 97" xfId="8271" hidden="1" xr:uid="{00000000-0005-0000-0000-000052200000}"/>
    <cellStyle name="Comma 2 97" xfId="8505" hidden="1" xr:uid="{00000000-0005-0000-0000-00003C210000}"/>
    <cellStyle name="Comma 2 97" xfId="8716" hidden="1" xr:uid="{00000000-0005-0000-0000-00000F220000}"/>
    <cellStyle name="Comma 2 97" xfId="9192" hidden="1" xr:uid="{00000000-0005-0000-0000-0000EB230000}"/>
    <cellStyle name="Comma 2 97" xfId="9744" hidden="1" xr:uid="{00000000-0005-0000-0000-000013260000}"/>
    <cellStyle name="Comma 2 97" xfId="10027" hidden="1" xr:uid="{00000000-0005-0000-0000-00002E270000}"/>
    <cellStyle name="Comma 2 97" xfId="10261" hidden="1" xr:uid="{00000000-0005-0000-0000-000018280000}"/>
    <cellStyle name="Comma 2 97" xfId="10472" hidden="1" xr:uid="{00000000-0005-0000-0000-0000EB280000}"/>
    <cellStyle name="Comma 2 97" xfId="10948" hidden="1" xr:uid="{00000000-0005-0000-0000-0000C72A0000}"/>
    <cellStyle name="Comma 2 97" xfId="11500" hidden="1" xr:uid="{00000000-0005-0000-0000-0000EF2C0000}"/>
    <cellStyle name="Comma 2 97" xfId="11783" hidden="1" xr:uid="{00000000-0005-0000-0000-00000A2E0000}"/>
    <cellStyle name="Comma 2 97" xfId="12017" hidden="1" xr:uid="{00000000-0005-0000-0000-0000F42E0000}"/>
    <cellStyle name="Comma 2 97" xfId="12228" hidden="1" xr:uid="{00000000-0005-0000-0000-0000C72F0000}"/>
    <cellStyle name="Comma 2 97" xfId="12704" hidden="1" xr:uid="{00000000-0005-0000-0000-0000A3310000}"/>
    <cellStyle name="Comma 2 97" xfId="13256" hidden="1" xr:uid="{00000000-0005-0000-0000-0000CB330000}"/>
    <cellStyle name="Comma 2 97" xfId="13539" hidden="1" xr:uid="{00000000-0005-0000-0000-0000E6340000}"/>
    <cellStyle name="Comma 2 97" xfId="13773" hidden="1" xr:uid="{00000000-0005-0000-0000-0000D0350000}"/>
    <cellStyle name="Comma 2 97" xfId="13984" hidden="1" xr:uid="{00000000-0005-0000-0000-0000A3360000}"/>
    <cellStyle name="Comma 2 97" xfId="14460" hidden="1" xr:uid="{00000000-0005-0000-0000-00007F380000}"/>
    <cellStyle name="Comma 2 97" xfId="15012" hidden="1" xr:uid="{00000000-0005-0000-0000-0000A73A0000}"/>
    <cellStyle name="Comma 2 97" xfId="15295" hidden="1" xr:uid="{00000000-0005-0000-0000-0000C23B0000}"/>
    <cellStyle name="Comma 2 97" xfId="15529" hidden="1" xr:uid="{00000000-0005-0000-0000-0000AC3C0000}"/>
    <cellStyle name="Comma 2 97" xfId="15740" hidden="1" xr:uid="{00000000-0005-0000-0000-00007F3D0000}"/>
    <cellStyle name="Comma 2 97" xfId="16213" hidden="1" xr:uid="{00000000-0005-0000-0000-0000583F0000}"/>
    <cellStyle name="Comma 2 97" xfId="16765" hidden="1" xr:uid="{00000000-0005-0000-0000-000080410000}"/>
    <cellStyle name="Comma 2 97" xfId="17048" hidden="1" xr:uid="{00000000-0005-0000-0000-00009B420000}"/>
    <cellStyle name="Comma 2 97" xfId="17282" hidden="1" xr:uid="{00000000-0005-0000-0000-000085430000}"/>
    <cellStyle name="Comma 2 97" xfId="17492" hidden="1" xr:uid="{00000000-0005-0000-0000-000057440000}"/>
    <cellStyle name="Comma 2 97" xfId="17963" hidden="1" xr:uid="{00000000-0005-0000-0000-00002E460000}"/>
    <cellStyle name="Comma 2 97" xfId="18515" hidden="1" xr:uid="{00000000-0005-0000-0000-000056480000}"/>
    <cellStyle name="Comma 2 97" xfId="18798" hidden="1" xr:uid="{00000000-0005-0000-0000-000071490000}"/>
    <cellStyle name="Comma 2 97" xfId="19032" hidden="1" xr:uid="{00000000-0005-0000-0000-00005B4A0000}"/>
    <cellStyle name="Comma 2 97" xfId="19240" hidden="1" xr:uid="{00000000-0005-0000-0000-00002B4B0000}"/>
    <cellStyle name="Comma 2 97" xfId="19707" hidden="1" xr:uid="{00000000-0005-0000-0000-0000FE4C0000}"/>
    <cellStyle name="Comma 2 97" xfId="20259" hidden="1" xr:uid="{00000000-0005-0000-0000-0000264F0000}"/>
    <cellStyle name="Comma 2 97" xfId="20542" hidden="1" xr:uid="{00000000-0005-0000-0000-000041500000}"/>
    <cellStyle name="Comma 2 97" xfId="20776" hidden="1" xr:uid="{00000000-0005-0000-0000-00002B510000}"/>
    <cellStyle name="Comma 2 97" xfId="20982" hidden="1" xr:uid="{00000000-0005-0000-0000-0000F9510000}"/>
    <cellStyle name="Comma 2 97" xfId="21443" hidden="1" xr:uid="{00000000-0005-0000-0000-0000C6530000}"/>
    <cellStyle name="Comma 2 97" xfId="21993" hidden="1" xr:uid="{00000000-0005-0000-0000-0000EC550000}"/>
    <cellStyle name="Comma 2 97" xfId="22276" hidden="1" xr:uid="{00000000-0005-0000-0000-000007570000}"/>
    <cellStyle name="Comma 2 97" xfId="22510" hidden="1" xr:uid="{00000000-0005-0000-0000-0000F1570000}"/>
    <cellStyle name="Comma 2 97" xfId="22712" hidden="1" xr:uid="{00000000-0005-0000-0000-0000BB580000}"/>
    <cellStyle name="Comma 2 97" xfId="23170" hidden="1" xr:uid="{00000000-0005-0000-0000-0000855A0000}"/>
    <cellStyle name="Comma 2 97" xfId="23717" hidden="1" xr:uid="{00000000-0005-0000-0000-0000A85C0000}"/>
    <cellStyle name="Comma 2 97" xfId="24000" hidden="1" xr:uid="{00000000-0005-0000-0000-0000C35D0000}"/>
    <cellStyle name="Comma 2 97" xfId="24234" hidden="1" xr:uid="{00000000-0005-0000-0000-0000AD5E0000}"/>
    <cellStyle name="Comma 2 97" xfId="24880" hidden="1" xr:uid="{00000000-0005-0000-0000-000033610000}"/>
    <cellStyle name="Comma 2 97" xfId="25424" hidden="1" xr:uid="{00000000-0005-0000-0000-000053630000}"/>
    <cellStyle name="Comma 2 97" xfId="25707" hidden="1" xr:uid="{00000000-0005-0000-0000-00006E640000}"/>
    <cellStyle name="Comma 2 97" xfId="25941" hidden="1" xr:uid="{00000000-0005-0000-0000-000058650000}"/>
    <cellStyle name="Comma 2 97" xfId="26576" hidden="1" xr:uid="{00000000-0005-0000-0000-0000D3670000}"/>
    <cellStyle name="Comma 2 97" xfId="27118" hidden="1" xr:uid="{00000000-0005-0000-0000-0000F1690000}"/>
    <cellStyle name="Comma 2 97" xfId="27401" hidden="1" xr:uid="{00000000-0005-0000-0000-00000C6B0000}"/>
    <cellStyle name="Comma 2 97" xfId="27635" hidden="1" xr:uid="{00000000-0005-0000-0000-0000F66B0000}"/>
    <cellStyle name="Comma 2 97" xfId="28246" hidden="1" xr:uid="{00000000-0005-0000-0000-0000596E0000}"/>
    <cellStyle name="Comma 2 97" xfId="28779" hidden="1" xr:uid="{00000000-0005-0000-0000-00006E700000}"/>
    <cellStyle name="Comma 2 97" xfId="29062" hidden="1" xr:uid="{00000000-0005-0000-0000-000089710000}"/>
    <cellStyle name="Comma 2 97" xfId="29296" hidden="1" xr:uid="{00000000-0005-0000-0000-000073720000}"/>
    <cellStyle name="Comma 2 97" xfId="29884" hidden="1" xr:uid="{00000000-0005-0000-0000-0000BF740000}"/>
    <cellStyle name="Comma 2 97" xfId="30414" hidden="1" xr:uid="{00000000-0005-0000-0000-0000D1760000}"/>
    <cellStyle name="Comma 2 97" xfId="30697" hidden="1" xr:uid="{00000000-0005-0000-0000-0000EC770000}"/>
    <cellStyle name="Comma 2 97" xfId="30931" hidden="1" xr:uid="{00000000-0005-0000-0000-0000D6780000}"/>
    <cellStyle name="Comma 2 97" xfId="31445" hidden="1" xr:uid="{00000000-0005-0000-0000-0000D87A0000}"/>
    <cellStyle name="Comma 2 97" xfId="31925" hidden="1" xr:uid="{00000000-0005-0000-0000-0000B87C0000}"/>
    <cellStyle name="Comma 2 97" xfId="32818" hidden="1" xr:uid="{0BDF26E0-901A-4350-B91C-399733E16EC7}"/>
    <cellStyle name="Comma 2 97" xfId="33453" hidden="1" xr:uid="{F6C3A5BD-E920-468D-8BF0-28197DE9B649}"/>
    <cellStyle name="Comma 2 97" xfId="33997" hidden="1" xr:uid="{6EE4FBCB-4693-43B7-92EE-DC1E47C0AE06}"/>
    <cellStyle name="Comma 2 97" xfId="34280" hidden="1" xr:uid="{B3A4E308-B313-4A06-9DC7-6A51DDAA6E13}"/>
    <cellStyle name="Comma 2 97" xfId="34514" hidden="1" xr:uid="{C514AFA1-AE70-4F7D-A45A-F486CEC5F818}"/>
    <cellStyle name="Comma 2 97" xfId="36045" hidden="1" xr:uid="{8380FD4B-D8DF-48E1-8E80-0810C334475D}"/>
    <cellStyle name="Comma 2 97" xfId="36575" hidden="1" xr:uid="{ABA7E180-483F-4CDF-9563-8C71DAD1FD74}"/>
    <cellStyle name="Comma 2 97" xfId="36760" hidden="1" xr:uid="{9F495455-9242-4A59-BB1F-1E8C26C652E0}"/>
    <cellStyle name="Comma 2 97" xfId="37236" hidden="1" xr:uid="{17615198-ED7D-472E-8E4C-8C6ACD1528FA}"/>
    <cellStyle name="Comma 2 97" xfId="37788" hidden="1" xr:uid="{94BD42BD-CE5C-46D5-883A-0636FDC00AE6}"/>
    <cellStyle name="Comma 2 97" xfId="38071" hidden="1" xr:uid="{B324CE22-C180-475F-88E1-8F53BE029FF3}"/>
    <cellStyle name="Comma 2 97" xfId="38305" hidden="1" xr:uid="{A7DC8AB8-0D9B-45CC-800C-6FA912956141}"/>
    <cellStyle name="Comma 2 97" xfId="38552" hidden="1" xr:uid="{89E75793-68B4-409B-9F49-F46D66503BE7}"/>
    <cellStyle name="Comma 2 97" xfId="38794" hidden="1" xr:uid="{29737629-AFB3-413F-9E07-B77EAA2BE44D}"/>
    <cellStyle name="Comma 2 97" xfId="38873" hidden="1" xr:uid="{3D954951-A0C6-409A-ADAC-C95C1ABD27AE}"/>
    <cellStyle name="Comma 2 97" xfId="38979" hidden="1" xr:uid="{39F773D3-22E5-46C9-9464-25EFECE8D955}"/>
    <cellStyle name="Comma 2 97" xfId="39455" hidden="1" xr:uid="{074CC2DB-8844-4068-8631-9322A9D634BD}"/>
    <cellStyle name="Comma 2 97" xfId="40007" hidden="1" xr:uid="{C809FCAB-7C3F-412F-B412-5EB16C917C30}"/>
    <cellStyle name="Comma 2 97" xfId="40290" hidden="1" xr:uid="{38583822-1A36-48E6-8A6B-FECAEF7EFF1B}"/>
    <cellStyle name="Comma 2 97" xfId="40524" hidden="1" xr:uid="{8B58CB86-A615-411F-ACB7-3858E25B7329}"/>
    <cellStyle name="Comma 2 97" xfId="40735" hidden="1" xr:uid="{BCFB74F3-1141-42F9-9676-9E296E3AE845}"/>
    <cellStyle name="Comma 2 97" xfId="41211" hidden="1" xr:uid="{AAF3E241-7E84-4957-BA49-6271E6BEE756}"/>
    <cellStyle name="Comma 2 97" xfId="41763" hidden="1" xr:uid="{011E59AD-23D2-4D97-A0C7-E172368726C4}"/>
    <cellStyle name="Comma 2 97" xfId="42046" hidden="1" xr:uid="{2032D5AE-3EEA-497D-AC24-027FBCF8ACA4}"/>
    <cellStyle name="Comma 2 97" xfId="42280" hidden="1" xr:uid="{BA1033BE-1B69-429E-8E8D-1809EF900983}"/>
    <cellStyle name="Comma 2 97" xfId="42491" hidden="1" xr:uid="{F916BD73-FE35-4B29-A08A-960321CCC48D}"/>
    <cellStyle name="Comma 2 97" xfId="42967" hidden="1" xr:uid="{6D544D4A-17DA-4687-B2AB-10D1DDC763C0}"/>
    <cellStyle name="Comma 2 97" xfId="43519" hidden="1" xr:uid="{8850DC3B-03C2-44CE-A663-A52E2167733C}"/>
    <cellStyle name="Comma 2 97" xfId="43802" hidden="1" xr:uid="{3E67984B-58CE-4A97-A1FE-EA5B4E128BCF}"/>
    <cellStyle name="Comma 2 97" xfId="44036" hidden="1" xr:uid="{6AB6CC40-511C-46A9-AD41-1D7AA8E7D92B}"/>
    <cellStyle name="Comma 2 97" xfId="44247" hidden="1" xr:uid="{B4DD21B8-1415-465A-947B-DB9B5C5A3779}"/>
    <cellStyle name="Comma 2 97" xfId="44723" hidden="1" xr:uid="{C0AA64EB-AA15-46F2-8AC5-D30F4CED761C}"/>
    <cellStyle name="Comma 2 97" xfId="45275" hidden="1" xr:uid="{4FE1601B-043E-47E0-81FD-54FA61F98D0D}"/>
    <cellStyle name="Comma 2 97" xfId="45558" hidden="1" xr:uid="{3B588AB3-F155-4EE1-A502-03E19CA589A2}"/>
    <cellStyle name="Comma 2 97" xfId="45792" hidden="1" xr:uid="{A52A45CC-CD8C-4DF2-A1D5-61835D5F5F3E}"/>
    <cellStyle name="Comma 2 97" xfId="46003" hidden="1" xr:uid="{5D940D08-D90E-495D-BB71-D60A937EEEDC}"/>
    <cellStyle name="Comma 2 97" xfId="46479" hidden="1" xr:uid="{4A906693-A92C-43EB-9D5C-7B536CF70890}"/>
    <cellStyle name="Comma 2 97" xfId="47031" hidden="1" xr:uid="{21BE0C30-ED95-4D54-A393-251A684CB50B}"/>
    <cellStyle name="Comma 2 97" xfId="47314" hidden="1" xr:uid="{FE253CD5-C01F-42C5-B1DF-667D44C24CF4}"/>
    <cellStyle name="Comma 2 97" xfId="47548" hidden="1" xr:uid="{7ACE600F-C42B-417A-AA8B-C959416C30D3}"/>
    <cellStyle name="Comma 2 97" xfId="47759" hidden="1" xr:uid="{24ABB1CA-6603-4D86-AEA0-2C68DD0DE8EB}"/>
    <cellStyle name="Comma 2 97" xfId="48232" hidden="1" xr:uid="{9A565BA7-285B-4215-B3C9-744CAEABFB88}"/>
    <cellStyle name="Comma 2 97" xfId="48784" hidden="1" xr:uid="{89E6C94E-3573-4CCC-A4D7-93CA6CF3682A}"/>
    <cellStyle name="Comma 2 97" xfId="49067" hidden="1" xr:uid="{A23F114B-872A-4762-B37A-9308219099BA}"/>
    <cellStyle name="Comma 2 97" xfId="49301" hidden="1" xr:uid="{CD952F3C-03CC-4175-A736-FF71D99F0993}"/>
    <cellStyle name="Comma 2 97" xfId="49511" hidden="1" xr:uid="{3EB593CF-8AF9-4A20-B0DC-9AC3BD20B241}"/>
    <cellStyle name="Comma 2 97" xfId="49982" hidden="1" xr:uid="{6464B367-6C03-4F2C-8975-646E8090B98A}"/>
    <cellStyle name="Comma 2 97" xfId="50534" hidden="1" xr:uid="{66EEF784-B0B7-496F-B568-E4FB23EFE16F}"/>
    <cellStyle name="Comma 2 97" xfId="50817" hidden="1" xr:uid="{8C9B2601-0797-40FA-AA21-43E868B6147E}"/>
    <cellStyle name="Comma 2 97" xfId="51051" hidden="1" xr:uid="{F002EFB0-EB7E-4228-98D7-12E283B86553}"/>
    <cellStyle name="Comma 2 97" xfId="51259" hidden="1" xr:uid="{EBA91467-063F-4E2E-86F8-D9039415203E}"/>
    <cellStyle name="Comma 2 97" xfId="51726" hidden="1" xr:uid="{43A3E62A-71FC-4939-9372-2669274561F3}"/>
    <cellStyle name="Comma 2 97" xfId="52278" hidden="1" xr:uid="{3ADE542B-EF37-4EDC-88EF-DA98443F612B}"/>
    <cellStyle name="Comma 2 97" xfId="52561" hidden="1" xr:uid="{887D05D5-E0A5-4367-9038-3312AE0E2B20}"/>
    <cellStyle name="Comma 2 97" xfId="52795" hidden="1" xr:uid="{7DA1F799-15F5-45C3-A6D5-9D32934CE120}"/>
    <cellStyle name="Comma 2 97" xfId="53001" hidden="1" xr:uid="{115F0261-3251-4826-ACAB-290AB2A025A5}"/>
    <cellStyle name="Comma 2 97" xfId="53462" hidden="1" xr:uid="{089FE697-6AD6-4D99-997B-EA830688B1F5}"/>
    <cellStyle name="Comma 2 97" xfId="54012" hidden="1" xr:uid="{B13C8C87-C70D-4D68-8829-8D1FB769BF42}"/>
    <cellStyle name="Comma 2 97" xfId="54295" hidden="1" xr:uid="{78628DF0-8D56-427B-8CF5-0789CFA0F603}"/>
    <cellStyle name="Comma 2 97" xfId="54529" hidden="1" xr:uid="{2693731B-477E-4AFD-9887-A8928D8341A2}"/>
    <cellStyle name="Comma 2 97" xfId="54731" hidden="1" xr:uid="{1AD5D888-EA3B-431F-96EB-91F32C52D610}"/>
    <cellStyle name="Comma 2 97" xfId="55189" hidden="1" xr:uid="{02383D06-676E-4BB2-976B-9DF0B612C7A4}"/>
    <cellStyle name="Comma 2 97" xfId="55736" hidden="1" xr:uid="{C2FA54F2-B997-408F-A04C-FEBFADCAE7AE}"/>
    <cellStyle name="Comma 2 97" xfId="56019" hidden="1" xr:uid="{086B4079-03E6-4BC4-88E0-9BD79BABCBBF}"/>
    <cellStyle name="Comma 2 97" xfId="56253" hidden="1" xr:uid="{49E90FA3-CE8D-4F3D-A0F5-A148069651A0}"/>
    <cellStyle name="Comma 2 97" xfId="56899" hidden="1" xr:uid="{B07C621A-E5A7-4B87-B567-98CB2D42B66C}"/>
    <cellStyle name="Comma 2 97" xfId="57443" hidden="1" xr:uid="{949F3EF6-13E3-4CBE-9BCD-6F0DA8D67CD8}"/>
    <cellStyle name="Comma 2 97" xfId="57726" hidden="1" xr:uid="{AADE2E91-3FEE-4855-BEC7-F37D9B3654D3}"/>
    <cellStyle name="Comma 2 97" xfId="57960" hidden="1" xr:uid="{1CB90333-4B38-4527-90E7-EB3C85F40C3C}"/>
    <cellStyle name="Comma 2 97" xfId="58595" hidden="1" xr:uid="{7FE90915-2887-402F-8C22-AABECED7BCE7}"/>
    <cellStyle name="Comma 2 97" xfId="59137" hidden="1" xr:uid="{9E08D58E-10D0-4B49-AD16-AB504D6479E7}"/>
    <cellStyle name="Comma 2 97" xfId="59420" hidden="1" xr:uid="{A1763FE0-06D3-43E1-B1E2-1EFEEACAE2AB}"/>
    <cellStyle name="Comma 2 97" xfId="59654" hidden="1" xr:uid="{29C7B72C-C2CB-4ACD-8674-B6FD904036CF}"/>
    <cellStyle name="Comma 2 97" xfId="60265" hidden="1" xr:uid="{6198ECCB-E6F0-436E-AE68-BE3E8EBF3FE0}"/>
    <cellStyle name="Comma 2 97" xfId="60798" hidden="1" xr:uid="{0E3BBE33-F8BB-4A41-8AFE-6CBCA5D8A5C1}"/>
    <cellStyle name="Comma 2 97" xfId="61081" hidden="1" xr:uid="{13A6AA07-F770-40E2-8B80-4F640A0D4206}"/>
    <cellStyle name="Comma 2 97" xfId="61315" hidden="1" xr:uid="{588CC8C7-EE91-41A2-8419-679BFBB7733E}"/>
    <cellStyle name="Comma 2 97" xfId="61903" hidden="1" xr:uid="{88299D52-3056-4A75-8414-97828E74CDDE}"/>
    <cellStyle name="Comma 2 97" xfId="62433" hidden="1" xr:uid="{D4CE047F-8214-4A04-9327-0631906E4601}"/>
    <cellStyle name="Comma 2 97" xfId="62716" hidden="1" xr:uid="{4533214C-0FD7-43A4-928D-D948999CE865}"/>
    <cellStyle name="Comma 2 97" xfId="62950" hidden="1" xr:uid="{1FAF9F9C-A3A8-4321-880C-5AB13629844F}"/>
    <cellStyle name="Comma 2 97" xfId="63464" hidden="1" xr:uid="{2AF8F444-E658-46EB-9E66-CAA5A424D096}"/>
    <cellStyle name="Comma 2 97" xfId="63944" hidden="1" xr:uid="{A5CB61E7-43DC-4E41-A403-0EF414A17FA7}"/>
    <cellStyle name="Comma 2 98" xfId="769" hidden="1" xr:uid="{00000000-0005-0000-0000-000004030000}"/>
    <cellStyle name="Comma 2 98" xfId="1424" hidden="1" xr:uid="{00000000-0005-0000-0000-000093050000}"/>
    <cellStyle name="Comma 2 98" xfId="1971" hidden="1" xr:uid="{00000000-0005-0000-0000-0000B6070000}"/>
    <cellStyle name="Comma 2 98" xfId="2254" hidden="1" xr:uid="{00000000-0005-0000-0000-0000D1080000}"/>
    <cellStyle name="Comma 2 98" xfId="2487" hidden="1" xr:uid="{00000000-0005-0000-0000-0000BA090000}"/>
    <cellStyle name="Comma 2 98" xfId="4117" hidden="1" xr:uid="{00000000-0005-0000-0000-000018100000}"/>
    <cellStyle name="Comma 2 98" xfId="4125" hidden="1" xr:uid="{00000000-0005-0000-0000-000020100000}"/>
    <cellStyle name="Comma 2 98" xfId="4142" hidden="1" xr:uid="{00000000-0005-0000-0000-000031100000}"/>
    <cellStyle name="Comma 2 98" xfId="4146" hidden="1" xr:uid="{00000000-0005-0000-0000-000035100000}"/>
    <cellStyle name="Comma 2 98" xfId="4151" hidden="1" xr:uid="{00000000-0005-0000-0000-00003A100000}"/>
    <cellStyle name="Comma 2 98" xfId="4560" hidden="1" xr:uid="{00000000-0005-0000-0000-0000D3110000}"/>
    <cellStyle name="Comma 2 98" xfId="4752" hidden="1" xr:uid="{00000000-0005-0000-0000-000093120000}"/>
    <cellStyle name="Comma 2 98" xfId="5221" hidden="1" xr:uid="{00000000-0005-0000-0000-000068140000}"/>
    <cellStyle name="Comma 2 98" xfId="5773" hidden="1" xr:uid="{00000000-0005-0000-0000-000090160000}"/>
    <cellStyle name="Comma 2 98" xfId="6056" hidden="1" xr:uid="{00000000-0005-0000-0000-0000AB170000}"/>
    <cellStyle name="Comma 2 98" xfId="6289" hidden="1" xr:uid="{00000000-0005-0000-0000-000094180000}"/>
    <cellStyle name="Comma 2 98" xfId="6398" hidden="1" xr:uid="{00000000-0005-0000-0000-000001190000}"/>
    <cellStyle name="Comma 2 98" xfId="6527" hidden="1" xr:uid="{00000000-0005-0000-0000-000082190000}"/>
    <cellStyle name="Comma 2 98" xfId="6779" hidden="1" xr:uid="{00000000-0005-0000-0000-00007E1A0000}"/>
    <cellStyle name="Comma 2 98" xfId="6856" hidden="1" xr:uid="{00000000-0005-0000-0000-0000CB1A0000}"/>
    <cellStyle name="Comma 2 98" xfId="6971" hidden="1" xr:uid="{00000000-0005-0000-0000-00003E1B0000}"/>
    <cellStyle name="Comma 2 98" xfId="7440" hidden="1" xr:uid="{00000000-0005-0000-0000-0000131D0000}"/>
    <cellStyle name="Comma 2 98" xfId="7992" hidden="1" xr:uid="{00000000-0005-0000-0000-00003B1F0000}"/>
    <cellStyle name="Comma 2 98" xfId="8275" hidden="1" xr:uid="{00000000-0005-0000-0000-000056200000}"/>
    <cellStyle name="Comma 2 98" xfId="8508" hidden="1" xr:uid="{00000000-0005-0000-0000-00003F210000}"/>
    <cellStyle name="Comma 2 98" xfId="8727" hidden="1" xr:uid="{00000000-0005-0000-0000-00001A220000}"/>
    <cellStyle name="Comma 2 98" xfId="9196" hidden="1" xr:uid="{00000000-0005-0000-0000-0000EF230000}"/>
    <cellStyle name="Comma 2 98" xfId="9748" hidden="1" xr:uid="{00000000-0005-0000-0000-000017260000}"/>
    <cellStyle name="Comma 2 98" xfId="10031" hidden="1" xr:uid="{00000000-0005-0000-0000-000032270000}"/>
    <cellStyle name="Comma 2 98" xfId="10264" hidden="1" xr:uid="{00000000-0005-0000-0000-00001B280000}"/>
    <cellStyle name="Comma 2 98" xfId="10483" hidden="1" xr:uid="{00000000-0005-0000-0000-0000F6280000}"/>
    <cellStyle name="Comma 2 98" xfId="10952" hidden="1" xr:uid="{00000000-0005-0000-0000-0000CB2A0000}"/>
    <cellStyle name="Comma 2 98" xfId="11504" hidden="1" xr:uid="{00000000-0005-0000-0000-0000F32C0000}"/>
    <cellStyle name="Comma 2 98" xfId="11787" hidden="1" xr:uid="{00000000-0005-0000-0000-00000E2E0000}"/>
    <cellStyle name="Comma 2 98" xfId="12020" hidden="1" xr:uid="{00000000-0005-0000-0000-0000F72E0000}"/>
    <cellStyle name="Comma 2 98" xfId="12239" hidden="1" xr:uid="{00000000-0005-0000-0000-0000D22F0000}"/>
    <cellStyle name="Comma 2 98" xfId="12708" hidden="1" xr:uid="{00000000-0005-0000-0000-0000A7310000}"/>
    <cellStyle name="Comma 2 98" xfId="13260" hidden="1" xr:uid="{00000000-0005-0000-0000-0000CF330000}"/>
    <cellStyle name="Comma 2 98" xfId="13543" hidden="1" xr:uid="{00000000-0005-0000-0000-0000EA340000}"/>
    <cellStyle name="Comma 2 98" xfId="13776" hidden="1" xr:uid="{00000000-0005-0000-0000-0000D3350000}"/>
    <cellStyle name="Comma 2 98" xfId="13995" hidden="1" xr:uid="{00000000-0005-0000-0000-0000AE360000}"/>
    <cellStyle name="Comma 2 98" xfId="14464" hidden="1" xr:uid="{00000000-0005-0000-0000-000083380000}"/>
    <cellStyle name="Comma 2 98" xfId="15016" hidden="1" xr:uid="{00000000-0005-0000-0000-0000AB3A0000}"/>
    <cellStyle name="Comma 2 98" xfId="15299" hidden="1" xr:uid="{00000000-0005-0000-0000-0000C63B0000}"/>
    <cellStyle name="Comma 2 98" xfId="15532" hidden="1" xr:uid="{00000000-0005-0000-0000-0000AF3C0000}"/>
    <cellStyle name="Comma 2 98" xfId="16217" hidden="1" xr:uid="{00000000-0005-0000-0000-00005C3F0000}"/>
    <cellStyle name="Comma 2 98" xfId="16769" hidden="1" xr:uid="{00000000-0005-0000-0000-000084410000}"/>
    <cellStyle name="Comma 2 98" xfId="17052" hidden="1" xr:uid="{00000000-0005-0000-0000-00009F420000}"/>
    <cellStyle name="Comma 2 98" xfId="17285" hidden="1" xr:uid="{00000000-0005-0000-0000-000088430000}"/>
    <cellStyle name="Comma 2 98" xfId="17967" hidden="1" xr:uid="{00000000-0005-0000-0000-000032460000}"/>
    <cellStyle name="Comma 2 98" xfId="18519" hidden="1" xr:uid="{00000000-0005-0000-0000-00005A480000}"/>
    <cellStyle name="Comma 2 98" xfId="18802" hidden="1" xr:uid="{00000000-0005-0000-0000-000075490000}"/>
    <cellStyle name="Comma 2 98" xfId="19035" hidden="1" xr:uid="{00000000-0005-0000-0000-00005E4A0000}"/>
    <cellStyle name="Comma 2 98" xfId="19711" hidden="1" xr:uid="{00000000-0005-0000-0000-0000024D0000}"/>
    <cellStyle name="Comma 2 98" xfId="20263" hidden="1" xr:uid="{00000000-0005-0000-0000-00002A4F0000}"/>
    <cellStyle name="Comma 2 98" xfId="20546" hidden="1" xr:uid="{00000000-0005-0000-0000-000045500000}"/>
    <cellStyle name="Comma 2 98" xfId="20779" hidden="1" xr:uid="{00000000-0005-0000-0000-00002E510000}"/>
    <cellStyle name="Comma 2 98" xfId="21447" hidden="1" xr:uid="{00000000-0005-0000-0000-0000CA530000}"/>
    <cellStyle name="Comma 2 98" xfId="21997" hidden="1" xr:uid="{00000000-0005-0000-0000-0000F0550000}"/>
    <cellStyle name="Comma 2 98" xfId="22280" hidden="1" xr:uid="{00000000-0005-0000-0000-00000B570000}"/>
    <cellStyle name="Comma 2 98" xfId="22513" hidden="1" xr:uid="{00000000-0005-0000-0000-0000F4570000}"/>
    <cellStyle name="Comma 2 98" xfId="23174" hidden="1" xr:uid="{00000000-0005-0000-0000-0000895A0000}"/>
    <cellStyle name="Comma 2 98" xfId="23721" hidden="1" xr:uid="{00000000-0005-0000-0000-0000AC5C0000}"/>
    <cellStyle name="Comma 2 98" xfId="24004" hidden="1" xr:uid="{00000000-0005-0000-0000-0000C75D0000}"/>
    <cellStyle name="Comma 2 98" xfId="24237" hidden="1" xr:uid="{00000000-0005-0000-0000-0000B05E0000}"/>
    <cellStyle name="Comma 2 98" xfId="24884" hidden="1" xr:uid="{00000000-0005-0000-0000-000037610000}"/>
    <cellStyle name="Comma 2 98" xfId="25428" hidden="1" xr:uid="{00000000-0005-0000-0000-000057630000}"/>
    <cellStyle name="Comma 2 98" xfId="25711" hidden="1" xr:uid="{00000000-0005-0000-0000-000072640000}"/>
    <cellStyle name="Comma 2 98" xfId="25944" hidden="1" xr:uid="{00000000-0005-0000-0000-00005B650000}"/>
    <cellStyle name="Comma 2 98" xfId="26580" hidden="1" xr:uid="{00000000-0005-0000-0000-0000D7670000}"/>
    <cellStyle name="Comma 2 98" xfId="27122" hidden="1" xr:uid="{00000000-0005-0000-0000-0000F5690000}"/>
    <cellStyle name="Comma 2 98" xfId="27405" hidden="1" xr:uid="{00000000-0005-0000-0000-0000106B0000}"/>
    <cellStyle name="Comma 2 98" xfId="27638" hidden="1" xr:uid="{00000000-0005-0000-0000-0000F96B0000}"/>
    <cellStyle name="Comma 2 98" xfId="28249" hidden="1" xr:uid="{00000000-0005-0000-0000-00005C6E0000}"/>
    <cellStyle name="Comma 2 98" xfId="28783" hidden="1" xr:uid="{00000000-0005-0000-0000-000072700000}"/>
    <cellStyle name="Comma 2 98" xfId="29066" hidden="1" xr:uid="{00000000-0005-0000-0000-00008D710000}"/>
    <cellStyle name="Comma 2 98" xfId="29299" hidden="1" xr:uid="{00000000-0005-0000-0000-000076720000}"/>
    <cellStyle name="Comma 2 98" xfId="29887" hidden="1" xr:uid="{00000000-0005-0000-0000-0000C2740000}"/>
    <cellStyle name="Comma 2 98" xfId="30418" hidden="1" xr:uid="{00000000-0005-0000-0000-0000D5760000}"/>
    <cellStyle name="Comma 2 98" xfId="30701" hidden="1" xr:uid="{00000000-0005-0000-0000-0000F0770000}"/>
    <cellStyle name="Comma 2 98" xfId="30934" hidden="1" xr:uid="{00000000-0005-0000-0000-0000D9780000}"/>
    <cellStyle name="Comma 2 98" xfId="31447" hidden="1" xr:uid="{00000000-0005-0000-0000-0000DA7A0000}"/>
    <cellStyle name="Comma 2 98" xfId="31929" hidden="1" xr:uid="{00000000-0005-0000-0000-0000BC7C0000}"/>
    <cellStyle name="Comma 2 98" xfId="32822" hidden="1" xr:uid="{6F1C08B8-C6F6-4623-B0B7-B345526D119F}"/>
    <cellStyle name="Comma 2 98" xfId="33457" hidden="1" xr:uid="{34B79DF2-0EEA-4124-B001-B8ACC02AA547}"/>
    <cellStyle name="Comma 2 98" xfId="34001" hidden="1" xr:uid="{B0B710C8-2F20-4F5C-8020-F37335B6427B}"/>
    <cellStyle name="Comma 2 98" xfId="34284" hidden="1" xr:uid="{CD9DADB9-6E80-4EE4-839D-5F842B23F6C8}"/>
    <cellStyle name="Comma 2 98" xfId="34517" hidden="1" xr:uid="{A78E7290-378C-42E4-90CD-E93578DB168C}"/>
    <cellStyle name="Comma 2 98" xfId="36136" hidden="1" xr:uid="{F06F3D45-E319-4CA5-817A-D4911522C928}"/>
    <cellStyle name="Comma 2 98" xfId="36144" hidden="1" xr:uid="{4BB83D2B-F781-4AED-800A-C4D7F540939B}"/>
    <cellStyle name="Comma 2 98" xfId="36161" hidden="1" xr:uid="{D645E442-A73C-473E-9899-81D592E3A0EA}"/>
    <cellStyle name="Comma 2 98" xfId="36165" hidden="1" xr:uid="{59D43D58-6DC8-448C-B1EE-16CE26B6DACD}"/>
    <cellStyle name="Comma 2 98" xfId="36170" hidden="1" xr:uid="{C71232F6-5920-40BA-8696-EB7B0DB8C6AB}"/>
    <cellStyle name="Comma 2 98" xfId="36579" hidden="1" xr:uid="{1BA4AB8E-6EA3-4D1D-A55D-1BC026DA64DF}"/>
    <cellStyle name="Comma 2 98" xfId="36771" hidden="1" xr:uid="{666C7F35-08CD-4FB2-A203-1242756D1A0A}"/>
    <cellStyle name="Comma 2 98" xfId="37240" hidden="1" xr:uid="{A601E176-B5E4-4726-B974-AA57317D061A}"/>
    <cellStyle name="Comma 2 98" xfId="37792" hidden="1" xr:uid="{BAFE3BDF-D7DD-4DE9-9C06-521A863D3A85}"/>
    <cellStyle name="Comma 2 98" xfId="38075" hidden="1" xr:uid="{C2538220-91DF-44B2-A17B-A66614A6CFE6}"/>
    <cellStyle name="Comma 2 98" xfId="38308" hidden="1" xr:uid="{7ECFEA0E-D096-4734-98F4-B3E3540EA0FE}"/>
    <cellStyle name="Comma 2 98" xfId="38417" hidden="1" xr:uid="{DCA707DD-67D3-4D51-BFD4-ED907558224E}"/>
    <cellStyle name="Comma 2 98" xfId="38546" hidden="1" xr:uid="{5D338B6D-3F38-45EF-AC67-ACEF803B4E9D}"/>
    <cellStyle name="Comma 2 98" xfId="38798" hidden="1" xr:uid="{34F4BAE4-80AC-4AE4-B4BD-F035378C6CF6}"/>
    <cellStyle name="Comma 2 98" xfId="38875" hidden="1" xr:uid="{091071E3-6886-407C-83A6-C33212980835}"/>
    <cellStyle name="Comma 2 98" xfId="38990" hidden="1" xr:uid="{B20763F7-AAB2-4570-8799-77EB72486A42}"/>
    <cellStyle name="Comma 2 98" xfId="39459" hidden="1" xr:uid="{12CF279D-8827-4D86-A37A-36EDD59D6B65}"/>
    <cellStyle name="Comma 2 98" xfId="40011" hidden="1" xr:uid="{79866736-1F1E-44EA-8CAB-97B113C586A9}"/>
    <cellStyle name="Comma 2 98" xfId="40294" hidden="1" xr:uid="{8AF70144-9992-446E-BF09-D92903E9D052}"/>
    <cellStyle name="Comma 2 98" xfId="40527" hidden="1" xr:uid="{98D17516-8E9E-4EED-94DB-372DE97912C7}"/>
    <cellStyle name="Comma 2 98" xfId="40746" hidden="1" xr:uid="{2FC0581C-BE8E-4417-AC48-BBC852886617}"/>
    <cellStyle name="Comma 2 98" xfId="41215" hidden="1" xr:uid="{DB0E8403-C233-43A1-AE64-845C48794473}"/>
    <cellStyle name="Comma 2 98" xfId="41767" hidden="1" xr:uid="{03E2E0F7-4915-48DB-AC41-E61941C77C67}"/>
    <cellStyle name="Comma 2 98" xfId="42050" hidden="1" xr:uid="{4FFF70A6-6A74-42AB-B1F5-CFEB4BDA0134}"/>
    <cellStyle name="Comma 2 98" xfId="42283" hidden="1" xr:uid="{5B0F7491-70E0-45AD-BF91-FB6A88AAA29D}"/>
    <cellStyle name="Comma 2 98" xfId="42502" hidden="1" xr:uid="{BC1BDB97-3C68-4B4D-97A4-B22EF2946F97}"/>
    <cellStyle name="Comma 2 98" xfId="42971" hidden="1" xr:uid="{4B77E200-CEBA-4691-8E0F-74D43E48385A}"/>
    <cellStyle name="Comma 2 98" xfId="43523" hidden="1" xr:uid="{527C53DC-5D04-4148-A86B-E084821832C3}"/>
    <cellStyle name="Comma 2 98" xfId="43806" hidden="1" xr:uid="{8E000450-DF9C-4795-A251-D251311E8F1C}"/>
    <cellStyle name="Comma 2 98" xfId="44039" hidden="1" xr:uid="{187ACEAE-C662-4341-9482-3D7772F1638C}"/>
    <cellStyle name="Comma 2 98" xfId="44258" hidden="1" xr:uid="{FE272185-301A-4166-9018-DB93A273F762}"/>
    <cellStyle name="Comma 2 98" xfId="44727" hidden="1" xr:uid="{3F8AEB00-39AA-4807-BE88-60C700CB5F1E}"/>
    <cellStyle name="Comma 2 98" xfId="45279" hidden="1" xr:uid="{7E0DDFC9-9B7A-4647-A8F1-92B00196D087}"/>
    <cellStyle name="Comma 2 98" xfId="45562" hidden="1" xr:uid="{DACEC89F-2C43-4CAC-8BCD-151591918476}"/>
    <cellStyle name="Comma 2 98" xfId="45795" hidden="1" xr:uid="{5D1751BA-FFD0-474B-8CE8-6C68BD34CC86}"/>
    <cellStyle name="Comma 2 98" xfId="46014" hidden="1" xr:uid="{D71CFCAF-73D5-433F-9CCF-D0A60C959B00}"/>
    <cellStyle name="Comma 2 98" xfId="46483" hidden="1" xr:uid="{0CAE81B2-EF51-4A79-9483-F179B3A933C6}"/>
    <cellStyle name="Comma 2 98" xfId="47035" hidden="1" xr:uid="{AF6687C9-8658-4451-B99F-BA450B6E78EE}"/>
    <cellStyle name="Comma 2 98" xfId="47318" hidden="1" xr:uid="{ECB724DB-796A-49EF-8588-8674E215A385}"/>
    <cellStyle name="Comma 2 98" xfId="47551" hidden="1" xr:uid="{C9BC511C-406B-4106-94D9-06F84392C40D}"/>
    <cellStyle name="Comma 2 98" xfId="48236" hidden="1" xr:uid="{259BCDEF-90E8-45E7-9F75-848613C1CFFF}"/>
    <cellStyle name="Comma 2 98" xfId="48788" hidden="1" xr:uid="{D3B0ABD0-39E4-44ED-AF97-A121A6EA01C8}"/>
    <cellStyle name="Comma 2 98" xfId="49071" hidden="1" xr:uid="{3E4CDC7A-7E51-42C4-BEDB-85D820102035}"/>
    <cellStyle name="Comma 2 98" xfId="49304" hidden="1" xr:uid="{440144D8-CD9F-4CB8-B845-AC0A7B38442A}"/>
    <cellStyle name="Comma 2 98" xfId="49986" hidden="1" xr:uid="{4976A56E-817E-499A-9AD7-C4B224C099A5}"/>
    <cellStyle name="Comma 2 98" xfId="50538" hidden="1" xr:uid="{CFCF1F53-06A3-4EB6-A789-0C2741060FBB}"/>
    <cellStyle name="Comma 2 98" xfId="50821" hidden="1" xr:uid="{FAACAB88-EA37-4924-BA81-9DBA232557B2}"/>
    <cellStyle name="Comma 2 98" xfId="51054" hidden="1" xr:uid="{E7274D61-2487-4DFC-969A-29D2B0A052C5}"/>
    <cellStyle name="Comma 2 98" xfId="51730" hidden="1" xr:uid="{FF87C874-CB2B-46F2-9403-87ED0E8F7E7B}"/>
    <cellStyle name="Comma 2 98" xfId="52282" hidden="1" xr:uid="{D3E0DFA3-EFE8-49C7-B175-7C23188EB2A0}"/>
    <cellStyle name="Comma 2 98" xfId="52565" hidden="1" xr:uid="{88B10EA8-D599-470C-A3C9-C932E34E5ACC}"/>
    <cellStyle name="Comma 2 98" xfId="52798" hidden="1" xr:uid="{A3B6B286-5B95-4AF6-BF67-1FD36D3D8057}"/>
    <cellStyle name="Comma 2 98" xfId="53466" hidden="1" xr:uid="{10035B12-2B51-4EB7-AC39-D6611D905DE9}"/>
    <cellStyle name="Comma 2 98" xfId="54016" hidden="1" xr:uid="{F4A58458-B277-4352-90FF-3DEA9953B504}"/>
    <cellStyle name="Comma 2 98" xfId="54299" hidden="1" xr:uid="{EFF3F1EC-57F6-4AE7-8476-4D15F33DA887}"/>
    <cellStyle name="Comma 2 98" xfId="54532" hidden="1" xr:uid="{C7804132-CD8E-441C-9A52-FE19AF998F6D}"/>
    <cellStyle name="Comma 2 98" xfId="55193" hidden="1" xr:uid="{CDDDB216-CECB-495B-9318-9CD16F8470E0}"/>
    <cellStyle name="Comma 2 98" xfId="55740" hidden="1" xr:uid="{BC43987A-6E8D-4597-A650-3D317298BB5B}"/>
    <cellStyle name="Comma 2 98" xfId="56023" hidden="1" xr:uid="{FCE4A6A4-8FFA-4A00-99B5-491AB77F2ACF}"/>
    <cellStyle name="Comma 2 98" xfId="56256" hidden="1" xr:uid="{F1386316-853D-4F95-9C39-D4EDD8572558}"/>
    <cellStyle name="Comma 2 98" xfId="56903" hidden="1" xr:uid="{C41975DA-6DB1-484A-A77A-D7553207EBF7}"/>
    <cellStyle name="Comma 2 98" xfId="57447" hidden="1" xr:uid="{73A7AA60-CC1B-4353-A1EB-552C1FD40BBB}"/>
    <cellStyle name="Comma 2 98" xfId="57730" hidden="1" xr:uid="{12B48857-6671-4CCC-AD81-55E7B7382121}"/>
    <cellStyle name="Comma 2 98" xfId="57963" hidden="1" xr:uid="{AD117AA6-EA1B-411A-939E-CA9CBBBB748A}"/>
    <cellStyle name="Comma 2 98" xfId="58599" hidden="1" xr:uid="{5CD68ED5-38CF-493C-8086-FE01C4F031AD}"/>
    <cellStyle name="Comma 2 98" xfId="59141" hidden="1" xr:uid="{64CF332B-1414-4D96-A71F-B046401BDBB0}"/>
    <cellStyle name="Comma 2 98" xfId="59424" hidden="1" xr:uid="{896AA525-7D8D-4CDF-BE05-27E12CC41D20}"/>
    <cellStyle name="Comma 2 98" xfId="59657" hidden="1" xr:uid="{AC5D7D20-327E-4777-830D-DDE06DD827AD}"/>
    <cellStyle name="Comma 2 98" xfId="60268" hidden="1" xr:uid="{70626309-E20A-4A8E-88D3-B0262B6A032A}"/>
    <cellStyle name="Comma 2 98" xfId="60802" hidden="1" xr:uid="{4285AFD6-832D-47B9-B466-B61D14DCB350}"/>
    <cellStyle name="Comma 2 98" xfId="61085" hidden="1" xr:uid="{3A375706-33CE-4ED1-8A09-1DC0C1A49B93}"/>
    <cellStyle name="Comma 2 98" xfId="61318" hidden="1" xr:uid="{7ED23693-4BE3-46C4-A84A-10E9938F7D75}"/>
    <cellStyle name="Comma 2 98" xfId="61906" hidden="1" xr:uid="{CC1A47C8-B01D-45CB-BF9F-750D47475E67}"/>
    <cellStyle name="Comma 2 98" xfId="62437" hidden="1" xr:uid="{08FC8460-0F2D-4555-A8DF-11407FE99FBE}"/>
    <cellStyle name="Comma 2 98" xfId="62720" hidden="1" xr:uid="{4FFF2740-9F52-4A85-9ECF-080E40CEAB29}"/>
    <cellStyle name="Comma 2 98" xfId="62953" hidden="1" xr:uid="{03977974-2BFE-4B31-A17D-3B8E8560C73B}"/>
    <cellStyle name="Comma 2 98" xfId="63466" hidden="1" xr:uid="{9EFF879A-DFDE-49D9-ADBC-F29D568206EA}"/>
    <cellStyle name="Comma 2 98" xfId="63948" hidden="1" xr:uid="{D1191BEB-7FEC-46BB-A2A3-7BF7BF6FE00B}"/>
    <cellStyle name="Comma 2 99" xfId="773" hidden="1" xr:uid="{00000000-0005-0000-0000-000008030000}"/>
    <cellStyle name="Comma 2 99" xfId="1428" hidden="1" xr:uid="{00000000-0005-0000-0000-000097050000}"/>
    <cellStyle name="Comma 2 99" xfId="1974" hidden="1" xr:uid="{00000000-0005-0000-0000-0000B9070000}"/>
    <cellStyle name="Comma 2 99" xfId="2257" hidden="1" xr:uid="{00000000-0005-0000-0000-0000D4080000}"/>
    <cellStyle name="Comma 2 99" xfId="2489" hidden="1" xr:uid="{00000000-0005-0000-0000-0000BC090000}"/>
    <cellStyle name="Comma 2 99" xfId="4564" hidden="1" xr:uid="{00000000-0005-0000-0000-0000D7110000}"/>
    <cellStyle name="Comma 2 99" xfId="5225" hidden="1" xr:uid="{00000000-0005-0000-0000-00006C140000}"/>
    <cellStyle name="Comma 2 99" xfId="5776" hidden="1" xr:uid="{00000000-0005-0000-0000-000093160000}"/>
    <cellStyle name="Comma 2 99" xfId="6059" hidden="1" xr:uid="{00000000-0005-0000-0000-0000AE170000}"/>
    <cellStyle name="Comma 2 99" xfId="6291" hidden="1" xr:uid="{00000000-0005-0000-0000-000096180000}"/>
    <cellStyle name="Comma 2 99" xfId="6512" hidden="1" xr:uid="{00000000-0005-0000-0000-000073190000}"/>
    <cellStyle name="Comma 2 99" xfId="6783" hidden="1" xr:uid="{00000000-0005-0000-0000-0000821A0000}"/>
    <cellStyle name="Comma 2 99" xfId="7444" hidden="1" xr:uid="{00000000-0005-0000-0000-0000171D0000}"/>
    <cellStyle name="Comma 2 99" xfId="7492" hidden="1" xr:uid="{00000000-0005-0000-0000-0000471D0000}"/>
    <cellStyle name="Comma 2 99" xfId="7995" hidden="1" xr:uid="{00000000-0005-0000-0000-00003E1F0000}"/>
    <cellStyle name="Comma 2 99" xfId="8278" hidden="1" xr:uid="{00000000-0005-0000-0000-000059200000}"/>
    <cellStyle name="Comma 2 99" xfId="8510" hidden="1" xr:uid="{00000000-0005-0000-0000-000041210000}"/>
    <cellStyle name="Comma 2 99" xfId="9200" hidden="1" xr:uid="{00000000-0005-0000-0000-0000F3230000}"/>
    <cellStyle name="Comma 2 99" xfId="9248" hidden="1" xr:uid="{00000000-0005-0000-0000-000023240000}"/>
    <cellStyle name="Comma 2 99" xfId="9751" hidden="1" xr:uid="{00000000-0005-0000-0000-00001A260000}"/>
    <cellStyle name="Comma 2 99" xfId="10034" hidden="1" xr:uid="{00000000-0005-0000-0000-000035270000}"/>
    <cellStyle name="Comma 2 99" xfId="10266" hidden="1" xr:uid="{00000000-0005-0000-0000-00001D280000}"/>
    <cellStyle name="Comma 2 99" xfId="10956" hidden="1" xr:uid="{00000000-0005-0000-0000-0000CF2A0000}"/>
    <cellStyle name="Comma 2 99" xfId="11004" hidden="1" xr:uid="{00000000-0005-0000-0000-0000FF2A0000}"/>
    <cellStyle name="Comma 2 99" xfId="11507" hidden="1" xr:uid="{00000000-0005-0000-0000-0000F62C0000}"/>
    <cellStyle name="Comma 2 99" xfId="11790" hidden="1" xr:uid="{00000000-0005-0000-0000-0000112E0000}"/>
    <cellStyle name="Comma 2 99" xfId="12022" hidden="1" xr:uid="{00000000-0005-0000-0000-0000F92E0000}"/>
    <cellStyle name="Comma 2 99" xfId="12712" hidden="1" xr:uid="{00000000-0005-0000-0000-0000AB310000}"/>
    <cellStyle name="Comma 2 99" xfId="12760" hidden="1" xr:uid="{00000000-0005-0000-0000-0000DB310000}"/>
    <cellStyle name="Comma 2 99" xfId="13263" hidden="1" xr:uid="{00000000-0005-0000-0000-0000D2330000}"/>
    <cellStyle name="Comma 2 99" xfId="13546" hidden="1" xr:uid="{00000000-0005-0000-0000-0000ED340000}"/>
    <cellStyle name="Comma 2 99" xfId="13778" hidden="1" xr:uid="{00000000-0005-0000-0000-0000D5350000}"/>
    <cellStyle name="Comma 2 99" xfId="14468" hidden="1" xr:uid="{00000000-0005-0000-0000-000087380000}"/>
    <cellStyle name="Comma 2 99" xfId="14516" hidden="1" xr:uid="{00000000-0005-0000-0000-0000B7380000}"/>
    <cellStyle name="Comma 2 99" xfId="15019" hidden="1" xr:uid="{00000000-0005-0000-0000-0000AE3A0000}"/>
    <cellStyle name="Comma 2 99" xfId="15302" hidden="1" xr:uid="{00000000-0005-0000-0000-0000C93B0000}"/>
    <cellStyle name="Comma 2 99" xfId="15534" hidden="1" xr:uid="{00000000-0005-0000-0000-0000B13C0000}"/>
    <cellStyle name="Comma 2 99" xfId="16221" hidden="1" xr:uid="{00000000-0005-0000-0000-0000603F0000}"/>
    <cellStyle name="Comma 2 99" xfId="16269" hidden="1" xr:uid="{00000000-0005-0000-0000-0000903F0000}"/>
    <cellStyle name="Comma 2 99" xfId="16772" hidden="1" xr:uid="{00000000-0005-0000-0000-000087410000}"/>
    <cellStyle name="Comma 2 99" xfId="17055" hidden="1" xr:uid="{00000000-0005-0000-0000-0000A2420000}"/>
    <cellStyle name="Comma 2 99" xfId="17287" hidden="1" xr:uid="{00000000-0005-0000-0000-00008A430000}"/>
    <cellStyle name="Comma 2 99" xfId="17971" hidden="1" xr:uid="{00000000-0005-0000-0000-000036460000}"/>
    <cellStyle name="Comma 2 99" xfId="18019" hidden="1" xr:uid="{00000000-0005-0000-0000-000066460000}"/>
    <cellStyle name="Comma 2 99" xfId="18522" hidden="1" xr:uid="{00000000-0005-0000-0000-00005D480000}"/>
    <cellStyle name="Comma 2 99" xfId="18805" hidden="1" xr:uid="{00000000-0005-0000-0000-000078490000}"/>
    <cellStyle name="Comma 2 99" xfId="19037" hidden="1" xr:uid="{00000000-0005-0000-0000-0000604A0000}"/>
    <cellStyle name="Comma 2 99" xfId="19715" hidden="1" xr:uid="{00000000-0005-0000-0000-0000064D0000}"/>
    <cellStyle name="Comma 2 99" xfId="19763" hidden="1" xr:uid="{00000000-0005-0000-0000-0000364D0000}"/>
    <cellStyle name="Comma 2 99" xfId="20266" hidden="1" xr:uid="{00000000-0005-0000-0000-00002D4F0000}"/>
    <cellStyle name="Comma 2 99" xfId="20549" hidden="1" xr:uid="{00000000-0005-0000-0000-000048500000}"/>
    <cellStyle name="Comma 2 99" xfId="20781" hidden="1" xr:uid="{00000000-0005-0000-0000-000030510000}"/>
    <cellStyle name="Comma 2 99" xfId="21451" hidden="1" xr:uid="{00000000-0005-0000-0000-0000CE530000}"/>
    <cellStyle name="Comma 2 99" xfId="21498" hidden="1" xr:uid="{00000000-0005-0000-0000-0000FD530000}"/>
    <cellStyle name="Comma 2 99" xfId="22000" hidden="1" xr:uid="{00000000-0005-0000-0000-0000F3550000}"/>
    <cellStyle name="Comma 2 99" xfId="22283" hidden="1" xr:uid="{00000000-0005-0000-0000-00000E570000}"/>
    <cellStyle name="Comma 2 99" xfId="22515" hidden="1" xr:uid="{00000000-0005-0000-0000-0000F6570000}"/>
    <cellStyle name="Comma 2 99" xfId="23178" hidden="1" xr:uid="{00000000-0005-0000-0000-00008D5A0000}"/>
    <cellStyle name="Comma 2 99" xfId="23224" hidden="1" xr:uid="{00000000-0005-0000-0000-0000BB5A0000}"/>
    <cellStyle name="Comma 2 99" xfId="23724" hidden="1" xr:uid="{00000000-0005-0000-0000-0000AF5C0000}"/>
    <cellStyle name="Comma 2 99" xfId="24007" hidden="1" xr:uid="{00000000-0005-0000-0000-0000CA5D0000}"/>
    <cellStyle name="Comma 2 99" xfId="24239" hidden="1" xr:uid="{00000000-0005-0000-0000-0000B25E0000}"/>
    <cellStyle name="Comma 2 99" xfId="24888" hidden="1" xr:uid="{00000000-0005-0000-0000-00003B610000}"/>
    <cellStyle name="Comma 2 99" xfId="24933" hidden="1" xr:uid="{00000000-0005-0000-0000-000068610000}"/>
    <cellStyle name="Comma 2 99" xfId="25431" hidden="1" xr:uid="{00000000-0005-0000-0000-00005A630000}"/>
    <cellStyle name="Comma 2 99" xfId="25714" hidden="1" xr:uid="{00000000-0005-0000-0000-000075640000}"/>
    <cellStyle name="Comma 2 99" xfId="25946" hidden="1" xr:uid="{00000000-0005-0000-0000-00005D650000}"/>
    <cellStyle name="Comma 2 99" xfId="26584" hidden="1" xr:uid="{00000000-0005-0000-0000-0000DB670000}"/>
    <cellStyle name="Comma 2 99" xfId="26629" hidden="1" xr:uid="{00000000-0005-0000-0000-000008680000}"/>
    <cellStyle name="Comma 2 99" xfId="27125" hidden="1" xr:uid="{00000000-0005-0000-0000-0000F8690000}"/>
    <cellStyle name="Comma 2 99" xfId="27408" hidden="1" xr:uid="{00000000-0005-0000-0000-0000136B0000}"/>
    <cellStyle name="Comma 2 99" xfId="27640" hidden="1" xr:uid="{00000000-0005-0000-0000-0000FB6B0000}"/>
    <cellStyle name="Comma 2 99" xfId="28253" hidden="1" xr:uid="{00000000-0005-0000-0000-0000606E0000}"/>
    <cellStyle name="Comma 2 99" xfId="28296" hidden="1" xr:uid="{00000000-0005-0000-0000-00008B6E0000}"/>
    <cellStyle name="Comma 2 99" xfId="28786" hidden="1" xr:uid="{00000000-0005-0000-0000-000075700000}"/>
    <cellStyle name="Comma 2 99" xfId="29069" hidden="1" xr:uid="{00000000-0005-0000-0000-000090710000}"/>
    <cellStyle name="Comma 2 99" xfId="29301" hidden="1" xr:uid="{00000000-0005-0000-0000-000078720000}"/>
    <cellStyle name="Comma 2 99" xfId="29891" hidden="1" xr:uid="{00000000-0005-0000-0000-0000C6740000}"/>
    <cellStyle name="Comma 2 99" xfId="30421" hidden="1" xr:uid="{00000000-0005-0000-0000-0000D8760000}"/>
    <cellStyle name="Comma 2 99" xfId="30704" hidden="1" xr:uid="{00000000-0005-0000-0000-0000F3770000}"/>
    <cellStyle name="Comma 2 99" xfId="30936" hidden="1" xr:uid="{00000000-0005-0000-0000-0000DB780000}"/>
    <cellStyle name="Comma 2 99" xfId="31450" hidden="1" xr:uid="{00000000-0005-0000-0000-0000DD7A0000}"/>
    <cellStyle name="Comma 2 99" xfId="31932" hidden="1" xr:uid="{00000000-0005-0000-0000-0000BF7C0000}"/>
    <cellStyle name="Comma 2 99" xfId="32826" hidden="1" xr:uid="{06FAF527-2F5E-413E-A9A9-4F79BC678E8E}"/>
    <cellStyle name="Comma 2 99" xfId="33461" hidden="1" xr:uid="{E520FAED-F3AB-4500-BD1D-9F57340AA4FC}"/>
    <cellStyle name="Comma 2 99" xfId="34004" hidden="1" xr:uid="{81D13D9F-2E46-4B80-911B-00278731D324}"/>
    <cellStyle name="Comma 2 99" xfId="34287" hidden="1" xr:uid="{5F9EE6C8-D740-4A31-A04B-2E305EDA15A7}"/>
    <cellStyle name="Comma 2 99" xfId="34519" hidden="1" xr:uid="{22C7E875-EC52-4AD9-8739-E2AED618AB49}"/>
    <cellStyle name="Comma 2 99" xfId="36583" hidden="1" xr:uid="{0A9B4ADF-B9DE-41A2-86AC-2B7B9BBB0160}"/>
    <cellStyle name="Comma 2 99" xfId="37244" hidden="1" xr:uid="{0AB735A8-C0C1-4D5D-A74D-545E4A345718}"/>
    <cellStyle name="Comma 2 99" xfId="37795" hidden="1" xr:uid="{63F8B660-7CF6-48D8-BA78-7277A6868E6F}"/>
    <cellStyle name="Comma 2 99" xfId="38078" hidden="1" xr:uid="{E0757369-E8C2-472A-9C75-809EEA0E7C8F}"/>
    <cellStyle name="Comma 2 99" xfId="38310" hidden="1" xr:uid="{E1A878BE-4733-4585-A1B4-7B61320423CC}"/>
    <cellStyle name="Comma 2 99" xfId="38531" hidden="1" xr:uid="{C47E5467-88B3-4E4A-AC65-E36E1FCF0DE7}"/>
    <cellStyle name="Comma 2 99" xfId="38802" hidden="1" xr:uid="{B219E318-63F8-4E8D-9CB4-3A601488D216}"/>
    <cellStyle name="Comma 2 99" xfId="39463" hidden="1" xr:uid="{B3CF44EA-A8EA-4C87-A598-B8001FB5EEB3}"/>
    <cellStyle name="Comma 2 99" xfId="39511" hidden="1" xr:uid="{795F6C88-C768-4785-B31A-E37BD1B2D917}"/>
    <cellStyle name="Comma 2 99" xfId="40014" hidden="1" xr:uid="{8DC19B29-F102-486B-A3B8-269D637ADA16}"/>
    <cellStyle name="Comma 2 99" xfId="40297" hidden="1" xr:uid="{853D4BAB-8782-49F7-95FA-807E5418BFE2}"/>
    <cellStyle name="Comma 2 99" xfId="40529" hidden="1" xr:uid="{4D0E4B1F-4045-44B5-B9F0-1904E9D0DCBA}"/>
    <cellStyle name="Comma 2 99" xfId="41219" hidden="1" xr:uid="{8C02F390-A5EF-424F-8FAA-55B86C116139}"/>
    <cellStyle name="Comma 2 99" xfId="41267" hidden="1" xr:uid="{A2B0F0D7-C701-4C93-8958-C84F8555C432}"/>
    <cellStyle name="Comma 2 99" xfId="41770" hidden="1" xr:uid="{274036BA-BCBC-418F-90C7-E44C2CEA5E23}"/>
    <cellStyle name="Comma 2 99" xfId="42053" hidden="1" xr:uid="{A7CC9B8E-B73B-4D84-A56D-7D6DD33C41E8}"/>
    <cellStyle name="Comma 2 99" xfId="42285" hidden="1" xr:uid="{C8D96E38-6FE7-41B2-98C3-40AA789E7EE8}"/>
    <cellStyle name="Comma 2 99" xfId="42975" hidden="1" xr:uid="{6B498411-6327-44AB-A28B-4538CBD77BC0}"/>
    <cellStyle name="Comma 2 99" xfId="43023" hidden="1" xr:uid="{13304AEF-44B3-464D-B695-3249CDEFC3A8}"/>
    <cellStyle name="Comma 2 99" xfId="43526" hidden="1" xr:uid="{72F72DA5-8A80-4D60-B7FD-6749E3A491F3}"/>
    <cellStyle name="Comma 2 99" xfId="43809" hidden="1" xr:uid="{3C943622-5BD6-431E-810B-C91F2D7551CA}"/>
    <cellStyle name="Comma 2 99" xfId="44041" hidden="1" xr:uid="{2DB5DD99-B3F3-4626-B1CC-C33B84F8487A}"/>
    <cellStyle name="Comma 2 99" xfId="44731" hidden="1" xr:uid="{4774950B-D9F4-46B8-93A9-D5FBF436A25A}"/>
    <cellStyle name="Comma 2 99" xfId="44779" hidden="1" xr:uid="{1323C726-983F-4E99-AE24-AB79F6CA7F80}"/>
    <cellStyle name="Comma 2 99" xfId="45282" hidden="1" xr:uid="{3FD50B5F-A804-4C14-9910-5DBA5D8EB61A}"/>
    <cellStyle name="Comma 2 99" xfId="45565" hidden="1" xr:uid="{01422B9C-F498-43FD-87E9-CBC2F7B85FC5}"/>
    <cellStyle name="Comma 2 99" xfId="45797" hidden="1" xr:uid="{3106BF63-AEBF-48E4-AD92-B53A95237F26}"/>
    <cellStyle name="Comma 2 99" xfId="46487" hidden="1" xr:uid="{6D508789-D9A2-4381-84CC-0AF287F36B9C}"/>
    <cellStyle name="Comma 2 99" xfId="46535" hidden="1" xr:uid="{CDA0A15F-1FAD-4E34-9386-8EF2B93DBA5C}"/>
    <cellStyle name="Comma 2 99" xfId="47038" hidden="1" xr:uid="{E8AB483B-4980-48DE-80CF-52946DDCF35B}"/>
    <cellStyle name="Comma 2 99" xfId="47321" hidden="1" xr:uid="{FE40A31D-4CAF-490B-863E-F9ECE4C24F29}"/>
    <cellStyle name="Comma 2 99" xfId="47553" hidden="1" xr:uid="{754A71DA-6C5D-4BA0-96FD-58CA773C6E40}"/>
    <cellStyle name="Comma 2 99" xfId="48240" hidden="1" xr:uid="{03AE99A4-5734-4F88-96D8-6BC8ACD2BF40}"/>
    <cellStyle name="Comma 2 99" xfId="48288" hidden="1" xr:uid="{82CF4649-4857-4F2F-908B-A4253C1EA85C}"/>
    <cellStyle name="Comma 2 99" xfId="48791" hidden="1" xr:uid="{8B12C3FB-73F0-4F84-B8F1-99CC82ECF7A4}"/>
    <cellStyle name="Comma 2 99" xfId="49074" hidden="1" xr:uid="{BE105001-2F6C-4068-9538-49CAEE8CF680}"/>
    <cellStyle name="Comma 2 99" xfId="49306" hidden="1" xr:uid="{9B71BB54-24B6-4F11-AA05-6216A7270DC2}"/>
    <cellStyle name="Comma 2 99" xfId="49990" hidden="1" xr:uid="{40C7475C-CF9B-4494-8583-2A9DAD0AD55E}"/>
    <cellStyle name="Comma 2 99" xfId="50038" hidden="1" xr:uid="{BD4C8C9F-50B1-4080-BD7D-C9F55B869807}"/>
    <cellStyle name="Comma 2 99" xfId="50541" hidden="1" xr:uid="{AFB59104-9899-4859-BB5E-A8845937DBE3}"/>
    <cellStyle name="Comma 2 99" xfId="50824" hidden="1" xr:uid="{4238CB08-C214-4DD1-93F2-BD4AEB8D1BBA}"/>
    <cellStyle name="Comma 2 99" xfId="51056" hidden="1" xr:uid="{DAFDD45B-1367-4CEF-91EF-5F933831FD95}"/>
    <cellStyle name="Comma 2 99" xfId="51734" hidden="1" xr:uid="{F49310ED-62B6-44CA-9A70-367FFB4762A0}"/>
    <cellStyle name="Comma 2 99" xfId="51782" hidden="1" xr:uid="{F7D3F925-D398-4C01-B930-CEDF3ED3D4FE}"/>
    <cellStyle name="Comma 2 99" xfId="52285" hidden="1" xr:uid="{4D789683-7B4C-428D-B621-8F426F7285CF}"/>
    <cellStyle name="Comma 2 99" xfId="52568" hidden="1" xr:uid="{04ED8EDF-3329-4C60-BCF8-AB4248319365}"/>
    <cellStyle name="Comma 2 99" xfId="52800" hidden="1" xr:uid="{9B28557D-799D-4E22-A86B-1AC5669B9588}"/>
    <cellStyle name="Comma 2 99" xfId="53470" hidden="1" xr:uid="{F64F2C2D-6AA9-4A55-91F5-6B83D561A31E}"/>
    <cellStyle name="Comma 2 99" xfId="53517" hidden="1" xr:uid="{6B7DB8C5-8C7D-48F7-824B-D244D6377ABA}"/>
    <cellStyle name="Comma 2 99" xfId="54019" hidden="1" xr:uid="{F55DE57C-7B6F-45F1-B0F6-DDE03002A65A}"/>
    <cellStyle name="Comma 2 99" xfId="54302" hidden="1" xr:uid="{24E41745-D5B6-412B-88DA-B58395938AB1}"/>
    <cellStyle name="Comma 2 99" xfId="54534" hidden="1" xr:uid="{D0168CEA-792C-4069-B235-7B84EFF31EFE}"/>
    <cellStyle name="Comma 2 99" xfId="55197" hidden="1" xr:uid="{4E478D85-70D3-439B-877F-EE729FEEC2BD}"/>
    <cellStyle name="Comma 2 99" xfId="55243" hidden="1" xr:uid="{12E9EEE8-31C2-4D70-8998-016D16F8F9B1}"/>
    <cellStyle name="Comma 2 99" xfId="55743" hidden="1" xr:uid="{7AA9AB91-BA87-4F82-A2A9-81BFACF745D3}"/>
    <cellStyle name="Comma 2 99" xfId="56026" hidden="1" xr:uid="{531CAD45-C4F5-4460-BCBF-F93A353D109B}"/>
    <cellStyle name="Comma 2 99" xfId="56258" hidden="1" xr:uid="{4928C405-5C3C-4009-BBDC-3D5770F72F81}"/>
    <cellStyle name="Comma 2 99" xfId="56907" hidden="1" xr:uid="{323C16F7-F9C2-4B84-A03A-803146F6EC06}"/>
    <cellStyle name="Comma 2 99" xfId="56952" hidden="1" xr:uid="{E6E6516B-68BC-4EC6-826C-6CF5599FF200}"/>
    <cellStyle name="Comma 2 99" xfId="57450" hidden="1" xr:uid="{B3D635AB-B589-4645-A00A-D2F685E326B6}"/>
    <cellStyle name="Comma 2 99" xfId="57733" hidden="1" xr:uid="{E8AEE37A-BE01-4881-9BC1-634D489E2963}"/>
    <cellStyle name="Comma 2 99" xfId="57965" hidden="1" xr:uid="{23ED86E3-495D-48F4-AC28-12DB418610F1}"/>
    <cellStyle name="Comma 2 99" xfId="58603" hidden="1" xr:uid="{49B2CD51-CEA6-478D-B0C9-2BA2D1D4C993}"/>
    <cellStyle name="Comma 2 99" xfId="58648" hidden="1" xr:uid="{6C941177-0857-45B3-AC57-9466E64EDFA5}"/>
    <cellStyle name="Comma 2 99" xfId="59144" hidden="1" xr:uid="{E3E426ED-9C58-4185-A784-9450388651FA}"/>
    <cellStyle name="Comma 2 99" xfId="59427" hidden="1" xr:uid="{937F0BA3-D3EB-4A89-901C-0CB497C2C5D6}"/>
    <cellStyle name="Comma 2 99" xfId="59659" hidden="1" xr:uid="{EE9489EA-C682-4ED5-8141-E5A7C0009194}"/>
    <cellStyle name="Comma 2 99" xfId="60272" hidden="1" xr:uid="{FA12DEF9-69FC-4FA3-961C-C3F698857AFC}"/>
    <cellStyle name="Comma 2 99" xfId="60315" hidden="1" xr:uid="{E7AA7A8E-DC2A-44F4-A944-A935445849DC}"/>
    <cellStyle name="Comma 2 99" xfId="60805" hidden="1" xr:uid="{EA6CEE98-AA8B-4D3E-8CEC-B6F85A470B4E}"/>
    <cellStyle name="Comma 2 99" xfId="61088" hidden="1" xr:uid="{8514E590-11AB-41CE-BF95-81B2873BC1CC}"/>
    <cellStyle name="Comma 2 99" xfId="61320" hidden="1" xr:uid="{107DB737-4D6F-4A50-AE97-380D547551DC}"/>
    <cellStyle name="Comma 2 99" xfId="61910" hidden="1" xr:uid="{E8A2704A-D34B-4690-990B-A9A6DC067F7D}"/>
    <cellStyle name="Comma 2 99" xfId="62440" hidden="1" xr:uid="{093ECF31-557D-4A96-9517-42716FAEBED9}"/>
    <cellStyle name="Comma 2 99" xfId="62723" hidden="1" xr:uid="{EF3123BE-C037-42BA-BDA5-2A034CDAAE9C}"/>
    <cellStyle name="Comma 2 99" xfId="62955" hidden="1" xr:uid="{73C618BB-AC61-48CE-95A9-FB5898D58601}"/>
    <cellStyle name="Comma 2 99" xfId="63469" hidden="1" xr:uid="{02E128C8-69D3-4C16-BC97-2813840C7FD3}"/>
    <cellStyle name="Comma 2 99" xfId="63951" hidden="1" xr:uid="{313D3C88-FB1A-40E8-8C6F-6D2B4FAF240B}"/>
    <cellStyle name="Comma 20" xfId="2963" xr:uid="{00000000-0005-0000-0000-0000960B0000}"/>
    <cellStyle name="Comma 20 2" xfId="34985" xr:uid="{62CA8102-EB8A-4041-80A3-0171B2E92967}"/>
    <cellStyle name="Comma 21" xfId="4014" xr:uid="{00000000-0005-0000-0000-0000B10F0000}"/>
    <cellStyle name="Comma 21 2" xfId="36036" xr:uid="{A64B6631-001A-47DE-A44A-F68D733B98A1}"/>
    <cellStyle name="Comma 22" xfId="4021" xr:uid="{00000000-0005-0000-0000-0000B80F0000}"/>
    <cellStyle name="Comma 22 2" xfId="36042" xr:uid="{1FE5A7F2-0370-4C14-BDEC-BC3171F8B7F3}"/>
    <cellStyle name="Comma 23" xfId="4032" xr:uid="{00000000-0005-0000-0000-0000C30F0000}"/>
    <cellStyle name="Comma 23 2" xfId="36051" xr:uid="{59E7EFF6-12F2-49DA-9154-DC698CBB765A}"/>
    <cellStyle name="Comma 24" xfId="4031" xr:uid="{00000000-0005-0000-0000-0000C20F0000}"/>
    <cellStyle name="Comma 24 2" xfId="36050" xr:uid="{96A86240-58EA-45F2-9A34-900E60F0D36A}"/>
    <cellStyle name="Comma 25" xfId="4159" xr:uid="{00000000-0005-0000-0000-000042100000}"/>
    <cellStyle name="Comma 25 2" xfId="36178" xr:uid="{13AB116A-3BAC-4AE5-B580-02A211145B39}"/>
    <cellStyle name="Comma 26" xfId="4030" xr:uid="{00000000-0005-0000-0000-0000C10F0000}"/>
    <cellStyle name="Comma 26 2" xfId="36049" xr:uid="{F98C1822-8A2C-4AB0-BD53-C3E0E3E3EAE1}"/>
    <cellStyle name="Comma 27" xfId="4087" xr:uid="{00000000-0005-0000-0000-0000FA0F0000}"/>
    <cellStyle name="Comma 27 2" xfId="36106" xr:uid="{6E786373-9E82-475C-A498-555B10D1C7C7}"/>
    <cellStyle name="Comma 28" xfId="4101" xr:uid="{00000000-0005-0000-0000-000008100000}"/>
    <cellStyle name="Comma 28 2" xfId="36120" xr:uid="{71B3622B-33B9-42FC-8BCC-8D10848C7540}"/>
    <cellStyle name="Comma 29" xfId="4077" xr:uid="{00000000-0005-0000-0000-0000F00F0000}"/>
    <cellStyle name="Comma 29 2" xfId="36096" xr:uid="{75B9ACDB-E018-40B5-9206-8338AF2C1E9F}"/>
    <cellStyle name="Comma 3" xfId="29" xr:uid="{00000000-0005-0000-0000-000020000000}"/>
    <cellStyle name="Comma 3 10" xfId="32043" xr:uid="{00000000-0005-0000-0000-00002E7D0000}"/>
    <cellStyle name="Comma 3 10 2" xfId="64060" xr:uid="{591E99C0-93CD-4C37-9722-54729A9CF676}"/>
    <cellStyle name="Comma 3 2" xfId="50" xr:uid="{00000000-0005-0000-0000-000035000000}"/>
    <cellStyle name="Comma 3 2 2" xfId="63" xr:uid="{00000000-0005-0000-0000-000042000000}"/>
    <cellStyle name="Comma 3 2 2 2" xfId="80" xr:uid="{00000000-0005-0000-0000-000053000000}"/>
    <cellStyle name="Comma 3 2 2 2 2" xfId="142" xr:uid="{00000000-0005-0000-0000-000091000000}"/>
    <cellStyle name="Comma 3 2 2 2 2 2" xfId="4792" xr:uid="{00000000-0005-0000-0000-0000BB120000}"/>
    <cellStyle name="Comma 3 2 2 2 2 2 2" xfId="36811" xr:uid="{A831CA83-C44F-4095-841C-4F9C2AE84F1F}"/>
    <cellStyle name="Comma 3 2 2 2 2 3" xfId="32151" xr:uid="{00000000-0005-0000-0000-00009A7D0000}"/>
    <cellStyle name="Comma 3 2 2 2 2 3 2" xfId="64168" xr:uid="{510B981B-F07E-4F5E-A98D-30774E4CB1F3}"/>
    <cellStyle name="Comma 3 2 2 2 2 4" xfId="32330" xr:uid="{E69E9621-D2CD-482F-8E3B-77F918F4777D}"/>
    <cellStyle name="Comma 3 2 2 2 3" xfId="230" xr:uid="{00000000-0005-0000-0000-0000E9000000}"/>
    <cellStyle name="Comma 3 2 2 2 3 2" xfId="32406" xr:uid="{4A66E66C-6E14-4121-87BF-67D1C4BA7D8A}"/>
    <cellStyle name="Comma 3 2 2 2 4" xfId="32089" xr:uid="{00000000-0005-0000-0000-00005C7D0000}"/>
    <cellStyle name="Comma 3 2 2 2 4 2" xfId="64106" xr:uid="{EA48B56D-E1C4-4535-A156-8348794C9933}"/>
    <cellStyle name="Comma 3 2 2 2 5" xfId="32268" xr:uid="{949594C0-6125-4462-ACC6-F08AB4D90A0A}"/>
    <cellStyle name="Comma 3 2 2 3" xfId="125" xr:uid="{00000000-0005-0000-0000-000080000000}"/>
    <cellStyle name="Comma 3 2 2 3 2" xfId="1001" xr:uid="{00000000-0005-0000-0000-0000EC030000}"/>
    <cellStyle name="Comma 3 2 2 3 2 2" xfId="33038" xr:uid="{6BB7EF17-2555-4D74-A41C-6BC96360F989}"/>
    <cellStyle name="Comma 3 2 2 3 3" xfId="32134" xr:uid="{00000000-0005-0000-0000-0000897D0000}"/>
    <cellStyle name="Comma 3 2 2 3 3 2" xfId="64151" xr:uid="{28564891-9E66-453B-8FFA-53233073F822}"/>
    <cellStyle name="Comma 3 2 2 3 4" xfId="32313" xr:uid="{0F37E3F2-9051-4862-A34B-AEA480B34FA0}"/>
    <cellStyle name="Comma 3 2 2 4" xfId="32194" xr:uid="{00000000-0005-0000-0000-0000C57D0000}"/>
    <cellStyle name="Comma 3 2 2 4 2" xfId="64202" xr:uid="{88CBA645-6DC3-46AB-B3BF-BD8283F1CBFB}"/>
    <cellStyle name="Comma 3 2 2 5" xfId="213" xr:uid="{00000000-0005-0000-0000-0000D8000000}"/>
    <cellStyle name="Comma 3 2 2 5 2" xfId="32174" xr:uid="{00000000-0005-0000-0000-0000B17D0000}"/>
    <cellStyle name="Comma 3 2 2 5 2 2" xfId="64183" xr:uid="{D3ED964D-889C-410F-8EC1-B96BC2E379EA}"/>
    <cellStyle name="Comma 3 2 2 5 3" xfId="32389" xr:uid="{CB64A9B0-A69F-4285-BE2B-48A7460AD8AC}"/>
    <cellStyle name="Comma 3 2 2 6" xfId="32072" xr:uid="{00000000-0005-0000-0000-00004B7D0000}"/>
    <cellStyle name="Comma 3 2 2 6 2" xfId="64089" xr:uid="{7708620B-81BB-4028-8856-FE20C3E0D701}"/>
    <cellStyle name="Comma 3 2 2 7" xfId="32251" xr:uid="{654EA4FB-EBAF-4ACE-92DB-3E86E83815CF}"/>
    <cellStyle name="Comma 3 2 3" xfId="73" xr:uid="{00000000-0005-0000-0000-00004C000000}"/>
    <cellStyle name="Comma 3 2 3 2" xfId="135" xr:uid="{00000000-0005-0000-0000-00008A000000}"/>
    <cellStyle name="Comma 3 2 3 2 2" xfId="4096" xr:uid="{00000000-0005-0000-0000-000003100000}"/>
    <cellStyle name="Comma 3 2 3 2 2 2" xfId="36115" xr:uid="{AF497AC1-B5A2-42DD-9E96-8F10C1FE9DC5}"/>
    <cellStyle name="Comma 3 2 3 2 3" xfId="32144" xr:uid="{00000000-0005-0000-0000-0000937D0000}"/>
    <cellStyle name="Comma 3 2 3 2 3 2" xfId="64161" xr:uid="{23451C29-8CB6-4BA1-B4EF-C105703CB960}"/>
    <cellStyle name="Comma 3 2 3 2 4" xfId="32323" xr:uid="{9051497D-D341-40D9-A121-670583863E94}"/>
    <cellStyle name="Comma 3 2 3 3" xfId="32202" xr:uid="{00000000-0005-0000-0000-0000CD7D0000}"/>
    <cellStyle name="Comma 3 2 3 3 2" xfId="64209" xr:uid="{101B4D86-DA38-4F91-8A33-7090C4E84799}"/>
    <cellStyle name="Comma 3 2 3 4" xfId="223" xr:uid="{00000000-0005-0000-0000-0000E2000000}"/>
    <cellStyle name="Comma 3 2 3 4 2" xfId="32399" xr:uid="{7BB3DCB1-E7AB-4B09-A3FE-0E0EC5EEB067}"/>
    <cellStyle name="Comma 3 2 3 5" xfId="32082" xr:uid="{00000000-0005-0000-0000-0000557D0000}"/>
    <cellStyle name="Comma 3 2 3 5 2" xfId="64099" xr:uid="{76510119-E53A-460B-97E2-9DB87A402CC4}"/>
    <cellStyle name="Comma 3 2 3 6" xfId="32261" xr:uid="{74CB27FC-11D4-42EA-90B3-52A08513AE78}"/>
    <cellStyle name="Comma 3 2 4" xfId="112" xr:uid="{00000000-0005-0000-0000-000073000000}"/>
    <cellStyle name="Comma 3 2 4 2" xfId="306" xr:uid="{00000000-0005-0000-0000-000035010000}"/>
    <cellStyle name="Comma 3 2 4 2 2" xfId="32417" xr:uid="{FD086EE4-065A-41FB-B2AB-743E9B5A342A}"/>
    <cellStyle name="Comma 3 2 4 3" xfId="32121" xr:uid="{00000000-0005-0000-0000-00007C7D0000}"/>
    <cellStyle name="Comma 3 2 4 3 2" xfId="64138" xr:uid="{0326D04D-4C3F-4873-A3CB-7E6721892F40}"/>
    <cellStyle name="Comma 3 2 4 4" xfId="32300" xr:uid="{8CFEEB08-464A-425A-AFA5-F6AE13320D8E}"/>
    <cellStyle name="Comma 3 2 5" xfId="169" xr:uid="{00000000-0005-0000-0000-0000AC000000}"/>
    <cellStyle name="Comma 3 2 5 2" xfId="1241" xr:uid="{00000000-0005-0000-0000-0000DC040000}"/>
    <cellStyle name="Comma 3 2 5 2 2" xfId="33275" xr:uid="{E1F42AA7-91BF-4C25-9A25-616A8691E48B}"/>
    <cellStyle name="Comma 3 2 5 3" xfId="32183" xr:uid="{00000000-0005-0000-0000-0000BA7D0000}"/>
    <cellStyle name="Comma 3 2 5 3 2" xfId="64191" xr:uid="{B886B76B-7C99-413A-ABEE-9E734BF840D1}"/>
    <cellStyle name="Comma 3 2 5 4" xfId="32346" xr:uid="{8E585901-5484-480B-B538-A362150E0E83}"/>
    <cellStyle name="Comma 3 2 6" xfId="200" xr:uid="{00000000-0005-0000-0000-0000CB000000}"/>
    <cellStyle name="Comma 3 2 6 2" xfId="32169" xr:uid="{00000000-0005-0000-0000-0000AC7D0000}"/>
    <cellStyle name="Comma 3 2 6 2 2" xfId="64178" xr:uid="{85872289-43AF-41CD-9794-043C2F618FD9}"/>
    <cellStyle name="Comma 3 2 6 3" xfId="32376" xr:uid="{40B02EFB-E10C-49C7-95EB-431D8F963B13}"/>
    <cellStyle name="Comma 3 2 7" xfId="32238" xr:uid="{30976ECC-76D2-4DD1-A4CF-40A9B7E47F05}"/>
    <cellStyle name="Comma 3 2 8" xfId="32059" xr:uid="{00000000-0005-0000-0000-00003E7D0000}"/>
    <cellStyle name="Comma 3 2 8 2" xfId="64076" xr:uid="{528ABCCF-5206-48DA-AE89-50D8B616A415}"/>
    <cellStyle name="Comma 3 3" xfId="61" xr:uid="{00000000-0005-0000-0000-000040000000}"/>
    <cellStyle name="Comma 3 3 2" xfId="78" xr:uid="{00000000-0005-0000-0000-000051000000}"/>
    <cellStyle name="Comma 3 3 2 2" xfId="140" xr:uid="{00000000-0005-0000-0000-00008F000000}"/>
    <cellStyle name="Comma 3 3 2 2 2" xfId="32328" xr:uid="{1DC5DAB0-CB2D-4E72-81EC-1E35233795C7}"/>
    <cellStyle name="Comma 3 3 2 2 3" xfId="32149" xr:uid="{00000000-0005-0000-0000-0000987D0000}"/>
    <cellStyle name="Comma 3 3 2 2 3 2" xfId="64166" xr:uid="{1BF7FF1D-780E-48AF-9B7D-C0F417833829}"/>
    <cellStyle name="Comma 3 3 2 3" xfId="228" xr:uid="{00000000-0005-0000-0000-0000E7000000}"/>
    <cellStyle name="Comma 3 3 2 3 2" xfId="32175" xr:uid="{00000000-0005-0000-0000-0000B27D0000}"/>
    <cellStyle name="Comma 3 3 2 3 2 2" xfId="64184" xr:uid="{3802B806-7DD1-46B4-AF82-AC4143374AAA}"/>
    <cellStyle name="Comma 3 3 2 3 3" xfId="32404" xr:uid="{4F02F6F5-EBDD-4735-B46B-57E1981E60E9}"/>
    <cellStyle name="Comma 3 3 2 4" xfId="32087" xr:uid="{00000000-0005-0000-0000-00005A7D0000}"/>
    <cellStyle name="Comma 3 3 2 4 2" xfId="64104" xr:uid="{3DE60128-96F5-4BFA-8F93-270AB0496A2E}"/>
    <cellStyle name="Comma 3 3 2 5" xfId="32266" xr:uid="{011807D2-44BE-43DD-8B17-A821ECDA3A77}"/>
    <cellStyle name="Comma 3 3 3" xfId="123" xr:uid="{00000000-0005-0000-0000-00007E000000}"/>
    <cellStyle name="Comma 3 3 3 2" xfId="956" xr:uid="{00000000-0005-0000-0000-0000BF030000}"/>
    <cellStyle name="Comma 3 3 3 2 2" xfId="32191" xr:uid="{00000000-0005-0000-0000-0000C27D0000}"/>
    <cellStyle name="Comma 3 3 3 2 2 2" xfId="64199" xr:uid="{78BF88CA-3E03-4596-AE0B-7F1A8BA9BF28}"/>
    <cellStyle name="Comma 3 3 3 2 3" xfId="33000" xr:uid="{28EBD9F9-9A25-43BB-A1CE-5E1EC2FF60DA}"/>
    <cellStyle name="Comma 3 3 3 3" xfId="32132" xr:uid="{00000000-0005-0000-0000-0000877D0000}"/>
    <cellStyle name="Comma 3 3 3 3 2" xfId="64149" xr:uid="{680189DF-9CE3-498B-95C5-A2082D1E6BBE}"/>
    <cellStyle name="Comma 3 3 3 4" xfId="32311" xr:uid="{4B3EFBAF-140E-4CF9-A720-3D14D35B41EE}"/>
    <cellStyle name="Comma 3 3 4" xfId="993" xr:uid="{00000000-0005-0000-0000-0000E4030000}"/>
    <cellStyle name="Comma 3 3 4 2" xfId="32170" xr:uid="{00000000-0005-0000-0000-0000AD7D0000}"/>
    <cellStyle name="Comma 3 3 4 2 2" xfId="64179" xr:uid="{6CF6DE32-C774-4B42-BF33-39A8FDB4FC98}"/>
    <cellStyle name="Comma 3 3 4 3" xfId="33030" xr:uid="{0AFAFD73-016A-4636-9AC3-6176D7706B1D}"/>
    <cellStyle name="Comma 3 3 5" xfId="211" xr:uid="{00000000-0005-0000-0000-0000D6000000}"/>
    <cellStyle name="Comma 3 3 5 2" xfId="32387" xr:uid="{C2DDA98A-4C04-4395-A706-94DAACF6486D}"/>
    <cellStyle name="Comma 3 3 6" xfId="32070" xr:uid="{00000000-0005-0000-0000-0000497D0000}"/>
    <cellStyle name="Comma 3 3 6 2" xfId="64087" xr:uid="{E51F5459-CC65-4CAD-B49F-006A23CFB6D1}"/>
    <cellStyle name="Comma 3 3 7" xfId="32249" xr:uid="{FD1C03F5-3E05-4E0F-8CB3-67207D31566E}"/>
    <cellStyle name="Comma 3 4" xfId="71" xr:uid="{00000000-0005-0000-0000-00004A000000}"/>
    <cellStyle name="Comma 3 4 2" xfId="133" xr:uid="{00000000-0005-0000-0000-000088000000}"/>
    <cellStyle name="Comma 3 4 2 2" xfId="4768" xr:uid="{00000000-0005-0000-0000-0000A3120000}"/>
    <cellStyle name="Comma 3 4 2 2 2" xfId="36787" xr:uid="{0AE5EE5A-C4F6-4DD2-9B4F-FAB0A0257A88}"/>
    <cellStyle name="Comma 3 4 2 3" xfId="32142" xr:uid="{00000000-0005-0000-0000-0000917D0000}"/>
    <cellStyle name="Comma 3 4 2 3 2" xfId="64159" xr:uid="{61F238E5-E222-4E2D-B57D-C8B1583C4620}"/>
    <cellStyle name="Comma 3 4 2 4" xfId="32321" xr:uid="{C6C30FE7-7898-4374-A703-2B7E99A1EFD1}"/>
    <cellStyle name="Comma 3 4 3" xfId="977" xr:uid="{00000000-0005-0000-0000-0000D4030000}"/>
    <cellStyle name="Comma 3 4 3 2" xfId="33015" xr:uid="{72E7EDC9-5C3A-4B11-A22D-53CE590F708F}"/>
    <cellStyle name="Comma 3 4 4" xfId="32199" xr:uid="{00000000-0005-0000-0000-0000CA7D0000}"/>
    <cellStyle name="Comma 3 4 4 2" xfId="64206" xr:uid="{92ECADD5-C871-4762-9857-69F6C66CE052}"/>
    <cellStyle name="Comma 3 4 5" xfId="221" xr:uid="{00000000-0005-0000-0000-0000E0000000}"/>
    <cellStyle name="Comma 3 4 5 2" xfId="32172" xr:uid="{00000000-0005-0000-0000-0000AF7D0000}"/>
    <cellStyle name="Comma 3 4 5 2 2" xfId="64181" xr:uid="{F76F704B-3317-4766-A6FA-865F8DF841EE}"/>
    <cellStyle name="Comma 3 4 5 3" xfId="32397" xr:uid="{416836BB-B382-473E-BD34-FC6192161EAF}"/>
    <cellStyle name="Comma 3 4 6" xfId="32080" xr:uid="{00000000-0005-0000-0000-0000537D0000}"/>
    <cellStyle name="Comma 3 4 6 2" xfId="64097" xr:uid="{0202133F-408E-4826-B54C-E0383B93D233}"/>
    <cellStyle name="Comma 3 4 7" xfId="32259" xr:uid="{8142CE7F-F734-4FA4-8618-4D2CE5429CB4}"/>
    <cellStyle name="Comma 3 5" xfId="45" xr:uid="{00000000-0005-0000-0000-000030000000}"/>
    <cellStyle name="Comma 3 5 2" xfId="107" xr:uid="{00000000-0005-0000-0000-00006E000000}"/>
    <cellStyle name="Comma 3 5 2 2" xfId="4040" xr:uid="{00000000-0005-0000-0000-0000CB0F0000}"/>
    <cellStyle name="Comma 3 5 2 2 2" xfId="36059" xr:uid="{9AB03C01-43BF-4400-8E4D-9BEC68C06C78}"/>
    <cellStyle name="Comma 3 5 2 3" xfId="32116" xr:uid="{00000000-0005-0000-0000-0000777D0000}"/>
    <cellStyle name="Comma 3 5 2 3 2" xfId="64133" xr:uid="{ACB54ABF-4D31-42F8-B69D-6BF947408F05}"/>
    <cellStyle name="Comma 3 5 2 4" xfId="32295" xr:uid="{71C8A8FF-E65B-43ED-B82C-7DB5302166FB}"/>
    <cellStyle name="Comma 3 5 3" xfId="195" xr:uid="{00000000-0005-0000-0000-0000C6000000}"/>
    <cellStyle name="Comma 3 5 3 2" xfId="32371" xr:uid="{4D2D152B-D188-4BA7-BB54-796459768A8B}"/>
    <cellStyle name="Comma 3 5 4" xfId="32233" xr:uid="{69AEE49A-2C11-4DA6-B757-3642B0A0DAC9}"/>
    <cellStyle name="Comma 3 5 5" xfId="32054" xr:uid="{00000000-0005-0000-0000-0000397D0000}"/>
    <cellStyle name="Comma 3 5 5 2" xfId="64071" xr:uid="{3830A8C0-8CA3-404C-9E68-8E8A7AFE5658}"/>
    <cellStyle name="Comma 3 6" xfId="96" xr:uid="{00000000-0005-0000-0000-000063000000}"/>
    <cellStyle name="Comma 3 6 2" xfId="254" xr:uid="{00000000-0005-0000-0000-000001010000}"/>
    <cellStyle name="Comma 3 6 2 2" xfId="32206" xr:uid="{00000000-0005-0000-0000-0000D17D0000}"/>
    <cellStyle name="Comma 3 6 2 2 2" xfId="64212" xr:uid="{B149A854-0C73-4C2C-901B-B45DE44F9594}"/>
    <cellStyle name="Comma 3 6 2 3" xfId="32412" xr:uid="{7B7EBA70-7A34-45B8-A2A7-8FBC8731ABED}"/>
    <cellStyle name="Comma 3 6 3" xfId="32105" xr:uid="{00000000-0005-0000-0000-00006C7D0000}"/>
    <cellStyle name="Comma 3 6 3 2" xfId="64122" xr:uid="{A5253F7B-F5BF-42C9-A88D-9584DEAC9F1F}"/>
    <cellStyle name="Comma 3 6 4" xfId="32284" xr:uid="{A5837E33-EF44-4F47-AD5D-2EB3D94D3F1A}"/>
    <cellStyle name="Comma 3 7" xfId="165" xr:uid="{00000000-0005-0000-0000-0000A8000000}"/>
    <cellStyle name="Comma 3 7 2" xfId="1720" xr:uid="{00000000-0005-0000-0000-0000BB060000}"/>
    <cellStyle name="Comma 3 7 2 2" xfId="32180" xr:uid="{00000000-0005-0000-0000-0000B77D0000}"/>
    <cellStyle name="Comma 3 7 2 2 2" xfId="64188" xr:uid="{B46E7511-B24B-4A30-B40D-6772022ECC5F}"/>
    <cellStyle name="Comma 3 7 2 3" xfId="33753" xr:uid="{F7F57AA7-804F-4873-914B-366F5E090BB6}"/>
    <cellStyle name="Comma 3 7 3" xfId="32156" xr:uid="{00000000-0005-0000-0000-00009F7D0000}"/>
    <cellStyle name="Comma 3 7 3 2" xfId="64173" xr:uid="{11B17B51-7F88-47C3-A632-B9B624E39741}"/>
    <cellStyle name="Comma 3 7 4" xfId="32343" xr:uid="{C324A4C2-4D23-475E-A6D6-9EC07A67D3A6}"/>
    <cellStyle name="Comma 3 8" xfId="184" xr:uid="{00000000-0005-0000-0000-0000BB000000}"/>
    <cellStyle name="Comma 3 8 2" xfId="32158" xr:uid="{00000000-0005-0000-0000-0000A17D0000}"/>
    <cellStyle name="Comma 3 8 2 2" xfId="64175" xr:uid="{9E1272BC-8931-4F7D-B58F-CE99BB863AAC}"/>
    <cellStyle name="Comma 3 8 3" xfId="32360" xr:uid="{DF13F915-DC4E-4257-AC38-B28BF2BACBAC}"/>
    <cellStyle name="Comma 3 9" xfId="32225" xr:uid="{1C7F74B2-B623-47A2-B555-2D27B8125892}"/>
    <cellStyle name="Comma 30" xfId="4104" xr:uid="{00000000-0005-0000-0000-00000B100000}"/>
    <cellStyle name="Comma 30 2" xfId="36123" xr:uid="{2083E1F6-794F-4B9E-AF80-9F3DDA6C770C}"/>
    <cellStyle name="Comma 31" xfId="4140" xr:uid="{00000000-0005-0000-0000-00002F100000}"/>
    <cellStyle name="Comma 31 2" xfId="36159" xr:uid="{45886AC4-FAE0-4B37-8269-7D59A3239B10}"/>
    <cellStyle name="Comma 32" xfId="4102" xr:uid="{00000000-0005-0000-0000-000009100000}"/>
    <cellStyle name="Comma 32 2" xfId="36121" xr:uid="{57EC39B1-6736-4129-8DF9-24A3AFD91608}"/>
    <cellStyle name="Comma 33" xfId="4757" xr:uid="{00000000-0005-0000-0000-000098120000}"/>
    <cellStyle name="Comma 33 2" xfId="36776" xr:uid="{BDA0D7A8-3A69-4D45-B950-C3A593580021}"/>
    <cellStyle name="Comma 34" xfId="6976" xr:uid="{00000000-0005-0000-0000-0000431B0000}"/>
    <cellStyle name="Comma 34 2" xfId="38995" xr:uid="{35A70345-6E7D-4EAD-94B3-F86FB612DDC1}"/>
    <cellStyle name="Comma 35" xfId="8732" xr:uid="{00000000-0005-0000-0000-00001F220000}"/>
    <cellStyle name="Comma 35 2" xfId="40751" xr:uid="{F8473184-F626-4F99-89F2-50B4E94E7AAC}"/>
    <cellStyle name="Comma 36" xfId="10488" xr:uid="{00000000-0005-0000-0000-0000FB280000}"/>
    <cellStyle name="Comma 36 2" xfId="42507" xr:uid="{35C6E723-8930-4D53-A975-6D77216CF73A}"/>
    <cellStyle name="Comma 37" xfId="12244" xr:uid="{00000000-0005-0000-0000-0000D72F0000}"/>
    <cellStyle name="Comma 37 2" xfId="44263" xr:uid="{22D8BE19-4920-45F5-A0A7-B848686EACA8}"/>
    <cellStyle name="Comma 38" xfId="14000" xr:uid="{00000000-0005-0000-0000-0000B3360000}"/>
    <cellStyle name="Comma 38 2" xfId="46019" xr:uid="{3A0AA16B-4C27-4FCE-B0CB-8E12037E7A86}"/>
    <cellStyle name="Comma 39" xfId="171" xr:uid="{00000000-0005-0000-0000-0000AE000000}"/>
    <cellStyle name="Comma 39 2" xfId="32177" xr:uid="{00000000-0005-0000-0000-0000B47D0000}"/>
    <cellStyle name="Comma 39 2 2" xfId="64185" xr:uid="{04CC53E4-F82A-4A9B-AD3C-2B2BDAE832B6}"/>
    <cellStyle name="Comma 39 3" xfId="32347" xr:uid="{A728CCE6-6074-411B-9BDD-2269C5B75377}"/>
    <cellStyle name="Comma 4" xfId="18" xr:uid="{00000000-0005-0000-0000-000015000000}"/>
    <cellStyle name="Comma 4 10" xfId="32024" xr:uid="{00000000-0005-0000-0000-00001B7D0000}"/>
    <cellStyle name="Comma 4 10 2" xfId="64042" xr:uid="{CC674D9A-3D00-4E52-B6F8-11B5CD993453}"/>
    <cellStyle name="Comma 4 11" xfId="32034" xr:uid="{00000000-0005-0000-0000-0000257D0000}"/>
    <cellStyle name="Comma 4 11 2" xfId="64051" xr:uid="{56518E55-EF11-4C12-B944-63363820C45A}"/>
    <cellStyle name="Comma 4 12" xfId="32216" xr:uid="{FFE2E86F-12C9-4B01-9C86-36E11326CDE3}"/>
    <cellStyle name="Comma 4 2" xfId="62" xr:uid="{00000000-0005-0000-0000-000041000000}"/>
    <cellStyle name="Comma 4 2 2" xfId="79" xr:uid="{00000000-0005-0000-0000-000052000000}"/>
    <cellStyle name="Comma 4 2 2 2" xfId="141" xr:uid="{00000000-0005-0000-0000-000090000000}"/>
    <cellStyle name="Comma 4 2 2 2 2" xfId="4809" xr:uid="{00000000-0005-0000-0000-0000CC120000}"/>
    <cellStyle name="Comma 4 2 2 2 2 2" xfId="36828" xr:uid="{B9F000E6-1028-4755-985A-BB034BB14C32}"/>
    <cellStyle name="Comma 4 2 2 2 3" xfId="1017" xr:uid="{00000000-0005-0000-0000-0000FC030000}"/>
    <cellStyle name="Comma 4 2 2 2 3 2" xfId="33053" xr:uid="{2C6550CD-E616-4C72-82D5-1608E9EA8A21}"/>
    <cellStyle name="Comma 4 2 2 2 4" xfId="32150" xr:uid="{00000000-0005-0000-0000-0000997D0000}"/>
    <cellStyle name="Comma 4 2 2 2 4 2" xfId="64167" xr:uid="{1A2DCFA8-8DB3-4E39-82B5-964BF8183CF4}"/>
    <cellStyle name="Comma 4 2 2 2 5" xfId="32329" xr:uid="{ADB78220-B128-4709-B310-C1B367AD71BD}"/>
    <cellStyle name="Comma 4 2 2 3" xfId="4131" xr:uid="{00000000-0005-0000-0000-000026100000}"/>
    <cellStyle name="Comma 4 2 2 3 2" xfId="36150" xr:uid="{419587A9-085F-4F01-8808-31C2836D0A61}"/>
    <cellStyle name="Comma 4 2 2 4" xfId="342" xr:uid="{00000000-0005-0000-0000-000059010000}"/>
    <cellStyle name="Comma 4 2 2 4 2" xfId="32423" xr:uid="{BE734BF4-1E26-40D4-B182-E66276E48D3B}"/>
    <cellStyle name="Comma 4 2 2 5" xfId="32193" xr:uid="{00000000-0005-0000-0000-0000C47D0000}"/>
    <cellStyle name="Comma 4 2 2 5 2" xfId="64201" xr:uid="{B22B86E8-3BFB-45F5-A9A6-22CDC993C2E4}"/>
    <cellStyle name="Comma 4 2 2 6" xfId="229" xr:uid="{00000000-0005-0000-0000-0000E8000000}"/>
    <cellStyle name="Comma 4 2 2 6 2" xfId="32405" xr:uid="{8CE89940-8826-4077-B48E-4AD7D62D4057}"/>
    <cellStyle name="Comma 4 2 2 7" xfId="32088" xr:uid="{00000000-0005-0000-0000-00005B7D0000}"/>
    <cellStyle name="Comma 4 2 2 7 2" xfId="64105" xr:uid="{D94F7F06-66C3-4919-AD2D-7099FA8A5503}"/>
    <cellStyle name="Comma 4 2 2 8" xfId="32267" xr:uid="{8D04EB9A-33E4-4ED4-82EF-9ED804C89FFB}"/>
    <cellStyle name="Comma 4 2 3" xfId="124" xr:uid="{00000000-0005-0000-0000-00007F000000}"/>
    <cellStyle name="Comma 4 2 3 2" xfId="4798" xr:uid="{00000000-0005-0000-0000-0000C1120000}"/>
    <cellStyle name="Comma 4 2 3 2 2" xfId="36817" xr:uid="{A201C2DE-2C1A-4B8C-9273-3748FB1E9C0F}"/>
    <cellStyle name="Comma 4 2 3 3" xfId="1006" xr:uid="{00000000-0005-0000-0000-0000F1030000}"/>
    <cellStyle name="Comma 4 2 3 3 2" xfId="33043" xr:uid="{85FECAF3-59EB-4556-88A5-A532A56888AC}"/>
    <cellStyle name="Comma 4 2 3 4" xfId="32201" xr:uid="{00000000-0005-0000-0000-0000CC7D0000}"/>
    <cellStyle name="Comma 4 2 3 4 2" xfId="64208" xr:uid="{36763408-94CA-42CA-9476-EEC104659850}"/>
    <cellStyle name="Comma 4 2 3 5" xfId="32133" xr:uid="{00000000-0005-0000-0000-0000887D0000}"/>
    <cellStyle name="Comma 4 2 3 5 2" xfId="64150" xr:uid="{CD787769-BD2D-4583-A555-A46E4949E3EA}"/>
    <cellStyle name="Comma 4 2 3 6" xfId="32312" xr:uid="{EE03A4C6-65FC-4CE1-BB87-D3056192F549}"/>
    <cellStyle name="Comma 4 2 4" xfId="167" xr:uid="{00000000-0005-0000-0000-0000AA000000}"/>
    <cellStyle name="Comma 4 2 4 2" xfId="4108" xr:uid="{00000000-0005-0000-0000-00000F100000}"/>
    <cellStyle name="Comma 4 2 4 2 2" xfId="36127" xr:uid="{C049EC1F-6BA4-4C71-AA98-36ECDA5439E3}"/>
    <cellStyle name="Comma 4 2 4 3" xfId="32345" xr:uid="{6D1EC626-3EE6-41C4-BB3D-37450E5C526A}"/>
    <cellStyle name="Comma 4 2 5" xfId="318" xr:uid="{00000000-0005-0000-0000-000041010000}"/>
    <cellStyle name="Comma 4 2 5 2" xfId="32419" xr:uid="{6BDF9EDB-06AC-4362-88A7-07D729C65615}"/>
    <cellStyle name="Comma 4 2 6" xfId="1252" xr:uid="{00000000-0005-0000-0000-0000E7040000}"/>
    <cellStyle name="Comma 4 2 6 2" xfId="32182" xr:uid="{00000000-0005-0000-0000-0000B97D0000}"/>
    <cellStyle name="Comma 4 2 6 2 2" xfId="64190" xr:uid="{CF7AF80E-E2DE-4D0E-82EA-B7E5D1776318}"/>
    <cellStyle name="Comma 4 2 6 3" xfId="33285" xr:uid="{E77796C8-6F1E-4DAF-9764-9E640D1ABCCF}"/>
    <cellStyle name="Comma 4 2 7" xfId="212" xr:uid="{00000000-0005-0000-0000-0000D7000000}"/>
    <cellStyle name="Comma 4 2 7 2" xfId="32173" xr:uid="{00000000-0005-0000-0000-0000B07D0000}"/>
    <cellStyle name="Comma 4 2 7 2 2" xfId="64182" xr:uid="{51E8D6AD-BB44-4EFF-B3FA-263A3D9BDE40}"/>
    <cellStyle name="Comma 4 2 7 3" xfId="32388" xr:uid="{6591B8F4-D214-44F9-9E58-C88E9C1DA231}"/>
    <cellStyle name="Comma 4 2 8" xfId="32071" xr:uid="{00000000-0005-0000-0000-00004A7D0000}"/>
    <cellStyle name="Comma 4 2 8 2" xfId="64088" xr:uid="{A2D38CF7-AFC7-426D-ACB1-7D3FFD23A94B}"/>
    <cellStyle name="Comma 4 2 9" xfId="32250" xr:uid="{943734E2-F7F5-41B0-9EEB-6C52644ED2FD}"/>
    <cellStyle name="Comma 4 3" xfId="72" xr:uid="{00000000-0005-0000-0000-00004B000000}"/>
    <cellStyle name="Comma 4 3 2" xfId="134" xr:uid="{00000000-0005-0000-0000-000089000000}"/>
    <cellStyle name="Comma 4 3 2 2" xfId="310" xr:uid="{00000000-0005-0000-0000-000039010000}"/>
    <cellStyle name="Comma 4 3 2 3" xfId="32143" xr:uid="{00000000-0005-0000-0000-0000927D0000}"/>
    <cellStyle name="Comma 4 3 2 3 2" xfId="64160" xr:uid="{9892D6BC-BFDA-4F9F-A256-E1A9E5883EDA}"/>
    <cellStyle name="Comma 4 3 2 4" xfId="32322" xr:uid="{ECCB0A69-B9C7-467E-BAFC-52ABBA198A6D}"/>
    <cellStyle name="Comma 4 3 3" xfId="994" xr:uid="{00000000-0005-0000-0000-0000E5030000}"/>
    <cellStyle name="Comma 4 3 3 2" xfId="32190" xr:uid="{00000000-0005-0000-0000-0000C17D0000}"/>
    <cellStyle name="Comma 4 3 3 2 2" xfId="64198" xr:uid="{72B26126-9D14-46EF-8AA2-3485DBB3D1F3}"/>
    <cellStyle name="Comma 4 3 3 3" xfId="33031" xr:uid="{3646AD65-2245-4DE0-BBD8-737E1C2E54FB}"/>
    <cellStyle name="Comma 4 3 4" xfId="222" xr:uid="{00000000-0005-0000-0000-0000E1000000}"/>
    <cellStyle name="Comma 4 3 4 2" xfId="32398" xr:uid="{FB829E27-2D6B-44E4-AB7B-090D0E294FE7}"/>
    <cellStyle name="Comma 4 3 5" xfId="32081" xr:uid="{00000000-0005-0000-0000-0000547D0000}"/>
    <cellStyle name="Comma 4 3 5 2" xfId="64098" xr:uid="{9FFC0A80-628A-4C79-B56A-134C76F525F8}"/>
    <cellStyle name="Comma 4 3 6" xfId="32260" xr:uid="{035B962D-E222-4ED6-B5B1-C841AE846421}"/>
    <cellStyle name="Comma 4 4" xfId="49" xr:uid="{00000000-0005-0000-0000-000034000000}"/>
    <cellStyle name="Comma 4 4 2" xfId="1608" xr:uid="{00000000-0005-0000-0000-00004B060000}"/>
    <cellStyle name="Comma 4 4 2 2" xfId="5405" xr:uid="{00000000-0005-0000-0000-000020150000}"/>
    <cellStyle name="Comma 4 4 2 2 2" xfId="37424" xr:uid="{4B12A984-217B-4C80-A032-DAD3AECC8214}"/>
    <cellStyle name="Comma 4 4 2 3" xfId="33641" xr:uid="{DBBE0946-6CD2-4096-95F0-BB5D2ECFE6A2}"/>
    <cellStyle name="Comma 4 4 3" xfId="4751" xr:uid="{00000000-0005-0000-0000-000092120000}"/>
    <cellStyle name="Comma 4 4 3 2" xfId="36770" xr:uid="{ECE7271F-5ED5-4F36-99FB-49C217B71AD5}"/>
    <cellStyle name="Comma 4 4 4" xfId="960" xr:uid="{00000000-0005-0000-0000-0000C3030000}"/>
    <cellStyle name="Comma 4 4 4 2" xfId="33003" xr:uid="{0A57BC0D-794F-4FCF-B876-A904046A4277}"/>
    <cellStyle name="Comma 4 4 5" xfId="32197" xr:uid="{00000000-0005-0000-0000-0000C87D0000}"/>
    <cellStyle name="Comma 4 4 5 2" xfId="64205" xr:uid="{17A45C24-6C2A-47AB-B8FE-E29CC787056F}"/>
    <cellStyle name="Comma 4 4 6" xfId="32058" xr:uid="{00000000-0005-0000-0000-00003D7D0000}"/>
    <cellStyle name="Comma 4 4 6 2" xfId="64075" xr:uid="{9105E227-4137-4A50-BA60-F23B0EAFCD85}"/>
    <cellStyle name="Comma 4 4 7" xfId="32237" xr:uid="{6E6AE3B0-3EB8-47DD-BA1A-9795205D2870}"/>
    <cellStyle name="Comma 4 5" xfId="111" xr:uid="{00000000-0005-0000-0000-000072000000}"/>
    <cellStyle name="Comma 4 5 2" xfId="2959" xr:uid="{00000000-0005-0000-0000-0000920B0000}"/>
    <cellStyle name="Comma 4 5 2 2" xfId="34983" xr:uid="{9BD0B72E-CACB-44BC-80B7-AE8D39AD68E6}"/>
    <cellStyle name="Comma 4 5 3" xfId="32120" xr:uid="{00000000-0005-0000-0000-00007B7D0000}"/>
    <cellStyle name="Comma 4 5 3 2" xfId="64137" xr:uid="{5AB12E9E-3BDF-4295-B808-B72B6502DAF7}"/>
    <cellStyle name="Comma 4 5 4" xfId="32299" xr:uid="{C7388CE4-CE1A-498A-AB7B-3EA974D6C905}"/>
    <cellStyle name="Comma 4 6" xfId="146" xr:uid="{00000000-0005-0000-0000-000095000000}"/>
    <cellStyle name="Comma 4 6 2" xfId="4016" xr:uid="{00000000-0005-0000-0000-0000B30F0000}"/>
    <cellStyle name="Comma 4 6 2 2" xfId="36038" xr:uid="{E40E30BB-5109-497D-BE47-E49600C945AA}"/>
    <cellStyle name="Comma 4 6 3" xfId="32155" xr:uid="{00000000-0005-0000-0000-00009E7D0000}"/>
    <cellStyle name="Comma 4 6 3 2" xfId="64172" xr:uid="{65D4DE7E-44F9-4AD9-98BE-AC55EEC47B26}"/>
    <cellStyle name="Comma 4 6 4" xfId="32334" xr:uid="{BDC3E3A2-7762-4AC1-9416-B9A896BFD0A3}"/>
    <cellStyle name="Comma 4 7" xfId="161" xr:uid="{00000000-0005-0000-0000-0000A4000000}"/>
    <cellStyle name="Comma 4 7 2" xfId="297" xr:uid="{00000000-0005-0000-0000-00002C010000}"/>
    <cellStyle name="Comma 4 7 2 2" xfId="32414" xr:uid="{C3E4914A-9C3A-4596-9D3C-3A0ECB1D6ACD}"/>
    <cellStyle name="Comma 4 7 3" xfId="32208" xr:uid="{00000000-0005-0000-0000-0000D37D0000}"/>
    <cellStyle name="Comma 4 7 3 2" xfId="64214" xr:uid="{1F43AB80-E1AF-4FE3-A3F6-7F0761373AA4}"/>
    <cellStyle name="Comma 4 7 4" xfId="32342" xr:uid="{EDEE563D-146F-4DA0-B248-9B9B498584B4}"/>
    <cellStyle name="Comma 4 8" xfId="1727" xr:uid="{00000000-0005-0000-0000-0000C2060000}"/>
    <cellStyle name="Comma 4 8 2" xfId="32179" xr:uid="{00000000-0005-0000-0000-0000B67D0000}"/>
    <cellStyle name="Comma 4 8 2 2" xfId="64187" xr:uid="{5873AE28-6CE5-4D59-AE30-78EDA814FB77}"/>
    <cellStyle name="Comma 4 8 3" xfId="33758" xr:uid="{25BB6356-41BF-4369-ACFB-548B92266499}"/>
    <cellStyle name="Comma 4 9" xfId="199" xr:uid="{00000000-0005-0000-0000-0000CA000000}"/>
    <cellStyle name="Comma 4 9 2" xfId="32162" xr:uid="{00000000-0005-0000-0000-0000A57D0000}"/>
    <cellStyle name="Comma 4 9 2 2" xfId="64176" xr:uid="{9B800976-21F8-4E80-8B6B-1AB238C554C6}"/>
    <cellStyle name="Comma 4 9 3" xfId="32375" xr:uid="{6902C2C9-4154-412B-AA72-5D8BD52331B1}"/>
    <cellStyle name="Comma 40" xfId="32021" xr:uid="{00000000-0005-0000-0000-0000187D0000}"/>
    <cellStyle name="Comma 40 2" xfId="64039" xr:uid="{327943DE-412D-4B98-9DAF-F737E1D02A37}"/>
    <cellStyle name="Comma 41" xfId="32030" xr:uid="{00000000-0005-0000-0000-0000217D0000}"/>
    <cellStyle name="Comma 41 2" xfId="64048" xr:uid="{ED9FB0B6-F0E3-42C1-B3E0-544B140F2C37}"/>
    <cellStyle name="Comma 42" xfId="32033" xr:uid="{00000000-0005-0000-0000-0000247D0000}"/>
    <cellStyle name="Comma 42 2" xfId="64050" xr:uid="{3773762D-E287-4808-94D8-CCAEFAE101DD}"/>
    <cellStyle name="Comma 43" xfId="250" xr:uid="{00000000-0005-0000-0000-0000FD000000}"/>
    <cellStyle name="Comma 43 2" xfId="32204" xr:uid="{00000000-0005-0000-0000-0000CF7D0000}"/>
    <cellStyle name="Comma 43 2 2" xfId="64211" xr:uid="{11A9F70E-2CF9-457C-9E04-6ACBC60E92C6}"/>
    <cellStyle name="Comma 43 3" xfId="32411" xr:uid="{9B0561DE-8266-427F-8C9F-74CF5AAEED7B}"/>
    <cellStyle name="Comma 44" xfId="1816" xr:uid="{00000000-0005-0000-0000-00001B070000}"/>
    <cellStyle name="Comma 44 2" xfId="33846" xr:uid="{4349DD3F-EE71-43C9-A202-8735CA9A6844}"/>
    <cellStyle name="Comma 45" xfId="172" xr:uid="{00000000-0005-0000-0000-0000AF000000}"/>
    <cellStyle name="Comma 45 2" xfId="32348" xr:uid="{067D2CE7-4AB2-4645-B7FE-ADD18E8D77E1}"/>
    <cellStyle name="Comma 46" xfId="32210" xr:uid="{00000000-0005-0000-0000-0000D57D0000}"/>
    <cellStyle name="Comma 46 2" xfId="64216" xr:uid="{033F120F-6FBE-438A-A152-FE757C2C521B}"/>
    <cellStyle name="Comma 47" xfId="32212" xr:uid="{2024C690-39DC-4CB0-B6CD-7D036F6603C6}"/>
    <cellStyle name="Comma 5" xfId="54" xr:uid="{00000000-0005-0000-0000-000039000000}"/>
    <cellStyle name="Comma 5 2" xfId="74" xr:uid="{00000000-0005-0000-0000-00004D000000}"/>
    <cellStyle name="Comma 5 2 2" xfId="136" xr:uid="{00000000-0005-0000-0000-00008B000000}"/>
    <cellStyle name="Comma 5 2 2 2" xfId="4789" xr:uid="{00000000-0005-0000-0000-0000B8120000}"/>
    <cellStyle name="Comma 5 2 2 2 2" xfId="36808" xr:uid="{D18DB708-211F-4482-958C-0ABB627C272D}"/>
    <cellStyle name="Comma 5 2 2 3" xfId="32145" xr:uid="{00000000-0005-0000-0000-0000947D0000}"/>
    <cellStyle name="Comma 5 2 2 3 2" xfId="64162" xr:uid="{F8605378-6229-4019-A340-F40CE3CB5E79}"/>
    <cellStyle name="Comma 5 2 2 4" xfId="32324" xr:uid="{4717A799-95A6-4BDB-BF49-A60AF25B900B}"/>
    <cellStyle name="Comma 5 2 3" xfId="998" xr:uid="{00000000-0005-0000-0000-0000E9030000}"/>
    <cellStyle name="Comma 5 2 3 2" xfId="33035" xr:uid="{B977CEE1-447C-4EF2-A770-8277C08BA03B}"/>
    <cellStyle name="Comma 5 2 4" xfId="224" xr:uid="{00000000-0005-0000-0000-0000E3000000}"/>
    <cellStyle name="Comma 5 2 4 2" xfId="32192" xr:uid="{00000000-0005-0000-0000-0000C37D0000}"/>
    <cellStyle name="Comma 5 2 4 2 2" xfId="64200" xr:uid="{BCCB1E44-F51A-408A-8EB4-24A443B0D354}"/>
    <cellStyle name="Comma 5 2 4 3" xfId="32400" xr:uid="{76371214-C3D0-4E2A-8E00-DD670497B1E3}"/>
    <cellStyle name="Comma 5 2 5" xfId="32083" xr:uid="{00000000-0005-0000-0000-0000567D0000}"/>
    <cellStyle name="Comma 5 2 5 2" xfId="64100" xr:uid="{E94D3821-1842-454E-82EF-C06FD7CBEC8D}"/>
    <cellStyle name="Comma 5 2 6" xfId="32262" xr:uid="{2F06B8DD-B0E9-4407-A938-7BA7A1E560A7}"/>
    <cellStyle name="Comma 5 3" xfId="116" xr:uid="{00000000-0005-0000-0000-000077000000}"/>
    <cellStyle name="Comma 5 3 2" xfId="4090" xr:uid="{00000000-0005-0000-0000-0000FD0F0000}"/>
    <cellStyle name="Comma 5 3 2 2" xfId="36109" xr:uid="{8C113B95-478C-4979-B474-F08CC388DB18}"/>
    <cellStyle name="Comma 5 3 3" xfId="32200" xr:uid="{00000000-0005-0000-0000-0000CB7D0000}"/>
    <cellStyle name="Comma 5 3 3 2" xfId="64207" xr:uid="{E766CD1A-5304-421D-A196-1C1EE5382221}"/>
    <cellStyle name="Comma 5 3 4" xfId="32125" xr:uid="{00000000-0005-0000-0000-0000807D0000}"/>
    <cellStyle name="Comma 5 3 4 2" xfId="64142" xr:uid="{209AB59E-6C78-4EC8-8420-EA3D92AE7437}"/>
    <cellStyle name="Comma 5 3 5" xfId="32304" xr:uid="{75306C1A-90EB-41A2-A6BD-274F7642C8ED}"/>
    <cellStyle name="Comma 5 4" xfId="166" xr:uid="{00000000-0005-0000-0000-0000A9000000}"/>
    <cellStyle name="Comma 5 4 2" xfId="300" xr:uid="{00000000-0005-0000-0000-00002F010000}"/>
    <cellStyle name="Comma 5 4 2 2" xfId="32416" xr:uid="{DDA99B73-7798-49EB-B99B-B554AE199A9B}"/>
    <cellStyle name="Comma 5 4 3" xfId="32344" xr:uid="{9AA81D22-43F9-4F05-A9B2-98C159E6C91B}"/>
    <cellStyle name="Comma 5 5" xfId="204" xr:uid="{00000000-0005-0000-0000-0000CF000000}"/>
    <cellStyle name="Comma 5 5 2" xfId="32181" xr:uid="{00000000-0005-0000-0000-0000B87D0000}"/>
    <cellStyle name="Comma 5 5 2 2" xfId="64189" xr:uid="{938B5487-6108-41BF-B567-D7DA242AEB6F}"/>
    <cellStyle name="Comma 5 5 3" xfId="32380" xr:uid="{841137E6-0CEE-4AE9-A151-250901020C19}"/>
    <cellStyle name="Comma 5 6" xfId="32171" xr:uid="{00000000-0005-0000-0000-0000AE7D0000}"/>
    <cellStyle name="Comma 5 6 2" xfId="64180" xr:uid="{8D280CAB-5651-4B50-9508-9D554447DD65}"/>
    <cellStyle name="Comma 5 7" xfId="32063" xr:uid="{00000000-0005-0000-0000-0000427D0000}"/>
    <cellStyle name="Comma 5 7 2" xfId="64080" xr:uid="{6188366E-3946-41A7-A982-E4E362F94498}"/>
    <cellStyle name="Comma 5 8" xfId="32242" xr:uid="{62D16354-1137-4DC2-BEC1-DA1656468F25}"/>
    <cellStyle name="Comma 6" xfId="67" xr:uid="{00000000-0005-0000-0000-000046000000}"/>
    <cellStyle name="Comma 6 2" xfId="129" xr:uid="{00000000-0005-0000-0000-000084000000}"/>
    <cellStyle name="Comma 6 2 2" xfId="1008" xr:uid="{00000000-0005-0000-0000-0000F3030000}"/>
    <cellStyle name="Comma 6 2 2 2" xfId="4800" xr:uid="{00000000-0005-0000-0000-0000C3120000}"/>
    <cellStyle name="Comma 6 2 2 2 2" xfId="36819" xr:uid="{4773C581-A56F-4257-A92B-0DECE8F3CB4E}"/>
    <cellStyle name="Comma 6 2 2 3" xfId="33045" xr:uid="{13EFC224-27FE-4DB7-ADE0-D40993E7ADFA}"/>
    <cellStyle name="Comma 6 2 3" xfId="4114" xr:uid="{00000000-0005-0000-0000-000015100000}"/>
    <cellStyle name="Comma 6 2 3 2" xfId="36133" xr:uid="{12EE750F-8406-482D-925D-24AA22AEE96E}"/>
    <cellStyle name="Comma 6 2 4" xfId="32317" xr:uid="{3ED9C808-8EAA-4E88-A433-B0A2EE11FA9C}"/>
    <cellStyle name="Comma 6 2 5" xfId="1000" xr:uid="{00000000-0005-0000-0000-0000EB030000}"/>
    <cellStyle name="Comma 6 2 5 2" xfId="32189" xr:uid="{00000000-0005-0000-0000-0000C07D0000}"/>
    <cellStyle name="Comma 6 2 5 2 2" xfId="64197" xr:uid="{3322C3BD-8F92-4995-A59F-0885520ECD96}"/>
    <cellStyle name="Comma 6 2 5 3" xfId="33037" xr:uid="{1C63A6BC-8404-484A-B7A4-E79332F1CFC8}"/>
    <cellStyle name="Comma 6 2 6" xfId="324" xr:uid="{00000000-0005-0000-0000-000047010000}"/>
    <cellStyle name="Comma 6 2 6 2" xfId="32421" xr:uid="{3A108060-8F2B-4CF5-B9EE-C60150953B79}"/>
    <cellStyle name="Comma 6 2 7" xfId="32138" xr:uid="{00000000-0005-0000-0000-00008D7D0000}"/>
    <cellStyle name="Comma 6 2 7 2" xfId="64155" xr:uid="{6DCB7D69-65EA-45DB-907F-88E7A1F41103}"/>
    <cellStyle name="Comma 6 3" xfId="159" xr:uid="{00000000-0005-0000-0000-0000A2000000}"/>
    <cellStyle name="Comma 6 3 2" xfId="4761" xr:uid="{00000000-0005-0000-0000-00009C120000}"/>
    <cellStyle name="Comma 6 3 2 2" xfId="36780" xr:uid="{699AE1AF-5787-4D30-B168-5FD6C31BCD31}"/>
    <cellStyle name="Comma 6 3 3" xfId="970" xr:uid="{00000000-0005-0000-0000-0000CD030000}"/>
    <cellStyle name="Comma 6 3 3 2" xfId="33009" xr:uid="{C96AC176-1471-4E82-B468-FAF9E3C7B23D}"/>
    <cellStyle name="Comma 6 3 4" xfId="32196" xr:uid="{00000000-0005-0000-0000-0000C77D0000}"/>
    <cellStyle name="Comma 6 3 4 2" xfId="64204" xr:uid="{B9347FB6-821A-48C5-B743-B3758690A687}"/>
    <cellStyle name="Comma 6 3 5" xfId="32341" xr:uid="{DE21BD24-60C4-4576-B758-371309FEB6DA}"/>
    <cellStyle name="Comma 6 4" xfId="245" xr:uid="{00000000-0005-0000-0000-0000F8000000}"/>
    <cellStyle name="Comma 6 4 2" xfId="32203" xr:uid="{00000000-0005-0000-0000-0000CE7D0000}"/>
    <cellStyle name="Comma 6 4 2 2" xfId="64210" xr:uid="{33999623-1B01-4618-866E-579D3B8834BA}"/>
    <cellStyle name="Comma 6 4 3" xfId="32410" xr:uid="{AF9DBB26-8FD3-4ECC-BA02-B8AFCE0AB1B4}"/>
    <cellStyle name="Comma 6 5" xfId="217" xr:uid="{00000000-0005-0000-0000-0000DC000000}"/>
    <cellStyle name="Comma 6 5 2" xfId="32178" xr:uid="{00000000-0005-0000-0000-0000B57D0000}"/>
    <cellStyle name="Comma 6 5 2 2" xfId="64186" xr:uid="{C23E7C17-B05E-469D-A019-4B77C753D5C7}"/>
    <cellStyle name="Comma 6 5 3" xfId="32393" xr:uid="{F67E5EDC-A555-4D35-972C-04016651CAC3}"/>
    <cellStyle name="Comma 6 6" xfId="32076" xr:uid="{00000000-0005-0000-0000-00004F7D0000}"/>
    <cellStyle name="Comma 6 6 2" xfId="64093" xr:uid="{B1C556BD-330A-4D17-A760-55CEBEDFA874}"/>
    <cellStyle name="Comma 6 7" xfId="32255" xr:uid="{42DFA8D8-C098-4A45-8C38-DF6B156AD24C}"/>
    <cellStyle name="Comma 7" xfId="38" xr:uid="{00000000-0005-0000-0000-000029000000}"/>
    <cellStyle name="Comma 7 2" xfId="100" xr:uid="{00000000-0005-0000-0000-000067000000}"/>
    <cellStyle name="Comma 7 2 2" xfId="4801" xr:uid="{00000000-0005-0000-0000-0000C4120000}"/>
    <cellStyle name="Comma 7 2 2 2" xfId="36820" xr:uid="{1EACF43F-BF59-4942-A150-1C2236098EA7}"/>
    <cellStyle name="Comma 7 2 3" xfId="1009" xr:uid="{00000000-0005-0000-0000-0000F4030000}"/>
    <cellStyle name="Comma 7 2 3 2" xfId="33046" xr:uid="{1394782A-E727-4272-B500-A303D045593D}"/>
    <cellStyle name="Comma 7 2 4" xfId="32109" xr:uid="{00000000-0005-0000-0000-0000707D0000}"/>
    <cellStyle name="Comma 7 2 4 2" xfId="64126" xr:uid="{882FB6D3-E513-4B27-A52F-70F9FA12A37E}"/>
    <cellStyle name="Comma 7 2 5" xfId="32288" xr:uid="{E4B621EE-71A1-4D02-93A7-1F59762E0589}"/>
    <cellStyle name="Comma 7 3" xfId="158" xr:uid="{00000000-0005-0000-0000-0000A1000000}"/>
    <cellStyle name="Comma 7 3 2" xfId="4115" xr:uid="{00000000-0005-0000-0000-000016100000}"/>
    <cellStyle name="Comma 7 3 2 2" xfId="36134" xr:uid="{2FC8AAE7-B1F4-4ED5-A00E-641EE6EFFBF3}"/>
    <cellStyle name="Comma 7 3 3" xfId="32340" xr:uid="{7246EC8E-E946-4149-8E7E-063F6B3226BE}"/>
    <cellStyle name="Comma 7 4" xfId="325" xr:uid="{00000000-0005-0000-0000-000048010000}"/>
    <cellStyle name="Comma 7 4 2" xfId="32422" xr:uid="{5ADFE6F0-3A76-4365-BAB4-4D6CB52899DE}"/>
    <cellStyle name="Comma 7 5" xfId="188" xr:uid="{00000000-0005-0000-0000-0000BF000000}"/>
    <cellStyle name="Comma 7 5 2" xfId="32188" xr:uid="{00000000-0005-0000-0000-0000BF7D0000}"/>
    <cellStyle name="Comma 7 5 2 2" xfId="64196" xr:uid="{10C8ED8B-C525-4B13-A923-20AB206D5D68}"/>
    <cellStyle name="Comma 7 5 3" xfId="32364" xr:uid="{AEDAB8C5-01A7-460A-A15D-7B8307DB7A2C}"/>
    <cellStyle name="Comma 7 6" xfId="32226" xr:uid="{0BA6F31B-6CD6-45BE-902F-73B4CE7685CE}"/>
    <cellStyle name="Comma 7 7" xfId="32047" xr:uid="{00000000-0005-0000-0000-0000327D0000}"/>
    <cellStyle name="Comma 7 7 2" xfId="64064" xr:uid="{DAD180A1-7716-4C78-A187-552BF34D0F87}"/>
    <cellStyle name="Comma 8" xfId="23" xr:uid="{00000000-0005-0000-0000-00001A000000}"/>
    <cellStyle name="Comma 8 2" xfId="92" xr:uid="{00000000-0005-0000-0000-00005F000000}"/>
    <cellStyle name="Comma 8 2 2" xfId="302" xr:uid="{00000000-0005-0000-0000-000031010000}"/>
    <cellStyle name="Comma 8 2 3" xfId="32101" xr:uid="{00000000-0005-0000-0000-0000687D0000}"/>
    <cellStyle name="Comma 8 2 3 2" xfId="64118" xr:uid="{1EBFFF53-9FB3-47D6-8A0B-754F282023C4}"/>
    <cellStyle name="Comma 8 2 4" xfId="32280" xr:uid="{697CA9F5-DE3B-4FA1-A289-A61986E925EF}"/>
    <cellStyle name="Comma 8 3" xfId="1230" xr:uid="{00000000-0005-0000-0000-0000D1040000}"/>
    <cellStyle name="Comma 8 3 2" xfId="32184" xr:uid="{00000000-0005-0000-0000-0000BB7D0000}"/>
    <cellStyle name="Comma 8 3 2 2" xfId="64192" xr:uid="{50F9CF25-18E6-4017-A6DA-812DC81BA433}"/>
    <cellStyle name="Comma 8 3 3" xfId="33266" xr:uid="{EDD65C8E-494A-4F51-B92A-A8C406845294}"/>
    <cellStyle name="Comma 8 4" xfId="180" xr:uid="{00000000-0005-0000-0000-0000B7000000}"/>
    <cellStyle name="Comma 8 4 2" xfId="32356" xr:uid="{40154FD9-BC5F-4990-A570-D18FAB5CEDB1}"/>
    <cellStyle name="Comma 8 5" xfId="32039" xr:uid="{00000000-0005-0000-0000-00002A7D0000}"/>
    <cellStyle name="Comma 8 5 2" xfId="64056" xr:uid="{7017B3DD-BB56-4F56-A691-5613E225EB84}"/>
    <cellStyle name="Comma 8 6" xfId="32221" xr:uid="{2D28F4AF-0633-47C0-913F-FFA90E68A1FA}"/>
    <cellStyle name="Comma 9" xfId="19" xr:uid="{00000000-0005-0000-0000-000016000000}"/>
    <cellStyle name="Comma 9 2" xfId="88" xr:uid="{00000000-0005-0000-0000-00005B000000}"/>
    <cellStyle name="Comma 9 2 2" xfId="301" xr:uid="{00000000-0005-0000-0000-000030010000}"/>
    <cellStyle name="Comma 9 2 3" xfId="32097" xr:uid="{00000000-0005-0000-0000-0000647D0000}"/>
    <cellStyle name="Comma 9 2 3 2" xfId="64114" xr:uid="{52E6ABDA-0C4C-4BF7-AC6A-0340EEC75D98}"/>
    <cellStyle name="Comma 9 2 4" xfId="32276" xr:uid="{898289E3-432B-4B02-A6F1-0CF52C1C30F2}"/>
    <cellStyle name="Comma 9 3" xfId="32025" xr:uid="{00000000-0005-0000-0000-00001C7D0000}"/>
    <cellStyle name="Comma 9 3 2" xfId="32195" xr:uid="{00000000-0005-0000-0000-0000C67D0000}"/>
    <cellStyle name="Comma 9 3 2 2" xfId="64203" xr:uid="{EF180D64-C533-47EB-8BF1-62F8385B0CFF}"/>
    <cellStyle name="Comma 9 3 3" xfId="64043" xr:uid="{F05D30C2-1CC5-442C-832A-A12B751EDE60}"/>
    <cellStyle name="Comma 9 4" xfId="176" xr:uid="{00000000-0005-0000-0000-0000B3000000}"/>
    <cellStyle name="Comma 9 4 2" xfId="32352" xr:uid="{EE39FFDA-9D1E-4C45-9FEF-BD1A95BDCC23}"/>
    <cellStyle name="Comma 9 5" xfId="32035" xr:uid="{00000000-0005-0000-0000-0000267D0000}"/>
    <cellStyle name="Comma 9 5 2" xfId="64052" xr:uid="{8A7292F8-0F34-48E1-B608-F79924DE2E1D}"/>
    <cellStyle name="Comma 9 6" xfId="32217" xr:uid="{79D09E36-B09F-40B3-AEA8-768734BECC39}"/>
    <cellStyle name="Corrected" xfId="353" xr:uid="{00000000-0005-0000-0000-000064010000}"/>
    <cellStyle name="Corrected 2" xfId="32426" xr:uid="{4950056D-3B1A-4CBD-BF06-AF9E72B29D38}"/>
    <cellStyle name="Currency 2" xfId="255" xr:uid="{00000000-0005-0000-0000-000002010000}"/>
    <cellStyle name="Currency 2 2" xfId="978" xr:uid="{00000000-0005-0000-0000-0000D5030000}"/>
    <cellStyle name="Currency 3" xfId="303" xr:uid="{00000000-0005-0000-0000-000032010000}"/>
    <cellStyle name="Date" xfId="326" xr:uid="{00000000-0005-0000-0000-000049010000}"/>
    <cellStyle name="Date 2" xfId="369" xr:uid="{00000000-0005-0000-0000-000074010000}"/>
    <cellStyle name="Empty_Cell" xfId="352" xr:uid="{00000000-0005-0000-0000-000063010000}"/>
    <cellStyle name="Error" xfId="373" xr:uid="{00000000-0005-0000-0000-000078010000}"/>
    <cellStyle name="Euro" xfId="327" xr:uid="{00000000-0005-0000-0000-00004A010000}"/>
    <cellStyle name="Explanatory Text 2" xfId="281" xr:uid="{00000000-0005-0000-0000-00001C010000}"/>
    <cellStyle name="Factor" xfId="947" xr:uid="{00000000-0005-0000-0000-0000B6030000}"/>
    <cellStyle name="Fix Need" xfId="953" xr:uid="{00000000-0005-0000-0000-0000BC030000}"/>
    <cellStyle name="Flag" xfId="354" xr:uid="{00000000-0005-0000-0000-000065010000}"/>
    <cellStyle name="Flag 2" xfId="32427" xr:uid="{584E3D68-EB40-4F85-85B0-E194EA41E8CD}"/>
    <cellStyle name="Forside overskrift 1" xfId="2599" xr:uid="{00000000-0005-0000-0000-00002A0A0000}"/>
    <cellStyle name="Forside overskrift 2" xfId="2600" xr:uid="{00000000-0005-0000-0000-00002B0A0000}"/>
    <cellStyle name="Good 2" xfId="282" xr:uid="{00000000-0005-0000-0000-00001D010000}"/>
    <cellStyle name="Good 2 2" xfId="328" xr:uid="{00000000-0005-0000-0000-00004B010000}"/>
    <cellStyle name="Grid" xfId="355" xr:uid="{00000000-0005-0000-0000-000066010000}"/>
    <cellStyle name="Grid 2" xfId="32428" xr:uid="{F137E320-0103-48CE-B449-FF92E3B5ABE0}"/>
    <cellStyle name="Header left" xfId="11" xr:uid="{00000000-0005-0000-0000-00000E000000}"/>
    <cellStyle name="Header left 2" xfId="33" xr:uid="{00000000-0005-0000-0000-000024000000}"/>
    <cellStyle name="Header left 3" xfId="27" xr:uid="{00000000-0005-0000-0000-00001E000000}"/>
    <cellStyle name="Header left 4" xfId="239" xr:uid="{00000000-0005-0000-0000-0000F2000000}"/>
    <cellStyle name="Header right" xfId="10" xr:uid="{00000000-0005-0000-0000-00000D000000}"/>
    <cellStyle name="Header right 2" xfId="32" xr:uid="{00000000-0005-0000-0000-000023000000}"/>
    <cellStyle name="Header right 3" xfId="26" xr:uid="{00000000-0005-0000-0000-00001D000000}"/>
    <cellStyle name="Header right 4" xfId="238" xr:uid="{00000000-0005-0000-0000-0000F1000000}"/>
    <cellStyle name="Header0" xfId="356" xr:uid="{00000000-0005-0000-0000-000067010000}"/>
    <cellStyle name="Header0 2" xfId="957" xr:uid="{00000000-0005-0000-0000-0000C0030000}"/>
    <cellStyle name="Header0 2 2" xfId="966" xr:uid="{00000000-0005-0000-0000-0000C9030000}"/>
    <cellStyle name="Header0 3" xfId="943" xr:uid="{00000000-0005-0000-0000-0000B2030000}"/>
    <cellStyle name="Header1" xfId="357" xr:uid="{00000000-0005-0000-0000-000068010000}"/>
    <cellStyle name="Header2" xfId="358" xr:uid="{00000000-0005-0000-0000-000069010000}"/>
    <cellStyle name="Header3" xfId="359" xr:uid="{00000000-0005-0000-0000-00006A010000}"/>
    <cellStyle name="Header4" xfId="375" xr:uid="{00000000-0005-0000-0000-00007A010000}"/>
    <cellStyle name="Heading 1 2" xfId="283" xr:uid="{00000000-0005-0000-0000-00001E010000}"/>
    <cellStyle name="Heading 2 2" xfId="284" xr:uid="{00000000-0005-0000-0000-00001F010000}"/>
    <cellStyle name="Heading 3 2" xfId="285" xr:uid="{00000000-0005-0000-0000-000020010000}"/>
    <cellStyle name="Heading 4 2" xfId="286" xr:uid="{00000000-0005-0000-0000-000021010000}"/>
    <cellStyle name="Hyperlink 2" xfId="163" xr:uid="{00000000-0005-0000-0000-0000A6000000}"/>
    <cellStyle name="Hyperlink 2 2" xfId="32198" xr:uid="{00000000-0005-0000-0000-0000C97D0000}"/>
    <cellStyle name="Hyperlink 2 3" xfId="1724" xr:uid="{00000000-0005-0000-0000-0000BF060000}"/>
    <cellStyle name="Information" xfId="374" xr:uid="{00000000-0005-0000-0000-000079010000}"/>
    <cellStyle name="Input 2" xfId="288" xr:uid="{00000000-0005-0000-0000-000023010000}"/>
    <cellStyle name="InSheet" xfId="360" xr:uid="{00000000-0005-0000-0000-00006B010000}"/>
    <cellStyle name="Interface" xfId="361" xr:uid="{00000000-0005-0000-0000-00006C010000}"/>
    <cellStyle name="Kolonne" xfId="2601" xr:uid="{00000000-0005-0000-0000-00002C0A0000}"/>
    <cellStyle name="Line_ClosingBal" xfId="362" xr:uid="{00000000-0005-0000-0000-00006D010000}"/>
    <cellStyle name="Linked Cell 2" xfId="289" xr:uid="{00000000-0005-0000-0000-000024010000}"/>
    <cellStyle name="Macro_Paste" xfId="363" xr:uid="{00000000-0005-0000-0000-00006E010000}"/>
    <cellStyle name="Millares 2" xfId="964" xr:uid="{00000000-0005-0000-0000-0000C7030000}"/>
    <cellStyle name="Neutral" xfId="32017" xr:uid="{00000000-0005-0000-0000-0000147D0000}"/>
    <cellStyle name="Neutral 2" xfId="290" xr:uid="{00000000-0005-0000-0000-000025010000}"/>
    <cellStyle name="Neutral 2 2" xfId="329" xr:uid="{00000000-0005-0000-0000-00004C010000}"/>
    <cellStyle name="Neutral 3" xfId="251" xr:uid="{00000000-0005-0000-0000-0000FE000000}"/>
    <cellStyle name="None" xfId="330" xr:uid="{00000000-0005-0000-0000-00004D010000}"/>
    <cellStyle name="Normal" xfId="0" builtinId="0"/>
    <cellStyle name="Normal 2" xfId="17" xr:uid="{00000000-0005-0000-0000-000014000000}"/>
    <cellStyle name="Normal 2 2" xfId="164" xr:uid="{00000000-0005-0000-0000-0000A7000000}"/>
    <cellStyle name="Normal 2 2 2" xfId="347" xr:uid="{00000000-0005-0000-0000-00005E010000}"/>
    <cellStyle name="Normal 2 2 3" xfId="961" xr:uid="{00000000-0005-0000-0000-0000C4030000}"/>
    <cellStyle name="Normal 2 2 4" xfId="311" xr:uid="{00000000-0005-0000-0000-00003A010000}"/>
    <cellStyle name="Normal 2 3" xfId="313" xr:uid="{00000000-0005-0000-0000-00003C010000}"/>
    <cellStyle name="Normal 2 4" xfId="2602" xr:uid="{00000000-0005-0000-0000-00002D0A0000}"/>
    <cellStyle name="Normal 2 5" xfId="248" xr:uid="{00000000-0005-0000-0000-0000FB000000}"/>
    <cellStyle name="Normal 2 6" xfId="32166" xr:uid="{00000000-0005-0000-0000-0000A97D0000}"/>
    <cellStyle name="Normal 23" xfId="152" xr:uid="{00000000-0005-0000-0000-00009B000000}"/>
    <cellStyle name="Normal 28" xfId="246" xr:uid="{00000000-0005-0000-0000-0000F9000000}"/>
    <cellStyle name="Normal 3" xfId="15" xr:uid="{00000000-0005-0000-0000-000012000000}"/>
    <cellStyle name="Normal 3 2" xfId="160" xr:uid="{00000000-0005-0000-0000-0000A3000000}"/>
    <cellStyle name="Normal 3 2 2" xfId="304" xr:uid="{00000000-0005-0000-0000-000033010000}"/>
    <cellStyle name="Normal 3 3" xfId="2598" xr:uid="{00000000-0005-0000-0000-0000290A0000}"/>
    <cellStyle name="Normal 3 4" xfId="252" xr:uid="{00000000-0005-0000-0000-0000FF000000}"/>
    <cellStyle name="Normal 3 5" xfId="1729" xr:uid="{00000000-0005-0000-0000-0000C4060000}"/>
    <cellStyle name="Normal 4" xfId="170" xr:uid="{00000000-0005-0000-0000-0000AD000000}"/>
    <cellStyle name="Normal 4 2" xfId="314" xr:uid="{00000000-0005-0000-0000-00003D010000}"/>
    <cellStyle name="Normal 4 2 2" xfId="962" xr:uid="{00000000-0005-0000-0000-0000C5030000}"/>
    <cellStyle name="Normal 4 2 2 2" xfId="33004" xr:uid="{A380271C-2727-409A-AC86-725BEE0E261D}"/>
    <cellStyle name="Normal 4 2 3" xfId="958" xr:uid="{00000000-0005-0000-0000-0000C1030000}"/>
    <cellStyle name="Normal 4 2 3 2" xfId="33001" xr:uid="{4351A5B6-9D49-4484-A2F2-1BB76ED98A93}"/>
    <cellStyle name="Normal 4 3" xfId="952" xr:uid="{00000000-0005-0000-0000-0000BB030000}"/>
    <cellStyle name="Normal 4 3 2" xfId="32998" xr:uid="{9B29145A-D702-46C8-BC48-2E9B26577E42}"/>
    <cellStyle name="Normal 4 4" xfId="976" xr:uid="{00000000-0005-0000-0000-0000D3030000}"/>
    <cellStyle name="Normal 4 5" xfId="32205" xr:uid="{00000000-0005-0000-0000-0000D07D0000}"/>
    <cellStyle name="Normal 4 6" xfId="1238" xr:uid="{00000000-0005-0000-0000-0000D9040000}"/>
    <cellStyle name="Normal 4 7" xfId="253" xr:uid="{00000000-0005-0000-0000-000000010000}"/>
    <cellStyle name="Normal 5" xfId="257" xr:uid="{00000000-0005-0000-0000-000004010000}"/>
    <cellStyle name="Normal 5 2" xfId="315" xr:uid="{00000000-0005-0000-0000-00003E010000}"/>
    <cellStyle name="Normal 5 3" xfId="955" xr:uid="{00000000-0005-0000-0000-0000BE030000}"/>
    <cellStyle name="Normal 5 3 2" xfId="32999" xr:uid="{F396644E-3770-4746-B54D-765CEEF295C4}"/>
    <cellStyle name="Normal 6" xfId="299" xr:uid="{00000000-0005-0000-0000-00002E010000}"/>
    <cellStyle name="Normal 6 2" xfId="305" xr:uid="{00000000-0005-0000-0000-000034010000}"/>
    <cellStyle name="Normal 7" xfId="331" xr:uid="{00000000-0005-0000-0000-00004E010000}"/>
    <cellStyle name="Normal 7 2" xfId="317" xr:uid="{00000000-0005-0000-0000-000040010000}"/>
    <cellStyle name="Normal 8" xfId="332" xr:uid="{00000000-0005-0000-0000-00004F010000}"/>
    <cellStyle name="Normal 9" xfId="343" xr:uid="{00000000-0005-0000-0000-00005A010000}"/>
    <cellStyle name="Normale 2" xfId="333" xr:uid="{00000000-0005-0000-0000-000050010000}"/>
    <cellStyle name="normální 2" xfId="309" xr:uid="{00000000-0005-0000-0000-000038010000}"/>
    <cellStyle name="normální 2 2" xfId="348" xr:uid="{00000000-0005-0000-0000-00005F010000}"/>
    <cellStyle name="normální 3" xfId="344" xr:uid="{00000000-0005-0000-0000-00005B010000}"/>
    <cellStyle name="Note 2" xfId="291" xr:uid="{00000000-0005-0000-0000-000026010000}"/>
    <cellStyle name="OffSheet" xfId="364" xr:uid="{00000000-0005-0000-0000-00006F010000}"/>
    <cellStyle name="OffSheet 2" xfId="32429" xr:uid="{0F4FB5FD-7613-47D5-B8CB-883BEE5E1A19}"/>
    <cellStyle name="One" xfId="334" xr:uid="{00000000-0005-0000-0000-000051010000}"/>
    <cellStyle name="Output 2" xfId="292" xr:uid="{00000000-0005-0000-0000-000027010000}"/>
    <cellStyle name="Percent" xfId="1" builtinId="5"/>
    <cellStyle name="Percent [0]" xfId="335" xr:uid="{00000000-0005-0000-0000-000052010000}"/>
    <cellStyle name="Percent [1]" xfId="336" xr:uid="{00000000-0005-0000-0000-000053010000}"/>
    <cellStyle name="Percent [2]" xfId="337" xr:uid="{00000000-0005-0000-0000-000054010000}"/>
    <cellStyle name="Percent 10" xfId="383" xr:uid="{00000000-0005-0000-0000-000082010000}"/>
    <cellStyle name="Percent 11" xfId="2606" hidden="1" xr:uid="{00000000-0005-0000-0000-0000310A0000}"/>
    <cellStyle name="Percent 11" xfId="2960" xr:uid="{00000000-0005-0000-0000-0000930B0000}"/>
    <cellStyle name="Percent 11 2" xfId="34630" hidden="1" xr:uid="{0DC46CC3-EE37-4AD2-B392-62F175A6EF1F}"/>
    <cellStyle name="Percent 12" xfId="2962" hidden="1" xr:uid="{00000000-0005-0000-0000-0000950B0000}"/>
    <cellStyle name="Percent 12" xfId="4017" xr:uid="{00000000-0005-0000-0000-0000B40F0000}"/>
    <cellStyle name="Percent 12 2" xfId="34984" hidden="1" xr:uid="{E448A222-8A10-45FF-9AF9-27CFE1C03EFD}"/>
    <cellStyle name="Percent 13" xfId="4015" hidden="1" xr:uid="{00000000-0005-0000-0000-0000B20F0000}"/>
    <cellStyle name="Percent 13" xfId="4023" xr:uid="{00000000-0005-0000-0000-0000BA0F0000}"/>
    <cellStyle name="Percent 13 2" xfId="36037" hidden="1" xr:uid="{2BE81DE3-863F-4C26-8F6F-3873FABF1151}"/>
    <cellStyle name="Percent 14" xfId="4022" hidden="1" xr:uid="{00000000-0005-0000-0000-0000B90F0000}"/>
    <cellStyle name="Percent 14" xfId="4024" xr:uid="{00000000-0005-0000-0000-0000BB0F0000}"/>
    <cellStyle name="Percent 14 2" xfId="36043" hidden="1" xr:uid="{853D19B0-0E07-48BC-927A-E37BE98072B8}"/>
    <cellStyle name="Percent 15" xfId="32176" xr:uid="{00000000-0005-0000-0000-0000B37D0000}"/>
    <cellStyle name="Percent 17" xfId="32032" xr:uid="{00000000-0005-0000-0000-0000237D0000}"/>
    <cellStyle name="Percent 2" xfId="16" xr:uid="{00000000-0005-0000-0000-000013000000}"/>
    <cellStyle name="Percent 2 2" xfId="168" xr:uid="{00000000-0005-0000-0000-0000AB000000}"/>
    <cellStyle name="Percent 2 2 3" xfId="1251" xr:uid="{00000000-0005-0000-0000-0000E6040000}"/>
    <cellStyle name="Percent 2 2 4" xfId="316" xr:uid="{00000000-0005-0000-0000-00003F010000}"/>
    <cellStyle name="Percent 2 3" xfId="162" xr:uid="{00000000-0005-0000-0000-0000A5000000}"/>
    <cellStyle name="Percent 2 3 2" xfId="293" xr:uid="{00000000-0005-0000-0000-000028010000}"/>
    <cellStyle name="Percent 2 4" xfId="1726" xr:uid="{00000000-0005-0000-0000-0000C1060000}"/>
    <cellStyle name="Percent 2 5" xfId="32168" xr:uid="{00000000-0005-0000-0000-0000AB7D0000}"/>
    <cellStyle name="Percent 3" xfId="4" xr:uid="{00000000-0005-0000-0000-000007000000}"/>
    <cellStyle name="Percent 3 2" xfId="157" xr:uid="{00000000-0005-0000-0000-0000A0000000}"/>
    <cellStyle name="Percent 3 3" xfId="1016" xr:uid="{00000000-0005-0000-0000-0000FB030000}"/>
    <cellStyle name="Percent 3 4" xfId="307" xr:uid="{00000000-0005-0000-0000-000036010000}"/>
    <cellStyle name="Percent 4" xfId="308" xr:uid="{00000000-0005-0000-0000-000037010000}"/>
    <cellStyle name="Percent 4 3" xfId="1236" xr:uid="{00000000-0005-0000-0000-0000D7040000}"/>
    <cellStyle name="Percent 5" xfId="338" xr:uid="{00000000-0005-0000-0000-000055010000}"/>
    <cellStyle name="Percent 6" xfId="339" xr:uid="{00000000-0005-0000-0000-000056010000}"/>
    <cellStyle name="Percent 7" xfId="349" xr:uid="{00000000-0005-0000-0000-000060010000}"/>
    <cellStyle name="Percent 8" xfId="350" xr:uid="{00000000-0005-0000-0000-000061010000}"/>
    <cellStyle name="Percent 9" xfId="948" xr:uid="{00000000-0005-0000-0000-0000B7030000}"/>
    <cellStyle name="Percentage" xfId="340" xr:uid="{00000000-0005-0000-0000-000057010000}"/>
    <cellStyle name="Porcentaje 3" xfId="963" xr:uid="{00000000-0005-0000-0000-0000C6030000}"/>
    <cellStyle name="procent 2" xfId="341" xr:uid="{00000000-0005-0000-0000-000058010000}"/>
    <cellStyle name="procent 2 2" xfId="346" xr:uid="{00000000-0005-0000-0000-00005D010000}"/>
    <cellStyle name="Query" xfId="365" xr:uid="{00000000-0005-0000-0000-000070010000}"/>
    <cellStyle name="Rad" xfId="2603" xr:uid="{00000000-0005-0000-0000-00002E0A0000}"/>
    <cellStyle name="Rad 2" xfId="34628" xr:uid="{0051726D-9187-488A-AFD8-CF20F486A6DA}"/>
    <cellStyle name="Ratio" xfId="366" xr:uid="{00000000-0005-0000-0000-000071010000}"/>
    <cellStyle name="Regular current" xfId="13" xr:uid="{00000000-0005-0000-0000-000010000000}"/>
    <cellStyle name="Regular current 2" xfId="244" xr:uid="{00000000-0005-0000-0000-0000F7000000}"/>
    <cellStyle name="Regular current 3" xfId="241" xr:uid="{00000000-0005-0000-0000-0000F4000000}"/>
    <cellStyle name="Regular number" xfId="9" xr:uid="{00000000-0005-0000-0000-00000C000000}"/>
    <cellStyle name="Regular number 2" xfId="243" xr:uid="{00000000-0005-0000-0000-0000F6000000}"/>
    <cellStyle name="Regular number 3" xfId="237" xr:uid="{00000000-0005-0000-0000-0000F0000000}"/>
    <cellStyle name="Regular text" xfId="7" xr:uid="{00000000-0005-0000-0000-00000A000000}"/>
    <cellStyle name="Regular text 2" xfId="242" xr:uid="{00000000-0005-0000-0000-0000F5000000}"/>
    <cellStyle name="Regular text 3" xfId="235" xr:uid="{00000000-0005-0000-0000-0000EE000000}"/>
    <cellStyle name="Sheet_Header" xfId="367" xr:uid="{00000000-0005-0000-0000-000072010000}"/>
    <cellStyle name="Subtotal current" xfId="12" xr:uid="{00000000-0005-0000-0000-00000F000000}"/>
    <cellStyle name="Subtotal current 10" xfId="87" xr:uid="{00000000-0005-0000-0000-00005A000000}"/>
    <cellStyle name="Subtotal current 10 2" xfId="240" xr:uid="{00000000-0005-0000-0000-0000F3000000}"/>
    <cellStyle name="Subtotal current 10 3" xfId="32096" xr:uid="{00000000-0005-0000-0000-0000637D0000}"/>
    <cellStyle name="Subtotal current 10 3 2" xfId="64113" xr:uid="{D5AF5830-EEE2-4F04-A0BE-847CC7F23AB4}"/>
    <cellStyle name="Subtotal current 10 4" xfId="32275" xr:uid="{116E2A2D-D98D-4E8A-B659-35F00D665F20}"/>
    <cellStyle name="Subtotal current 11" xfId="156" xr:uid="{00000000-0005-0000-0000-00009F000000}"/>
    <cellStyle name="Subtotal current 11 2" xfId="1020" xr:uid="{00000000-0005-0000-0000-0000FF030000}"/>
    <cellStyle name="Subtotal current 11 2 2" xfId="33056" xr:uid="{A1EBDF74-BDCE-49C4-9EF7-1534DA0175E3}"/>
    <cellStyle name="Subtotal current 11 3" xfId="32187" xr:uid="{00000000-0005-0000-0000-0000BE7D0000}"/>
    <cellStyle name="Subtotal current 11 3 2" xfId="64195" xr:uid="{E3E8E449-DEAB-40F7-960F-B37A3918BAC2}"/>
    <cellStyle name="Subtotal current 11 4" xfId="32339" xr:uid="{69AD77CA-2325-47C9-803C-A0692738ED2C}"/>
    <cellStyle name="Subtotal current 12" xfId="175" xr:uid="{00000000-0005-0000-0000-0000B2000000}"/>
    <cellStyle name="Subtotal current 12 2" xfId="32351" xr:uid="{4C9A472D-51D8-4D1D-9673-B9DF2AC0A1AC}"/>
    <cellStyle name="Subtotal current 2" xfId="37" xr:uid="{00000000-0005-0000-0000-000028000000}"/>
    <cellStyle name="Subtotal current 3" xfId="34" xr:uid="{00000000-0005-0000-0000-000025000000}"/>
    <cellStyle name="Subtotal current 3 2" xfId="53" xr:uid="{00000000-0005-0000-0000-000038000000}"/>
    <cellStyle name="Subtotal current 3 2 2" xfId="66" xr:uid="{00000000-0005-0000-0000-000045000000}"/>
    <cellStyle name="Subtotal current 3 2 2 2" xfId="83" xr:uid="{00000000-0005-0000-0000-000056000000}"/>
    <cellStyle name="Subtotal current 3 2 2 2 2" xfId="145" xr:uid="{00000000-0005-0000-0000-000094000000}"/>
    <cellStyle name="Subtotal current 3 2 2 2 2 2" xfId="32154" xr:uid="{00000000-0005-0000-0000-00009D7D0000}"/>
    <cellStyle name="Subtotal current 3 2 2 2 2 2 2" xfId="64171" xr:uid="{87190422-0412-41CC-881E-6E18158A5684}"/>
    <cellStyle name="Subtotal current 3 2 2 2 2 3" xfId="32333" xr:uid="{34C2EA01-5062-447F-8774-C1965AF823D1}"/>
    <cellStyle name="Subtotal current 3 2 2 2 3" xfId="233" xr:uid="{00000000-0005-0000-0000-0000EC000000}"/>
    <cellStyle name="Subtotal current 3 2 2 2 3 2" xfId="32409" xr:uid="{8142F439-682C-4F93-9F00-79920BF5692A}"/>
    <cellStyle name="Subtotal current 3 2 2 2 4" xfId="32092" xr:uid="{00000000-0005-0000-0000-00005F7D0000}"/>
    <cellStyle name="Subtotal current 3 2 2 2 4 2" xfId="64109" xr:uid="{4FB5F889-155F-4889-81BE-705365964323}"/>
    <cellStyle name="Subtotal current 3 2 2 2 5" xfId="32271" xr:uid="{EFF78ADA-E08F-4AEB-9F45-DDFD64270531}"/>
    <cellStyle name="Subtotal current 3 2 2 3" xfId="128" xr:uid="{00000000-0005-0000-0000-000083000000}"/>
    <cellStyle name="Subtotal current 3 2 2 3 2" xfId="32137" xr:uid="{00000000-0005-0000-0000-00008C7D0000}"/>
    <cellStyle name="Subtotal current 3 2 2 3 2 2" xfId="64154" xr:uid="{014544EB-731C-4F6F-93B7-71D271052908}"/>
    <cellStyle name="Subtotal current 3 2 2 3 3" xfId="32316" xr:uid="{6FAFC8CF-355C-4BFB-89A2-17187AE2651C}"/>
    <cellStyle name="Subtotal current 3 2 2 4" xfId="216" xr:uid="{00000000-0005-0000-0000-0000DB000000}"/>
    <cellStyle name="Subtotal current 3 2 2 4 2" xfId="32392" xr:uid="{6A41A2DE-3A98-4795-BF63-F22409B7114E}"/>
    <cellStyle name="Subtotal current 3 2 2 5" xfId="32075" xr:uid="{00000000-0005-0000-0000-00004E7D0000}"/>
    <cellStyle name="Subtotal current 3 2 2 5 2" xfId="64092" xr:uid="{F63E569B-626F-47E8-A5D7-403690F5D142}"/>
    <cellStyle name="Subtotal current 3 2 2 6" xfId="32254" xr:uid="{F44C98FD-9B2B-4B4E-877A-A1D5506C011B}"/>
    <cellStyle name="Subtotal current 3 2 3" xfId="115" xr:uid="{00000000-0005-0000-0000-000076000000}"/>
    <cellStyle name="Subtotal current 3 2 3 2" xfId="32124" xr:uid="{00000000-0005-0000-0000-00007F7D0000}"/>
    <cellStyle name="Subtotal current 3 2 3 2 2" xfId="64141" xr:uid="{44CE27AB-8C9E-4B20-9421-F41506A7BC83}"/>
    <cellStyle name="Subtotal current 3 2 3 3" xfId="32303" xr:uid="{52409783-B0E6-41E9-98DF-6407C0C557AF}"/>
    <cellStyle name="Subtotal current 3 2 4" xfId="203" xr:uid="{00000000-0005-0000-0000-0000CE000000}"/>
    <cellStyle name="Subtotal current 3 2 4 2" xfId="32379" xr:uid="{2C991AC0-55C7-438C-8BF3-5983657EEA73}"/>
    <cellStyle name="Subtotal current 3 2 5" xfId="32062" xr:uid="{00000000-0005-0000-0000-0000417D0000}"/>
    <cellStyle name="Subtotal current 3 2 5 2" xfId="64079" xr:uid="{3D3AD43D-7675-4428-924E-E8C34E343D24}"/>
    <cellStyle name="Subtotal current 3 2 6" xfId="32241" xr:uid="{08812364-123F-431C-B3F5-353501640EEC}"/>
    <cellStyle name="Subtotal current 3 3" xfId="48" xr:uid="{00000000-0005-0000-0000-000033000000}"/>
    <cellStyle name="Subtotal current 3 3 2" xfId="110" xr:uid="{00000000-0005-0000-0000-000071000000}"/>
    <cellStyle name="Subtotal current 3 3 2 2" xfId="32119" xr:uid="{00000000-0005-0000-0000-00007A7D0000}"/>
    <cellStyle name="Subtotal current 3 3 2 2 2" xfId="64136" xr:uid="{B044852F-26E0-41E3-85DE-75ACD101324C}"/>
    <cellStyle name="Subtotal current 3 3 2 3" xfId="32298" xr:uid="{20157244-B25C-420F-983D-0ECD9FD2C504}"/>
    <cellStyle name="Subtotal current 3 3 3" xfId="198" xr:uid="{00000000-0005-0000-0000-0000C9000000}"/>
    <cellStyle name="Subtotal current 3 3 3 2" xfId="32374" xr:uid="{F5353303-1078-42D6-9D4A-A842A85D8C3C}"/>
    <cellStyle name="Subtotal current 3 3 4" xfId="32057" xr:uid="{00000000-0005-0000-0000-00003C7D0000}"/>
    <cellStyle name="Subtotal current 3 3 4 2" xfId="64074" xr:uid="{47C4D262-3163-4DEC-AEBC-D510D6DEB979}"/>
    <cellStyle name="Subtotal current 3 3 5" xfId="32236" xr:uid="{5EE2C687-64A1-4904-8FCA-277F01D0EB32}"/>
    <cellStyle name="Subtotal current 3 4" xfId="99" xr:uid="{00000000-0005-0000-0000-000066000000}"/>
    <cellStyle name="Subtotal current 3 4 2" xfId="32108" xr:uid="{00000000-0005-0000-0000-00006F7D0000}"/>
    <cellStyle name="Subtotal current 3 4 2 2" xfId="64125" xr:uid="{AA272829-8E64-453B-A122-68FAF6BCAF48}"/>
    <cellStyle name="Subtotal current 3 4 3" xfId="32287" xr:uid="{309604FC-48E3-42C1-9F00-0B860808E9DA}"/>
    <cellStyle name="Subtotal current 3 5" xfId="187" xr:uid="{00000000-0005-0000-0000-0000BE000000}"/>
    <cellStyle name="Subtotal current 3 5 2" xfId="32363" xr:uid="{8B1AED53-BF38-4D9C-9384-E327BC234076}"/>
    <cellStyle name="Subtotal current 3 6" xfId="32046" xr:uid="{00000000-0005-0000-0000-0000317D0000}"/>
    <cellStyle name="Subtotal current 3 6 2" xfId="64063" xr:uid="{1112E185-D952-406D-B3AB-22538C947D90}"/>
    <cellStyle name="Subtotal current 4" xfId="44" xr:uid="{00000000-0005-0000-0000-00002F000000}"/>
    <cellStyle name="Subtotal current 4 2" xfId="60" xr:uid="{00000000-0005-0000-0000-00003F000000}"/>
    <cellStyle name="Subtotal current 4 2 2" xfId="77" xr:uid="{00000000-0005-0000-0000-000050000000}"/>
    <cellStyle name="Subtotal current 4 2 2 2" xfId="139" xr:uid="{00000000-0005-0000-0000-00008E000000}"/>
    <cellStyle name="Subtotal current 4 2 2 2 2" xfId="32148" xr:uid="{00000000-0005-0000-0000-0000977D0000}"/>
    <cellStyle name="Subtotal current 4 2 2 2 2 2" xfId="64165" xr:uid="{3BF957CD-C3D6-4DBA-9050-23162BFA0F47}"/>
    <cellStyle name="Subtotal current 4 2 2 2 3" xfId="32327" xr:uid="{2953AD9E-98CB-4500-8B75-E33747D159B2}"/>
    <cellStyle name="Subtotal current 4 2 2 3" xfId="227" xr:uid="{00000000-0005-0000-0000-0000E6000000}"/>
    <cellStyle name="Subtotal current 4 2 2 3 2" xfId="32403" xr:uid="{F2273EAF-751B-4687-89AD-528B2EB7DFAC}"/>
    <cellStyle name="Subtotal current 4 2 2 4" xfId="32086" xr:uid="{00000000-0005-0000-0000-0000597D0000}"/>
    <cellStyle name="Subtotal current 4 2 2 4 2" xfId="64103" xr:uid="{992EAB66-CB75-4BB2-B193-62BBEE288C36}"/>
    <cellStyle name="Subtotal current 4 2 2 5" xfId="32265" xr:uid="{D1D75BBB-3BEB-43FD-9F52-90827CAA2040}"/>
    <cellStyle name="Subtotal current 4 2 3" xfId="122" xr:uid="{00000000-0005-0000-0000-00007D000000}"/>
    <cellStyle name="Subtotal current 4 2 3 2" xfId="32131" xr:uid="{00000000-0005-0000-0000-0000867D0000}"/>
    <cellStyle name="Subtotal current 4 2 3 2 2" xfId="64148" xr:uid="{54B90296-6860-4881-8FB0-A3EA29B6218F}"/>
    <cellStyle name="Subtotal current 4 2 3 3" xfId="32310" xr:uid="{12A82F64-AEC0-4873-B3B5-ADAC9190E069}"/>
    <cellStyle name="Subtotal current 4 2 4" xfId="210" xr:uid="{00000000-0005-0000-0000-0000D5000000}"/>
    <cellStyle name="Subtotal current 4 2 4 2" xfId="32386" xr:uid="{C79BACD2-C92D-41E2-99D8-13AD5E5B787C}"/>
    <cellStyle name="Subtotal current 4 2 5" xfId="32069" xr:uid="{00000000-0005-0000-0000-0000487D0000}"/>
    <cellStyle name="Subtotal current 4 2 5 2" xfId="64086" xr:uid="{1F9EDF41-9C70-4378-A02B-D5BC63580858}"/>
    <cellStyle name="Subtotal current 4 2 6" xfId="32248" xr:uid="{740A4C7D-B5AD-4B6E-B383-1C475FED4F54}"/>
    <cellStyle name="Subtotal current 4 3" xfId="106" xr:uid="{00000000-0005-0000-0000-00006D000000}"/>
    <cellStyle name="Subtotal current 4 3 2" xfId="32115" xr:uid="{00000000-0005-0000-0000-0000767D0000}"/>
    <cellStyle name="Subtotal current 4 3 2 2" xfId="64132" xr:uid="{764D0EE9-966D-473D-B7FA-14D8C437F2E3}"/>
    <cellStyle name="Subtotal current 4 3 3" xfId="32294" xr:uid="{4A5A36BC-51BF-430C-91C4-7DF612D720B4}"/>
    <cellStyle name="Subtotal current 4 4" xfId="194" xr:uid="{00000000-0005-0000-0000-0000C5000000}"/>
    <cellStyle name="Subtotal current 4 4 2" xfId="32370" xr:uid="{B69016C7-27D9-42D9-B06B-D2EB745B4FE6}"/>
    <cellStyle name="Subtotal current 4 5" xfId="32053" xr:uid="{00000000-0005-0000-0000-0000387D0000}"/>
    <cellStyle name="Subtotal current 4 5 2" xfId="64070" xr:uid="{B450CC68-34CD-4AFC-B30A-16F23CE69762}"/>
    <cellStyle name="Subtotal current 4 6" xfId="32232" xr:uid="{E98966EF-D07A-4DD5-BC7B-EA535DFC2574}"/>
    <cellStyle name="Subtotal current 5" xfId="57" xr:uid="{00000000-0005-0000-0000-00003C000000}"/>
    <cellStyle name="Subtotal current 5 2" xfId="119" xr:uid="{00000000-0005-0000-0000-00007A000000}"/>
    <cellStyle name="Subtotal current 5 2 2" xfId="32128" xr:uid="{00000000-0005-0000-0000-0000837D0000}"/>
    <cellStyle name="Subtotal current 5 2 2 2" xfId="64145" xr:uid="{C29C0409-6808-4E00-A24E-099A3EDE1618}"/>
    <cellStyle name="Subtotal current 5 2 3" xfId="32307" xr:uid="{2E559B25-267F-4A70-BC21-F096F3233490}"/>
    <cellStyle name="Subtotal current 5 3" xfId="207" xr:uid="{00000000-0005-0000-0000-0000D2000000}"/>
    <cellStyle name="Subtotal current 5 3 2" xfId="32383" xr:uid="{1DF31F66-B2BE-4BC9-BAEB-EFC90B250F6A}"/>
    <cellStyle name="Subtotal current 5 4" xfId="32066" xr:uid="{00000000-0005-0000-0000-0000457D0000}"/>
    <cellStyle name="Subtotal current 5 4 2" xfId="64083" xr:uid="{EDCA3B5F-8151-42F9-BF55-23C7EDD022A4}"/>
    <cellStyle name="Subtotal current 5 5" xfId="32245" xr:uid="{B5737802-FCFC-42B0-B4F7-52D973CBB147}"/>
    <cellStyle name="Subtotal current 6" xfId="70" xr:uid="{00000000-0005-0000-0000-000049000000}"/>
    <cellStyle name="Subtotal current 6 2" xfId="132" xr:uid="{00000000-0005-0000-0000-000087000000}"/>
    <cellStyle name="Subtotal current 6 2 2" xfId="32141" xr:uid="{00000000-0005-0000-0000-0000907D0000}"/>
    <cellStyle name="Subtotal current 6 2 2 2" xfId="64158" xr:uid="{EC89614C-7590-4886-85C9-1F6F7ECF0C02}"/>
    <cellStyle name="Subtotal current 6 2 3" xfId="32320" xr:uid="{8F135D33-7687-4004-B20E-BD70FA14C4F1}"/>
    <cellStyle name="Subtotal current 6 3" xfId="220" xr:uid="{00000000-0005-0000-0000-0000DF000000}"/>
    <cellStyle name="Subtotal current 6 3 2" xfId="32396" xr:uid="{0FA958C9-0FC1-4D5C-8A15-C5DD721D21DB}"/>
    <cellStyle name="Subtotal current 6 4" xfId="32079" xr:uid="{00000000-0005-0000-0000-0000527D0000}"/>
    <cellStyle name="Subtotal current 6 4 2" xfId="64096" xr:uid="{685DCA51-A4D0-4202-83EE-823052EDAE99}"/>
    <cellStyle name="Subtotal current 6 5" xfId="32258" xr:uid="{EA3291FE-D721-4925-A6F7-8C98C4173F26}"/>
    <cellStyle name="Subtotal current 7" xfId="41" xr:uid="{00000000-0005-0000-0000-00002C000000}"/>
    <cellStyle name="Subtotal current 7 2" xfId="103" xr:uid="{00000000-0005-0000-0000-00006A000000}"/>
    <cellStyle name="Subtotal current 7 2 2" xfId="32112" xr:uid="{00000000-0005-0000-0000-0000737D0000}"/>
    <cellStyle name="Subtotal current 7 2 2 2" xfId="64129" xr:uid="{F4428751-3F96-41A6-96A7-1881DC61B3DB}"/>
    <cellStyle name="Subtotal current 7 2 3" xfId="32291" xr:uid="{8D7E7898-4FED-4104-9D33-E98E5BE45D77}"/>
    <cellStyle name="Subtotal current 7 3" xfId="191" xr:uid="{00000000-0005-0000-0000-0000C2000000}"/>
    <cellStyle name="Subtotal current 7 3 2" xfId="32367" xr:uid="{300DA979-98D5-4ADA-9BDA-6B421AEA0ADD}"/>
    <cellStyle name="Subtotal current 7 4" xfId="32050" xr:uid="{00000000-0005-0000-0000-0000357D0000}"/>
    <cellStyle name="Subtotal current 7 4 2" xfId="64067" xr:uid="{B2A3A859-716B-408F-A679-6DA1B0ECDE8E}"/>
    <cellStyle name="Subtotal current 7 5" xfId="32229" xr:uid="{042BA039-9C32-43BF-9D98-5336E52A6D5D}"/>
    <cellStyle name="Subtotal current 8" xfId="28" xr:uid="{00000000-0005-0000-0000-00001F000000}"/>
    <cellStyle name="Subtotal current 8 2" xfId="95" xr:uid="{00000000-0005-0000-0000-000062000000}"/>
    <cellStyle name="Subtotal current 8 2 2" xfId="32104" xr:uid="{00000000-0005-0000-0000-00006B7D0000}"/>
    <cellStyle name="Subtotal current 8 2 2 2" xfId="64121" xr:uid="{1B894A48-519E-4A8F-912E-6C243289A2DC}"/>
    <cellStyle name="Subtotal current 8 2 3" xfId="32283" xr:uid="{4A97E08D-93FD-43C3-ADAF-B620B10DDDD9}"/>
    <cellStyle name="Subtotal current 8 3" xfId="183" xr:uid="{00000000-0005-0000-0000-0000BA000000}"/>
    <cellStyle name="Subtotal current 8 3 2" xfId="32359" xr:uid="{95085A2B-15CA-4F2A-9C51-9C3BA47ECCBB}"/>
    <cellStyle name="Subtotal current 8 4" xfId="32042" xr:uid="{00000000-0005-0000-0000-00002D7D0000}"/>
    <cellStyle name="Subtotal current 8 4 2" xfId="64059" xr:uid="{037FC59F-66F0-4FE8-B670-54B9126D2360}"/>
    <cellStyle name="Subtotal current 8 5" xfId="32224" xr:uid="{F774EF53-1859-440A-9C8D-6399CB7F074C}"/>
    <cellStyle name="Subtotal current 9" xfId="22" xr:uid="{00000000-0005-0000-0000-000019000000}"/>
    <cellStyle name="Subtotal current 9 2" xfId="91" xr:uid="{00000000-0005-0000-0000-00005E000000}"/>
    <cellStyle name="Subtotal current 9 2 2" xfId="32100" xr:uid="{00000000-0005-0000-0000-0000677D0000}"/>
    <cellStyle name="Subtotal current 9 2 2 2" xfId="64117" xr:uid="{1DBC01B9-032E-4ED4-B6EE-73FFCB702B0C}"/>
    <cellStyle name="Subtotal current 9 2 3" xfId="32279" xr:uid="{9029300B-4097-473C-9010-12D0CCB2D210}"/>
    <cellStyle name="Subtotal current 9 3" xfId="179" xr:uid="{00000000-0005-0000-0000-0000B6000000}"/>
    <cellStyle name="Subtotal current 9 3 2" xfId="32355" xr:uid="{BE138F4F-A0C1-4561-B235-20BA84CB8AF5}"/>
    <cellStyle name="Subtotal current 9 4" xfId="32028" xr:uid="{00000000-0005-0000-0000-00001F7D0000}"/>
    <cellStyle name="Subtotal current 9 4 2" xfId="64046" xr:uid="{B38D2866-6CC4-4BC2-BD3E-135DC64EE0AA}"/>
    <cellStyle name="Subtotal current 9 5" xfId="32038" xr:uid="{00000000-0005-0000-0000-0000297D0000}"/>
    <cellStyle name="Subtotal current 9 5 2" xfId="64055" xr:uid="{AE0DFAC5-8682-4C56-8198-3AC30D2BF0DA}"/>
    <cellStyle name="Subtotal current 9 6" xfId="32220" xr:uid="{5EE87E4B-3C68-4E4C-B25A-662719864B9D}"/>
    <cellStyle name="Subtotal number" xfId="6" xr:uid="{00000000-0005-0000-0000-000009000000}"/>
    <cellStyle name="Subtotal number 10" xfId="85" xr:uid="{00000000-0005-0000-0000-000058000000}"/>
    <cellStyle name="Subtotal number 10 2" xfId="234" xr:uid="{00000000-0005-0000-0000-0000ED000000}"/>
    <cellStyle name="Subtotal number 10 3" xfId="32094" xr:uid="{00000000-0005-0000-0000-0000617D0000}"/>
    <cellStyle name="Subtotal number 10 3 2" xfId="64111" xr:uid="{49932905-9BFF-4B1E-904B-DD7CA999F4FC}"/>
    <cellStyle name="Subtotal number 10 4" xfId="32273" xr:uid="{158F4E7B-5D20-4E57-B672-81CFCBAFF906}"/>
    <cellStyle name="Subtotal number 11" xfId="154" xr:uid="{00000000-0005-0000-0000-00009D000000}"/>
    <cellStyle name="Subtotal number 11 2" xfId="1228" xr:uid="{00000000-0005-0000-0000-0000CF040000}"/>
    <cellStyle name="Subtotal number 11 2 2" xfId="33264" xr:uid="{387B201F-6392-4D23-8992-6A9FFCDD3C15}"/>
    <cellStyle name="Subtotal number 11 3" xfId="32185" xr:uid="{00000000-0005-0000-0000-0000BC7D0000}"/>
    <cellStyle name="Subtotal number 11 3 2" xfId="64193" xr:uid="{AC36F3D9-986F-426B-8EAB-596CE57051AB}"/>
    <cellStyle name="Subtotal number 11 4" xfId="32337" xr:uid="{98618361-4F51-448D-A22F-1133A8127B7C}"/>
    <cellStyle name="Subtotal number 12" xfId="173" xr:uid="{00000000-0005-0000-0000-0000B0000000}"/>
    <cellStyle name="Subtotal number 12 2" xfId="32349" xr:uid="{CFAFC055-6927-48C7-A960-4150A910DE8F}"/>
    <cellStyle name="Subtotal number 2" xfId="35" xr:uid="{00000000-0005-0000-0000-000026000000}"/>
    <cellStyle name="Subtotal number 3" xfId="30" xr:uid="{00000000-0005-0000-0000-000021000000}"/>
    <cellStyle name="Subtotal number 3 2" xfId="51" xr:uid="{00000000-0005-0000-0000-000036000000}"/>
    <cellStyle name="Subtotal number 3 2 2" xfId="64" xr:uid="{00000000-0005-0000-0000-000043000000}"/>
    <cellStyle name="Subtotal number 3 2 2 2" xfId="81" xr:uid="{00000000-0005-0000-0000-000054000000}"/>
    <cellStyle name="Subtotal number 3 2 2 2 2" xfId="143" xr:uid="{00000000-0005-0000-0000-000092000000}"/>
    <cellStyle name="Subtotal number 3 2 2 2 2 2" xfId="32152" xr:uid="{00000000-0005-0000-0000-00009B7D0000}"/>
    <cellStyle name="Subtotal number 3 2 2 2 2 2 2" xfId="64169" xr:uid="{2FF70DDF-87FF-4CCA-8D2A-8F64A4B41EC3}"/>
    <cellStyle name="Subtotal number 3 2 2 2 2 3" xfId="32331" xr:uid="{BAC320E8-1712-4504-BAF2-DA0CD31FE11C}"/>
    <cellStyle name="Subtotal number 3 2 2 2 3" xfId="231" xr:uid="{00000000-0005-0000-0000-0000EA000000}"/>
    <cellStyle name="Subtotal number 3 2 2 2 3 2" xfId="32407" xr:uid="{E6B2969E-71EA-44D1-A05B-4B7CCD9F5033}"/>
    <cellStyle name="Subtotal number 3 2 2 2 4" xfId="32090" xr:uid="{00000000-0005-0000-0000-00005D7D0000}"/>
    <cellStyle name="Subtotal number 3 2 2 2 4 2" xfId="64107" xr:uid="{5874BADA-D099-4EF8-BF1A-A20EF63D53F1}"/>
    <cellStyle name="Subtotal number 3 2 2 2 5" xfId="32269" xr:uid="{95B293A1-7F6F-4CA6-811B-89B590FF5563}"/>
    <cellStyle name="Subtotal number 3 2 2 3" xfId="126" xr:uid="{00000000-0005-0000-0000-000081000000}"/>
    <cellStyle name="Subtotal number 3 2 2 3 2" xfId="32135" xr:uid="{00000000-0005-0000-0000-00008A7D0000}"/>
    <cellStyle name="Subtotal number 3 2 2 3 2 2" xfId="64152" xr:uid="{75B296B3-BDDE-4498-A443-CAE1B2E51C65}"/>
    <cellStyle name="Subtotal number 3 2 2 3 3" xfId="32314" xr:uid="{2F87AF62-C043-43E3-830E-FBE66E109620}"/>
    <cellStyle name="Subtotal number 3 2 2 4" xfId="214" xr:uid="{00000000-0005-0000-0000-0000D9000000}"/>
    <cellStyle name="Subtotal number 3 2 2 4 2" xfId="32390" xr:uid="{4F3ABB3C-D17E-4200-B465-3CD8FBF38E8D}"/>
    <cellStyle name="Subtotal number 3 2 2 5" xfId="32073" xr:uid="{00000000-0005-0000-0000-00004C7D0000}"/>
    <cellStyle name="Subtotal number 3 2 2 5 2" xfId="64090" xr:uid="{F06C874D-C2C1-40CF-B3CA-CA9CF637FC8F}"/>
    <cellStyle name="Subtotal number 3 2 2 6" xfId="32252" xr:uid="{1AEC6FA2-EA05-4314-AFDD-A05B2B52C5B2}"/>
    <cellStyle name="Subtotal number 3 2 3" xfId="113" xr:uid="{00000000-0005-0000-0000-000074000000}"/>
    <cellStyle name="Subtotal number 3 2 3 2" xfId="32122" xr:uid="{00000000-0005-0000-0000-00007D7D0000}"/>
    <cellStyle name="Subtotal number 3 2 3 2 2" xfId="64139" xr:uid="{4DF879B5-7CB2-4A16-90F1-BB78C617D27F}"/>
    <cellStyle name="Subtotal number 3 2 3 3" xfId="32301" xr:uid="{A13CF106-A223-4659-A114-45D938212FBE}"/>
    <cellStyle name="Subtotal number 3 2 4" xfId="201" xr:uid="{00000000-0005-0000-0000-0000CC000000}"/>
    <cellStyle name="Subtotal number 3 2 4 2" xfId="32377" xr:uid="{1743426D-52EB-4089-AE07-AF38579D65DF}"/>
    <cellStyle name="Subtotal number 3 2 5" xfId="32060" xr:uid="{00000000-0005-0000-0000-00003F7D0000}"/>
    <cellStyle name="Subtotal number 3 2 5 2" xfId="64077" xr:uid="{93814FDA-3F51-4763-8539-AEF893EC9DA6}"/>
    <cellStyle name="Subtotal number 3 2 6" xfId="32239" xr:uid="{B06D2A3F-2103-4FBE-AEF4-5D9E417C56B2}"/>
    <cellStyle name="Subtotal number 3 3" xfId="46" xr:uid="{00000000-0005-0000-0000-000031000000}"/>
    <cellStyle name="Subtotal number 3 3 2" xfId="108" xr:uid="{00000000-0005-0000-0000-00006F000000}"/>
    <cellStyle name="Subtotal number 3 3 2 2" xfId="32117" xr:uid="{00000000-0005-0000-0000-0000787D0000}"/>
    <cellStyle name="Subtotal number 3 3 2 2 2" xfId="64134" xr:uid="{CD68F086-14A0-4D12-8C4B-A28967151F44}"/>
    <cellStyle name="Subtotal number 3 3 2 3" xfId="32296" xr:uid="{B882EA1C-685D-4674-8A59-C3F7D8444B3D}"/>
    <cellStyle name="Subtotal number 3 3 3" xfId="196" xr:uid="{00000000-0005-0000-0000-0000C7000000}"/>
    <cellStyle name="Subtotal number 3 3 3 2" xfId="32372" xr:uid="{0240D95A-0406-4E77-8D58-8BC7877F8DFF}"/>
    <cellStyle name="Subtotal number 3 3 4" xfId="32055" xr:uid="{00000000-0005-0000-0000-00003A7D0000}"/>
    <cellStyle name="Subtotal number 3 3 4 2" xfId="64072" xr:uid="{6F2B2964-B038-402D-AB1D-501077957ED8}"/>
    <cellStyle name="Subtotal number 3 3 5" xfId="32234" xr:uid="{3FCDAACE-974D-4823-98E9-CF9E530A9056}"/>
    <cellStyle name="Subtotal number 3 4" xfId="97" xr:uid="{00000000-0005-0000-0000-000064000000}"/>
    <cellStyle name="Subtotal number 3 4 2" xfId="32106" xr:uid="{00000000-0005-0000-0000-00006D7D0000}"/>
    <cellStyle name="Subtotal number 3 4 2 2" xfId="64123" xr:uid="{7355D39D-20C0-4D20-A7E8-A62EDFE308F0}"/>
    <cellStyle name="Subtotal number 3 4 3" xfId="32285" xr:uid="{CF170FED-33B2-489F-B664-AD40F0C6B7D8}"/>
    <cellStyle name="Subtotal number 3 5" xfId="185" xr:uid="{00000000-0005-0000-0000-0000BC000000}"/>
    <cellStyle name="Subtotal number 3 5 2" xfId="32361" xr:uid="{BBCCC97F-C0CB-49A1-871A-1E0045C338F4}"/>
    <cellStyle name="Subtotal number 3 6" xfId="32044" xr:uid="{00000000-0005-0000-0000-00002F7D0000}"/>
    <cellStyle name="Subtotal number 3 6 2" xfId="64061" xr:uid="{1C477B37-50F5-4B1C-8B57-03F908109288}"/>
    <cellStyle name="Subtotal number 4" xfId="42" xr:uid="{00000000-0005-0000-0000-00002D000000}"/>
    <cellStyle name="Subtotal number 4 2" xfId="58" xr:uid="{00000000-0005-0000-0000-00003D000000}"/>
    <cellStyle name="Subtotal number 4 2 2" xfId="75" xr:uid="{00000000-0005-0000-0000-00004E000000}"/>
    <cellStyle name="Subtotal number 4 2 2 2" xfId="137" xr:uid="{00000000-0005-0000-0000-00008C000000}"/>
    <cellStyle name="Subtotal number 4 2 2 2 2" xfId="32146" xr:uid="{00000000-0005-0000-0000-0000957D0000}"/>
    <cellStyle name="Subtotal number 4 2 2 2 2 2" xfId="64163" xr:uid="{38BF457C-8B06-4ED5-AF23-1C760E6140E9}"/>
    <cellStyle name="Subtotal number 4 2 2 2 3" xfId="32325" xr:uid="{FED74D2B-B7E7-45D0-8186-711F9B4C7896}"/>
    <cellStyle name="Subtotal number 4 2 2 3" xfId="225" xr:uid="{00000000-0005-0000-0000-0000E4000000}"/>
    <cellStyle name="Subtotal number 4 2 2 3 2" xfId="32401" xr:uid="{15A2FFE7-89A3-4BB0-B948-B55066D443E6}"/>
    <cellStyle name="Subtotal number 4 2 2 4" xfId="32084" xr:uid="{00000000-0005-0000-0000-0000577D0000}"/>
    <cellStyle name="Subtotal number 4 2 2 4 2" xfId="64101" xr:uid="{AE7E9D01-430C-4484-96E4-7F8C6AD681FB}"/>
    <cellStyle name="Subtotal number 4 2 2 5" xfId="32263" xr:uid="{792D423B-F51F-481E-B8D9-BF7D4CC5553C}"/>
    <cellStyle name="Subtotal number 4 2 3" xfId="120" xr:uid="{00000000-0005-0000-0000-00007B000000}"/>
    <cellStyle name="Subtotal number 4 2 3 2" xfId="32129" xr:uid="{00000000-0005-0000-0000-0000847D0000}"/>
    <cellStyle name="Subtotal number 4 2 3 2 2" xfId="64146" xr:uid="{47CD56C5-A1A6-4029-8E12-6EEEF04DA6F6}"/>
    <cellStyle name="Subtotal number 4 2 3 3" xfId="32308" xr:uid="{A593E52D-1AD0-49D4-99E3-8AA123F6361F}"/>
    <cellStyle name="Subtotal number 4 2 4" xfId="208" xr:uid="{00000000-0005-0000-0000-0000D3000000}"/>
    <cellStyle name="Subtotal number 4 2 4 2" xfId="32384" xr:uid="{7CB595B8-787D-46F2-BF1B-897233A023A6}"/>
    <cellStyle name="Subtotal number 4 2 5" xfId="32067" xr:uid="{00000000-0005-0000-0000-0000467D0000}"/>
    <cellStyle name="Subtotal number 4 2 5 2" xfId="64084" xr:uid="{6460A257-F283-4A03-A221-BB85CAC8A404}"/>
    <cellStyle name="Subtotal number 4 2 6" xfId="32246" xr:uid="{15E16627-89A7-4494-9AFE-CCB5CFB7781C}"/>
    <cellStyle name="Subtotal number 4 3" xfId="104" xr:uid="{00000000-0005-0000-0000-00006B000000}"/>
    <cellStyle name="Subtotal number 4 3 2" xfId="32113" xr:uid="{00000000-0005-0000-0000-0000747D0000}"/>
    <cellStyle name="Subtotal number 4 3 2 2" xfId="64130" xr:uid="{9F0BAE09-E939-4143-97F8-70A803551B4D}"/>
    <cellStyle name="Subtotal number 4 3 3" xfId="32292" xr:uid="{94368396-6A2E-467A-89E9-9901A39AF1E4}"/>
    <cellStyle name="Subtotal number 4 4" xfId="192" xr:uid="{00000000-0005-0000-0000-0000C3000000}"/>
    <cellStyle name="Subtotal number 4 4 2" xfId="32368" xr:uid="{D107C1C1-D91B-4C7C-8AAE-687C0F0B97FE}"/>
    <cellStyle name="Subtotal number 4 5" xfId="32051" xr:uid="{00000000-0005-0000-0000-0000367D0000}"/>
    <cellStyle name="Subtotal number 4 5 2" xfId="64068" xr:uid="{E66A6F31-3F98-4DB2-92AF-F8061B6C9CB7}"/>
    <cellStyle name="Subtotal number 4 6" xfId="32230" xr:uid="{FF890F93-E966-4DBA-B65E-471A6A18BFE8}"/>
    <cellStyle name="Subtotal number 5" xfId="55" xr:uid="{00000000-0005-0000-0000-00003A000000}"/>
    <cellStyle name="Subtotal number 5 2" xfId="117" xr:uid="{00000000-0005-0000-0000-000078000000}"/>
    <cellStyle name="Subtotal number 5 2 2" xfId="32126" xr:uid="{00000000-0005-0000-0000-0000817D0000}"/>
    <cellStyle name="Subtotal number 5 2 2 2" xfId="64143" xr:uid="{1F0E4810-3424-4F43-B125-650181C56F53}"/>
    <cellStyle name="Subtotal number 5 2 3" xfId="32305" xr:uid="{FA1DC356-1187-47A5-81C0-E050BA7B9812}"/>
    <cellStyle name="Subtotal number 5 3" xfId="205" xr:uid="{00000000-0005-0000-0000-0000D0000000}"/>
    <cellStyle name="Subtotal number 5 3 2" xfId="32381" xr:uid="{B5B21926-A140-48C6-87AC-7781E29C56BB}"/>
    <cellStyle name="Subtotal number 5 4" xfId="32064" xr:uid="{00000000-0005-0000-0000-0000437D0000}"/>
    <cellStyle name="Subtotal number 5 4 2" xfId="64081" xr:uid="{A4D850E0-30B2-4A87-BE0E-55C308C6A3EC}"/>
    <cellStyle name="Subtotal number 5 5" xfId="32243" xr:uid="{22CC3A5D-A410-444B-B392-7ABC8F50D236}"/>
    <cellStyle name="Subtotal number 6" xfId="68" xr:uid="{00000000-0005-0000-0000-000047000000}"/>
    <cellStyle name="Subtotal number 6 2" xfId="130" xr:uid="{00000000-0005-0000-0000-000085000000}"/>
    <cellStyle name="Subtotal number 6 2 2" xfId="32139" xr:uid="{00000000-0005-0000-0000-00008E7D0000}"/>
    <cellStyle name="Subtotal number 6 2 2 2" xfId="64156" xr:uid="{7CB5DEF7-8CF1-4BB4-B3F6-CD3791A493F8}"/>
    <cellStyle name="Subtotal number 6 2 3" xfId="32318" xr:uid="{DF8C15B5-0A1D-4A5A-A1D2-42679CE8B8FD}"/>
    <cellStyle name="Subtotal number 6 3" xfId="218" xr:uid="{00000000-0005-0000-0000-0000DD000000}"/>
    <cellStyle name="Subtotal number 6 3 2" xfId="32394" xr:uid="{7B07E6E9-C184-490D-947D-59B453B97062}"/>
    <cellStyle name="Subtotal number 6 4" xfId="32077" xr:uid="{00000000-0005-0000-0000-0000507D0000}"/>
    <cellStyle name="Subtotal number 6 4 2" xfId="64094" xr:uid="{04C3E0BA-3955-4ED7-B823-3C57BB7F46D9}"/>
    <cellStyle name="Subtotal number 6 5" xfId="32256" xr:uid="{50520D17-F50F-40D9-8BF6-515A7E9FF4E2}"/>
    <cellStyle name="Subtotal number 7" xfId="39" xr:uid="{00000000-0005-0000-0000-00002A000000}"/>
    <cellStyle name="Subtotal number 7 2" xfId="101" xr:uid="{00000000-0005-0000-0000-000068000000}"/>
    <cellStyle name="Subtotal number 7 2 2" xfId="32110" xr:uid="{00000000-0005-0000-0000-0000717D0000}"/>
    <cellStyle name="Subtotal number 7 2 2 2" xfId="64127" xr:uid="{D131ED83-CC2D-49AA-B67C-758FBA84B88B}"/>
    <cellStyle name="Subtotal number 7 2 3" xfId="32289" xr:uid="{504F7358-CC16-4D46-9DFD-9C95D2945E13}"/>
    <cellStyle name="Subtotal number 7 3" xfId="189" xr:uid="{00000000-0005-0000-0000-0000C0000000}"/>
    <cellStyle name="Subtotal number 7 3 2" xfId="32365" xr:uid="{05CB9598-3DB5-4F28-AA3B-A2D6D9AA494E}"/>
    <cellStyle name="Subtotal number 7 4" xfId="32048" xr:uid="{00000000-0005-0000-0000-0000337D0000}"/>
    <cellStyle name="Subtotal number 7 4 2" xfId="64065" xr:uid="{49809B98-B921-421D-B167-0D7D58578E2E}"/>
    <cellStyle name="Subtotal number 7 5" xfId="32227" xr:uid="{53DAB872-C75E-4460-B89F-F3F44FC209C9}"/>
    <cellStyle name="Subtotal number 8" xfId="24" xr:uid="{00000000-0005-0000-0000-00001B000000}"/>
    <cellStyle name="Subtotal number 8 2" xfId="93" xr:uid="{00000000-0005-0000-0000-000060000000}"/>
    <cellStyle name="Subtotal number 8 2 2" xfId="32102" xr:uid="{00000000-0005-0000-0000-0000697D0000}"/>
    <cellStyle name="Subtotal number 8 2 2 2" xfId="64119" xr:uid="{9068EF50-5084-4970-BB72-8B06B759261A}"/>
    <cellStyle name="Subtotal number 8 2 3" xfId="32281" xr:uid="{9D3562CC-0694-4FD8-9DB5-1ACA5851427A}"/>
    <cellStyle name="Subtotal number 8 3" xfId="181" xr:uid="{00000000-0005-0000-0000-0000B8000000}"/>
    <cellStyle name="Subtotal number 8 3 2" xfId="32357" xr:uid="{BC12433C-2B36-4E0B-89BE-123480E03C21}"/>
    <cellStyle name="Subtotal number 8 4" xfId="32040" xr:uid="{00000000-0005-0000-0000-00002B7D0000}"/>
    <cellStyle name="Subtotal number 8 4 2" xfId="64057" xr:uid="{5F40DE67-BFC2-4027-B33B-E768748076C9}"/>
    <cellStyle name="Subtotal number 8 5" xfId="32222" xr:uid="{4F7AAF63-58C4-4600-9644-F20978880E16}"/>
    <cellStyle name="Subtotal number 9" xfId="20" xr:uid="{00000000-0005-0000-0000-000017000000}"/>
    <cellStyle name="Subtotal number 9 2" xfId="89" xr:uid="{00000000-0005-0000-0000-00005C000000}"/>
    <cellStyle name="Subtotal number 9 2 2" xfId="32098" xr:uid="{00000000-0005-0000-0000-0000657D0000}"/>
    <cellStyle name="Subtotal number 9 2 2 2" xfId="64115" xr:uid="{9278BCC9-EDBE-4BED-AA80-8AA3C94E2AAC}"/>
    <cellStyle name="Subtotal number 9 2 3" xfId="32277" xr:uid="{48A767A7-CA51-45E1-A6B3-D3B0EEA45D95}"/>
    <cellStyle name="Subtotal number 9 3" xfId="177" xr:uid="{00000000-0005-0000-0000-0000B4000000}"/>
    <cellStyle name="Subtotal number 9 3 2" xfId="32353" xr:uid="{E7D3906B-6F34-43AC-9779-3398C3D86742}"/>
    <cellStyle name="Subtotal number 9 4" xfId="32026" xr:uid="{00000000-0005-0000-0000-00001D7D0000}"/>
    <cellStyle name="Subtotal number 9 4 2" xfId="64044" xr:uid="{FEECF6C2-5A57-4149-A4BD-1ACC98B8B47F}"/>
    <cellStyle name="Subtotal number 9 5" xfId="32036" xr:uid="{00000000-0005-0000-0000-0000277D0000}"/>
    <cellStyle name="Subtotal number 9 5 2" xfId="64053" xr:uid="{9C0F880D-2570-47D0-A8A6-084085841D86}"/>
    <cellStyle name="Subtotal number 9 6" xfId="32218" xr:uid="{F0921BF7-EA0C-405A-B6BE-81A5BCDED3EB}"/>
    <cellStyle name="Subtotal text" xfId="8" xr:uid="{00000000-0005-0000-0000-00000B000000}"/>
    <cellStyle name="Subtotal text 10" xfId="86" xr:uid="{00000000-0005-0000-0000-000059000000}"/>
    <cellStyle name="Subtotal text 10 2" xfId="236" xr:uid="{00000000-0005-0000-0000-0000EF000000}"/>
    <cellStyle name="Subtotal text 10 3" xfId="32095" xr:uid="{00000000-0005-0000-0000-0000627D0000}"/>
    <cellStyle name="Subtotal text 10 3 2" xfId="64112" xr:uid="{19A9C4FB-C61C-4925-B0BE-812BE4D1321E}"/>
    <cellStyle name="Subtotal text 10 4" xfId="32274" xr:uid="{44B174AE-56B6-40EA-B652-FB1E438A7012}"/>
    <cellStyle name="Subtotal text 11" xfId="155" xr:uid="{00000000-0005-0000-0000-00009E000000}"/>
    <cellStyle name="Subtotal text 11 2" xfId="1147" xr:uid="{00000000-0005-0000-0000-00007E040000}"/>
    <cellStyle name="Subtotal text 11 2 2" xfId="33183" xr:uid="{27AA1724-D2DD-4D6A-B072-715FFE4EB001}"/>
    <cellStyle name="Subtotal text 11 3" xfId="32186" xr:uid="{00000000-0005-0000-0000-0000BD7D0000}"/>
    <cellStyle name="Subtotal text 11 3 2" xfId="64194" xr:uid="{166F7175-462D-4CB2-8F89-3CEE11124643}"/>
    <cellStyle name="Subtotal text 11 4" xfId="32338" xr:uid="{9C5831C7-3AE0-42E0-BFE1-B4AF847BF942}"/>
    <cellStyle name="Subtotal text 12" xfId="174" xr:uid="{00000000-0005-0000-0000-0000B1000000}"/>
    <cellStyle name="Subtotal text 12 2" xfId="32350" xr:uid="{83A254AB-64E1-4ACD-803D-EB462CF46B0C}"/>
    <cellStyle name="Subtotal text 2" xfId="36" xr:uid="{00000000-0005-0000-0000-000027000000}"/>
    <cellStyle name="Subtotal text 3" xfId="31" xr:uid="{00000000-0005-0000-0000-000022000000}"/>
    <cellStyle name="Subtotal text 3 2" xfId="52" xr:uid="{00000000-0005-0000-0000-000037000000}"/>
    <cellStyle name="Subtotal text 3 2 2" xfId="65" xr:uid="{00000000-0005-0000-0000-000044000000}"/>
    <cellStyle name="Subtotal text 3 2 2 2" xfId="82" xr:uid="{00000000-0005-0000-0000-000055000000}"/>
    <cellStyle name="Subtotal text 3 2 2 2 2" xfId="144" xr:uid="{00000000-0005-0000-0000-000093000000}"/>
    <cellStyle name="Subtotal text 3 2 2 2 2 2" xfId="32153" xr:uid="{00000000-0005-0000-0000-00009C7D0000}"/>
    <cellStyle name="Subtotal text 3 2 2 2 2 2 2" xfId="64170" xr:uid="{1F8EC753-9BF1-4F72-AA99-23309C5762CB}"/>
    <cellStyle name="Subtotal text 3 2 2 2 2 3" xfId="32332" xr:uid="{3F3062ED-76AC-4DC7-AB4E-9EEB04AC1143}"/>
    <cellStyle name="Subtotal text 3 2 2 2 3" xfId="232" xr:uid="{00000000-0005-0000-0000-0000EB000000}"/>
    <cellStyle name="Subtotal text 3 2 2 2 3 2" xfId="32408" xr:uid="{95B5AA33-F1FB-45F5-9E91-C20FB64FC4AB}"/>
    <cellStyle name="Subtotal text 3 2 2 2 4" xfId="32091" xr:uid="{00000000-0005-0000-0000-00005E7D0000}"/>
    <cellStyle name="Subtotal text 3 2 2 2 4 2" xfId="64108" xr:uid="{D9E81CA4-E0B8-4A91-ABFD-0F0F5AD23231}"/>
    <cellStyle name="Subtotal text 3 2 2 2 5" xfId="32270" xr:uid="{B79638BE-CC92-445C-8C02-AE25D05E1CF0}"/>
    <cellStyle name="Subtotal text 3 2 2 3" xfId="127" xr:uid="{00000000-0005-0000-0000-000082000000}"/>
    <cellStyle name="Subtotal text 3 2 2 3 2" xfId="32136" xr:uid="{00000000-0005-0000-0000-00008B7D0000}"/>
    <cellStyle name="Subtotal text 3 2 2 3 2 2" xfId="64153" xr:uid="{DBA466F0-088A-4724-A3DA-33ED8755BE98}"/>
    <cellStyle name="Subtotal text 3 2 2 3 3" xfId="32315" xr:uid="{4864DE48-8264-4344-A05E-B71D96571AB8}"/>
    <cellStyle name="Subtotal text 3 2 2 4" xfId="215" xr:uid="{00000000-0005-0000-0000-0000DA000000}"/>
    <cellStyle name="Subtotal text 3 2 2 4 2" xfId="32391" xr:uid="{2F81C1D3-7C74-42F4-BA6B-46B2A975F2D5}"/>
    <cellStyle name="Subtotal text 3 2 2 5" xfId="32074" xr:uid="{00000000-0005-0000-0000-00004D7D0000}"/>
    <cellStyle name="Subtotal text 3 2 2 5 2" xfId="64091" xr:uid="{8448F405-DFB0-4190-9191-2ADA440FCB23}"/>
    <cellStyle name="Subtotal text 3 2 2 6" xfId="32253" xr:uid="{139BEE32-388D-4EA0-A917-6DE62397E305}"/>
    <cellStyle name="Subtotal text 3 2 3" xfId="114" xr:uid="{00000000-0005-0000-0000-000075000000}"/>
    <cellStyle name="Subtotal text 3 2 3 2" xfId="32123" xr:uid="{00000000-0005-0000-0000-00007E7D0000}"/>
    <cellStyle name="Subtotal text 3 2 3 2 2" xfId="64140" xr:uid="{F126268E-4EC1-4321-8F93-32585C2EB4D4}"/>
    <cellStyle name="Subtotal text 3 2 3 3" xfId="32302" xr:uid="{89119BF1-E5B2-42C0-8109-9E52A2734438}"/>
    <cellStyle name="Subtotal text 3 2 4" xfId="202" xr:uid="{00000000-0005-0000-0000-0000CD000000}"/>
    <cellStyle name="Subtotal text 3 2 4 2" xfId="32378" xr:uid="{55603345-5386-4DC9-A193-9692AB7B5960}"/>
    <cellStyle name="Subtotal text 3 2 5" xfId="32061" xr:uid="{00000000-0005-0000-0000-0000407D0000}"/>
    <cellStyle name="Subtotal text 3 2 5 2" xfId="64078" xr:uid="{6556D1A4-54DB-42FF-A12C-6687E1103C72}"/>
    <cellStyle name="Subtotal text 3 2 6" xfId="32240" xr:uid="{D65704E7-B298-4617-9063-DF4DB60FF80C}"/>
    <cellStyle name="Subtotal text 3 3" xfId="47" xr:uid="{00000000-0005-0000-0000-000032000000}"/>
    <cellStyle name="Subtotal text 3 3 2" xfId="109" xr:uid="{00000000-0005-0000-0000-000070000000}"/>
    <cellStyle name="Subtotal text 3 3 2 2" xfId="32118" xr:uid="{00000000-0005-0000-0000-0000797D0000}"/>
    <cellStyle name="Subtotal text 3 3 2 2 2" xfId="64135" xr:uid="{5D5B8A45-2282-40F8-BADE-C7C33258FB6A}"/>
    <cellStyle name="Subtotal text 3 3 2 3" xfId="32297" xr:uid="{CA6A99DE-2076-498C-AE3A-A8EB70496335}"/>
    <cellStyle name="Subtotal text 3 3 3" xfId="197" xr:uid="{00000000-0005-0000-0000-0000C8000000}"/>
    <cellStyle name="Subtotal text 3 3 3 2" xfId="32373" xr:uid="{530A7284-C3FA-4564-B274-883034B43FA9}"/>
    <cellStyle name="Subtotal text 3 3 4" xfId="32056" xr:uid="{00000000-0005-0000-0000-00003B7D0000}"/>
    <cellStyle name="Subtotal text 3 3 4 2" xfId="64073" xr:uid="{6FC99186-6057-468C-B513-9589FB60C136}"/>
    <cellStyle name="Subtotal text 3 3 5" xfId="32235" xr:uid="{7DA2B180-FF06-4192-8EB4-A05F89A385EA}"/>
    <cellStyle name="Subtotal text 3 4" xfId="98" xr:uid="{00000000-0005-0000-0000-000065000000}"/>
    <cellStyle name="Subtotal text 3 4 2" xfId="32107" xr:uid="{00000000-0005-0000-0000-00006E7D0000}"/>
    <cellStyle name="Subtotal text 3 4 2 2" xfId="64124" xr:uid="{D8CE962B-6BCE-4983-96AF-35F6358733A0}"/>
    <cellStyle name="Subtotal text 3 4 3" xfId="32286" xr:uid="{51A06B3E-0931-413A-B06B-B377F96B10D9}"/>
    <cellStyle name="Subtotal text 3 5" xfId="186" xr:uid="{00000000-0005-0000-0000-0000BD000000}"/>
    <cellStyle name="Subtotal text 3 5 2" xfId="32362" xr:uid="{65BC4204-61B8-4B22-8A50-1A3A94D974A3}"/>
    <cellStyle name="Subtotal text 3 6" xfId="32045" xr:uid="{00000000-0005-0000-0000-0000307D0000}"/>
    <cellStyle name="Subtotal text 3 6 2" xfId="64062" xr:uid="{4D94D7FB-9639-425E-8CE1-066FAB9E0BA9}"/>
    <cellStyle name="Subtotal text 4" xfId="43" xr:uid="{00000000-0005-0000-0000-00002E000000}"/>
    <cellStyle name="Subtotal text 4 2" xfId="59" xr:uid="{00000000-0005-0000-0000-00003E000000}"/>
    <cellStyle name="Subtotal text 4 2 2" xfId="76" xr:uid="{00000000-0005-0000-0000-00004F000000}"/>
    <cellStyle name="Subtotal text 4 2 2 2" xfId="138" xr:uid="{00000000-0005-0000-0000-00008D000000}"/>
    <cellStyle name="Subtotal text 4 2 2 2 2" xfId="32147" xr:uid="{00000000-0005-0000-0000-0000967D0000}"/>
    <cellStyle name="Subtotal text 4 2 2 2 2 2" xfId="64164" xr:uid="{C67E364A-EF36-4E50-8C4C-509944BB5756}"/>
    <cellStyle name="Subtotal text 4 2 2 2 3" xfId="32326" xr:uid="{4DA403BA-AF62-4C7A-8F1F-07861BB9170D}"/>
    <cellStyle name="Subtotal text 4 2 2 3" xfId="226" xr:uid="{00000000-0005-0000-0000-0000E5000000}"/>
    <cellStyle name="Subtotal text 4 2 2 3 2" xfId="32402" xr:uid="{76A57C23-9DF0-40D0-8187-131120F86709}"/>
    <cellStyle name="Subtotal text 4 2 2 4" xfId="32085" xr:uid="{00000000-0005-0000-0000-0000587D0000}"/>
    <cellStyle name="Subtotal text 4 2 2 4 2" xfId="64102" xr:uid="{88E7F28A-A606-4CBB-BCFF-DF97D778B368}"/>
    <cellStyle name="Subtotal text 4 2 2 5" xfId="32264" xr:uid="{44052018-7469-450B-BCCE-CF093CF96E0F}"/>
    <cellStyle name="Subtotal text 4 2 3" xfId="121" xr:uid="{00000000-0005-0000-0000-00007C000000}"/>
    <cellStyle name="Subtotal text 4 2 3 2" xfId="32130" xr:uid="{00000000-0005-0000-0000-0000857D0000}"/>
    <cellStyle name="Subtotal text 4 2 3 2 2" xfId="64147" xr:uid="{13261A4C-93C0-4D29-94E4-11BA717E763A}"/>
    <cellStyle name="Subtotal text 4 2 3 3" xfId="32309" xr:uid="{27A84E4B-3939-4DE2-9F9C-8F4DCF2FEAE8}"/>
    <cellStyle name="Subtotal text 4 2 4" xfId="209" xr:uid="{00000000-0005-0000-0000-0000D4000000}"/>
    <cellStyle name="Subtotal text 4 2 4 2" xfId="32385" xr:uid="{F4CAB241-4E9A-41E7-9F12-A3B8DCD5D3A2}"/>
    <cellStyle name="Subtotal text 4 2 5" xfId="32068" xr:uid="{00000000-0005-0000-0000-0000477D0000}"/>
    <cellStyle name="Subtotal text 4 2 5 2" xfId="64085" xr:uid="{F6C75616-4ABB-492E-8B9B-2C7D943918FA}"/>
    <cellStyle name="Subtotal text 4 2 6" xfId="32247" xr:uid="{B6B0AC05-F285-445D-8E64-9BD9FAD2F6B4}"/>
    <cellStyle name="Subtotal text 4 3" xfId="105" xr:uid="{00000000-0005-0000-0000-00006C000000}"/>
    <cellStyle name="Subtotal text 4 3 2" xfId="32114" xr:uid="{00000000-0005-0000-0000-0000757D0000}"/>
    <cellStyle name="Subtotal text 4 3 2 2" xfId="64131" xr:uid="{823559AC-A796-4220-9EBC-0300346075BB}"/>
    <cellStyle name="Subtotal text 4 3 3" xfId="32293" xr:uid="{02675A96-95B0-4048-A2E6-79A8D1A692F6}"/>
    <cellStyle name="Subtotal text 4 4" xfId="193" xr:uid="{00000000-0005-0000-0000-0000C4000000}"/>
    <cellStyle name="Subtotal text 4 4 2" xfId="32369" xr:uid="{99A52E1F-5194-4476-B01B-323FB82EFAB7}"/>
    <cellStyle name="Subtotal text 4 5" xfId="32052" xr:uid="{00000000-0005-0000-0000-0000377D0000}"/>
    <cellStyle name="Subtotal text 4 5 2" xfId="64069" xr:uid="{956D2471-8AAD-479D-AF2C-CFE4721D536D}"/>
    <cellStyle name="Subtotal text 4 6" xfId="32231" xr:uid="{EC6ED593-7346-473F-97CA-20597101DF4E}"/>
    <cellStyle name="Subtotal text 5" xfId="56" xr:uid="{00000000-0005-0000-0000-00003B000000}"/>
    <cellStyle name="Subtotal text 5 2" xfId="118" xr:uid="{00000000-0005-0000-0000-000079000000}"/>
    <cellStyle name="Subtotal text 5 2 2" xfId="32127" xr:uid="{00000000-0005-0000-0000-0000827D0000}"/>
    <cellStyle name="Subtotal text 5 2 2 2" xfId="64144" xr:uid="{39E73DFF-5CFA-44C7-BDFF-7B1F292AD126}"/>
    <cellStyle name="Subtotal text 5 2 3" xfId="32306" xr:uid="{D6F210CA-DDAD-46BE-A009-033AFFBFCCC7}"/>
    <cellStyle name="Subtotal text 5 3" xfId="206" xr:uid="{00000000-0005-0000-0000-0000D1000000}"/>
    <cellStyle name="Subtotal text 5 3 2" xfId="32382" xr:uid="{41C5F67A-B282-44C2-86BB-A3D7F0ADEDD7}"/>
    <cellStyle name="Subtotal text 5 4" xfId="32065" xr:uid="{00000000-0005-0000-0000-0000447D0000}"/>
    <cellStyle name="Subtotal text 5 4 2" xfId="64082" xr:uid="{5E4D2938-E77E-45B0-A12C-AE97860826D4}"/>
    <cellStyle name="Subtotal text 5 5" xfId="32244" xr:uid="{CB0D538D-380F-4EE5-9CBF-4769CFBE1D43}"/>
    <cellStyle name="Subtotal text 6" xfId="69" xr:uid="{00000000-0005-0000-0000-000048000000}"/>
    <cellStyle name="Subtotal text 6 2" xfId="131" xr:uid="{00000000-0005-0000-0000-000086000000}"/>
    <cellStyle name="Subtotal text 6 2 2" xfId="32140" xr:uid="{00000000-0005-0000-0000-00008F7D0000}"/>
    <cellStyle name="Subtotal text 6 2 2 2" xfId="64157" xr:uid="{77F5071E-2E42-43B8-A1E1-B1D2F485F651}"/>
    <cellStyle name="Subtotal text 6 2 3" xfId="32319" xr:uid="{70B4752A-AAC6-45A1-85A2-3D6D58E47A50}"/>
    <cellStyle name="Subtotal text 6 3" xfId="219" xr:uid="{00000000-0005-0000-0000-0000DE000000}"/>
    <cellStyle name="Subtotal text 6 3 2" xfId="32395" xr:uid="{3B797B35-5973-475E-A5A4-0E1A0DBAE9A6}"/>
    <cellStyle name="Subtotal text 6 4" xfId="32078" xr:uid="{00000000-0005-0000-0000-0000517D0000}"/>
    <cellStyle name="Subtotal text 6 4 2" xfId="64095" xr:uid="{1C381B55-C429-4D18-8D98-2D4EA87C5B8A}"/>
    <cellStyle name="Subtotal text 6 5" xfId="32257" xr:uid="{1CA77C09-336F-4872-8D78-8D236CCD38E4}"/>
    <cellStyle name="Subtotal text 7" xfId="40" xr:uid="{00000000-0005-0000-0000-00002B000000}"/>
    <cellStyle name="Subtotal text 7 2" xfId="102" xr:uid="{00000000-0005-0000-0000-000069000000}"/>
    <cellStyle name="Subtotal text 7 2 2" xfId="32111" xr:uid="{00000000-0005-0000-0000-0000727D0000}"/>
    <cellStyle name="Subtotal text 7 2 2 2" xfId="64128" xr:uid="{246A2863-4753-4A08-83B8-1A00F349E2E2}"/>
    <cellStyle name="Subtotal text 7 2 3" xfId="32290" xr:uid="{37B8F2BF-39F3-4926-BFEF-C5547F8329B5}"/>
    <cellStyle name="Subtotal text 7 3" xfId="190" xr:uid="{00000000-0005-0000-0000-0000C1000000}"/>
    <cellStyle name="Subtotal text 7 3 2" xfId="32366" xr:uid="{C5341A61-5F66-4DBF-97A6-85FAC40EAB54}"/>
    <cellStyle name="Subtotal text 7 4" xfId="32049" xr:uid="{00000000-0005-0000-0000-0000347D0000}"/>
    <cellStyle name="Subtotal text 7 4 2" xfId="64066" xr:uid="{629BE41F-D141-4CCC-ACB4-EED0DF77DC91}"/>
    <cellStyle name="Subtotal text 7 5" xfId="32228" xr:uid="{7939B440-1CAD-41B8-86D7-7BD3852FBE5D}"/>
    <cellStyle name="Subtotal text 8" xfId="25" xr:uid="{00000000-0005-0000-0000-00001C000000}"/>
    <cellStyle name="Subtotal text 8 2" xfId="94" xr:uid="{00000000-0005-0000-0000-000061000000}"/>
    <cellStyle name="Subtotal text 8 2 2" xfId="32103" xr:uid="{00000000-0005-0000-0000-00006A7D0000}"/>
    <cellStyle name="Subtotal text 8 2 2 2" xfId="64120" xr:uid="{BB214646-17D9-40B2-97BC-BEECC1663CAE}"/>
    <cellStyle name="Subtotal text 8 2 3" xfId="32282" xr:uid="{3E7378A1-CA57-4A50-982E-44B87513EF53}"/>
    <cellStyle name="Subtotal text 8 3" xfId="182" xr:uid="{00000000-0005-0000-0000-0000B9000000}"/>
    <cellStyle name="Subtotal text 8 3 2" xfId="32358" xr:uid="{A7211874-780E-481D-98BD-87A7E780A4FD}"/>
    <cellStyle name="Subtotal text 8 4" xfId="32041" xr:uid="{00000000-0005-0000-0000-00002C7D0000}"/>
    <cellStyle name="Subtotal text 8 4 2" xfId="64058" xr:uid="{2172BB9D-0426-4594-9D1F-6663BE8003F7}"/>
    <cellStyle name="Subtotal text 8 5" xfId="32223" xr:uid="{FBF05F5E-7489-42D6-8738-7B5E15E5CFC4}"/>
    <cellStyle name="Subtotal text 9" xfId="21" xr:uid="{00000000-0005-0000-0000-000018000000}"/>
    <cellStyle name="Subtotal text 9 2" xfId="90" xr:uid="{00000000-0005-0000-0000-00005D000000}"/>
    <cellStyle name="Subtotal text 9 2 2" xfId="32099" xr:uid="{00000000-0005-0000-0000-0000667D0000}"/>
    <cellStyle name="Subtotal text 9 2 2 2" xfId="64116" xr:uid="{8F16FC75-191F-4B72-A02F-5348C157A9B0}"/>
    <cellStyle name="Subtotal text 9 2 3" xfId="32278" xr:uid="{71B630A3-2F94-4A20-B82B-B39CD5CEC899}"/>
    <cellStyle name="Subtotal text 9 3" xfId="178" xr:uid="{00000000-0005-0000-0000-0000B5000000}"/>
    <cellStyle name="Subtotal text 9 3 2" xfId="32354" xr:uid="{F6603FC1-38AD-4B14-8003-3535A3B3D990}"/>
    <cellStyle name="Subtotal text 9 4" xfId="32027" xr:uid="{00000000-0005-0000-0000-00001E7D0000}"/>
    <cellStyle name="Subtotal text 9 4 2" xfId="64045" xr:uid="{B72DC2AE-231A-4DD6-A72F-05AF30E7C2C7}"/>
    <cellStyle name="Subtotal text 9 5" xfId="32037" xr:uid="{00000000-0005-0000-0000-0000287D0000}"/>
    <cellStyle name="Subtotal text 9 5 2" xfId="64054" xr:uid="{2180A097-57BC-4148-909B-BD7FA5ABEADD}"/>
    <cellStyle name="Subtotal text 9 6" xfId="32219" xr:uid="{8A72BA57-06FE-4DB3-99A2-24B457784D7C}"/>
    <cellStyle name="Tabelltittel" xfId="2604" xr:uid="{00000000-0005-0000-0000-00002F0A0000}"/>
    <cellStyle name="Table_Heading" xfId="249" xr:uid="{00000000-0005-0000-0000-0000FC000000}"/>
    <cellStyle name="Technical_Input" xfId="368" xr:uid="{00000000-0005-0000-0000-000073010000}"/>
    <cellStyle name="Title 2" xfId="294" xr:uid="{00000000-0005-0000-0000-000029010000}"/>
    <cellStyle name="Total 2" xfId="295" xr:uid="{00000000-0005-0000-0000-00002A010000}"/>
    <cellStyle name="Unit" xfId="370" xr:uid="{00000000-0005-0000-0000-000075010000}"/>
    <cellStyle name="Warning Text 2" xfId="296" xr:uid="{00000000-0005-0000-0000-00002B010000}"/>
    <cellStyle name="WIP" xfId="371" xr:uid="{00000000-0005-0000-0000-000076010000}"/>
    <cellStyle name="W臧rung [0]_Global Data " xfId="950" xr:uid="{00000000-0005-0000-0000-0000B9030000}"/>
    <cellStyle name="W臧rung_Global Data " xfId="951" xr:uid="{00000000-0005-0000-0000-0000BA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Scatec Official brand Theme">
  <a:themeElements>
    <a:clrScheme name="Scatec Corporate Colours">
      <a:dk1>
        <a:srgbClr val="101010"/>
      </a:dk1>
      <a:lt1>
        <a:srgbClr val="F6F6F6"/>
      </a:lt1>
      <a:dk2>
        <a:srgbClr val="6E6E6E"/>
      </a:dk2>
      <a:lt2>
        <a:srgbClr val="FFFFFF"/>
      </a:lt2>
      <a:accent1>
        <a:srgbClr val="4C209E"/>
      </a:accent1>
      <a:accent2>
        <a:srgbClr val="8A41D9"/>
      </a:accent2>
      <a:accent3>
        <a:srgbClr val="ED8A9C"/>
      </a:accent3>
      <a:accent4>
        <a:srgbClr val="88DFBF"/>
      </a:accent4>
      <a:accent5>
        <a:srgbClr val="E3D5F2"/>
      </a:accent5>
      <a:accent6>
        <a:srgbClr val="D2F0E3"/>
      </a:accent6>
      <a:hlink>
        <a:srgbClr val="8A41D9"/>
      </a:hlink>
      <a:folHlink>
        <a:srgbClr val="E3D5F2"/>
      </a:folHlink>
    </a:clrScheme>
    <a:fontScheme name="Scatec Corporate font for Word/Excel/Outlook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catec Official brand Theme" id="{1153EE1B-AA82-46AD-BCDE-7F85D0222540}" vid="{AC73E21A-34CD-41F8-80E9-A257722623CE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448-EB9E-4E9E-B0AC-C787C28556C1}">
  <sheetPr>
    <tabColor theme="7"/>
    <pageSetUpPr fitToPage="1"/>
  </sheetPr>
  <dimension ref="A1:R481"/>
  <sheetViews>
    <sheetView topLeftCell="A66" zoomScale="90" zoomScaleNormal="90" workbookViewId="0">
      <selection activeCell="D3" sqref="A3:D3"/>
    </sheetView>
  </sheetViews>
  <sheetFormatPr defaultColWidth="9.1796875" defaultRowHeight="12"/>
  <cols>
    <col min="1" max="1" width="33" style="37" customWidth="1"/>
    <col min="2" max="5" width="17.453125" style="37" customWidth="1"/>
    <col min="6" max="6" width="13.7265625" style="37" customWidth="1"/>
    <col min="7" max="7" width="9.1796875" style="37"/>
    <col min="8" max="8" width="24.453125" style="37" customWidth="1"/>
    <col min="9" max="9" width="12.54296875" style="37" customWidth="1"/>
    <col min="10" max="10" width="13" style="37" customWidth="1"/>
    <col min="11" max="13" width="15.81640625" style="37" customWidth="1"/>
    <col min="14" max="14" width="12.54296875" style="37" customWidth="1"/>
    <col min="15" max="15" width="13.26953125" style="37" customWidth="1"/>
    <col min="16" max="16384" width="9.1796875" style="37"/>
  </cols>
  <sheetData>
    <row r="1" spans="1:15" ht="10.5" customHeight="1">
      <c r="A1" s="36"/>
      <c r="B1" s="36"/>
      <c r="C1" s="36"/>
      <c r="D1" s="36"/>
      <c r="E1" s="36"/>
    </row>
    <row r="2" spans="1:15" ht="10.5" customHeight="1">
      <c r="A2" s="36"/>
      <c r="B2" s="36"/>
      <c r="C2" s="36"/>
      <c r="D2" s="36"/>
      <c r="E2" s="36"/>
    </row>
    <row r="3" spans="1:15" ht="18" customHeight="1">
      <c r="A3" s="38" t="s">
        <v>114</v>
      </c>
      <c r="H3" s="38" t="s">
        <v>126</v>
      </c>
    </row>
    <row r="4" spans="1:15" ht="10.5" customHeight="1">
      <c r="A4" s="36"/>
      <c r="B4" s="36"/>
      <c r="C4" s="36"/>
      <c r="D4" s="36"/>
      <c r="E4" s="36"/>
    </row>
    <row r="5" spans="1:15" ht="10.5" customHeight="1">
      <c r="A5" s="36"/>
      <c r="B5" s="36"/>
      <c r="C5" s="36"/>
      <c r="D5" s="36"/>
      <c r="E5" s="36"/>
      <c r="I5" s="116"/>
      <c r="J5" s="116"/>
      <c r="K5" s="116"/>
      <c r="L5" s="116"/>
      <c r="M5" s="40"/>
      <c r="N5" s="40"/>
    </row>
    <row r="6" spans="1:15" ht="10.5" customHeight="1" thickBot="1">
      <c r="A6" s="67" t="s">
        <v>219</v>
      </c>
      <c r="B6" s="275" t="s">
        <v>84</v>
      </c>
      <c r="C6" s="275" t="s">
        <v>85</v>
      </c>
      <c r="D6" s="275" t="s">
        <v>86</v>
      </c>
      <c r="E6" s="275" t="s">
        <v>87</v>
      </c>
      <c r="F6" s="275" t="s">
        <v>70</v>
      </c>
      <c r="H6" s="67">
        <v>45747</v>
      </c>
      <c r="I6" s="279" t="s">
        <v>224</v>
      </c>
      <c r="J6" s="280"/>
      <c r="K6" s="274" t="s">
        <v>225</v>
      </c>
      <c r="L6" s="271"/>
      <c r="M6" s="275" t="s">
        <v>101</v>
      </c>
      <c r="N6" s="275" t="s">
        <v>102</v>
      </c>
      <c r="O6" s="41"/>
    </row>
    <row r="7" spans="1:15" ht="52.5" customHeight="1" thickBot="1">
      <c r="A7" s="42" t="s">
        <v>14</v>
      </c>
      <c r="B7" s="278"/>
      <c r="C7" s="278"/>
      <c r="D7" s="278"/>
      <c r="E7" s="278"/>
      <c r="F7" s="278"/>
      <c r="H7" s="197" t="s">
        <v>14</v>
      </c>
      <c r="I7" s="272" t="s">
        <v>140</v>
      </c>
      <c r="J7" s="197" t="s">
        <v>214</v>
      </c>
      <c r="K7" s="197" t="s">
        <v>212</v>
      </c>
      <c r="L7" s="4" t="s">
        <v>94</v>
      </c>
      <c r="M7" s="275"/>
      <c r="N7" s="275"/>
      <c r="O7" s="197" t="s">
        <v>104</v>
      </c>
    </row>
    <row r="8" spans="1:15" ht="10.5" customHeight="1">
      <c r="A8" s="43"/>
      <c r="B8" s="44"/>
      <c r="C8" s="43"/>
      <c r="D8" s="43"/>
      <c r="E8" s="43"/>
      <c r="F8" s="43"/>
      <c r="H8" s="40"/>
      <c r="I8" s="40"/>
      <c r="J8" s="40"/>
      <c r="K8" s="40"/>
      <c r="L8" s="40"/>
      <c r="M8" s="40"/>
      <c r="N8" s="40"/>
      <c r="O8" s="40"/>
    </row>
    <row r="9" spans="1:15" ht="10.5" customHeight="1" thickBot="1">
      <c r="A9" s="45" t="s">
        <v>53</v>
      </c>
      <c r="B9" s="258">
        <v>1197</v>
      </c>
      <c r="C9" s="258">
        <v>306</v>
      </c>
      <c r="D9" s="258">
        <v>-570</v>
      </c>
      <c r="E9" s="258">
        <v>4</v>
      </c>
      <c r="F9" s="258">
        <v>937</v>
      </c>
      <c r="H9" s="47" t="s">
        <v>21</v>
      </c>
      <c r="I9" s="48">
        <v>1897</v>
      </c>
      <c r="J9" s="48">
        <v>473</v>
      </c>
      <c r="K9" s="48">
        <v>3103</v>
      </c>
      <c r="L9" s="48">
        <v>5473</v>
      </c>
      <c r="M9" s="48">
        <v>453</v>
      </c>
      <c r="N9" s="48">
        <v>-710</v>
      </c>
      <c r="O9" s="48">
        <v>5217</v>
      </c>
    </row>
    <row r="10" spans="1:15" ht="10.5" customHeight="1" thickBot="1">
      <c r="A10" s="45" t="s">
        <v>55</v>
      </c>
      <c r="B10" s="258">
        <v>426</v>
      </c>
      <c r="C10" s="258" t="s">
        <v>138</v>
      </c>
      <c r="D10" s="258">
        <v>-346</v>
      </c>
      <c r="E10" s="258">
        <v>565</v>
      </c>
      <c r="F10" s="258">
        <v>645</v>
      </c>
      <c r="H10" s="47" t="s">
        <v>215</v>
      </c>
      <c r="I10" s="48">
        <v>13370</v>
      </c>
      <c r="J10" s="48">
        <v>2399</v>
      </c>
      <c r="K10" s="48">
        <v>8322</v>
      </c>
      <c r="L10" s="48">
        <v>24093</v>
      </c>
      <c r="M10" s="48">
        <v>7370</v>
      </c>
      <c r="N10" s="48">
        <v>-4002</v>
      </c>
      <c r="O10" s="48">
        <v>27461</v>
      </c>
    </row>
    <row r="11" spans="1:15" ht="10.5" customHeight="1" thickBot="1">
      <c r="A11" s="45" t="s">
        <v>54</v>
      </c>
      <c r="B11" s="258">
        <v>764</v>
      </c>
      <c r="C11" s="258">
        <v>141</v>
      </c>
      <c r="D11" s="258">
        <v>-1</v>
      </c>
      <c r="E11" s="258">
        <v>-904</v>
      </c>
      <c r="F11" s="258" t="s">
        <v>138</v>
      </c>
      <c r="H11" s="47" t="s">
        <v>223</v>
      </c>
      <c r="I11" s="48">
        <f>I10-I9</f>
        <v>11473</v>
      </c>
      <c r="J11" s="48">
        <f>J10-J9</f>
        <v>1926</v>
      </c>
      <c r="K11" s="48">
        <f>K10-K9</f>
        <v>5219</v>
      </c>
      <c r="L11" s="48">
        <f t="shared" ref="L11:O11" si="0">L10-L9</f>
        <v>18620</v>
      </c>
      <c r="M11" s="48">
        <f t="shared" si="0"/>
        <v>6917</v>
      </c>
      <c r="N11" s="48">
        <f t="shared" si="0"/>
        <v>-3292</v>
      </c>
      <c r="O11" s="48">
        <f t="shared" si="0"/>
        <v>22244</v>
      </c>
    </row>
    <row r="12" spans="1:15" ht="10.5" customHeight="1" thickBot="1">
      <c r="A12" s="45" t="s">
        <v>65</v>
      </c>
      <c r="B12" s="258" t="s">
        <v>138</v>
      </c>
      <c r="C12" s="258" t="s">
        <v>138</v>
      </c>
      <c r="D12" s="258">
        <v>232</v>
      </c>
      <c r="E12" s="258" t="s">
        <v>138</v>
      </c>
      <c r="F12" s="258">
        <v>232</v>
      </c>
      <c r="H12" s="196" t="s">
        <v>216</v>
      </c>
      <c r="I12" s="48">
        <v>-1789</v>
      </c>
      <c r="J12" s="48">
        <v>594</v>
      </c>
      <c r="K12" s="48">
        <v>-1961</v>
      </c>
      <c r="L12" s="48">
        <v>-3157</v>
      </c>
      <c r="M12" s="48">
        <v>-172</v>
      </c>
      <c r="N12" s="48">
        <v>-128</v>
      </c>
      <c r="O12" s="48">
        <v>-3457</v>
      </c>
    </row>
    <row r="13" spans="1:15" ht="10.5" customHeight="1" thickBot="1">
      <c r="A13" s="49" t="s">
        <v>58</v>
      </c>
      <c r="B13" s="259">
        <v>2387</v>
      </c>
      <c r="C13" s="259">
        <v>447</v>
      </c>
      <c r="D13" s="259">
        <v>-685</v>
      </c>
      <c r="E13" s="259">
        <v>-335</v>
      </c>
      <c r="F13" s="259">
        <v>1814</v>
      </c>
    </row>
    <row r="14" spans="1:15" ht="10.5" customHeight="1" thickBot="1">
      <c r="A14" s="45" t="s">
        <v>16</v>
      </c>
      <c r="B14" s="258">
        <v>-665</v>
      </c>
      <c r="C14" s="258">
        <v>-133</v>
      </c>
      <c r="D14" s="258">
        <v>1</v>
      </c>
      <c r="E14" s="258">
        <v>797</v>
      </c>
      <c r="F14" s="258" t="s">
        <v>138</v>
      </c>
      <c r="H14" s="37" t="s">
        <v>158</v>
      </c>
      <c r="N14" s="116"/>
    </row>
    <row r="15" spans="1:15" ht="10.5" customHeight="1" thickBot="1">
      <c r="A15" s="49" t="s">
        <v>88</v>
      </c>
      <c r="B15" s="259">
        <v>1722</v>
      </c>
      <c r="C15" s="259">
        <v>314</v>
      </c>
      <c r="D15" s="259">
        <v>-684</v>
      </c>
      <c r="E15" s="259">
        <v>462</v>
      </c>
      <c r="F15" s="259">
        <v>1814</v>
      </c>
      <c r="H15" s="26" t="s">
        <v>213</v>
      </c>
      <c r="K15" s="273"/>
      <c r="N15" s="116"/>
      <c r="O15" s="116"/>
    </row>
    <row r="16" spans="1:15" ht="10.5" customHeight="1" thickBot="1">
      <c r="A16" s="45" t="s">
        <v>59</v>
      </c>
      <c r="B16" s="258">
        <v>-164</v>
      </c>
      <c r="C16" s="258" t="s">
        <v>138</v>
      </c>
      <c r="D16" s="258">
        <v>25</v>
      </c>
      <c r="E16" s="258">
        <v>-1</v>
      </c>
      <c r="F16" s="258">
        <v>-141</v>
      </c>
      <c r="H16" s="26" t="s">
        <v>217</v>
      </c>
      <c r="I16" s="116"/>
      <c r="J16" s="116"/>
      <c r="L16" s="116"/>
      <c r="M16" s="116"/>
      <c r="N16" s="116"/>
      <c r="O16" s="116"/>
    </row>
    <row r="17" spans="1:18" ht="10.5" customHeight="1" thickBot="1">
      <c r="A17" s="45" t="s">
        <v>60</v>
      </c>
      <c r="B17" s="258">
        <v>-179</v>
      </c>
      <c r="C17" s="258">
        <v>-51</v>
      </c>
      <c r="D17" s="258">
        <v>71</v>
      </c>
      <c r="E17" s="258">
        <v>-8</v>
      </c>
      <c r="F17" s="258">
        <v>-168</v>
      </c>
      <c r="L17" s="116"/>
      <c r="R17" s="116"/>
    </row>
    <row r="18" spans="1:18" ht="10.5" customHeight="1" thickBot="1">
      <c r="A18" s="49" t="s">
        <v>61</v>
      </c>
      <c r="B18" s="259">
        <v>1379</v>
      </c>
      <c r="C18" s="259">
        <v>263</v>
      </c>
      <c r="D18" s="259">
        <v>-589</v>
      </c>
      <c r="E18" s="259">
        <v>453</v>
      </c>
      <c r="F18" s="259">
        <v>1505</v>
      </c>
      <c r="I18" s="116"/>
      <c r="J18" s="116"/>
      <c r="K18" s="116"/>
      <c r="L18" s="116"/>
      <c r="M18" s="116"/>
      <c r="N18" s="116"/>
      <c r="O18" s="116"/>
    </row>
    <row r="19" spans="1:18" ht="10.5" customHeight="1" thickBot="1">
      <c r="A19" s="45" t="s">
        <v>89</v>
      </c>
      <c r="B19" s="258">
        <v>-356</v>
      </c>
      <c r="C19" s="258">
        <v>-72</v>
      </c>
      <c r="D19" s="258">
        <v>143</v>
      </c>
      <c r="E19" s="258">
        <v>4</v>
      </c>
      <c r="F19" s="258">
        <v>-281</v>
      </c>
      <c r="K19" s="116"/>
    </row>
    <row r="20" spans="1:18" ht="10.5" customHeight="1" thickBot="1">
      <c r="A20" s="49" t="s">
        <v>63</v>
      </c>
      <c r="B20" s="259">
        <v>1023</v>
      </c>
      <c r="C20" s="259">
        <v>190</v>
      </c>
      <c r="D20" s="259">
        <v>-446</v>
      </c>
      <c r="E20" s="259">
        <v>456</v>
      </c>
      <c r="F20" s="259">
        <v>1224</v>
      </c>
      <c r="I20" s="116"/>
      <c r="O20" s="116"/>
    </row>
    <row r="21" spans="1:18" ht="10.5" customHeight="1">
      <c r="A21" s="36"/>
      <c r="B21" s="36"/>
      <c r="C21" s="36"/>
      <c r="D21" s="36"/>
      <c r="E21" s="36"/>
    </row>
    <row r="22" spans="1:18" ht="10.5" customHeight="1">
      <c r="A22" s="26" t="s">
        <v>93</v>
      </c>
      <c r="B22" s="36"/>
      <c r="C22" s="36"/>
      <c r="D22" s="36"/>
      <c r="E22" s="36"/>
    </row>
    <row r="23" spans="1:18" ht="10.5" customHeight="1">
      <c r="A23" s="26"/>
      <c r="B23" s="36"/>
      <c r="C23" s="36"/>
      <c r="D23" s="36"/>
      <c r="E23" s="36"/>
    </row>
    <row r="24" spans="1:18" ht="10.5" customHeight="1">
      <c r="A24" s="223" t="s">
        <v>110</v>
      </c>
      <c r="B24" s="276" t="s">
        <v>84</v>
      </c>
      <c r="C24" s="276" t="s">
        <v>85</v>
      </c>
      <c r="D24" s="276" t="s">
        <v>86</v>
      </c>
      <c r="E24" s="276" t="s">
        <v>87</v>
      </c>
      <c r="F24" s="276" t="s">
        <v>70</v>
      </c>
      <c r="G24" s="277"/>
      <c r="H24" s="67">
        <v>45657</v>
      </c>
      <c r="I24" s="276" t="s">
        <v>140</v>
      </c>
      <c r="J24" s="276" t="s">
        <v>159</v>
      </c>
      <c r="K24" s="275" t="s">
        <v>212</v>
      </c>
      <c r="L24" s="223"/>
      <c r="M24" s="276" t="s">
        <v>101</v>
      </c>
      <c r="N24" s="276" t="s">
        <v>102</v>
      </c>
      <c r="O24" s="41"/>
    </row>
    <row r="25" spans="1:18" ht="35.25" customHeight="1" thickBot="1">
      <c r="A25" s="42" t="s">
        <v>14</v>
      </c>
      <c r="B25" s="276"/>
      <c r="C25" s="276"/>
      <c r="D25" s="276"/>
      <c r="E25" s="276"/>
      <c r="F25" s="276"/>
      <c r="G25" s="277"/>
      <c r="H25" s="197" t="s">
        <v>14</v>
      </c>
      <c r="I25" s="276"/>
      <c r="J25" s="276"/>
      <c r="K25" s="275"/>
      <c r="L25" s="5" t="s">
        <v>94</v>
      </c>
      <c r="M25" s="276"/>
      <c r="N25" s="276"/>
      <c r="O25" s="197" t="s">
        <v>153</v>
      </c>
    </row>
    <row r="26" spans="1:18" ht="10.5" customHeight="1">
      <c r="A26" s="43"/>
      <c r="B26" s="217"/>
      <c r="C26" s="216"/>
      <c r="D26" s="216"/>
      <c r="E26" s="216"/>
      <c r="F26" s="216"/>
      <c r="G26" s="2"/>
      <c r="H26" s="127"/>
      <c r="I26" s="127"/>
      <c r="J26" s="127"/>
      <c r="K26" s="40"/>
      <c r="L26" s="127"/>
      <c r="M26" s="127"/>
      <c r="N26" s="127"/>
      <c r="O26" s="127"/>
    </row>
    <row r="27" spans="1:18" ht="10.5" customHeight="1" thickBot="1">
      <c r="A27" s="218" t="s">
        <v>53</v>
      </c>
      <c r="B27" s="242">
        <v>1245</v>
      </c>
      <c r="C27" s="243">
        <v>331</v>
      </c>
      <c r="D27" s="243">
        <v>-678</v>
      </c>
      <c r="E27" s="243" t="s">
        <v>56</v>
      </c>
      <c r="F27" s="243">
        <v>897</v>
      </c>
      <c r="G27" s="2"/>
      <c r="H27" s="221" t="s">
        <v>157</v>
      </c>
      <c r="I27" s="222">
        <v>1995.9570000000001</v>
      </c>
      <c r="J27" s="261">
        <v>425.02800000000002</v>
      </c>
      <c r="K27" s="222">
        <v>1877.65</v>
      </c>
      <c r="L27" s="222">
        <v>4298.6350000000002</v>
      </c>
      <c r="M27" s="261">
        <v>592.91600000000005</v>
      </c>
      <c r="N27" s="261">
        <v>-968.34100000000001</v>
      </c>
      <c r="O27" s="222">
        <v>3923.21</v>
      </c>
    </row>
    <row r="28" spans="1:18" ht="10.5" customHeight="1" thickBot="1">
      <c r="A28" s="218" t="s">
        <v>55</v>
      </c>
      <c r="B28" s="243">
        <v>380</v>
      </c>
      <c r="C28" s="243" t="s">
        <v>56</v>
      </c>
      <c r="D28" s="243" t="s">
        <v>56</v>
      </c>
      <c r="E28" s="243">
        <v>-380</v>
      </c>
      <c r="F28" s="243" t="s">
        <v>56</v>
      </c>
      <c r="G28" s="2"/>
      <c r="H28" s="221" t="s">
        <v>155</v>
      </c>
      <c r="I28" s="222">
        <v>15145.956</v>
      </c>
      <c r="J28" s="222">
        <v>2137.0540000000001</v>
      </c>
      <c r="K28" s="222">
        <v>8878.6299999999992</v>
      </c>
      <c r="L28" s="222">
        <v>26161.64</v>
      </c>
      <c r="M28" s="261">
        <v>7587.6530000000002</v>
      </c>
      <c r="N28" s="222">
        <v>-5187.6549999999997</v>
      </c>
      <c r="O28" s="222">
        <v>28563</v>
      </c>
    </row>
    <row r="29" spans="1:18" ht="10.5" customHeight="1" thickBot="1">
      <c r="A29" s="218" t="s">
        <v>54</v>
      </c>
      <c r="B29" s="242">
        <v>1060</v>
      </c>
      <c r="C29" s="243">
        <v>137</v>
      </c>
      <c r="D29" s="243" t="s">
        <v>56</v>
      </c>
      <c r="E29" s="242">
        <v>-1197</v>
      </c>
      <c r="F29" s="243" t="s">
        <v>56</v>
      </c>
      <c r="G29" s="2"/>
      <c r="H29" s="201" t="s">
        <v>194</v>
      </c>
      <c r="I29" s="222">
        <v>-1960.2439999999999</v>
      </c>
      <c r="J29" s="261">
        <v>522.35799999999995</v>
      </c>
      <c r="K29" s="222">
        <v>-3232.0630000000001</v>
      </c>
      <c r="L29" s="222">
        <v>-4669.9489999999996</v>
      </c>
      <c r="M29" s="261">
        <v>-363.88499999999999</v>
      </c>
      <c r="N29" s="261">
        <v>89.918000000000006</v>
      </c>
      <c r="O29" s="222">
        <v>-4943.9160000000002</v>
      </c>
    </row>
    <row r="30" spans="1:18" ht="10.5" customHeight="1" thickBot="1">
      <c r="A30" s="218" t="s">
        <v>65</v>
      </c>
      <c r="B30" s="243" t="s">
        <v>56</v>
      </c>
      <c r="C30" s="243" t="s">
        <v>56</v>
      </c>
      <c r="D30" s="243">
        <v>256</v>
      </c>
      <c r="E30" s="243" t="s">
        <v>56</v>
      </c>
      <c r="F30" s="243">
        <v>256</v>
      </c>
      <c r="G30" s="2"/>
      <c r="H30" s="2"/>
      <c r="I30" s="2"/>
      <c r="J30" s="2"/>
      <c r="K30" s="2"/>
      <c r="L30" s="2"/>
      <c r="M30" s="2"/>
      <c r="N30" s="2"/>
      <c r="O30" s="2"/>
    </row>
    <row r="31" spans="1:18" ht="10.5" customHeight="1" thickBot="1">
      <c r="A31" s="177" t="s">
        <v>58</v>
      </c>
      <c r="B31" s="178">
        <v>2684</v>
      </c>
      <c r="C31" s="179">
        <v>468</v>
      </c>
      <c r="D31" s="179">
        <v>-422</v>
      </c>
      <c r="E31" s="178">
        <v>-1577</v>
      </c>
      <c r="F31" s="178">
        <v>1153</v>
      </c>
      <c r="G31" s="2"/>
      <c r="H31" s="37" t="s">
        <v>158</v>
      </c>
      <c r="I31" s="2"/>
      <c r="J31" s="2"/>
      <c r="K31" s="2"/>
      <c r="L31" s="2"/>
      <c r="M31" s="2"/>
      <c r="N31" s="2"/>
      <c r="O31" s="2"/>
    </row>
    <row r="32" spans="1:18" ht="10.5" customHeight="1" thickBot="1">
      <c r="A32" s="218" t="s">
        <v>16</v>
      </c>
      <c r="B32" s="243">
        <v>-915</v>
      </c>
      <c r="C32" s="243">
        <v>-155</v>
      </c>
      <c r="D32" s="243" t="s">
        <v>56</v>
      </c>
      <c r="E32" s="242">
        <v>1070</v>
      </c>
      <c r="F32" s="243" t="s">
        <v>56</v>
      </c>
      <c r="G32" s="2"/>
      <c r="H32" s="26" t="s">
        <v>156</v>
      </c>
      <c r="I32" s="2"/>
      <c r="J32" s="2"/>
      <c r="K32" s="2"/>
      <c r="L32" s="2"/>
      <c r="M32" s="2"/>
      <c r="N32" s="2"/>
      <c r="O32" s="2"/>
    </row>
    <row r="33" spans="1:15" ht="10.5" customHeight="1" thickBot="1">
      <c r="A33" s="177" t="s">
        <v>88</v>
      </c>
      <c r="B33" s="178">
        <v>1769</v>
      </c>
      <c r="C33" s="179">
        <v>313</v>
      </c>
      <c r="D33" s="179">
        <v>-422</v>
      </c>
      <c r="E33" s="179">
        <v>-505</v>
      </c>
      <c r="F33" s="178">
        <v>1153</v>
      </c>
      <c r="G33" s="2"/>
      <c r="H33" s="2"/>
      <c r="I33" s="2"/>
      <c r="J33" s="2"/>
      <c r="K33" s="2"/>
      <c r="L33" s="2"/>
      <c r="M33" s="2"/>
      <c r="N33" s="2"/>
      <c r="O33" s="2"/>
    </row>
    <row r="34" spans="1:15" ht="10.5" customHeight="1" thickBot="1">
      <c r="A34" s="218" t="s">
        <v>59</v>
      </c>
      <c r="B34" s="243">
        <v>-158</v>
      </c>
      <c r="C34" s="243">
        <v>-1</v>
      </c>
      <c r="D34" s="243">
        <v>22</v>
      </c>
      <c r="E34" s="243" t="s">
        <v>56</v>
      </c>
      <c r="F34" s="243">
        <v>-137</v>
      </c>
      <c r="G34" s="2"/>
      <c r="H34" s="2"/>
      <c r="I34" s="270"/>
      <c r="J34" s="270"/>
      <c r="K34" s="270"/>
      <c r="L34" s="270"/>
      <c r="M34" s="2"/>
      <c r="N34" s="2"/>
      <c r="O34" s="2"/>
    </row>
    <row r="35" spans="1:15" ht="10.5" customHeight="1" thickBot="1">
      <c r="A35" s="218" t="s">
        <v>60</v>
      </c>
      <c r="B35" s="243">
        <v>-234</v>
      </c>
      <c r="C35" s="243">
        <v>-56</v>
      </c>
      <c r="D35" s="243">
        <v>94</v>
      </c>
      <c r="E35" s="243">
        <v>-4</v>
      </c>
      <c r="F35" s="243">
        <v>-199</v>
      </c>
      <c r="G35" s="2"/>
      <c r="H35" s="2"/>
      <c r="I35" s="2"/>
      <c r="J35" s="270"/>
      <c r="K35" s="2"/>
      <c r="L35" s="2"/>
      <c r="M35" s="2"/>
      <c r="N35" s="2"/>
      <c r="O35" s="2"/>
    </row>
    <row r="36" spans="1:15" ht="10.5" customHeight="1" thickBot="1">
      <c r="A36" s="177" t="s">
        <v>61</v>
      </c>
      <c r="B36" s="178">
        <v>1375</v>
      </c>
      <c r="C36" s="179">
        <v>256</v>
      </c>
      <c r="D36" s="179">
        <v>-307</v>
      </c>
      <c r="E36" s="179">
        <v>-509</v>
      </c>
      <c r="F36" s="179">
        <v>816</v>
      </c>
      <c r="G36" s="2"/>
      <c r="H36" s="2"/>
      <c r="I36" s="2"/>
      <c r="J36" s="270"/>
      <c r="K36" s="2"/>
      <c r="L36" s="2"/>
      <c r="M36" s="2"/>
      <c r="N36" s="2"/>
      <c r="O36" s="2"/>
    </row>
    <row r="37" spans="1:15" ht="10.5" customHeight="1" thickBot="1">
      <c r="A37" s="218" t="s">
        <v>89</v>
      </c>
      <c r="B37" s="243">
        <v>-355</v>
      </c>
      <c r="C37" s="243">
        <v>-92</v>
      </c>
      <c r="D37" s="243">
        <v>120</v>
      </c>
      <c r="E37" s="243">
        <v>32</v>
      </c>
      <c r="F37" s="243">
        <v>-295</v>
      </c>
      <c r="G37" s="2"/>
      <c r="H37" s="2"/>
      <c r="I37" s="2"/>
      <c r="J37" s="2"/>
      <c r="K37" s="2"/>
      <c r="L37" s="2"/>
      <c r="M37" s="2"/>
      <c r="N37" s="2"/>
      <c r="O37" s="2"/>
    </row>
    <row r="38" spans="1:15" ht="10.5" customHeight="1" thickBot="1">
      <c r="A38" s="177" t="s">
        <v>63</v>
      </c>
      <c r="B38" s="178">
        <v>1021</v>
      </c>
      <c r="C38" s="179">
        <v>164</v>
      </c>
      <c r="D38" s="179">
        <v>-187</v>
      </c>
      <c r="E38" s="179">
        <v>-477</v>
      </c>
      <c r="F38" s="179">
        <v>521</v>
      </c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>
      <c r="A39" s="180"/>
      <c r="B39" s="180"/>
      <c r="C39" s="180"/>
      <c r="D39" s="180"/>
      <c r="E39" s="180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>
      <c r="A40" s="130" t="s">
        <v>93</v>
      </c>
      <c r="B40" s="180"/>
      <c r="C40" s="180"/>
      <c r="D40" s="180"/>
      <c r="E40" s="180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>
      <c r="A41" s="26"/>
      <c r="B41" s="36"/>
      <c r="C41" s="36"/>
      <c r="D41" s="36"/>
      <c r="E41" s="36"/>
    </row>
    <row r="42" spans="1:15" ht="10.5" customHeight="1">
      <c r="A42" s="26"/>
      <c r="B42" s="36"/>
      <c r="C42" s="36"/>
      <c r="D42" s="36"/>
      <c r="E42" s="36"/>
    </row>
    <row r="43" spans="1:15" ht="17.25" customHeight="1">
      <c r="A43" s="223" t="s">
        <v>109</v>
      </c>
      <c r="B43" s="276" t="s">
        <v>84</v>
      </c>
      <c r="C43" s="276" t="s">
        <v>85</v>
      </c>
      <c r="D43" s="276" t="s">
        <v>86</v>
      </c>
      <c r="E43" s="276" t="s">
        <v>87</v>
      </c>
      <c r="F43" s="276" t="s">
        <v>70</v>
      </c>
      <c r="G43" s="277"/>
      <c r="H43" s="6">
        <v>45565</v>
      </c>
      <c r="I43" s="276" t="s">
        <v>140</v>
      </c>
      <c r="J43" s="276" t="s">
        <v>159</v>
      </c>
      <c r="K43" s="275" t="s">
        <v>212</v>
      </c>
      <c r="L43" s="223"/>
      <c r="M43" s="276" t="s">
        <v>101</v>
      </c>
      <c r="N43" s="276" t="s">
        <v>102</v>
      </c>
      <c r="O43" s="41"/>
    </row>
    <row r="44" spans="1:15" ht="32.25" customHeight="1" thickBot="1">
      <c r="A44" s="42" t="s">
        <v>14</v>
      </c>
      <c r="B44" s="276"/>
      <c r="C44" s="276"/>
      <c r="D44" s="276"/>
      <c r="E44" s="276"/>
      <c r="F44" s="276"/>
      <c r="G44" s="277"/>
      <c r="H44" s="197" t="s">
        <v>14</v>
      </c>
      <c r="I44" s="276"/>
      <c r="J44" s="276"/>
      <c r="K44" s="275"/>
      <c r="L44" s="5" t="s">
        <v>94</v>
      </c>
      <c r="M44" s="276"/>
      <c r="N44" s="276"/>
      <c r="O44" s="197" t="s">
        <v>153</v>
      </c>
    </row>
    <row r="45" spans="1:15" ht="10.5" customHeight="1">
      <c r="A45" s="217"/>
      <c r="B45" s="217"/>
      <c r="C45" s="216"/>
      <c r="D45" s="216"/>
      <c r="E45" s="216"/>
      <c r="F45" s="216"/>
      <c r="G45" s="2"/>
      <c r="H45" s="127"/>
      <c r="I45" s="127"/>
      <c r="J45" s="127"/>
      <c r="K45" s="40"/>
      <c r="L45" s="127"/>
      <c r="M45" s="127"/>
      <c r="N45" s="127"/>
      <c r="O45" s="127"/>
    </row>
    <row r="46" spans="1:15" ht="10.5" customHeight="1" thickBot="1">
      <c r="A46" s="218" t="s">
        <v>53</v>
      </c>
      <c r="B46" s="219">
        <v>1393</v>
      </c>
      <c r="C46" s="220">
        <v>407</v>
      </c>
      <c r="D46" s="220">
        <v>-633</v>
      </c>
      <c r="E46" s="220">
        <v>-7</v>
      </c>
      <c r="F46" s="219">
        <v>1161</v>
      </c>
      <c r="G46" s="2"/>
      <c r="H46" s="221" t="s">
        <v>157</v>
      </c>
      <c r="I46" s="222">
        <v>2226</v>
      </c>
      <c r="J46" s="221">
        <v>297</v>
      </c>
      <c r="K46" s="222">
        <v>1162</v>
      </c>
      <c r="L46" s="222">
        <v>3685</v>
      </c>
      <c r="M46" s="221">
        <v>102</v>
      </c>
      <c r="N46" s="221">
        <v>-932</v>
      </c>
      <c r="O46" s="222">
        <v>2855</v>
      </c>
    </row>
    <row r="47" spans="1:15" ht="10.5" customHeight="1" thickBot="1">
      <c r="A47" s="218" t="s">
        <v>55</v>
      </c>
      <c r="B47" s="220">
        <v>383</v>
      </c>
      <c r="C47" s="220" t="s">
        <v>56</v>
      </c>
      <c r="D47" s="220" t="s">
        <v>56</v>
      </c>
      <c r="E47" s="219">
        <v>1109</v>
      </c>
      <c r="F47" s="219">
        <v>1491</v>
      </c>
      <c r="G47" s="2"/>
      <c r="H47" s="221" t="s">
        <v>155</v>
      </c>
      <c r="I47" s="222">
        <v>15198</v>
      </c>
      <c r="J47" s="222">
        <v>1391</v>
      </c>
      <c r="K47" s="222">
        <v>9249</v>
      </c>
      <c r="L47" s="222">
        <v>25837</v>
      </c>
      <c r="M47" s="222">
        <v>6802</v>
      </c>
      <c r="N47" s="222">
        <v>-5225</v>
      </c>
      <c r="O47" s="222">
        <v>27416</v>
      </c>
    </row>
    <row r="48" spans="1:15" ht="10.5" customHeight="1" thickBot="1">
      <c r="A48" s="218" t="s">
        <v>54</v>
      </c>
      <c r="B48" s="220">
        <v>643</v>
      </c>
      <c r="C48" s="220">
        <v>134</v>
      </c>
      <c r="D48" s="220">
        <v>12</v>
      </c>
      <c r="E48" s="220">
        <v>-789</v>
      </c>
      <c r="F48" s="220" t="s">
        <v>56</v>
      </c>
      <c r="G48" s="2"/>
      <c r="H48" s="201" t="s">
        <v>194</v>
      </c>
      <c r="I48" s="222">
        <v>-1916</v>
      </c>
      <c r="J48" s="221">
        <v>178</v>
      </c>
      <c r="K48" s="222">
        <v>-2675</v>
      </c>
      <c r="L48" s="222">
        <v>-4413</v>
      </c>
      <c r="M48" s="221">
        <v>-377</v>
      </c>
      <c r="N48" s="221">
        <v>-67</v>
      </c>
      <c r="O48" s="222">
        <v>-4857</v>
      </c>
    </row>
    <row r="49" spans="1:15" ht="10.5" customHeight="1" thickBot="1">
      <c r="A49" s="218" t="s">
        <v>65</v>
      </c>
      <c r="B49" s="220" t="s">
        <v>56</v>
      </c>
      <c r="C49" s="220" t="s">
        <v>56</v>
      </c>
      <c r="D49" s="220">
        <v>315</v>
      </c>
      <c r="E49" s="220" t="s">
        <v>56</v>
      </c>
      <c r="F49" s="220">
        <v>315</v>
      </c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thickBot="1">
      <c r="A50" s="177" t="s">
        <v>58</v>
      </c>
      <c r="B50" s="178">
        <v>2416</v>
      </c>
      <c r="C50" s="179">
        <v>541</v>
      </c>
      <c r="D50" s="179">
        <v>-307</v>
      </c>
      <c r="E50" s="179">
        <v>317</v>
      </c>
      <c r="F50" s="178">
        <v>2967</v>
      </c>
      <c r="G50" s="2"/>
      <c r="H50" s="2" t="s">
        <v>158</v>
      </c>
      <c r="I50" s="2"/>
      <c r="J50" s="2"/>
      <c r="K50" s="2"/>
      <c r="L50" s="2"/>
      <c r="M50" s="2"/>
      <c r="N50" s="2"/>
      <c r="O50" s="2"/>
    </row>
    <row r="51" spans="1:15" ht="10.5" customHeight="1" thickBot="1">
      <c r="A51" s="218" t="s">
        <v>16</v>
      </c>
      <c r="B51" s="220">
        <v>-555</v>
      </c>
      <c r="C51" s="220">
        <v>-128</v>
      </c>
      <c r="D51" s="220">
        <v>3</v>
      </c>
      <c r="E51" s="220">
        <v>681</v>
      </c>
      <c r="F51" s="220" t="s">
        <v>56</v>
      </c>
      <c r="G51" s="2"/>
      <c r="H51" s="130" t="s">
        <v>156</v>
      </c>
      <c r="I51" s="2"/>
      <c r="J51" s="2"/>
      <c r="K51" s="2"/>
      <c r="L51" s="2"/>
      <c r="M51" s="2"/>
      <c r="N51" s="2"/>
      <c r="O51" s="2"/>
    </row>
    <row r="52" spans="1:15" ht="10.5" customHeight="1" thickBot="1">
      <c r="A52" s="177" t="s">
        <v>88</v>
      </c>
      <c r="B52" s="178">
        <v>1860</v>
      </c>
      <c r="C52" s="179">
        <v>413</v>
      </c>
      <c r="D52" s="179">
        <v>-304</v>
      </c>
      <c r="E52" s="179">
        <v>998</v>
      </c>
      <c r="F52" s="178">
        <v>2967</v>
      </c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thickBot="1">
      <c r="A53" s="218" t="s">
        <v>59</v>
      </c>
      <c r="B53" s="220">
        <v>-146</v>
      </c>
      <c r="C53" s="220">
        <v>-5</v>
      </c>
      <c r="D53" s="220">
        <v>27</v>
      </c>
      <c r="E53" s="220" t="s">
        <v>56</v>
      </c>
      <c r="F53" s="220">
        <v>-124</v>
      </c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thickBot="1">
      <c r="A54" s="218" t="s">
        <v>60</v>
      </c>
      <c r="B54" s="220">
        <v>-195</v>
      </c>
      <c r="C54" s="220">
        <v>-51</v>
      </c>
      <c r="D54" s="220">
        <v>65</v>
      </c>
      <c r="E54" s="220">
        <v>-4</v>
      </c>
      <c r="F54" s="220">
        <v>-184</v>
      </c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thickBot="1">
      <c r="A55" s="177" t="s">
        <v>61</v>
      </c>
      <c r="B55" s="178">
        <v>1520</v>
      </c>
      <c r="C55" s="179">
        <v>358</v>
      </c>
      <c r="D55" s="179">
        <v>-211</v>
      </c>
      <c r="E55" s="179">
        <v>994</v>
      </c>
      <c r="F55" s="178">
        <v>2659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thickBot="1">
      <c r="A56" s="218" t="s">
        <v>89</v>
      </c>
      <c r="B56" s="220">
        <v>-391</v>
      </c>
      <c r="C56" s="220">
        <v>-94</v>
      </c>
      <c r="D56" s="220">
        <v>130</v>
      </c>
      <c r="E56" s="220">
        <v>25</v>
      </c>
      <c r="F56" s="220">
        <v>-330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thickBot="1">
      <c r="A57" s="177" t="s">
        <v>63</v>
      </c>
      <c r="B57" s="178">
        <v>1129</v>
      </c>
      <c r="C57" s="179">
        <v>264</v>
      </c>
      <c r="D57" s="179">
        <v>-82</v>
      </c>
      <c r="E57" s="178">
        <v>1019</v>
      </c>
      <c r="F57" s="178">
        <v>2330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>
      <c r="A58" s="180"/>
      <c r="B58" s="180"/>
      <c r="C58" s="180"/>
      <c r="D58" s="180"/>
      <c r="E58" s="180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>
      <c r="A59" s="130" t="s">
        <v>93</v>
      </c>
      <c r="B59" s="180"/>
      <c r="C59" s="180"/>
      <c r="D59" s="180"/>
      <c r="E59" s="180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>
      <c r="A60" s="26"/>
      <c r="B60" s="36"/>
      <c r="C60" s="36"/>
      <c r="D60" s="36"/>
      <c r="E60" s="36"/>
    </row>
    <row r="61" spans="1:15" ht="10.5" customHeight="1">
      <c r="A61" s="26"/>
      <c r="B61" s="36"/>
      <c r="C61" s="36"/>
      <c r="D61" s="36"/>
      <c r="E61" s="36"/>
    </row>
    <row r="62" spans="1:15" ht="10.5" customHeight="1">
      <c r="A62" s="67" t="s">
        <v>107</v>
      </c>
      <c r="B62" s="275" t="s">
        <v>84</v>
      </c>
      <c r="C62" s="275" t="s">
        <v>85</v>
      </c>
      <c r="D62" s="275" t="s">
        <v>86</v>
      </c>
      <c r="E62" s="275" t="s">
        <v>87</v>
      </c>
      <c r="F62" s="275" t="s">
        <v>70</v>
      </c>
      <c r="H62" s="67">
        <v>45473</v>
      </c>
      <c r="I62" s="275" t="s">
        <v>140</v>
      </c>
      <c r="J62" s="275" t="s">
        <v>159</v>
      </c>
      <c r="K62" s="275" t="s">
        <v>212</v>
      </c>
      <c r="L62" s="4"/>
      <c r="M62" s="275" t="s">
        <v>101</v>
      </c>
      <c r="N62" s="275" t="s">
        <v>102</v>
      </c>
      <c r="O62" s="41"/>
    </row>
    <row r="63" spans="1:15" ht="38.25" customHeight="1">
      <c r="A63" s="197" t="s">
        <v>14</v>
      </c>
      <c r="B63" s="275"/>
      <c r="C63" s="275"/>
      <c r="D63" s="275"/>
      <c r="E63" s="275"/>
      <c r="F63" s="275"/>
      <c r="H63" s="197" t="s">
        <v>14</v>
      </c>
      <c r="I63" s="275"/>
      <c r="J63" s="275"/>
      <c r="K63" s="275"/>
      <c r="L63" s="4" t="s">
        <v>94</v>
      </c>
      <c r="M63" s="275"/>
      <c r="N63" s="275"/>
      <c r="O63" s="197" t="s">
        <v>153</v>
      </c>
    </row>
    <row r="64" spans="1:15" ht="10.5" customHeight="1" thickBot="1">
      <c r="A64" s="198" t="s">
        <v>53</v>
      </c>
      <c r="B64" s="199">
        <v>1045</v>
      </c>
      <c r="C64" s="200">
        <v>401</v>
      </c>
      <c r="D64" s="200">
        <v>-359</v>
      </c>
      <c r="E64" s="200">
        <v>3</v>
      </c>
      <c r="F64" s="199">
        <v>1092</v>
      </c>
      <c r="G64" s="2"/>
      <c r="H64" s="201" t="s">
        <v>157</v>
      </c>
      <c r="I64" s="202">
        <v>1835</v>
      </c>
      <c r="J64" s="201">
        <v>531</v>
      </c>
      <c r="K64" s="202">
        <v>1138</v>
      </c>
      <c r="L64" s="202">
        <v>3504</v>
      </c>
      <c r="M64" s="201">
        <v>425</v>
      </c>
      <c r="N64" s="202">
        <v>-1138</v>
      </c>
      <c r="O64" s="202">
        <v>2790</v>
      </c>
    </row>
    <row r="65" spans="1:15" ht="10.5" customHeight="1" thickBot="1">
      <c r="A65" s="198" t="s">
        <v>55</v>
      </c>
      <c r="B65" s="200" t="s">
        <v>195</v>
      </c>
      <c r="C65" s="200" t="s">
        <v>138</v>
      </c>
      <c r="D65" s="200" t="s">
        <v>138</v>
      </c>
      <c r="E65" s="200" t="s">
        <v>138</v>
      </c>
      <c r="F65" s="200" t="s">
        <v>138</v>
      </c>
      <c r="G65" s="2"/>
      <c r="H65" s="201" t="s">
        <v>155</v>
      </c>
      <c r="I65" s="202">
        <v>15233</v>
      </c>
      <c r="J65" s="201">
        <v>699</v>
      </c>
      <c r="K65" s="202">
        <v>9540</v>
      </c>
      <c r="L65" s="202">
        <v>25472</v>
      </c>
      <c r="M65" s="202">
        <v>7037</v>
      </c>
      <c r="N65" s="202">
        <v>-4766</v>
      </c>
      <c r="O65" s="202">
        <v>27743</v>
      </c>
    </row>
    <row r="66" spans="1:15" ht="10.5" customHeight="1" thickBot="1">
      <c r="A66" s="198" t="s">
        <v>54</v>
      </c>
      <c r="B66" s="200">
        <v>482</v>
      </c>
      <c r="C66" s="200">
        <v>80</v>
      </c>
      <c r="D66" s="200" t="s">
        <v>138</v>
      </c>
      <c r="E66" s="200">
        <v>-562</v>
      </c>
      <c r="F66" s="200" t="s">
        <v>138</v>
      </c>
      <c r="G66" s="2"/>
      <c r="H66" s="201" t="s">
        <v>194</v>
      </c>
      <c r="I66" s="202">
        <v>-2136</v>
      </c>
      <c r="J66" s="201">
        <v>295</v>
      </c>
      <c r="K66" s="202">
        <v>-1590</v>
      </c>
      <c r="L66" s="202">
        <v>-3431</v>
      </c>
      <c r="M66" s="201">
        <v>-622</v>
      </c>
      <c r="N66" s="201">
        <v>255</v>
      </c>
      <c r="O66" s="202">
        <v>-3798</v>
      </c>
    </row>
    <row r="67" spans="1:15" ht="10.5" customHeight="1" thickBot="1">
      <c r="A67" s="198" t="s">
        <v>65</v>
      </c>
      <c r="B67" s="200" t="s">
        <v>195</v>
      </c>
      <c r="C67" s="200" t="s">
        <v>138</v>
      </c>
      <c r="D67" s="200">
        <v>81</v>
      </c>
      <c r="E67" s="200" t="s">
        <v>138</v>
      </c>
      <c r="F67" s="200">
        <v>81</v>
      </c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thickBot="1">
      <c r="A68" s="177" t="s">
        <v>58</v>
      </c>
      <c r="B68" s="178">
        <v>1528</v>
      </c>
      <c r="C68" s="179">
        <v>481</v>
      </c>
      <c r="D68" s="179">
        <v>-278</v>
      </c>
      <c r="E68" s="179">
        <v>-558</v>
      </c>
      <c r="F68" s="178">
        <v>1172</v>
      </c>
      <c r="G68" s="2"/>
      <c r="H68" s="2" t="s">
        <v>158</v>
      </c>
      <c r="I68" s="2"/>
      <c r="J68" s="2"/>
      <c r="K68" s="2"/>
      <c r="L68" s="2"/>
      <c r="M68" s="2"/>
      <c r="N68" s="2"/>
      <c r="O68" s="2"/>
    </row>
    <row r="69" spans="1:15" ht="10.5" customHeight="1" thickBot="1">
      <c r="A69" s="198" t="s">
        <v>16</v>
      </c>
      <c r="B69" s="200">
        <v>-302</v>
      </c>
      <c r="C69" s="200">
        <v>-78</v>
      </c>
      <c r="D69" s="200">
        <v>1</v>
      </c>
      <c r="E69" s="200">
        <v>378</v>
      </c>
      <c r="F69" s="200" t="s">
        <v>138</v>
      </c>
      <c r="G69" s="2"/>
      <c r="H69" s="130" t="s">
        <v>156</v>
      </c>
      <c r="I69" s="2"/>
      <c r="J69" s="2"/>
      <c r="K69" s="2"/>
      <c r="L69" s="2"/>
      <c r="M69" s="2"/>
      <c r="N69" s="2"/>
      <c r="O69" s="2"/>
    </row>
    <row r="70" spans="1:15" ht="10.5" customHeight="1" thickBot="1">
      <c r="A70" s="177" t="s">
        <v>88</v>
      </c>
      <c r="B70" s="178">
        <v>1226</v>
      </c>
      <c r="C70" s="179">
        <v>403</v>
      </c>
      <c r="D70" s="179">
        <v>-277</v>
      </c>
      <c r="E70" s="179">
        <v>-180</v>
      </c>
      <c r="F70" s="178">
        <v>1172</v>
      </c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thickBot="1">
      <c r="A71" s="198" t="s">
        <v>59</v>
      </c>
      <c r="B71" s="200">
        <v>-139</v>
      </c>
      <c r="C71" s="200">
        <v>-3</v>
      </c>
      <c r="D71" s="200">
        <v>25</v>
      </c>
      <c r="E71" s="200">
        <v>-2</v>
      </c>
      <c r="F71" s="200">
        <v>-119</v>
      </c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thickBot="1">
      <c r="A72" s="198" t="s">
        <v>60</v>
      </c>
      <c r="B72" s="200">
        <v>-137</v>
      </c>
      <c r="C72" s="200">
        <v>-58</v>
      </c>
      <c r="D72" s="200">
        <v>62</v>
      </c>
      <c r="E72" s="200">
        <v>9</v>
      </c>
      <c r="F72" s="200">
        <v>-124</v>
      </c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thickBot="1">
      <c r="A73" s="177" t="s">
        <v>61</v>
      </c>
      <c r="B73" s="179">
        <v>951</v>
      </c>
      <c r="C73" s="179">
        <v>342</v>
      </c>
      <c r="D73" s="179">
        <v>-190</v>
      </c>
      <c r="E73" s="179">
        <v>-172</v>
      </c>
      <c r="F73" s="179">
        <v>930</v>
      </c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thickBot="1">
      <c r="A74" s="198" t="s">
        <v>89</v>
      </c>
      <c r="B74" s="200">
        <v>-371</v>
      </c>
      <c r="C74" s="200">
        <v>-105</v>
      </c>
      <c r="D74" s="200">
        <v>144</v>
      </c>
      <c r="E74" s="200">
        <v>36</v>
      </c>
      <c r="F74" s="200">
        <v>-297</v>
      </c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thickBot="1">
      <c r="A75" s="177" t="s">
        <v>63</v>
      </c>
      <c r="B75" s="179">
        <v>579</v>
      </c>
      <c r="C75" s="179">
        <v>236</v>
      </c>
      <c r="D75" s="179">
        <v>-46</v>
      </c>
      <c r="E75" s="179">
        <v>-136</v>
      </c>
      <c r="F75" s="179">
        <v>633</v>
      </c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>
      <c r="A76" s="180"/>
      <c r="B76" s="180"/>
      <c r="C76" s="180"/>
      <c r="D76" s="180"/>
      <c r="E76" s="180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>
      <c r="A77" s="130" t="s">
        <v>93</v>
      </c>
      <c r="B77" s="180"/>
      <c r="C77" s="180"/>
      <c r="D77" s="180"/>
      <c r="E77" s="180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>
      <c r="A78" s="26"/>
      <c r="B78" s="36"/>
      <c r="C78" s="36"/>
      <c r="D78" s="36"/>
      <c r="E78" s="36"/>
    </row>
    <row r="79" spans="1:15" ht="10.5" customHeight="1">
      <c r="A79" s="26"/>
      <c r="B79" s="36"/>
      <c r="C79" s="36"/>
      <c r="D79" s="36"/>
      <c r="E79" s="36"/>
    </row>
    <row r="80" spans="1:15" ht="10.5" customHeight="1">
      <c r="A80" s="67" t="s">
        <v>154</v>
      </c>
      <c r="B80" s="275" t="s">
        <v>84</v>
      </c>
      <c r="C80" s="275" t="s">
        <v>85</v>
      </c>
      <c r="D80" s="275" t="s">
        <v>86</v>
      </c>
      <c r="E80" s="275" t="s">
        <v>87</v>
      </c>
      <c r="F80" s="275" t="s">
        <v>70</v>
      </c>
      <c r="H80" s="67">
        <v>45382</v>
      </c>
      <c r="I80" s="275" t="s">
        <v>140</v>
      </c>
      <c r="J80" s="275" t="s">
        <v>159</v>
      </c>
      <c r="K80" s="275" t="s">
        <v>212</v>
      </c>
      <c r="L80" s="4"/>
      <c r="M80" s="275" t="s">
        <v>101</v>
      </c>
      <c r="N80" s="275" t="s">
        <v>102</v>
      </c>
      <c r="O80" s="41"/>
    </row>
    <row r="81" spans="1:15" ht="42.75" customHeight="1">
      <c r="A81" s="197" t="s">
        <v>14</v>
      </c>
      <c r="B81" s="275"/>
      <c r="C81" s="275"/>
      <c r="D81" s="275"/>
      <c r="E81" s="275"/>
      <c r="F81" s="275"/>
      <c r="H81" s="197" t="s">
        <v>14</v>
      </c>
      <c r="I81" s="275"/>
      <c r="J81" s="275"/>
      <c r="K81" s="275"/>
      <c r="L81" s="4" t="s">
        <v>94</v>
      </c>
      <c r="M81" s="275"/>
      <c r="N81" s="275"/>
      <c r="O81" s="197" t="s">
        <v>153</v>
      </c>
    </row>
    <row r="82" spans="1:15" ht="10.5" customHeight="1">
      <c r="A82" s="43"/>
      <c r="B82" s="44"/>
      <c r="C82" s="43"/>
      <c r="D82" s="43"/>
      <c r="E82" s="43"/>
      <c r="F82" s="43"/>
      <c r="H82" s="40"/>
      <c r="I82" s="40"/>
      <c r="J82" s="40"/>
      <c r="K82" s="40"/>
      <c r="L82" s="40"/>
      <c r="M82" s="40"/>
      <c r="N82" s="40"/>
      <c r="O82" s="40"/>
    </row>
    <row r="83" spans="1:15" ht="10.5" customHeight="1" thickBot="1">
      <c r="A83" s="45" t="s">
        <v>53</v>
      </c>
      <c r="B83" s="46">
        <v>1029</v>
      </c>
      <c r="C83" s="46">
        <v>467</v>
      </c>
      <c r="D83" s="46">
        <v>-314</v>
      </c>
      <c r="E83" s="46">
        <v>37</v>
      </c>
      <c r="F83" s="46">
        <v>1219</v>
      </c>
      <c r="H83" s="47" t="s">
        <v>157</v>
      </c>
      <c r="I83" s="48">
        <v>2594</v>
      </c>
      <c r="J83" s="48">
        <v>466</v>
      </c>
      <c r="K83" s="48">
        <v>977</v>
      </c>
      <c r="L83" s="48">
        <v>4037</v>
      </c>
      <c r="M83" s="48">
        <v>1076</v>
      </c>
      <c r="N83" s="48">
        <v>-1845</v>
      </c>
      <c r="O83" s="48">
        <v>3268</v>
      </c>
    </row>
    <row r="84" spans="1:15" ht="10.5" customHeight="1" thickBot="1">
      <c r="A84" s="45" t="s">
        <v>55</v>
      </c>
      <c r="B84" s="46">
        <v>33</v>
      </c>
      <c r="C84" s="46" t="s">
        <v>56</v>
      </c>
      <c r="D84" s="46">
        <v>-33</v>
      </c>
      <c r="E84" s="46" t="s">
        <v>56</v>
      </c>
      <c r="F84" s="46" t="s">
        <v>56</v>
      </c>
      <c r="H84" s="47" t="s">
        <v>155</v>
      </c>
      <c r="I84" s="48">
        <v>15822</v>
      </c>
      <c r="J84" s="48">
        <v>392</v>
      </c>
      <c r="K84" s="48">
        <v>9615</v>
      </c>
      <c r="L84" s="48">
        <v>25829</v>
      </c>
      <c r="M84" s="48">
        <v>7098</v>
      </c>
      <c r="N84" s="48">
        <v>-4964</v>
      </c>
      <c r="O84" s="48">
        <v>27963</v>
      </c>
    </row>
    <row r="85" spans="1:15" ht="10.5" customHeight="1" thickBot="1">
      <c r="A85" s="45" t="s">
        <v>54</v>
      </c>
      <c r="B85" s="46">
        <v>164</v>
      </c>
      <c r="C85" s="46">
        <v>22</v>
      </c>
      <c r="D85" s="46">
        <v>-33</v>
      </c>
      <c r="E85" s="46">
        <v>-154</v>
      </c>
      <c r="F85" s="46" t="s">
        <v>56</v>
      </c>
      <c r="H85" s="196" t="s">
        <v>194</v>
      </c>
      <c r="I85" s="48">
        <v>-2721</v>
      </c>
      <c r="J85" s="48">
        <v>454</v>
      </c>
      <c r="K85" s="48">
        <v>-1020</v>
      </c>
      <c r="L85" s="48">
        <v>-3287</v>
      </c>
      <c r="M85" s="48">
        <v>-884</v>
      </c>
      <c r="N85" s="48">
        <v>350</v>
      </c>
      <c r="O85" s="48">
        <v>-3821</v>
      </c>
    </row>
    <row r="86" spans="1:15" ht="10.5" customHeight="1" thickBot="1">
      <c r="A86" s="45" t="s">
        <v>65</v>
      </c>
      <c r="B86" s="46" t="s">
        <v>56</v>
      </c>
      <c r="C86" s="46" t="s">
        <v>56</v>
      </c>
      <c r="D86" s="46">
        <v>62</v>
      </c>
      <c r="E86" s="46"/>
      <c r="F86" s="46">
        <v>62</v>
      </c>
    </row>
    <row r="87" spans="1:15" ht="10.5" customHeight="1" thickBot="1">
      <c r="A87" s="49" t="s">
        <v>58</v>
      </c>
      <c r="B87" s="50">
        <v>1226</v>
      </c>
      <c r="C87" s="50">
        <v>489</v>
      </c>
      <c r="D87" s="50">
        <v>-318</v>
      </c>
      <c r="E87" s="50">
        <v>-117</v>
      </c>
      <c r="F87" s="50">
        <v>1281</v>
      </c>
      <c r="H87" s="37" t="s">
        <v>158</v>
      </c>
      <c r="N87" s="116"/>
    </row>
    <row r="88" spans="1:15" ht="10.5" customHeight="1" thickBot="1">
      <c r="A88" s="45" t="s">
        <v>16</v>
      </c>
      <c r="B88" s="46">
        <v>-78</v>
      </c>
      <c r="C88" s="46">
        <v>-24</v>
      </c>
      <c r="D88" s="46">
        <v>31</v>
      </c>
      <c r="E88" s="46">
        <v>71</v>
      </c>
      <c r="F88" s="46" t="s">
        <v>56</v>
      </c>
      <c r="H88" s="26" t="s">
        <v>156</v>
      </c>
      <c r="N88" s="116"/>
      <c r="O88" s="116"/>
    </row>
    <row r="89" spans="1:15" ht="10.5" customHeight="1" thickBot="1">
      <c r="A89" s="49" t="s">
        <v>88</v>
      </c>
      <c r="B89" s="50">
        <v>1149</v>
      </c>
      <c r="C89" s="50">
        <v>465</v>
      </c>
      <c r="D89" s="50">
        <v>-286</v>
      </c>
      <c r="E89" s="50">
        <v>-46</v>
      </c>
      <c r="F89" s="50">
        <v>1281</v>
      </c>
      <c r="I89" s="116"/>
      <c r="J89" s="116"/>
      <c r="L89" s="116"/>
      <c r="M89" s="116"/>
      <c r="N89" s="116"/>
      <c r="O89" s="116"/>
    </row>
    <row r="90" spans="1:15" ht="10.5" customHeight="1" thickBot="1">
      <c r="A90" s="45" t="s">
        <v>59</v>
      </c>
      <c r="B90" s="46">
        <v>-144</v>
      </c>
      <c r="C90" s="46">
        <v>-4</v>
      </c>
      <c r="D90" s="46">
        <v>31</v>
      </c>
      <c r="E90" s="46">
        <v>2</v>
      </c>
      <c r="F90" s="46">
        <v>-115</v>
      </c>
      <c r="K90" s="116"/>
    </row>
    <row r="91" spans="1:15" ht="10.5" customHeight="1" thickBot="1">
      <c r="A91" s="45" t="s">
        <v>60</v>
      </c>
      <c r="B91" s="46">
        <v>-156</v>
      </c>
      <c r="C91" s="46">
        <v>-56</v>
      </c>
      <c r="D91" s="46">
        <v>50</v>
      </c>
      <c r="E91" s="46">
        <v>13</v>
      </c>
      <c r="F91" s="46">
        <v>-150</v>
      </c>
      <c r="M91" s="116"/>
      <c r="N91" s="116"/>
    </row>
    <row r="92" spans="1:15" ht="10.5" customHeight="1" thickBot="1">
      <c r="A92" s="49" t="s">
        <v>61</v>
      </c>
      <c r="B92" s="50">
        <v>848</v>
      </c>
      <c r="C92" s="50">
        <v>405</v>
      </c>
      <c r="D92" s="50">
        <v>-206</v>
      </c>
      <c r="E92" s="50">
        <v>-31</v>
      </c>
      <c r="F92" s="50">
        <v>1016</v>
      </c>
      <c r="I92" s="116"/>
      <c r="J92" s="116"/>
      <c r="K92" s="116"/>
      <c r="L92" s="116"/>
      <c r="M92" s="116"/>
      <c r="N92" s="116"/>
      <c r="O92" s="116"/>
    </row>
    <row r="93" spans="1:15" ht="10.5" customHeight="1" thickBot="1">
      <c r="A93" s="45" t="s">
        <v>89</v>
      </c>
      <c r="B93" s="46">
        <v>-419</v>
      </c>
      <c r="C93" s="46">
        <v>-105</v>
      </c>
      <c r="D93" s="46">
        <v>148</v>
      </c>
      <c r="E93" s="46">
        <v>3</v>
      </c>
      <c r="F93" s="46">
        <v>-373</v>
      </c>
    </row>
    <row r="94" spans="1:15" ht="10.5" customHeight="1" thickBot="1">
      <c r="A94" s="49" t="s">
        <v>63</v>
      </c>
      <c r="B94" s="50">
        <v>429</v>
      </c>
      <c r="C94" s="50">
        <v>300</v>
      </c>
      <c r="D94" s="50">
        <v>-58</v>
      </c>
      <c r="E94" s="50">
        <v>-28</v>
      </c>
      <c r="F94" s="50">
        <v>643</v>
      </c>
      <c r="I94" s="116"/>
      <c r="O94" s="116"/>
    </row>
    <row r="95" spans="1:15" ht="10.5" customHeight="1">
      <c r="A95" s="36"/>
      <c r="B95" s="36"/>
      <c r="C95" s="36"/>
      <c r="D95" s="36"/>
      <c r="E95" s="36"/>
    </row>
    <row r="96" spans="1:15" ht="10.5" customHeight="1">
      <c r="A96" s="26" t="s">
        <v>93</v>
      </c>
      <c r="B96" s="36"/>
      <c r="C96" s="36"/>
      <c r="D96" s="36"/>
      <c r="E96" s="36"/>
    </row>
    <row r="97" spans="1:15" ht="10.5" customHeight="1">
      <c r="A97" s="26"/>
      <c r="B97" s="36"/>
      <c r="C97" s="36"/>
      <c r="D97" s="36"/>
      <c r="E97" s="36"/>
    </row>
    <row r="98" spans="1:15" ht="10.5" customHeight="1">
      <c r="A98" s="26"/>
      <c r="B98" s="36"/>
      <c r="C98" s="36"/>
      <c r="D98" s="36"/>
      <c r="E98" s="36"/>
    </row>
    <row r="99" spans="1:15" ht="10.5" customHeight="1">
      <c r="A99" s="168" t="s">
        <v>161</v>
      </c>
      <c r="B99" s="275" t="s">
        <v>84</v>
      </c>
      <c r="C99" s="275" t="s">
        <v>85</v>
      </c>
      <c r="D99" s="275" t="s">
        <v>86</v>
      </c>
      <c r="E99" s="275" t="s">
        <v>87</v>
      </c>
      <c r="F99" s="275" t="s">
        <v>70</v>
      </c>
      <c r="H99" s="6">
        <v>45291</v>
      </c>
      <c r="I99" s="275" t="s">
        <v>152</v>
      </c>
      <c r="J99" s="275" t="s">
        <v>162</v>
      </c>
      <c r="K99" s="275" t="s">
        <v>212</v>
      </c>
      <c r="L99" s="275" t="s">
        <v>94</v>
      </c>
      <c r="M99" s="275" t="s">
        <v>167</v>
      </c>
      <c r="N99" s="275" t="s">
        <v>160</v>
      </c>
      <c r="O99" s="275" t="s">
        <v>153</v>
      </c>
    </row>
    <row r="100" spans="1:15" ht="51.75" customHeight="1" thickBot="1">
      <c r="A100" s="169" t="s">
        <v>14</v>
      </c>
      <c r="B100" s="278"/>
      <c r="C100" s="278"/>
      <c r="D100" s="278"/>
      <c r="E100" s="278"/>
      <c r="F100" s="278"/>
      <c r="H100" s="42" t="s">
        <v>14</v>
      </c>
      <c r="I100" s="278"/>
      <c r="J100" s="278"/>
      <c r="K100" s="278"/>
      <c r="L100" s="278"/>
      <c r="M100" s="278"/>
      <c r="N100" s="278"/>
      <c r="O100" s="278"/>
    </row>
    <row r="101" spans="1:15" ht="13.5" customHeight="1">
      <c r="A101" s="171"/>
      <c r="B101" s="171"/>
      <c r="C101" s="170"/>
      <c r="D101" s="170"/>
      <c r="E101" s="170"/>
      <c r="F101" s="170"/>
      <c r="G101" s="2"/>
      <c r="H101" s="127"/>
      <c r="I101" s="127"/>
      <c r="J101" s="127"/>
      <c r="K101" s="127"/>
      <c r="L101" s="127"/>
      <c r="M101" s="127"/>
      <c r="N101" s="127"/>
      <c r="O101" s="127"/>
    </row>
    <row r="102" spans="1:15" ht="11.25" customHeight="1" thickBot="1">
      <c r="A102" s="172" t="s">
        <v>53</v>
      </c>
      <c r="B102" s="173">
        <v>1010</v>
      </c>
      <c r="C102" s="174">
        <v>348</v>
      </c>
      <c r="D102" s="174">
        <v>-452</v>
      </c>
      <c r="E102" s="174" t="s">
        <v>56</v>
      </c>
      <c r="F102" s="174">
        <v>906</v>
      </c>
      <c r="G102" s="2"/>
      <c r="H102" s="175" t="s">
        <v>157</v>
      </c>
      <c r="I102" s="176">
        <v>1938</v>
      </c>
      <c r="J102" s="175">
        <v>604</v>
      </c>
      <c r="K102" s="176">
        <v>1107</v>
      </c>
      <c r="L102" s="176">
        <v>3650</v>
      </c>
      <c r="M102" s="175">
        <v>630</v>
      </c>
      <c r="N102" s="176">
        <v>-1168</v>
      </c>
      <c r="O102" s="176">
        <v>3113</v>
      </c>
    </row>
    <row r="103" spans="1:15" ht="10.5" customHeight="1" thickBot="1">
      <c r="A103" s="172" t="s">
        <v>55</v>
      </c>
      <c r="B103" s="174">
        <v>33</v>
      </c>
      <c r="C103" s="174" t="s">
        <v>56</v>
      </c>
      <c r="D103" s="174" t="s">
        <v>56</v>
      </c>
      <c r="E103" s="174">
        <v>499</v>
      </c>
      <c r="F103" s="174">
        <v>532</v>
      </c>
      <c r="G103" s="2"/>
      <c r="H103" s="175" t="s">
        <v>155</v>
      </c>
      <c r="I103" s="176">
        <v>13991</v>
      </c>
      <c r="J103" s="176">
        <v>1367</v>
      </c>
      <c r="K103" s="176">
        <v>9079</v>
      </c>
      <c r="L103" s="176">
        <v>24436</v>
      </c>
      <c r="M103" s="176">
        <v>6770</v>
      </c>
      <c r="N103" s="176">
        <v>-4808</v>
      </c>
      <c r="O103" s="176">
        <v>26398</v>
      </c>
    </row>
    <row r="104" spans="1:15" ht="10.5" customHeight="1" thickBot="1">
      <c r="A104" s="181" t="s">
        <v>54</v>
      </c>
      <c r="B104" s="174">
        <v>547</v>
      </c>
      <c r="C104" s="174">
        <v>71</v>
      </c>
      <c r="D104" s="174">
        <v>-312</v>
      </c>
      <c r="E104" s="174">
        <v>-307</v>
      </c>
      <c r="F104" s="174" t="s">
        <v>56</v>
      </c>
      <c r="G104" s="2"/>
      <c r="H104" s="175" t="s">
        <v>194</v>
      </c>
      <c r="I104" s="176">
        <v>-2709</v>
      </c>
      <c r="J104" s="175">
        <v>128</v>
      </c>
      <c r="K104" s="175">
        <v>-633</v>
      </c>
      <c r="L104" s="176">
        <v>-3214</v>
      </c>
      <c r="M104" s="175">
        <v>-785</v>
      </c>
      <c r="N104" s="175">
        <v>157</v>
      </c>
      <c r="O104" s="176">
        <v>-3842</v>
      </c>
    </row>
    <row r="105" spans="1:15" ht="10.5" customHeight="1" thickBot="1">
      <c r="A105" s="172" t="s">
        <v>65</v>
      </c>
      <c r="B105" s="174" t="s">
        <v>163</v>
      </c>
      <c r="C105" s="174" t="s">
        <v>128</v>
      </c>
      <c r="D105" s="174">
        <v>186</v>
      </c>
      <c r="E105" s="174" t="s">
        <v>128</v>
      </c>
      <c r="F105" s="174">
        <v>186</v>
      </c>
      <c r="G105" s="2"/>
      <c r="I105" s="2"/>
      <c r="J105" s="2"/>
      <c r="K105" s="2"/>
      <c r="L105" s="2"/>
      <c r="M105" s="2"/>
      <c r="N105" s="2"/>
      <c r="O105" s="2"/>
    </row>
    <row r="106" spans="1:15" ht="10.5" customHeight="1" thickBot="1">
      <c r="A106" s="177" t="s">
        <v>58</v>
      </c>
      <c r="B106" s="178">
        <v>1591</v>
      </c>
      <c r="C106" s="179">
        <v>419</v>
      </c>
      <c r="D106" s="179">
        <v>-577</v>
      </c>
      <c r="E106" s="179">
        <v>191</v>
      </c>
      <c r="F106" s="178">
        <v>1624</v>
      </c>
      <c r="G106" s="2"/>
      <c r="H106" s="2" t="s">
        <v>164</v>
      </c>
      <c r="I106" s="2"/>
      <c r="J106" s="2"/>
      <c r="K106" s="2"/>
      <c r="L106" s="2"/>
      <c r="M106" s="2"/>
      <c r="N106" s="2"/>
      <c r="O106" s="2"/>
    </row>
    <row r="107" spans="1:15" ht="10.5" customHeight="1" thickBot="1">
      <c r="A107" s="172" t="s">
        <v>16</v>
      </c>
      <c r="B107" s="174">
        <v>-450</v>
      </c>
      <c r="C107" s="174">
        <v>-85</v>
      </c>
      <c r="D107" s="174">
        <v>318</v>
      </c>
      <c r="E107" s="174">
        <v>216</v>
      </c>
      <c r="F107" s="174" t="s">
        <v>56</v>
      </c>
      <c r="G107" s="2"/>
      <c r="H107" s="130" t="s">
        <v>156</v>
      </c>
      <c r="I107" s="2"/>
      <c r="J107" s="2"/>
      <c r="K107" s="2"/>
      <c r="L107" s="2"/>
      <c r="M107" s="2"/>
      <c r="N107" s="2"/>
      <c r="O107" s="2"/>
    </row>
    <row r="108" spans="1:15" ht="10.5" customHeight="1" thickBot="1">
      <c r="A108" s="177" t="s">
        <v>88</v>
      </c>
      <c r="B108" s="178">
        <v>1140</v>
      </c>
      <c r="C108" s="179">
        <v>334</v>
      </c>
      <c r="D108" s="179">
        <v>-259</v>
      </c>
      <c r="E108" s="179">
        <v>409</v>
      </c>
      <c r="F108" s="178">
        <v>1624</v>
      </c>
      <c r="G108" s="2"/>
      <c r="H108" s="2"/>
      <c r="I108" s="2"/>
      <c r="J108" s="2"/>
      <c r="K108" s="2"/>
      <c r="L108" s="2"/>
      <c r="M108" s="2"/>
      <c r="N108" s="2"/>
      <c r="O108" s="2"/>
    </row>
    <row r="109" spans="1:15" ht="10.5" customHeight="1" thickBot="1">
      <c r="A109" s="172" t="s">
        <v>59</v>
      </c>
      <c r="B109" s="174">
        <v>-137</v>
      </c>
      <c r="C109" s="174">
        <v>-3</v>
      </c>
      <c r="D109" s="174">
        <v>31</v>
      </c>
      <c r="E109" s="174">
        <v>-10</v>
      </c>
      <c r="F109" s="174">
        <v>-120</v>
      </c>
      <c r="G109" s="2"/>
      <c r="H109" s="2"/>
      <c r="I109" s="2"/>
      <c r="J109" s="2"/>
      <c r="K109" s="2"/>
      <c r="L109" s="2"/>
      <c r="M109" s="2"/>
      <c r="N109" s="2"/>
      <c r="O109" s="2"/>
    </row>
    <row r="110" spans="1:15" ht="10.5" customHeight="1" thickBot="1">
      <c r="A110" s="172" t="s">
        <v>60</v>
      </c>
      <c r="B110" s="174">
        <v>-195</v>
      </c>
      <c r="C110" s="174">
        <v>-50</v>
      </c>
      <c r="D110" s="174">
        <v>78</v>
      </c>
      <c r="E110" s="174">
        <v>11</v>
      </c>
      <c r="F110" s="174">
        <v>-156</v>
      </c>
      <c r="G110" s="2"/>
      <c r="H110" s="2"/>
      <c r="I110" s="2"/>
      <c r="J110" s="2"/>
      <c r="K110" s="2"/>
      <c r="L110" s="2"/>
      <c r="M110" s="2"/>
      <c r="N110" s="2"/>
      <c r="O110" s="2"/>
    </row>
    <row r="111" spans="1:15" ht="10.5" customHeight="1" thickBot="1">
      <c r="A111" s="177" t="s">
        <v>61</v>
      </c>
      <c r="B111" s="179">
        <v>808</v>
      </c>
      <c r="C111" s="179">
        <v>281</v>
      </c>
      <c r="D111" s="179">
        <v>-150</v>
      </c>
      <c r="E111" s="179">
        <v>409</v>
      </c>
      <c r="F111" s="178">
        <v>1348</v>
      </c>
      <c r="G111" s="2"/>
      <c r="H111" s="2"/>
      <c r="I111" s="2"/>
      <c r="J111" s="2"/>
      <c r="K111" s="2"/>
      <c r="L111" s="2"/>
      <c r="M111" s="2"/>
      <c r="N111" s="2"/>
      <c r="O111" s="2"/>
    </row>
    <row r="112" spans="1:15" ht="10.5" customHeight="1" thickBot="1">
      <c r="A112" s="172" t="s">
        <v>89</v>
      </c>
      <c r="B112" s="174">
        <v>-345</v>
      </c>
      <c r="C112" s="174">
        <v>-100</v>
      </c>
      <c r="D112" s="174">
        <v>171</v>
      </c>
      <c r="E112" s="174">
        <v>28</v>
      </c>
      <c r="F112" s="174">
        <v>-246</v>
      </c>
      <c r="G112" s="2"/>
      <c r="H112" s="2"/>
      <c r="I112" s="2"/>
      <c r="J112" s="2"/>
      <c r="K112" s="2"/>
      <c r="L112" s="2"/>
      <c r="M112" s="2"/>
      <c r="N112" s="2"/>
      <c r="O112" s="2"/>
    </row>
    <row r="113" spans="1:15" ht="10.5" customHeight="1" thickBot="1">
      <c r="A113" s="177" t="s">
        <v>63</v>
      </c>
      <c r="B113" s="179">
        <v>463</v>
      </c>
      <c r="C113" s="179">
        <v>181</v>
      </c>
      <c r="D113" s="179">
        <v>21</v>
      </c>
      <c r="E113" s="179">
        <v>438</v>
      </c>
      <c r="F113" s="178">
        <v>1103</v>
      </c>
      <c r="G113" s="2"/>
      <c r="H113" s="2"/>
      <c r="I113" s="2"/>
      <c r="J113" s="2"/>
      <c r="K113" s="2"/>
      <c r="L113" s="2"/>
      <c r="M113" s="2"/>
      <c r="N113" s="2"/>
      <c r="O113" s="2"/>
    </row>
    <row r="114" spans="1:15" ht="10.5" customHeight="1">
      <c r="A114" s="180"/>
      <c r="B114" s="180"/>
      <c r="C114" s="180"/>
      <c r="D114" s="180"/>
      <c r="E114" s="180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ht="10.5" customHeight="1">
      <c r="A115" s="130" t="s">
        <v>93</v>
      </c>
      <c r="B115" s="180"/>
      <c r="C115" s="180"/>
      <c r="D115" s="180"/>
      <c r="E115" s="180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1:15" ht="10.5" customHeight="1">
      <c r="A116" s="130" t="s">
        <v>165</v>
      </c>
      <c r="B116" s="130"/>
      <c r="C116" s="130"/>
      <c r="D116" s="130"/>
      <c r="E116" s="130"/>
      <c r="F116" s="130"/>
      <c r="G116" s="2"/>
      <c r="H116" s="2"/>
      <c r="I116" s="2"/>
      <c r="J116" s="2"/>
      <c r="K116" s="2"/>
      <c r="L116" s="2"/>
      <c r="M116" s="2"/>
      <c r="N116" s="2"/>
      <c r="O116" s="2"/>
    </row>
    <row r="117" spans="1:15" ht="10.5" customHeight="1">
      <c r="A117" s="26"/>
      <c r="B117" s="36"/>
      <c r="C117" s="36"/>
      <c r="D117" s="36"/>
      <c r="E117" s="36"/>
    </row>
    <row r="118" spans="1:15" ht="10.5" customHeight="1">
      <c r="A118" s="26"/>
      <c r="B118" s="36"/>
      <c r="C118" s="36"/>
      <c r="D118" s="36"/>
      <c r="E118" s="36"/>
    </row>
    <row r="119" spans="1:15" ht="18" customHeight="1">
      <c r="A119" s="168" t="s">
        <v>166</v>
      </c>
      <c r="B119" s="275" t="s">
        <v>84</v>
      </c>
      <c r="C119" s="275" t="s">
        <v>85</v>
      </c>
      <c r="D119" s="275" t="s">
        <v>86</v>
      </c>
      <c r="E119" s="275" t="s">
        <v>87</v>
      </c>
      <c r="F119" s="275" t="s">
        <v>70</v>
      </c>
      <c r="H119" s="6">
        <v>45199</v>
      </c>
      <c r="I119" s="275" t="s">
        <v>152</v>
      </c>
      <c r="J119" s="275" t="s">
        <v>162</v>
      </c>
      <c r="K119" s="275" t="s">
        <v>212</v>
      </c>
      <c r="L119" s="275" t="s">
        <v>94</v>
      </c>
      <c r="M119" s="275" t="s">
        <v>167</v>
      </c>
      <c r="N119" s="275" t="s">
        <v>160</v>
      </c>
      <c r="O119" s="275" t="s">
        <v>153</v>
      </c>
    </row>
    <row r="120" spans="1:15" ht="47.25" customHeight="1" thickBot="1">
      <c r="A120" s="169" t="s">
        <v>14</v>
      </c>
      <c r="B120" s="278"/>
      <c r="C120" s="278"/>
      <c r="D120" s="278"/>
      <c r="E120" s="278"/>
      <c r="F120" s="278"/>
      <c r="H120" s="42" t="s">
        <v>14</v>
      </c>
      <c r="I120" s="278"/>
      <c r="J120" s="278"/>
      <c r="K120" s="278"/>
      <c r="L120" s="278"/>
      <c r="M120" s="278"/>
      <c r="N120" s="278"/>
      <c r="O120" s="278"/>
    </row>
    <row r="121" spans="1:15" ht="10.5" customHeight="1">
      <c r="A121" s="125"/>
      <c r="B121" s="182"/>
      <c r="C121" s="182"/>
      <c r="D121" s="182"/>
      <c r="E121" s="182"/>
      <c r="F121" s="2"/>
      <c r="G121" s="2"/>
      <c r="H121" s="127"/>
      <c r="I121" s="127"/>
      <c r="J121" s="127"/>
      <c r="K121" s="127"/>
      <c r="L121" s="127"/>
      <c r="M121" s="127"/>
      <c r="N121" s="127"/>
      <c r="O121" s="127"/>
    </row>
    <row r="122" spans="1:15" ht="10.5" customHeight="1" thickBot="1">
      <c r="A122" s="128" t="s">
        <v>53</v>
      </c>
      <c r="B122" s="183">
        <v>1041</v>
      </c>
      <c r="C122" s="184">
        <v>262</v>
      </c>
      <c r="D122" s="184">
        <v>-499</v>
      </c>
      <c r="E122" s="184">
        <v>1</v>
      </c>
      <c r="F122" s="184">
        <v>804</v>
      </c>
      <c r="G122" s="2"/>
      <c r="H122" s="185" t="s">
        <v>21</v>
      </c>
      <c r="I122" s="186">
        <v>2223</v>
      </c>
      <c r="J122" s="187">
        <v>224</v>
      </c>
      <c r="K122" s="186">
        <v>2082</v>
      </c>
      <c r="L122" s="186">
        <v>4529</v>
      </c>
      <c r="M122" s="187">
        <v>629</v>
      </c>
      <c r="N122" s="187">
        <v>-828</v>
      </c>
      <c r="O122" s="186">
        <v>4331</v>
      </c>
    </row>
    <row r="123" spans="1:15" ht="10.5" customHeight="1" thickBot="1">
      <c r="A123" s="172" t="s">
        <v>55</v>
      </c>
      <c r="B123" s="174" t="s">
        <v>56</v>
      </c>
      <c r="C123" s="174" t="s">
        <v>56</v>
      </c>
      <c r="D123" s="174" t="s">
        <v>56</v>
      </c>
      <c r="E123" s="174" t="s">
        <v>56</v>
      </c>
      <c r="F123" s="184" t="s">
        <v>56</v>
      </c>
      <c r="G123" s="2"/>
      <c r="H123" s="185" t="s">
        <v>117</v>
      </c>
      <c r="I123" s="186">
        <v>11963</v>
      </c>
      <c r="J123" s="186">
        <v>4447</v>
      </c>
      <c r="K123" s="186">
        <v>8561</v>
      </c>
      <c r="L123" s="186">
        <v>24971</v>
      </c>
      <c r="M123" s="186">
        <v>6990</v>
      </c>
      <c r="N123" s="186">
        <v>-5455</v>
      </c>
      <c r="O123" s="186">
        <v>26506</v>
      </c>
    </row>
    <row r="124" spans="1:15" ht="10.5" customHeight="1" thickBot="1">
      <c r="A124" s="128" t="s">
        <v>54</v>
      </c>
      <c r="B124" s="183">
        <v>1331</v>
      </c>
      <c r="C124" s="184">
        <v>324</v>
      </c>
      <c r="D124" s="184">
        <v>-91</v>
      </c>
      <c r="E124" s="183">
        <v>-1565</v>
      </c>
      <c r="F124" s="184" t="s">
        <v>56</v>
      </c>
      <c r="G124" s="2"/>
      <c r="H124" s="185" t="s">
        <v>118</v>
      </c>
      <c r="I124" s="186">
        <v>-2841</v>
      </c>
      <c r="J124" s="186">
        <v>-1275</v>
      </c>
      <c r="K124" s="187">
        <v>-550</v>
      </c>
      <c r="L124" s="186">
        <v>-4666</v>
      </c>
      <c r="M124" s="186">
        <v>-1246</v>
      </c>
      <c r="N124" s="187">
        <v>85</v>
      </c>
      <c r="O124" s="114">
        <v>-5827</v>
      </c>
    </row>
    <row r="125" spans="1:15" ht="10.5" customHeight="1" thickBot="1">
      <c r="A125" s="128" t="s">
        <v>65</v>
      </c>
      <c r="B125" s="184" t="s">
        <v>163</v>
      </c>
      <c r="C125" s="184" t="s">
        <v>128</v>
      </c>
      <c r="D125" s="184">
        <v>143</v>
      </c>
      <c r="E125" s="184" t="s">
        <v>128</v>
      </c>
      <c r="F125" s="184">
        <v>143</v>
      </c>
      <c r="G125" s="2"/>
      <c r="I125" s="2"/>
      <c r="J125" s="2"/>
      <c r="K125" s="2"/>
      <c r="L125" s="2"/>
      <c r="M125" s="2"/>
      <c r="N125" s="2"/>
      <c r="O125" s="2"/>
    </row>
    <row r="126" spans="1:15" ht="10.5" customHeight="1" thickBot="1">
      <c r="A126" s="177" t="s">
        <v>58</v>
      </c>
      <c r="B126" s="178">
        <v>2371</v>
      </c>
      <c r="C126" s="179">
        <v>586</v>
      </c>
      <c r="D126" s="179">
        <v>-448</v>
      </c>
      <c r="E126" s="178">
        <v>-1563</v>
      </c>
      <c r="F126" s="179">
        <v>947</v>
      </c>
      <c r="G126" s="2"/>
      <c r="H126" s="130" t="s">
        <v>93</v>
      </c>
      <c r="I126" s="2"/>
      <c r="J126" s="2"/>
      <c r="K126" s="2"/>
      <c r="L126" s="2"/>
      <c r="M126" s="2"/>
      <c r="N126" s="2"/>
      <c r="O126" s="2"/>
    </row>
    <row r="127" spans="1:15" ht="10.5" customHeight="1" thickBot="1">
      <c r="A127" s="128" t="s">
        <v>16</v>
      </c>
      <c r="B127" s="183">
        <v>-1150</v>
      </c>
      <c r="C127" s="184">
        <v>-316</v>
      </c>
      <c r="D127" s="184">
        <v>82</v>
      </c>
      <c r="E127" s="183">
        <v>1384</v>
      </c>
      <c r="F127" s="184" t="s">
        <v>56</v>
      </c>
      <c r="G127" s="2"/>
      <c r="I127" s="2"/>
      <c r="J127" s="2"/>
      <c r="K127" s="2"/>
      <c r="L127" s="2"/>
      <c r="M127" s="2"/>
      <c r="N127" s="2"/>
      <c r="O127" s="2"/>
    </row>
    <row r="128" spans="1:15" ht="10.5" customHeight="1" thickBot="1">
      <c r="A128" s="177" t="s">
        <v>88</v>
      </c>
      <c r="B128" s="178">
        <v>1221</v>
      </c>
      <c r="C128" s="179">
        <v>270</v>
      </c>
      <c r="D128" s="179">
        <v>-366</v>
      </c>
      <c r="E128" s="179">
        <v>-179</v>
      </c>
      <c r="F128" s="179">
        <v>947</v>
      </c>
      <c r="G128" s="2"/>
      <c r="H128" s="2"/>
      <c r="I128" s="2"/>
      <c r="J128" s="2"/>
      <c r="K128" s="2"/>
      <c r="L128" s="2"/>
      <c r="M128" s="2"/>
      <c r="N128" s="2"/>
      <c r="O128" s="2"/>
    </row>
    <row r="129" spans="1:15" ht="10.5" customHeight="1" thickBot="1">
      <c r="A129" s="128" t="s">
        <v>59</v>
      </c>
      <c r="B129" s="184">
        <v>-133</v>
      </c>
      <c r="C129" s="184">
        <v>-3</v>
      </c>
      <c r="D129" s="184">
        <v>18</v>
      </c>
      <c r="E129" s="184">
        <v>-1</v>
      </c>
      <c r="F129" s="184">
        <v>-119</v>
      </c>
      <c r="G129" s="2"/>
      <c r="H129" s="2"/>
      <c r="I129" s="2"/>
      <c r="J129" s="2"/>
      <c r="K129" s="2"/>
      <c r="L129" s="2"/>
      <c r="M129" s="2"/>
      <c r="N129" s="2"/>
      <c r="O129" s="2"/>
    </row>
    <row r="130" spans="1:15" ht="10.5" customHeight="1" thickBot="1">
      <c r="A130" s="128" t="s">
        <v>60</v>
      </c>
      <c r="B130" s="184">
        <v>-196</v>
      </c>
      <c r="C130" s="184">
        <v>-50</v>
      </c>
      <c r="D130" s="184">
        <v>91</v>
      </c>
      <c r="E130" s="184">
        <v>12</v>
      </c>
      <c r="F130" s="184">
        <v>-143</v>
      </c>
      <c r="G130" s="2"/>
      <c r="H130" s="2"/>
      <c r="I130" s="2"/>
      <c r="J130" s="2"/>
      <c r="K130" s="2"/>
      <c r="L130" s="2"/>
      <c r="M130" s="2"/>
      <c r="N130" s="2"/>
      <c r="O130" s="2"/>
    </row>
    <row r="131" spans="1:15" ht="10.5" customHeight="1" thickBot="1">
      <c r="A131" s="177" t="s">
        <v>61</v>
      </c>
      <c r="B131" s="179">
        <v>893</v>
      </c>
      <c r="C131" s="179">
        <v>217</v>
      </c>
      <c r="D131" s="179">
        <v>-257</v>
      </c>
      <c r="E131" s="179">
        <v>-167</v>
      </c>
      <c r="F131" s="179">
        <v>686</v>
      </c>
      <c r="G131" s="2"/>
      <c r="H131" s="2"/>
      <c r="I131" s="2"/>
      <c r="J131" s="2"/>
      <c r="K131" s="2"/>
      <c r="L131" s="2"/>
      <c r="M131" s="2"/>
      <c r="N131" s="2"/>
      <c r="O131" s="2"/>
    </row>
    <row r="132" spans="1:15" ht="10.5" customHeight="1" thickBot="1">
      <c r="A132" s="128" t="s">
        <v>89</v>
      </c>
      <c r="B132" s="184">
        <v>-308</v>
      </c>
      <c r="C132" s="184">
        <v>-63</v>
      </c>
      <c r="D132" s="184">
        <v>137</v>
      </c>
      <c r="E132" s="184">
        <v>32</v>
      </c>
      <c r="F132" s="184">
        <v>-202</v>
      </c>
      <c r="G132" s="2"/>
      <c r="H132" s="2"/>
      <c r="I132" s="2"/>
      <c r="J132" s="2"/>
      <c r="K132" s="2"/>
      <c r="L132" s="2"/>
      <c r="M132" s="2"/>
      <c r="N132" s="2"/>
      <c r="O132" s="2"/>
    </row>
    <row r="133" spans="1:15" ht="10.5" customHeight="1" thickBot="1">
      <c r="A133" s="177" t="s">
        <v>63</v>
      </c>
      <c r="B133" s="179">
        <v>584</v>
      </c>
      <c r="C133" s="179">
        <v>154</v>
      </c>
      <c r="D133" s="179">
        <v>-120</v>
      </c>
      <c r="E133" s="179">
        <v>-134</v>
      </c>
      <c r="F133" s="179">
        <v>484</v>
      </c>
      <c r="G133" s="2"/>
      <c r="H133" s="2"/>
      <c r="I133" s="2"/>
      <c r="J133" s="2"/>
      <c r="K133" s="2"/>
      <c r="L133" s="2"/>
      <c r="M133" s="2"/>
      <c r="N133" s="2"/>
      <c r="O133" s="2"/>
    </row>
    <row r="134" spans="1:15" ht="10.5" customHeight="1">
      <c r="A134" s="180"/>
      <c r="B134" s="180"/>
      <c r="C134" s="180"/>
      <c r="D134" s="180"/>
      <c r="E134" s="180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ht="13.5" customHeight="1">
      <c r="A135" s="130" t="s">
        <v>93</v>
      </c>
      <c r="B135" s="180"/>
      <c r="C135" s="180"/>
      <c r="D135" s="180"/>
      <c r="E135" s="180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1:15" ht="10.5" customHeight="1">
      <c r="A136" s="188" t="s">
        <v>168</v>
      </c>
      <c r="B136" s="188"/>
      <c r="C136" s="188"/>
      <c r="D136" s="188"/>
      <c r="E136" s="188"/>
      <c r="F136" s="188"/>
      <c r="G136" s="2"/>
      <c r="H136" s="2"/>
      <c r="I136" s="2"/>
      <c r="J136" s="2"/>
      <c r="K136" s="2"/>
      <c r="L136" s="2"/>
      <c r="M136" s="2"/>
      <c r="N136" s="2"/>
      <c r="O136" s="2"/>
    </row>
    <row r="137" spans="1:15" ht="10.5" customHeight="1">
      <c r="A137" s="125"/>
      <c r="B137" s="126"/>
      <c r="C137" s="125"/>
      <c r="D137" s="125"/>
      <c r="E137" s="125"/>
      <c r="F137" s="125"/>
      <c r="G137" s="2"/>
      <c r="H137" s="127"/>
      <c r="I137" s="127"/>
      <c r="J137" s="127"/>
      <c r="K137" s="127"/>
      <c r="L137" s="127"/>
      <c r="M137" s="127"/>
      <c r="N137" s="127"/>
      <c r="O137" s="127"/>
    </row>
    <row r="138" spans="1:15" ht="10.5" customHeight="1">
      <c r="A138" s="26"/>
      <c r="B138" s="36"/>
      <c r="C138" s="36"/>
      <c r="D138" s="36"/>
      <c r="E138" s="36"/>
    </row>
    <row r="139" spans="1:15" ht="18" customHeight="1">
      <c r="A139" s="168" t="s">
        <v>169</v>
      </c>
      <c r="B139" s="275" t="s">
        <v>84</v>
      </c>
      <c r="C139" s="275" t="s">
        <v>85</v>
      </c>
      <c r="D139" s="275" t="s">
        <v>86</v>
      </c>
      <c r="E139" s="275" t="s">
        <v>87</v>
      </c>
      <c r="F139" s="275" t="s">
        <v>70</v>
      </c>
      <c r="H139" s="6">
        <v>45107</v>
      </c>
      <c r="I139" s="275" t="s">
        <v>152</v>
      </c>
      <c r="J139" s="275" t="s">
        <v>162</v>
      </c>
      <c r="K139" s="275" t="s">
        <v>212</v>
      </c>
      <c r="L139" s="275" t="s">
        <v>94</v>
      </c>
      <c r="M139" s="275" t="s">
        <v>167</v>
      </c>
      <c r="N139" s="275" t="s">
        <v>160</v>
      </c>
      <c r="O139" s="275" t="s">
        <v>153</v>
      </c>
    </row>
    <row r="140" spans="1:15" ht="47.25" customHeight="1" thickBot="1">
      <c r="A140" s="169" t="s">
        <v>14</v>
      </c>
      <c r="B140" s="278"/>
      <c r="C140" s="278"/>
      <c r="D140" s="278"/>
      <c r="E140" s="278"/>
      <c r="F140" s="278"/>
      <c r="H140" s="42" t="s">
        <v>14</v>
      </c>
      <c r="I140" s="278"/>
      <c r="J140" s="278"/>
      <c r="K140" s="278"/>
      <c r="L140" s="278"/>
      <c r="M140" s="278"/>
      <c r="N140" s="278"/>
      <c r="O140" s="278"/>
    </row>
    <row r="141" spans="1:15" ht="10.5" customHeight="1">
      <c r="A141" s="189"/>
      <c r="B141" s="189"/>
      <c r="C141" s="190"/>
      <c r="D141" s="190"/>
      <c r="E141" s="190"/>
      <c r="F141" s="190"/>
      <c r="G141" s="2"/>
      <c r="H141" s="127"/>
      <c r="I141" s="127"/>
      <c r="J141" s="127"/>
      <c r="K141" s="127"/>
      <c r="L141" s="127"/>
      <c r="M141" s="127"/>
      <c r="N141" s="127"/>
      <c r="O141" s="127"/>
    </row>
    <row r="142" spans="1:15" ht="10.5" customHeight="1" thickBot="1">
      <c r="A142" s="191" t="s">
        <v>53</v>
      </c>
      <c r="B142" s="184">
        <v>864</v>
      </c>
      <c r="C142" s="184">
        <v>288</v>
      </c>
      <c r="D142" s="184">
        <v>-303</v>
      </c>
      <c r="E142" s="184">
        <v>-1</v>
      </c>
      <c r="F142" s="184">
        <v>848</v>
      </c>
      <c r="G142" s="2"/>
      <c r="H142" s="185" t="s">
        <v>21</v>
      </c>
      <c r="I142" s="192">
        <v>1957</v>
      </c>
      <c r="J142" s="185">
        <v>519</v>
      </c>
      <c r="K142" s="192">
        <v>1858</v>
      </c>
      <c r="L142" s="192">
        <v>4334</v>
      </c>
      <c r="M142" s="185">
        <v>740</v>
      </c>
      <c r="N142" s="185">
        <v>-904</v>
      </c>
      <c r="O142" s="192">
        <v>4170</v>
      </c>
    </row>
    <row r="143" spans="1:15" ht="10.5" customHeight="1" thickBot="1">
      <c r="A143" s="191" t="s">
        <v>55</v>
      </c>
      <c r="B143" s="184">
        <v>315</v>
      </c>
      <c r="C143" s="184" t="s">
        <v>128</v>
      </c>
      <c r="D143" s="184" t="s">
        <v>128</v>
      </c>
      <c r="E143" s="184">
        <v>429</v>
      </c>
      <c r="F143" s="184">
        <v>744</v>
      </c>
      <c r="G143" s="2"/>
      <c r="H143" s="185" t="s">
        <v>117</v>
      </c>
      <c r="I143" s="192">
        <v>12388</v>
      </c>
      <c r="J143" s="192">
        <v>3567</v>
      </c>
      <c r="K143" s="192">
        <v>8706</v>
      </c>
      <c r="L143" s="192">
        <v>24661</v>
      </c>
      <c r="M143" s="192">
        <v>6453</v>
      </c>
      <c r="N143" s="192">
        <v>-5486</v>
      </c>
      <c r="O143" s="192">
        <v>25628</v>
      </c>
    </row>
    <row r="144" spans="1:15" ht="10.5" customHeight="1" thickBot="1">
      <c r="A144" s="191" t="s">
        <v>54</v>
      </c>
      <c r="B144" s="183">
        <v>4604</v>
      </c>
      <c r="C144" s="183">
        <v>1165</v>
      </c>
      <c r="D144" s="184">
        <v>-54</v>
      </c>
      <c r="E144" s="183">
        <v>-5715</v>
      </c>
      <c r="F144" s="184" t="s">
        <v>138</v>
      </c>
      <c r="G144" s="2"/>
      <c r="H144" s="185" t="s">
        <v>118</v>
      </c>
      <c r="I144" s="192">
        <v>-2845</v>
      </c>
      <c r="J144" s="185">
        <v>-1080</v>
      </c>
      <c r="K144" s="185">
        <v>482</v>
      </c>
      <c r="L144" s="192">
        <v>-3443</v>
      </c>
      <c r="M144" s="185">
        <v>-1319</v>
      </c>
      <c r="N144" s="185">
        <v>-484</v>
      </c>
      <c r="O144" s="192">
        <v>-5246</v>
      </c>
    </row>
    <row r="145" spans="1:15" ht="10.5" customHeight="1" thickBot="1">
      <c r="A145" s="191" t="s">
        <v>65</v>
      </c>
      <c r="B145" s="184" t="s">
        <v>163</v>
      </c>
      <c r="C145" s="184" t="s">
        <v>128</v>
      </c>
      <c r="D145" s="184">
        <v>-362</v>
      </c>
      <c r="E145" s="184" t="s">
        <v>128</v>
      </c>
      <c r="F145" s="184">
        <v>-362</v>
      </c>
      <c r="G145" s="2"/>
      <c r="I145" s="2"/>
      <c r="J145" s="2"/>
      <c r="K145" s="2"/>
      <c r="L145" s="2"/>
      <c r="M145" s="2"/>
      <c r="N145" s="2"/>
      <c r="O145" s="2"/>
    </row>
    <row r="146" spans="1:15" ht="10.5" customHeight="1" thickBot="1">
      <c r="A146" s="134" t="s">
        <v>58</v>
      </c>
      <c r="B146" s="178">
        <v>5784</v>
      </c>
      <c r="C146" s="178">
        <v>1453</v>
      </c>
      <c r="D146" s="179">
        <v>-719</v>
      </c>
      <c r="E146" s="178">
        <v>-5289</v>
      </c>
      <c r="F146" s="178">
        <v>1230</v>
      </c>
      <c r="G146" s="2"/>
      <c r="H146" s="130" t="s">
        <v>93</v>
      </c>
      <c r="I146" s="2"/>
      <c r="J146" s="2"/>
      <c r="K146" s="2"/>
      <c r="L146" s="2"/>
      <c r="M146" s="2"/>
      <c r="N146" s="2"/>
      <c r="O146" s="2"/>
    </row>
    <row r="147" spans="1:15" ht="10.5" customHeight="1" thickBot="1">
      <c r="A147" s="191" t="s">
        <v>16</v>
      </c>
      <c r="B147" s="183">
        <v>-4041</v>
      </c>
      <c r="C147" s="183">
        <v>-1139</v>
      </c>
      <c r="D147" s="184">
        <v>52</v>
      </c>
      <c r="E147" s="183">
        <v>5128</v>
      </c>
      <c r="F147" s="184" t="s">
        <v>128</v>
      </c>
      <c r="G147" s="2"/>
      <c r="H147" s="2"/>
      <c r="I147" s="2"/>
      <c r="J147" s="2"/>
      <c r="K147" s="2"/>
      <c r="L147" s="2"/>
      <c r="M147" s="2"/>
      <c r="N147" s="2"/>
      <c r="O147" s="2"/>
    </row>
    <row r="148" spans="1:15" ht="10.5" customHeight="1" thickBot="1">
      <c r="A148" s="134" t="s">
        <v>88</v>
      </c>
      <c r="B148" s="178">
        <v>1742</v>
      </c>
      <c r="C148" s="179">
        <v>314</v>
      </c>
      <c r="D148" s="179">
        <v>-667</v>
      </c>
      <c r="E148" s="179">
        <v>-160</v>
      </c>
      <c r="F148" s="178">
        <v>1230</v>
      </c>
      <c r="G148" s="2"/>
      <c r="H148" s="2"/>
      <c r="I148" s="2"/>
      <c r="J148" s="2"/>
      <c r="K148" s="2"/>
      <c r="L148" s="2"/>
      <c r="M148" s="2"/>
      <c r="N148" s="2"/>
      <c r="O148" s="2"/>
    </row>
    <row r="149" spans="1:15" ht="10.5" customHeight="1" thickBot="1">
      <c r="A149" s="191" t="s">
        <v>59</v>
      </c>
      <c r="B149" s="184">
        <v>-199</v>
      </c>
      <c r="C149" s="184">
        <v>-3</v>
      </c>
      <c r="D149" s="184">
        <v>25</v>
      </c>
      <c r="E149" s="184">
        <v>-3</v>
      </c>
      <c r="F149" s="184">
        <v>-181</v>
      </c>
      <c r="G149" s="2"/>
      <c r="H149" s="2"/>
      <c r="I149" s="2"/>
      <c r="J149" s="2"/>
      <c r="K149" s="2"/>
      <c r="L149" s="2"/>
      <c r="M149" s="2"/>
      <c r="N149" s="2"/>
      <c r="O149" s="2"/>
    </row>
    <row r="150" spans="1:15" ht="10.5" customHeight="1" thickBot="1">
      <c r="A150" s="191" t="s">
        <v>60</v>
      </c>
      <c r="B150" s="184">
        <v>-164</v>
      </c>
      <c r="C150" s="184">
        <v>-52</v>
      </c>
      <c r="D150" s="184">
        <v>57</v>
      </c>
      <c r="E150" s="184">
        <v>14</v>
      </c>
      <c r="F150" s="184">
        <v>-145</v>
      </c>
      <c r="G150" s="2"/>
      <c r="H150" s="2"/>
      <c r="I150" s="2"/>
      <c r="J150" s="2"/>
      <c r="K150" s="2"/>
      <c r="L150" s="2"/>
      <c r="M150" s="2"/>
      <c r="N150" s="2"/>
      <c r="O150" s="2"/>
    </row>
    <row r="151" spans="1:15" ht="10.5" customHeight="1" thickBot="1">
      <c r="A151" s="134" t="s">
        <v>61</v>
      </c>
      <c r="B151" s="178">
        <v>1379</v>
      </c>
      <c r="C151" s="179">
        <v>260</v>
      </c>
      <c r="D151" s="179">
        <v>-585</v>
      </c>
      <c r="E151" s="179">
        <v>-149</v>
      </c>
      <c r="F151" s="179">
        <v>904</v>
      </c>
      <c r="G151" s="2"/>
      <c r="H151" s="2"/>
      <c r="I151" s="2"/>
      <c r="J151" s="2"/>
      <c r="K151" s="2"/>
      <c r="L151" s="2"/>
      <c r="M151" s="2"/>
      <c r="N151" s="2"/>
      <c r="O151" s="2"/>
    </row>
    <row r="152" spans="1:15" ht="10.5" customHeight="1" thickBot="1">
      <c r="A152" s="191" t="s">
        <v>89</v>
      </c>
      <c r="B152" s="184">
        <v>-679</v>
      </c>
      <c r="C152" s="184">
        <v>-98</v>
      </c>
      <c r="D152" s="184">
        <v>502</v>
      </c>
      <c r="E152" s="184">
        <v>56</v>
      </c>
      <c r="F152" s="184">
        <v>-218</v>
      </c>
      <c r="G152" s="2"/>
      <c r="H152" s="2"/>
      <c r="I152" s="2"/>
      <c r="J152" s="2"/>
      <c r="K152" s="2"/>
      <c r="L152" s="2"/>
      <c r="M152" s="2"/>
      <c r="N152" s="2"/>
      <c r="O152" s="2"/>
    </row>
    <row r="153" spans="1:15" ht="10.5" customHeight="1" thickBot="1">
      <c r="A153" s="134" t="s">
        <v>63</v>
      </c>
      <c r="B153" s="179">
        <v>700</v>
      </c>
      <c r="C153" s="179">
        <v>162</v>
      </c>
      <c r="D153" s="179">
        <v>-83</v>
      </c>
      <c r="E153" s="179">
        <v>-92</v>
      </c>
      <c r="F153" s="179">
        <v>686</v>
      </c>
      <c r="G153" s="2"/>
      <c r="H153" s="2"/>
      <c r="I153" s="2"/>
      <c r="J153" s="2"/>
      <c r="K153" s="2"/>
      <c r="L153" s="2"/>
      <c r="M153" s="2"/>
      <c r="N153" s="2"/>
      <c r="O153" s="2"/>
    </row>
    <row r="154" spans="1:15" ht="10.5" customHeight="1">
      <c r="A154" s="180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ht="10.5" customHeight="1">
      <c r="A155" s="130" t="s">
        <v>93</v>
      </c>
      <c r="B155" s="180"/>
      <c r="C155" s="180"/>
      <c r="D155" s="180"/>
      <c r="E155" s="180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ht="10.5" customHeight="1">
      <c r="A156" s="188" t="s">
        <v>165</v>
      </c>
      <c r="B156" s="188"/>
      <c r="C156" s="188"/>
      <c r="D156" s="188"/>
      <c r="E156" s="188"/>
      <c r="F156" s="188"/>
      <c r="G156" s="2"/>
      <c r="H156" s="2"/>
      <c r="I156" s="2"/>
      <c r="J156" s="2"/>
      <c r="K156" s="2"/>
      <c r="L156" s="2"/>
      <c r="M156" s="2"/>
      <c r="N156" s="2"/>
      <c r="O156" s="2"/>
    </row>
    <row r="157" spans="1:15" ht="10.5" customHeight="1">
      <c r="A157" s="188"/>
      <c r="B157" s="188"/>
      <c r="C157" s="188"/>
      <c r="D157" s="188"/>
      <c r="E157" s="188"/>
      <c r="F157" s="188"/>
      <c r="G157" s="2"/>
      <c r="H157" s="2"/>
      <c r="I157" s="2"/>
      <c r="J157" s="2"/>
      <c r="K157" s="2"/>
      <c r="L157" s="2"/>
      <c r="M157" s="2"/>
      <c r="N157" s="2"/>
      <c r="O157" s="2"/>
    </row>
    <row r="158" spans="1:15" ht="10.5" customHeight="1">
      <c r="A158" s="188"/>
      <c r="B158" s="188"/>
      <c r="C158" s="188"/>
      <c r="D158" s="188"/>
      <c r="E158" s="188"/>
      <c r="F158" s="188"/>
      <c r="G158" s="2"/>
      <c r="H158" s="2"/>
      <c r="I158" s="2"/>
      <c r="J158" s="2"/>
      <c r="K158" s="2"/>
      <c r="L158" s="2"/>
      <c r="M158" s="2"/>
      <c r="N158" s="2"/>
      <c r="O158" s="2"/>
    </row>
    <row r="159" spans="1:15" ht="10.5" customHeight="1">
      <c r="A159" s="168" t="s">
        <v>170</v>
      </c>
      <c r="B159" s="275" t="s">
        <v>84</v>
      </c>
      <c r="C159" s="275" t="s">
        <v>85</v>
      </c>
      <c r="D159" s="275" t="s">
        <v>86</v>
      </c>
      <c r="E159" s="275" t="s">
        <v>87</v>
      </c>
      <c r="F159" s="275" t="s">
        <v>70</v>
      </c>
      <c r="H159" s="6">
        <v>45016</v>
      </c>
      <c r="I159" s="275" t="s">
        <v>152</v>
      </c>
      <c r="J159" s="275" t="s">
        <v>162</v>
      </c>
      <c r="K159" s="275" t="s">
        <v>212</v>
      </c>
      <c r="L159" s="275" t="s">
        <v>94</v>
      </c>
      <c r="M159" s="275" t="s">
        <v>167</v>
      </c>
      <c r="N159" s="275" t="s">
        <v>160</v>
      </c>
      <c r="O159" s="275" t="s">
        <v>153</v>
      </c>
    </row>
    <row r="160" spans="1:15" ht="41.25" customHeight="1" thickBot="1">
      <c r="A160" s="42" t="s">
        <v>14</v>
      </c>
      <c r="B160" s="278"/>
      <c r="C160" s="278"/>
      <c r="D160" s="278"/>
      <c r="E160" s="278"/>
      <c r="F160" s="278"/>
      <c r="H160" s="42" t="s">
        <v>14</v>
      </c>
      <c r="I160" s="278"/>
      <c r="J160" s="278"/>
      <c r="K160" s="278"/>
      <c r="L160" s="278"/>
      <c r="M160" s="278"/>
      <c r="N160" s="278"/>
      <c r="O160" s="278"/>
    </row>
    <row r="161" spans="1:15" ht="10.5" customHeight="1">
      <c r="A161" s="170"/>
      <c r="B161" s="126"/>
      <c r="C161" s="125"/>
      <c r="D161" s="125"/>
      <c r="E161" s="125"/>
      <c r="F161" s="125"/>
      <c r="G161" s="2"/>
      <c r="H161" s="127"/>
      <c r="I161" s="127"/>
      <c r="J161" s="127"/>
      <c r="K161" s="127"/>
      <c r="L161" s="127"/>
      <c r="M161" s="127"/>
      <c r="N161" s="127"/>
      <c r="O161" s="127"/>
    </row>
    <row r="162" spans="1:15" ht="10.5" customHeight="1" thickBot="1">
      <c r="A162" s="191" t="s">
        <v>53</v>
      </c>
      <c r="B162" s="184">
        <v>885</v>
      </c>
      <c r="C162" s="184">
        <v>298</v>
      </c>
      <c r="D162" s="184">
        <v>-346</v>
      </c>
      <c r="E162" s="184">
        <v>5</v>
      </c>
      <c r="F162" s="184">
        <v>841</v>
      </c>
      <c r="G162" s="2"/>
      <c r="H162" s="185" t="s">
        <v>21</v>
      </c>
      <c r="I162" s="192">
        <v>2323</v>
      </c>
      <c r="J162" s="185">
        <v>338</v>
      </c>
      <c r="K162" s="192">
        <v>1518</v>
      </c>
      <c r="L162" s="192">
        <v>4180</v>
      </c>
      <c r="M162" s="185">
        <v>656</v>
      </c>
      <c r="N162" s="192">
        <v>-1085</v>
      </c>
      <c r="O162" s="192">
        <v>3752</v>
      </c>
    </row>
    <row r="163" spans="1:15" ht="10.5" customHeight="1" thickBot="1">
      <c r="A163" s="191" t="s">
        <v>54</v>
      </c>
      <c r="B163" s="183">
        <v>1742</v>
      </c>
      <c r="C163" s="184">
        <v>371</v>
      </c>
      <c r="D163" s="184">
        <v>-65</v>
      </c>
      <c r="E163" s="183">
        <v>-2047</v>
      </c>
      <c r="F163" s="184" t="s">
        <v>56</v>
      </c>
      <c r="G163" s="2"/>
      <c r="H163" s="185" t="s">
        <v>117</v>
      </c>
      <c r="I163" s="192">
        <v>13675</v>
      </c>
      <c r="J163" s="192">
        <v>2216</v>
      </c>
      <c r="K163" s="192">
        <v>8569</v>
      </c>
      <c r="L163" s="192">
        <v>24459</v>
      </c>
      <c r="M163" s="192">
        <v>6732</v>
      </c>
      <c r="N163" s="192">
        <v>-5183</v>
      </c>
      <c r="O163" s="192">
        <v>26008</v>
      </c>
    </row>
    <row r="164" spans="1:15" ht="10.5" customHeight="1" thickBot="1">
      <c r="A164" s="191" t="s">
        <v>65</v>
      </c>
      <c r="B164" s="184" t="s">
        <v>163</v>
      </c>
      <c r="C164" s="184" t="s">
        <v>128</v>
      </c>
      <c r="D164" s="184">
        <v>78</v>
      </c>
      <c r="E164" s="184" t="s">
        <v>128</v>
      </c>
      <c r="F164" s="184">
        <v>78</v>
      </c>
      <c r="G164" s="2"/>
      <c r="H164" s="185" t="s">
        <v>118</v>
      </c>
      <c r="I164" s="192">
        <v>-2968</v>
      </c>
      <c r="J164" s="185">
        <v>344</v>
      </c>
      <c r="K164" s="185">
        <v>-196</v>
      </c>
      <c r="L164" s="192">
        <v>-2819</v>
      </c>
      <c r="M164" s="185">
        <v>128</v>
      </c>
      <c r="N164" s="185">
        <v>101</v>
      </c>
      <c r="O164" s="192">
        <v>-2590</v>
      </c>
    </row>
    <row r="165" spans="1:15" ht="10.5" customHeight="1" thickBot="1">
      <c r="A165" s="134" t="s">
        <v>58</v>
      </c>
      <c r="B165" s="178">
        <v>2626</v>
      </c>
      <c r="C165" s="179">
        <v>669</v>
      </c>
      <c r="D165" s="179">
        <v>-333</v>
      </c>
      <c r="E165" s="178">
        <v>-2042</v>
      </c>
      <c r="F165" s="179">
        <v>919</v>
      </c>
      <c r="G165" s="2"/>
      <c r="I165" s="2"/>
      <c r="J165" s="2"/>
      <c r="K165" s="2"/>
      <c r="L165" s="2"/>
      <c r="M165" s="2"/>
      <c r="N165" s="2"/>
      <c r="O165" s="2"/>
    </row>
    <row r="166" spans="1:15" ht="10.5" customHeight="1" thickBot="1">
      <c r="A166" s="191" t="s">
        <v>16</v>
      </c>
      <c r="B166" s="183">
        <v>-1537</v>
      </c>
      <c r="C166" s="184">
        <v>-350</v>
      </c>
      <c r="D166" s="184">
        <v>50</v>
      </c>
      <c r="E166" s="183">
        <v>1838</v>
      </c>
      <c r="F166" s="184" t="s">
        <v>56</v>
      </c>
      <c r="G166" s="2"/>
      <c r="H166" s="130" t="s">
        <v>93</v>
      </c>
      <c r="I166" s="2"/>
      <c r="J166" s="2"/>
      <c r="K166" s="2"/>
      <c r="L166" s="2"/>
      <c r="M166" s="2"/>
      <c r="N166" s="2"/>
      <c r="O166" s="2"/>
    </row>
    <row r="167" spans="1:15" ht="10.5" customHeight="1" thickBot="1">
      <c r="A167" s="134" t="s">
        <v>88</v>
      </c>
      <c r="B167" s="178">
        <v>1089</v>
      </c>
      <c r="C167" s="179">
        <v>318</v>
      </c>
      <c r="D167" s="179">
        <v>-283</v>
      </c>
      <c r="E167" s="179">
        <v>-205</v>
      </c>
      <c r="F167" s="179">
        <v>919</v>
      </c>
      <c r="G167" s="2"/>
      <c r="H167" s="2"/>
      <c r="I167" s="2"/>
      <c r="J167" s="2"/>
      <c r="K167" s="2"/>
      <c r="L167" s="2"/>
      <c r="M167" s="2"/>
      <c r="N167" s="2"/>
      <c r="O167" s="2"/>
    </row>
    <row r="168" spans="1:15" ht="10.5" customHeight="1" thickBot="1">
      <c r="A168" s="191" t="s">
        <v>59</v>
      </c>
      <c r="B168" s="184">
        <v>-163</v>
      </c>
      <c r="C168" s="184">
        <v>-2</v>
      </c>
      <c r="D168" s="184">
        <v>21</v>
      </c>
      <c r="E168" s="184">
        <v>-4</v>
      </c>
      <c r="F168" s="184">
        <v>-149</v>
      </c>
      <c r="G168" s="2"/>
      <c r="H168" s="2"/>
      <c r="I168" s="2"/>
      <c r="J168" s="2"/>
      <c r="K168" s="2"/>
      <c r="L168" s="2"/>
      <c r="M168" s="2"/>
      <c r="N168" s="2"/>
      <c r="O168" s="2"/>
    </row>
    <row r="169" spans="1:15" ht="10.5" customHeight="1" thickBot="1">
      <c r="A169" s="191" t="s">
        <v>60</v>
      </c>
      <c r="B169" s="184">
        <v>-161</v>
      </c>
      <c r="C169" s="184">
        <v>-49</v>
      </c>
      <c r="D169" s="184">
        <v>54</v>
      </c>
      <c r="E169" s="184">
        <v>15</v>
      </c>
      <c r="F169" s="184">
        <v>-141</v>
      </c>
      <c r="G169" s="2"/>
      <c r="H169" s="2"/>
      <c r="I169" s="2"/>
      <c r="J169" s="2"/>
      <c r="K169" s="2"/>
      <c r="L169" s="2"/>
      <c r="M169" s="2"/>
      <c r="N169" s="2"/>
      <c r="O169" s="2"/>
    </row>
    <row r="170" spans="1:15" ht="10.5" customHeight="1" thickBot="1">
      <c r="A170" s="134" t="s">
        <v>61</v>
      </c>
      <c r="B170" s="179">
        <v>765</v>
      </c>
      <c r="C170" s="179">
        <v>267</v>
      </c>
      <c r="D170" s="179">
        <v>-209</v>
      </c>
      <c r="E170" s="179">
        <v>-194</v>
      </c>
      <c r="F170" s="179">
        <v>629</v>
      </c>
      <c r="G170" s="2"/>
      <c r="H170" s="2"/>
      <c r="I170" s="2"/>
      <c r="J170" s="2"/>
      <c r="K170" s="2"/>
      <c r="L170" s="2"/>
      <c r="M170" s="2"/>
      <c r="N170" s="2"/>
      <c r="O170" s="2"/>
    </row>
    <row r="171" spans="1:15" ht="10.5" customHeight="1" thickBot="1">
      <c r="A171" s="191" t="s">
        <v>89</v>
      </c>
      <c r="B171" s="184">
        <v>-360</v>
      </c>
      <c r="C171" s="184">
        <v>-62</v>
      </c>
      <c r="D171" s="184">
        <v>129</v>
      </c>
      <c r="E171" s="184">
        <v>17</v>
      </c>
      <c r="F171" s="184">
        <v>-276</v>
      </c>
      <c r="G171" s="2"/>
      <c r="H171" s="2"/>
      <c r="I171" s="2"/>
      <c r="J171" s="2"/>
      <c r="K171" s="2"/>
      <c r="L171" s="2"/>
      <c r="M171" s="2"/>
      <c r="N171" s="2"/>
      <c r="O171" s="2"/>
    </row>
    <row r="172" spans="1:15" ht="10.5" customHeight="1" thickBot="1">
      <c r="A172" s="134" t="s">
        <v>63</v>
      </c>
      <c r="B172" s="179">
        <v>405</v>
      </c>
      <c r="C172" s="179">
        <v>205</v>
      </c>
      <c r="D172" s="179">
        <v>-80</v>
      </c>
      <c r="E172" s="179">
        <v>-177</v>
      </c>
      <c r="F172" s="179">
        <v>353</v>
      </c>
      <c r="G172" s="2"/>
      <c r="H172" s="2"/>
      <c r="I172" s="2"/>
      <c r="J172" s="2"/>
      <c r="K172" s="2"/>
      <c r="L172" s="2"/>
      <c r="M172" s="2"/>
      <c r="N172" s="2"/>
      <c r="O172" s="2"/>
    </row>
    <row r="173" spans="1:15" ht="10.5" customHeight="1">
      <c r="A173" s="180"/>
      <c r="B173" s="180"/>
      <c r="C173" s="180"/>
      <c r="D173" s="180"/>
      <c r="E173" s="180"/>
      <c r="F173" s="180"/>
      <c r="G173" s="2"/>
      <c r="H173" s="2"/>
      <c r="I173" s="2"/>
      <c r="J173" s="2"/>
      <c r="K173" s="2"/>
      <c r="L173" s="2"/>
      <c r="M173" s="2"/>
      <c r="N173" s="2"/>
      <c r="O173" s="2"/>
    </row>
    <row r="174" spans="1:15" ht="10.5" customHeight="1">
      <c r="A174" s="130" t="s">
        <v>93</v>
      </c>
      <c r="B174" s="180"/>
      <c r="C174" s="180"/>
      <c r="D174" s="180"/>
      <c r="E174" s="180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ht="10.5" customHeight="1">
      <c r="A175" s="130" t="s">
        <v>165</v>
      </c>
      <c r="B175" s="130"/>
      <c r="C175" s="130"/>
      <c r="D175" s="130"/>
      <c r="E175" s="130"/>
      <c r="F175" s="130"/>
      <c r="G175" s="2"/>
      <c r="H175" s="2"/>
      <c r="I175" s="2"/>
      <c r="J175" s="2"/>
      <c r="K175" s="2"/>
      <c r="L175" s="2"/>
      <c r="M175" s="2"/>
      <c r="N175" s="2"/>
      <c r="O175" s="2"/>
    </row>
    <row r="176" spans="1:15" ht="10.5" customHeight="1">
      <c r="A176" s="130"/>
      <c r="B176" s="130"/>
      <c r="C176" s="130"/>
      <c r="D176" s="130"/>
      <c r="E176" s="130"/>
      <c r="F176" s="130"/>
      <c r="G176" s="2"/>
      <c r="H176" s="2"/>
      <c r="I176" s="2"/>
      <c r="J176" s="2"/>
      <c r="K176" s="2"/>
      <c r="L176" s="2"/>
      <c r="M176" s="2"/>
      <c r="N176" s="2"/>
      <c r="O176" s="2"/>
    </row>
    <row r="177" spans="1:15" ht="10.5" customHeight="1">
      <c r="A177" s="130"/>
      <c r="B177" s="130"/>
      <c r="C177" s="130"/>
      <c r="D177" s="130"/>
      <c r="E177" s="130"/>
      <c r="F177" s="130"/>
      <c r="G177" s="2"/>
      <c r="H177" s="2"/>
      <c r="I177" s="2"/>
      <c r="J177" s="2"/>
      <c r="K177" s="2"/>
      <c r="L177" s="2"/>
      <c r="M177" s="2"/>
      <c r="N177" s="2"/>
      <c r="O177" s="2"/>
    </row>
    <row r="178" spans="1:15" ht="10.5" customHeight="1">
      <c r="A178" s="36"/>
      <c r="B178" s="36"/>
      <c r="C178" s="36"/>
      <c r="D178" s="36"/>
      <c r="E178" s="36"/>
      <c r="I178" s="39"/>
      <c r="J178" s="39"/>
      <c r="K178" s="40"/>
      <c r="L178" s="40"/>
      <c r="M178" s="40"/>
      <c r="N178" s="40"/>
    </row>
    <row r="179" spans="1:15" ht="10.5" customHeight="1">
      <c r="A179" s="67" t="s">
        <v>108</v>
      </c>
      <c r="B179" s="275" t="s">
        <v>84</v>
      </c>
      <c r="C179" s="275" t="s">
        <v>85</v>
      </c>
      <c r="D179" s="275" t="s">
        <v>86</v>
      </c>
      <c r="E179" s="275" t="s">
        <v>87</v>
      </c>
      <c r="F179" s="275" t="s">
        <v>70</v>
      </c>
      <c r="H179" s="67">
        <v>44926</v>
      </c>
      <c r="I179" s="275" t="s">
        <v>140</v>
      </c>
      <c r="J179" s="275" t="s">
        <v>100</v>
      </c>
      <c r="K179" s="275" t="s">
        <v>212</v>
      </c>
      <c r="L179" s="4"/>
      <c r="M179" s="275" t="s">
        <v>101</v>
      </c>
      <c r="N179" s="275" t="s">
        <v>102</v>
      </c>
      <c r="O179" s="41"/>
    </row>
    <row r="180" spans="1:15" ht="53.25" customHeight="1" thickBot="1">
      <c r="A180" s="42" t="s">
        <v>14</v>
      </c>
      <c r="B180" s="278"/>
      <c r="C180" s="278"/>
      <c r="D180" s="278"/>
      <c r="E180" s="278"/>
      <c r="F180" s="278"/>
      <c r="H180" s="42" t="s">
        <v>14</v>
      </c>
      <c r="I180" s="278"/>
      <c r="J180" s="278"/>
      <c r="K180" s="278"/>
      <c r="L180" s="3" t="s">
        <v>94</v>
      </c>
      <c r="M180" s="278"/>
      <c r="N180" s="278"/>
      <c r="O180" s="42" t="s">
        <v>104</v>
      </c>
    </row>
    <row r="181" spans="1:15" ht="10.5" customHeight="1">
      <c r="A181" s="43"/>
      <c r="B181" s="44"/>
      <c r="C181" s="43"/>
      <c r="D181" s="43"/>
      <c r="E181" s="43"/>
      <c r="F181" s="43"/>
      <c r="H181" s="40"/>
      <c r="I181" s="40"/>
      <c r="J181" s="40"/>
      <c r="K181" s="40"/>
      <c r="L181" s="40"/>
      <c r="M181" s="40"/>
      <c r="N181" s="40"/>
      <c r="O181" s="40"/>
    </row>
    <row r="182" spans="1:15" ht="10.5" customHeight="1" thickBot="1">
      <c r="A182" s="45" t="s">
        <v>53</v>
      </c>
      <c r="B182" s="46">
        <v>1038</v>
      </c>
      <c r="C182" s="46">
        <v>278</v>
      </c>
      <c r="D182" s="46">
        <v>-544</v>
      </c>
      <c r="E182" s="46" t="s">
        <v>138</v>
      </c>
      <c r="F182" s="46">
        <v>773</v>
      </c>
      <c r="H182" s="47" t="s">
        <v>21</v>
      </c>
      <c r="I182" s="48">
        <v>2109</v>
      </c>
      <c r="J182" s="48">
        <v>85</v>
      </c>
      <c r="K182" s="48">
        <v>1897</v>
      </c>
      <c r="L182" s="48">
        <v>4091</v>
      </c>
      <c r="M182" s="48">
        <v>735</v>
      </c>
      <c r="N182" s="48">
        <v>-693</v>
      </c>
      <c r="O182" s="48">
        <v>4132</v>
      </c>
    </row>
    <row r="183" spans="1:15" ht="10.5" customHeight="1" thickBot="1">
      <c r="A183" s="45" t="s">
        <v>54</v>
      </c>
      <c r="B183" s="46">
        <v>727</v>
      </c>
      <c r="C183" s="46">
        <v>122</v>
      </c>
      <c r="D183" s="46">
        <v>-49</v>
      </c>
      <c r="E183" s="46">
        <v>-800</v>
      </c>
      <c r="F183" s="46" t="s">
        <v>138</v>
      </c>
      <c r="H183" s="47" t="s">
        <v>117</v>
      </c>
      <c r="I183" s="48">
        <v>13003</v>
      </c>
      <c r="J183" s="48">
        <v>1317</v>
      </c>
      <c r="K183" s="48">
        <v>7987</v>
      </c>
      <c r="L183" s="48">
        <v>22306</v>
      </c>
      <c r="M183" s="48">
        <v>6028</v>
      </c>
      <c r="N183" s="48">
        <v>-4625</v>
      </c>
      <c r="O183" s="48">
        <v>23709</v>
      </c>
    </row>
    <row r="184" spans="1:15" ht="10.5" customHeight="1" thickBot="1">
      <c r="A184" s="45" t="s">
        <v>65</v>
      </c>
      <c r="B184" s="46" t="s">
        <v>128</v>
      </c>
      <c r="C184" s="46" t="s">
        <v>138</v>
      </c>
      <c r="D184" s="46">
        <v>220</v>
      </c>
      <c r="E184" s="46" t="s">
        <v>138</v>
      </c>
      <c r="F184" s="46">
        <v>220</v>
      </c>
      <c r="H184" s="175" t="s">
        <v>118</v>
      </c>
      <c r="I184" s="176">
        <v>-2993</v>
      </c>
      <c r="J184" s="175">
        <v>630</v>
      </c>
      <c r="K184" s="175">
        <v>-9</v>
      </c>
      <c r="L184" s="176">
        <v>-2372</v>
      </c>
      <c r="M184" s="175">
        <v>-147</v>
      </c>
      <c r="N184" s="175">
        <v>948</v>
      </c>
      <c r="O184" s="176">
        <v>-1571</v>
      </c>
    </row>
    <row r="185" spans="1:15" ht="10.5" customHeight="1" thickBot="1">
      <c r="A185" s="49" t="s">
        <v>58</v>
      </c>
      <c r="B185" s="50">
        <v>1765</v>
      </c>
      <c r="C185" s="50">
        <v>401</v>
      </c>
      <c r="D185" s="50">
        <v>-373</v>
      </c>
      <c r="E185" s="50">
        <v>-800</v>
      </c>
      <c r="F185" s="50">
        <v>993</v>
      </c>
    </row>
    <row r="186" spans="1:15" ht="10.5" customHeight="1" thickBot="1">
      <c r="A186" s="45" t="s">
        <v>16</v>
      </c>
      <c r="B186" s="46">
        <v>-565</v>
      </c>
      <c r="C186" s="46">
        <v>-90</v>
      </c>
      <c r="D186" s="46">
        <v>36</v>
      </c>
      <c r="E186" s="46">
        <v>620</v>
      </c>
      <c r="F186" s="46" t="s">
        <v>138</v>
      </c>
      <c r="H186" s="26" t="s">
        <v>93</v>
      </c>
      <c r="N186" s="116"/>
    </row>
    <row r="187" spans="1:15" ht="10.5" customHeight="1" thickBot="1">
      <c r="A187" s="49" t="s">
        <v>88</v>
      </c>
      <c r="B187" s="50">
        <v>1199</v>
      </c>
      <c r="C187" s="50">
        <v>310</v>
      </c>
      <c r="D187" s="50">
        <v>-337</v>
      </c>
      <c r="E187" s="50">
        <v>-180</v>
      </c>
      <c r="F187" s="50">
        <v>993</v>
      </c>
      <c r="N187" s="116"/>
      <c r="O187" s="116"/>
    </row>
    <row r="188" spans="1:15" ht="10.5" customHeight="1" thickBot="1">
      <c r="A188" s="45" t="s">
        <v>59</v>
      </c>
      <c r="B188" s="46">
        <v>-149</v>
      </c>
      <c r="C188" s="46">
        <v>-2</v>
      </c>
      <c r="D188" s="46">
        <v>19</v>
      </c>
      <c r="E188" s="46">
        <v>-3</v>
      </c>
      <c r="F188" s="46">
        <v>-136</v>
      </c>
      <c r="I188" s="116"/>
      <c r="J188" s="116"/>
      <c r="M188" s="116"/>
      <c r="N188" s="116"/>
    </row>
    <row r="189" spans="1:15" ht="10.5" customHeight="1" thickBot="1">
      <c r="A189" s="45" t="s">
        <v>60</v>
      </c>
      <c r="B189" s="46">
        <v>-265</v>
      </c>
      <c r="C189" s="46">
        <v>-59</v>
      </c>
      <c r="D189" s="46">
        <v>76</v>
      </c>
      <c r="E189" s="46">
        <v>80</v>
      </c>
      <c r="F189" s="46">
        <v>-168</v>
      </c>
    </row>
    <row r="190" spans="1:15" ht="10.5" customHeight="1" thickBot="1">
      <c r="A190" s="49" t="s">
        <v>61</v>
      </c>
      <c r="B190" s="50">
        <v>786</v>
      </c>
      <c r="C190" s="50">
        <v>249</v>
      </c>
      <c r="D190" s="50">
        <v>-243</v>
      </c>
      <c r="E190" s="50">
        <v>-104</v>
      </c>
      <c r="F190" s="50">
        <v>688</v>
      </c>
      <c r="M190" s="116"/>
    </row>
    <row r="191" spans="1:15" ht="10.5" customHeight="1" thickBot="1">
      <c r="A191" s="45" t="s">
        <v>89</v>
      </c>
      <c r="B191" s="46">
        <v>-317</v>
      </c>
      <c r="C191" s="46">
        <v>-96</v>
      </c>
      <c r="D191" s="46">
        <v>148</v>
      </c>
      <c r="E191" s="46">
        <v>35</v>
      </c>
      <c r="F191" s="46">
        <v>-230</v>
      </c>
      <c r="I191" s="116"/>
      <c r="J191" s="116"/>
      <c r="K191" s="116"/>
      <c r="L191" s="116"/>
      <c r="M191" s="116"/>
      <c r="N191" s="116"/>
    </row>
    <row r="192" spans="1:15" ht="10.5" customHeight="1" thickBot="1">
      <c r="A192" s="49" t="s">
        <v>63</v>
      </c>
      <c r="B192" s="50">
        <v>469</v>
      </c>
      <c r="C192" s="50">
        <v>153</v>
      </c>
      <c r="D192" s="50">
        <v>-96</v>
      </c>
      <c r="E192" s="50">
        <v>-68</v>
      </c>
      <c r="F192" s="50">
        <v>458</v>
      </c>
    </row>
    <row r="193" spans="1:16" ht="10.5" customHeight="1">
      <c r="A193" s="36"/>
      <c r="B193" s="36"/>
      <c r="C193" s="36"/>
      <c r="D193" s="36"/>
      <c r="E193" s="36"/>
      <c r="I193" s="116"/>
    </row>
    <row r="194" spans="1:16" ht="10.5" customHeight="1">
      <c r="A194" s="26" t="s">
        <v>93</v>
      </c>
      <c r="B194" s="36"/>
      <c r="C194" s="36"/>
      <c r="D194" s="36"/>
      <c r="E194" s="36"/>
    </row>
    <row r="195" spans="1:16" ht="10.5" customHeight="1">
      <c r="A195" s="36"/>
      <c r="B195" s="36"/>
      <c r="C195" s="36"/>
      <c r="D195" s="36"/>
      <c r="E195" s="36"/>
    </row>
    <row r="196" spans="1:16" ht="26.25" customHeight="1">
      <c r="A196" s="282"/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</row>
    <row r="197" spans="1:16" ht="10.5" customHeight="1">
      <c r="A197" s="36"/>
      <c r="B197" s="36"/>
      <c r="C197" s="36"/>
      <c r="D197" s="36"/>
      <c r="E197" s="36"/>
    </row>
    <row r="198" spans="1:16" ht="10.5" customHeight="1">
      <c r="A198" s="36"/>
      <c r="B198" s="36"/>
      <c r="C198" s="36"/>
      <c r="D198" s="36"/>
      <c r="E198" s="36"/>
    </row>
    <row r="199" spans="1:16" ht="10.5" customHeight="1">
      <c r="A199" s="36"/>
      <c r="B199" s="36"/>
      <c r="C199" s="36"/>
      <c r="D199" s="36"/>
      <c r="E199" s="36"/>
    </row>
    <row r="200" spans="1:16" ht="10.5" customHeight="1">
      <c r="A200" s="36"/>
      <c r="B200" s="36"/>
      <c r="C200" s="36"/>
      <c r="D200" s="36"/>
      <c r="E200" s="36"/>
      <c r="I200" s="39"/>
      <c r="J200" s="39"/>
      <c r="K200" s="40"/>
      <c r="L200" s="40"/>
      <c r="M200" s="40"/>
      <c r="N200" s="40"/>
    </row>
    <row r="201" spans="1:16" ht="10.5" customHeight="1">
      <c r="A201" s="67" t="s">
        <v>105</v>
      </c>
      <c r="B201" s="275" t="s">
        <v>84</v>
      </c>
      <c r="C201" s="275" t="s">
        <v>85</v>
      </c>
      <c r="D201" s="275" t="s">
        <v>86</v>
      </c>
      <c r="E201" s="275" t="s">
        <v>87</v>
      </c>
      <c r="F201" s="275" t="s">
        <v>70</v>
      </c>
      <c r="H201" s="67">
        <v>44834</v>
      </c>
      <c r="I201" s="275" t="s">
        <v>123</v>
      </c>
      <c r="J201" s="275" t="s">
        <v>100</v>
      </c>
      <c r="K201" s="275" t="s">
        <v>101</v>
      </c>
      <c r="L201" s="275" t="s">
        <v>102</v>
      </c>
      <c r="M201" s="275" t="s">
        <v>103</v>
      </c>
      <c r="N201" s="41"/>
    </row>
    <row r="202" spans="1:16" ht="69" customHeight="1" thickBot="1">
      <c r="A202" s="42" t="s">
        <v>14</v>
      </c>
      <c r="B202" s="278"/>
      <c r="C202" s="278"/>
      <c r="D202" s="278"/>
      <c r="E202" s="278"/>
      <c r="F202" s="278"/>
      <c r="H202" s="42" t="s">
        <v>14</v>
      </c>
      <c r="I202" s="278"/>
      <c r="J202" s="278"/>
      <c r="K202" s="278"/>
      <c r="L202" s="278"/>
      <c r="M202" s="278"/>
      <c r="N202" s="42" t="s">
        <v>104</v>
      </c>
    </row>
    <row r="203" spans="1:16" ht="10.5" customHeight="1">
      <c r="A203" s="43"/>
      <c r="B203" s="44"/>
      <c r="C203" s="43"/>
      <c r="D203" s="43"/>
      <c r="E203" s="43"/>
      <c r="F203" s="43"/>
      <c r="H203" s="40"/>
      <c r="I203" s="40"/>
      <c r="J203" s="40"/>
      <c r="K203" s="40"/>
      <c r="L203" s="40"/>
      <c r="M203" s="40"/>
      <c r="N203" s="40"/>
    </row>
    <row r="204" spans="1:16" ht="10.5" customHeight="1" thickBot="1">
      <c r="A204" s="45" t="s">
        <v>53</v>
      </c>
      <c r="B204" s="46">
        <v>1125</v>
      </c>
      <c r="C204" s="46">
        <v>292</v>
      </c>
      <c r="D204" s="46">
        <v>-633</v>
      </c>
      <c r="E204" s="46" t="s">
        <v>56</v>
      </c>
      <c r="F204" s="46">
        <v>784</v>
      </c>
      <c r="H204" s="47" t="s">
        <v>21</v>
      </c>
      <c r="I204" s="48">
        <v>2197.9949999999999</v>
      </c>
      <c r="J204" s="48">
        <v>131.12299999999999</v>
      </c>
      <c r="K204" s="48">
        <v>655.09400000000005</v>
      </c>
      <c r="L204" s="48">
        <v>-873.11</v>
      </c>
      <c r="M204" s="48">
        <v>3381.355</v>
      </c>
      <c r="N204" s="48">
        <v>5492.4570000000003</v>
      </c>
    </row>
    <row r="205" spans="1:16" ht="10.5" customHeight="1" thickBot="1">
      <c r="A205" s="45" t="s">
        <v>54</v>
      </c>
      <c r="B205" s="46">
        <v>502</v>
      </c>
      <c r="C205" s="46">
        <v>52</v>
      </c>
      <c r="D205" s="46">
        <v>-65</v>
      </c>
      <c r="E205" s="46">
        <v>-489</v>
      </c>
      <c r="F205" s="46" t="s">
        <v>56</v>
      </c>
      <c r="H205" s="47" t="s">
        <v>117</v>
      </c>
      <c r="I205" s="48">
        <v>13886.453</v>
      </c>
      <c r="J205" s="48">
        <v>1134.721</v>
      </c>
      <c r="K205" s="48">
        <v>6164.0079999999998</v>
      </c>
      <c r="L205" s="48">
        <v>-4964.5969999999998</v>
      </c>
      <c r="M205" s="48">
        <v>8489.5949999999993</v>
      </c>
      <c r="N205" s="48">
        <v>24710.18</v>
      </c>
    </row>
    <row r="206" spans="1:16" ht="10.5" customHeight="1" thickBot="1">
      <c r="A206" s="45" t="s">
        <v>65</v>
      </c>
      <c r="B206" s="46" t="s">
        <v>56</v>
      </c>
      <c r="C206" s="46" t="s">
        <v>56</v>
      </c>
      <c r="D206" s="46">
        <v>379</v>
      </c>
      <c r="E206" s="46" t="s">
        <v>56</v>
      </c>
      <c r="F206" s="46">
        <v>379</v>
      </c>
      <c r="H206" s="175" t="s">
        <v>118</v>
      </c>
      <c r="I206" s="176">
        <v>-2401</v>
      </c>
      <c r="J206" s="175">
        <v>715</v>
      </c>
      <c r="K206" s="175">
        <v>303</v>
      </c>
      <c r="L206" s="175">
        <v>362</v>
      </c>
      <c r="M206" s="176">
        <v>-1052</v>
      </c>
      <c r="N206" s="176">
        <v>-2072</v>
      </c>
    </row>
    <row r="207" spans="1:16" ht="10.5" customHeight="1" thickBot="1">
      <c r="A207" s="49" t="s">
        <v>58</v>
      </c>
      <c r="B207" s="50">
        <f>1818+P204</f>
        <v>1818</v>
      </c>
      <c r="C207" s="50">
        <v>343</v>
      </c>
      <c r="D207" s="50">
        <f>-510-P204</f>
        <v>-510</v>
      </c>
      <c r="E207" s="50">
        <v>-489</v>
      </c>
      <c r="F207" s="50">
        <v>1163</v>
      </c>
    </row>
    <row r="208" spans="1:16" ht="21" customHeight="1" thickBot="1">
      <c r="A208" s="45" t="s">
        <v>16</v>
      </c>
      <c r="B208" s="46">
        <v>-389</v>
      </c>
      <c r="C208" s="46">
        <v>-49</v>
      </c>
      <c r="D208" s="46">
        <v>49</v>
      </c>
      <c r="E208" s="46">
        <v>390</v>
      </c>
      <c r="F208" s="46" t="s">
        <v>56</v>
      </c>
      <c r="H208" s="26" t="s">
        <v>93</v>
      </c>
      <c r="N208" s="116"/>
    </row>
    <row r="209" spans="1:16" ht="10.5" customHeight="1" thickBot="1">
      <c r="A209" s="49" t="s">
        <v>88</v>
      </c>
      <c r="B209" s="50">
        <v>1237</v>
      </c>
      <c r="C209" s="50">
        <v>294</v>
      </c>
      <c r="D209" s="50">
        <v>-270</v>
      </c>
      <c r="E209" s="50">
        <v>-99</v>
      </c>
      <c r="F209" s="50">
        <v>1163</v>
      </c>
      <c r="H209" s="37" t="s">
        <v>125</v>
      </c>
      <c r="N209" s="116"/>
    </row>
    <row r="210" spans="1:16" ht="10.5" customHeight="1" thickBot="1">
      <c r="A210" s="45" t="s">
        <v>59</v>
      </c>
      <c r="B210" s="46">
        <v>-143</v>
      </c>
      <c r="C210" s="46">
        <v>-2</v>
      </c>
      <c r="D210" s="46">
        <v>15</v>
      </c>
      <c r="E210" s="46">
        <v>-5</v>
      </c>
      <c r="F210" s="46">
        <v>-135</v>
      </c>
      <c r="I210" s="116"/>
      <c r="J210" s="116"/>
      <c r="M210" s="116"/>
      <c r="N210" s="116"/>
    </row>
    <row r="211" spans="1:16" ht="10.5" customHeight="1" thickBot="1">
      <c r="A211" s="45" t="s">
        <v>60</v>
      </c>
      <c r="B211" s="46">
        <v>-245</v>
      </c>
      <c r="C211" s="46">
        <v>53</v>
      </c>
      <c r="D211" s="46">
        <v>69</v>
      </c>
      <c r="E211" s="46">
        <v>87</v>
      </c>
      <c r="F211" s="46">
        <v>-142</v>
      </c>
    </row>
    <row r="212" spans="1:16" ht="10.5" customHeight="1" thickBot="1">
      <c r="A212" s="49" t="s">
        <v>61</v>
      </c>
      <c r="B212" s="50">
        <v>850</v>
      </c>
      <c r="C212" s="50">
        <v>239</v>
      </c>
      <c r="D212" s="50">
        <v>-187</v>
      </c>
      <c r="E212" s="50">
        <v>-17</v>
      </c>
      <c r="F212" s="50">
        <v>886</v>
      </c>
      <c r="M212" s="116"/>
    </row>
    <row r="213" spans="1:16" ht="10.5" customHeight="1" thickBot="1">
      <c r="A213" s="45" t="s">
        <v>89</v>
      </c>
      <c r="B213" s="46">
        <v>-316</v>
      </c>
      <c r="C213" s="46">
        <v>-94</v>
      </c>
      <c r="D213" s="46">
        <v>125</v>
      </c>
      <c r="E213" s="46">
        <v>44</v>
      </c>
      <c r="F213" s="46">
        <v>-241</v>
      </c>
      <c r="I213" s="116"/>
      <c r="J213" s="116"/>
      <c r="K213" s="116"/>
      <c r="L213" s="116"/>
      <c r="M213" s="116"/>
      <c r="N213" s="116"/>
    </row>
    <row r="214" spans="1:16" ht="10.5" customHeight="1" thickBot="1">
      <c r="A214" s="49" t="s">
        <v>63</v>
      </c>
      <c r="B214" s="50">
        <v>534</v>
      </c>
      <c r="C214" s="50">
        <v>145</v>
      </c>
      <c r="D214" s="50">
        <v>-61</v>
      </c>
      <c r="E214" s="50">
        <v>26</v>
      </c>
      <c r="F214" s="50">
        <v>645</v>
      </c>
    </row>
    <row r="215" spans="1:16" ht="10.5" customHeight="1">
      <c r="A215" s="36"/>
      <c r="B215" s="36"/>
      <c r="C215" s="36"/>
      <c r="D215" s="36"/>
      <c r="E215" s="36"/>
      <c r="I215" s="116"/>
    </row>
    <row r="216" spans="1:16" ht="10.5" customHeight="1">
      <c r="A216" s="26" t="s">
        <v>93</v>
      </c>
      <c r="B216" s="36"/>
      <c r="C216" s="36"/>
      <c r="D216" s="36"/>
      <c r="E216" s="36"/>
    </row>
    <row r="217" spans="1:16" ht="10.5" customHeight="1">
      <c r="A217" s="36"/>
      <c r="B217" s="36"/>
      <c r="C217" s="36"/>
      <c r="D217" s="36"/>
      <c r="E217" s="36"/>
    </row>
    <row r="218" spans="1:16" ht="10.5" customHeight="1">
      <c r="A218" s="282"/>
      <c r="B218" s="282"/>
      <c r="C218" s="282"/>
      <c r="D218" s="282"/>
      <c r="E218" s="282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</row>
    <row r="219" spans="1:16" ht="10.5" customHeight="1">
      <c r="A219" s="36"/>
      <c r="B219" s="36"/>
      <c r="C219" s="36"/>
      <c r="D219" s="36"/>
      <c r="E219" s="36"/>
    </row>
    <row r="220" spans="1:16" ht="10.5" customHeight="1">
      <c r="A220" s="36"/>
      <c r="B220" s="36"/>
      <c r="C220" s="36"/>
      <c r="D220" s="36"/>
      <c r="E220" s="36"/>
    </row>
    <row r="221" spans="1:16" ht="10.5" customHeight="1">
      <c r="A221" s="36"/>
      <c r="B221" s="36"/>
      <c r="C221" s="36"/>
      <c r="D221" s="36"/>
      <c r="E221" s="36"/>
    </row>
    <row r="222" spans="1:16" ht="10.5" customHeight="1">
      <c r="A222" s="36"/>
      <c r="B222" s="36"/>
      <c r="C222" s="36"/>
      <c r="D222" s="36"/>
      <c r="E222" s="36"/>
    </row>
    <row r="223" spans="1:16" ht="13.5" customHeight="1">
      <c r="A223" s="36"/>
      <c r="B223" s="36"/>
      <c r="C223" s="36"/>
      <c r="D223" s="36"/>
      <c r="E223" s="36"/>
      <c r="I223" s="39"/>
      <c r="J223" s="39"/>
      <c r="K223" s="40"/>
      <c r="L223" s="40"/>
      <c r="M223" s="40"/>
      <c r="N223" s="40"/>
    </row>
    <row r="224" spans="1:16" ht="13.5" customHeight="1">
      <c r="A224" s="67" t="s">
        <v>111</v>
      </c>
      <c r="B224" s="275" t="s">
        <v>84</v>
      </c>
      <c r="C224" s="275" t="s">
        <v>85</v>
      </c>
      <c r="D224" s="275" t="s">
        <v>86</v>
      </c>
      <c r="E224" s="275" t="s">
        <v>87</v>
      </c>
      <c r="F224" s="275" t="s">
        <v>70</v>
      </c>
      <c r="H224" s="67">
        <v>44742</v>
      </c>
      <c r="I224" s="275" t="s">
        <v>123</v>
      </c>
      <c r="J224" s="275" t="s">
        <v>100</v>
      </c>
      <c r="K224" s="275" t="s">
        <v>101</v>
      </c>
      <c r="L224" s="275" t="s">
        <v>102</v>
      </c>
      <c r="M224" s="275" t="s">
        <v>103</v>
      </c>
      <c r="N224" s="41"/>
    </row>
    <row r="225" spans="1:14" ht="36.75" customHeight="1" thickBot="1">
      <c r="A225" s="42" t="s">
        <v>14</v>
      </c>
      <c r="B225" s="278"/>
      <c r="C225" s="278"/>
      <c r="D225" s="278"/>
      <c r="E225" s="278"/>
      <c r="F225" s="278"/>
      <c r="H225" s="42" t="s">
        <v>14</v>
      </c>
      <c r="I225" s="278"/>
      <c r="J225" s="278"/>
      <c r="K225" s="278"/>
      <c r="L225" s="278"/>
      <c r="M225" s="278"/>
      <c r="N225" s="42" t="s">
        <v>104</v>
      </c>
    </row>
    <row r="226" spans="1:14" ht="13.5" customHeight="1">
      <c r="A226" s="43"/>
      <c r="B226" s="44"/>
      <c r="C226" s="43"/>
      <c r="D226" s="43"/>
      <c r="E226" s="43"/>
      <c r="F226" s="43"/>
      <c r="H226" s="40"/>
      <c r="I226" s="40"/>
      <c r="J226" s="40"/>
      <c r="K226" s="40"/>
      <c r="L226" s="40"/>
      <c r="M226" s="40"/>
      <c r="N226" s="40"/>
    </row>
    <row r="227" spans="1:14" ht="12.5" thickBot="1">
      <c r="A227" s="45" t="s">
        <v>53</v>
      </c>
      <c r="B227" s="46">
        <v>823</v>
      </c>
      <c r="C227" s="46">
        <v>272</v>
      </c>
      <c r="D227" s="46">
        <v>-375</v>
      </c>
      <c r="E227" s="46" t="s">
        <v>56</v>
      </c>
      <c r="F227" s="46">
        <v>720</v>
      </c>
      <c r="H227" s="47" t="s">
        <v>21</v>
      </c>
      <c r="I227" s="48">
        <v>1792</v>
      </c>
      <c r="J227" s="48">
        <v>17</v>
      </c>
      <c r="K227" s="48">
        <v>574</v>
      </c>
      <c r="L227" s="48">
        <v>-650</v>
      </c>
      <c r="M227" s="48">
        <v>2052</v>
      </c>
      <c r="N227" s="48">
        <v>3784</v>
      </c>
    </row>
    <row r="228" spans="1:14" ht="12.5" thickBot="1">
      <c r="A228" s="45" t="s">
        <v>54</v>
      </c>
      <c r="B228" s="46">
        <v>109</v>
      </c>
      <c r="C228" s="46">
        <v>8</v>
      </c>
      <c r="D228" s="46">
        <v>-13</v>
      </c>
      <c r="E228" s="46">
        <v>-104</v>
      </c>
      <c r="F228" s="46" t="s">
        <v>56</v>
      </c>
      <c r="H228" s="47" t="s">
        <v>117</v>
      </c>
      <c r="I228" s="48">
        <v>13039</v>
      </c>
      <c r="J228" s="48">
        <v>0</v>
      </c>
      <c r="K228" s="48">
        <v>4922</v>
      </c>
      <c r="L228" s="48">
        <v>-4875</v>
      </c>
      <c r="M228" s="48">
        <v>7933</v>
      </c>
      <c r="N228" s="48">
        <v>21019</v>
      </c>
    </row>
    <row r="229" spans="1:14" ht="17.25" customHeight="1" thickBot="1">
      <c r="A229" s="45" t="s">
        <v>65</v>
      </c>
      <c r="B229" s="46" t="s">
        <v>56</v>
      </c>
      <c r="C229" s="46" t="s">
        <v>56</v>
      </c>
      <c r="D229" s="46">
        <v>116</v>
      </c>
      <c r="E229" s="46" t="s">
        <v>56</v>
      </c>
      <c r="F229" s="46">
        <v>116</v>
      </c>
      <c r="H229" s="175" t="s">
        <v>118</v>
      </c>
      <c r="I229" s="176">
        <v>-2666</v>
      </c>
      <c r="J229" s="175">
        <v>-52</v>
      </c>
      <c r="K229" s="175">
        <v>-378</v>
      </c>
      <c r="L229" s="175">
        <v>425</v>
      </c>
      <c r="M229" s="175">
        <v>608</v>
      </c>
      <c r="N229" s="176">
        <v>-2063</v>
      </c>
    </row>
    <row r="230" spans="1:14" ht="13.5" customHeight="1" thickBot="1">
      <c r="A230" s="49" t="s">
        <v>58</v>
      </c>
      <c r="B230" s="50">
        <f>1130+P227</f>
        <v>1130</v>
      </c>
      <c r="C230" s="50">
        <v>280</v>
      </c>
      <c r="D230" s="50">
        <f>-471-P227</f>
        <v>-471</v>
      </c>
      <c r="E230" s="50">
        <v>-104</v>
      </c>
      <c r="F230" s="50">
        <v>836</v>
      </c>
    </row>
    <row r="231" spans="1:14" ht="13.5" customHeight="1" thickBot="1">
      <c r="A231" s="45" t="s">
        <v>16</v>
      </c>
      <c r="B231" s="46">
        <v>-28</v>
      </c>
      <c r="C231" s="46">
        <v>-6</v>
      </c>
      <c r="D231" s="46">
        <v>2</v>
      </c>
      <c r="E231" s="46">
        <v>30</v>
      </c>
      <c r="F231" s="46" t="s">
        <v>56</v>
      </c>
      <c r="H231" s="26" t="s">
        <v>93</v>
      </c>
      <c r="N231" s="116"/>
    </row>
    <row r="232" spans="1:14" ht="13.5" customHeight="1" thickBot="1">
      <c r="A232" s="49" t="s">
        <v>88</v>
      </c>
      <c r="B232" s="50">
        <v>904</v>
      </c>
      <c r="C232" s="50">
        <v>275</v>
      </c>
      <c r="D232" s="50">
        <v>-269</v>
      </c>
      <c r="E232" s="50">
        <v>-73</v>
      </c>
      <c r="F232" s="50">
        <v>836</v>
      </c>
      <c r="H232" s="37" t="s">
        <v>125</v>
      </c>
      <c r="N232" s="116"/>
    </row>
    <row r="233" spans="1:14" ht="13.5" customHeight="1" thickBot="1">
      <c r="A233" s="45" t="s">
        <v>59</v>
      </c>
      <c r="B233" s="46">
        <v>-155</v>
      </c>
      <c r="C233" s="46">
        <v>-3</v>
      </c>
      <c r="D233" s="46">
        <v>19</v>
      </c>
      <c r="E233" s="46">
        <v>-1</v>
      </c>
      <c r="F233" s="46">
        <v>-139</v>
      </c>
      <c r="I233" s="116"/>
      <c r="J233" s="116"/>
      <c r="M233" s="116"/>
      <c r="N233" s="116"/>
    </row>
    <row r="234" spans="1:14" ht="13.5" customHeight="1" thickBot="1">
      <c r="A234" s="45" t="s">
        <v>60</v>
      </c>
      <c r="B234" s="46">
        <v>-232</v>
      </c>
      <c r="C234" s="46">
        <v>-57</v>
      </c>
      <c r="D234" s="46">
        <v>57</v>
      </c>
      <c r="E234" s="46">
        <v>82</v>
      </c>
      <c r="F234" s="46">
        <v>-150</v>
      </c>
    </row>
    <row r="235" spans="1:14" ht="13.5" customHeight="1" thickBot="1">
      <c r="A235" s="49" t="s">
        <v>61</v>
      </c>
      <c r="B235" s="50">
        <v>517</v>
      </c>
      <c r="C235" s="50">
        <v>215</v>
      </c>
      <c r="D235" s="50">
        <v>-193</v>
      </c>
      <c r="E235" s="50">
        <v>8</v>
      </c>
      <c r="F235" s="50">
        <v>547</v>
      </c>
      <c r="M235" s="116"/>
    </row>
    <row r="236" spans="1:14" ht="13.5" customHeight="1" thickBot="1">
      <c r="A236" s="45" t="s">
        <v>89</v>
      </c>
      <c r="B236" s="46">
        <v>-287</v>
      </c>
      <c r="C236" s="46">
        <v>-97</v>
      </c>
      <c r="D236" s="46">
        <v>122</v>
      </c>
      <c r="E236" s="46">
        <v>50</v>
      </c>
      <c r="F236" s="46">
        <v>-211</v>
      </c>
    </row>
    <row r="237" spans="1:14" ht="13.5" customHeight="1" thickBot="1">
      <c r="A237" s="49" t="s">
        <v>63</v>
      </c>
      <c r="B237" s="50">
        <v>230</v>
      </c>
      <c r="C237" s="50">
        <v>118</v>
      </c>
      <c r="D237" s="50">
        <v>-69</v>
      </c>
      <c r="E237" s="50">
        <v>58</v>
      </c>
      <c r="F237" s="50">
        <v>336</v>
      </c>
    </row>
    <row r="238" spans="1:14" ht="13.5" customHeight="1">
      <c r="A238" s="36"/>
      <c r="B238" s="36"/>
      <c r="C238" s="36"/>
      <c r="D238" s="36"/>
      <c r="E238" s="36"/>
    </row>
    <row r="239" spans="1:14" ht="13.5" customHeight="1">
      <c r="A239" s="26" t="s">
        <v>93</v>
      </c>
      <c r="B239" s="36"/>
      <c r="C239" s="36"/>
      <c r="D239" s="36"/>
      <c r="E239" s="36"/>
    </row>
    <row r="240" spans="1:14" ht="13.5" customHeight="1">
      <c r="A240" s="26"/>
      <c r="B240" s="36"/>
      <c r="C240" s="36"/>
      <c r="D240" s="36"/>
      <c r="E240" s="36"/>
    </row>
    <row r="241" spans="1:14" ht="13.5" customHeight="1">
      <c r="A241" s="26"/>
      <c r="B241" s="36"/>
      <c r="C241" s="36"/>
      <c r="D241" s="36"/>
      <c r="E241" s="36"/>
    </row>
    <row r="242" spans="1:14" ht="13.5" customHeight="1">
      <c r="A242" s="26"/>
      <c r="B242" s="36"/>
      <c r="C242" s="36"/>
      <c r="D242" s="36"/>
      <c r="E242" s="36"/>
    </row>
    <row r="243" spans="1:14" ht="13.5" customHeight="1">
      <c r="A243" s="26"/>
      <c r="B243" s="36"/>
      <c r="C243" s="36"/>
      <c r="D243" s="36"/>
      <c r="E243" s="36"/>
    </row>
    <row r="244" spans="1:14" ht="13.5" customHeight="1">
      <c r="A244" s="67" t="s">
        <v>22</v>
      </c>
      <c r="B244" s="275" t="s">
        <v>84</v>
      </c>
      <c r="C244" s="275" t="s">
        <v>85</v>
      </c>
      <c r="D244" s="275" t="s">
        <v>86</v>
      </c>
      <c r="E244" s="275" t="s">
        <v>87</v>
      </c>
      <c r="F244" s="275" t="s">
        <v>70</v>
      </c>
      <c r="H244" s="67">
        <v>44651</v>
      </c>
      <c r="I244" s="275" t="s">
        <v>123</v>
      </c>
      <c r="J244" s="275" t="s">
        <v>100</v>
      </c>
      <c r="K244" s="275" t="s">
        <v>101</v>
      </c>
      <c r="L244" s="275" t="s">
        <v>102</v>
      </c>
      <c r="M244" s="275" t="s">
        <v>103</v>
      </c>
      <c r="N244" s="41"/>
    </row>
    <row r="245" spans="1:14" ht="36.75" customHeight="1" thickBot="1">
      <c r="A245" s="42" t="s">
        <v>14</v>
      </c>
      <c r="B245" s="278"/>
      <c r="C245" s="278"/>
      <c r="D245" s="278"/>
      <c r="E245" s="278"/>
      <c r="F245" s="278"/>
      <c r="H245" s="42" t="s">
        <v>14</v>
      </c>
      <c r="I245" s="278"/>
      <c r="J245" s="278"/>
      <c r="K245" s="278"/>
      <c r="L245" s="278"/>
      <c r="M245" s="278"/>
      <c r="N245" s="42" t="s">
        <v>104</v>
      </c>
    </row>
    <row r="246" spans="1:14" ht="13.5" customHeight="1">
      <c r="A246" s="43"/>
      <c r="B246" s="44"/>
      <c r="C246" s="43"/>
      <c r="D246" s="43"/>
      <c r="E246" s="43"/>
      <c r="F246" s="43"/>
      <c r="H246" s="40"/>
      <c r="I246" s="40"/>
      <c r="J246" s="40"/>
      <c r="K246" s="40"/>
      <c r="L246" s="40"/>
      <c r="M246" s="40"/>
      <c r="N246" s="40"/>
    </row>
    <row r="247" spans="1:14" ht="12.5" thickBot="1">
      <c r="A247" s="45" t="s">
        <v>53</v>
      </c>
      <c r="B247" s="46">
        <v>732</v>
      </c>
      <c r="C247" s="46">
        <v>278</v>
      </c>
      <c r="D247" s="46">
        <v>-286</v>
      </c>
      <c r="E247" s="46" t="s">
        <v>56</v>
      </c>
      <c r="F247" s="46">
        <v>724</v>
      </c>
      <c r="H247" s="47" t="s">
        <v>21</v>
      </c>
      <c r="I247" s="114">
        <v>1600</v>
      </c>
      <c r="J247" s="115">
        <v>13</v>
      </c>
      <c r="K247" s="115">
        <v>498</v>
      </c>
      <c r="L247" s="115">
        <v>-545</v>
      </c>
      <c r="M247" s="114">
        <v>2620</v>
      </c>
      <c r="N247" s="114">
        <v>4186</v>
      </c>
    </row>
    <row r="248" spans="1:14" ht="12.5" thickBot="1">
      <c r="A248" s="45" t="s">
        <v>54</v>
      </c>
      <c r="B248" s="46">
        <v>77</v>
      </c>
      <c r="C248" s="46">
        <v>6</v>
      </c>
      <c r="D248" s="46">
        <v>-11</v>
      </c>
      <c r="E248" s="46">
        <v>-72</v>
      </c>
      <c r="F248" s="46" t="s">
        <v>56</v>
      </c>
      <c r="H248" s="47" t="s">
        <v>117</v>
      </c>
      <c r="I248" s="114">
        <v>12097</v>
      </c>
      <c r="J248" s="115">
        <v>0</v>
      </c>
      <c r="K248" s="114">
        <v>4653</v>
      </c>
      <c r="L248" s="114">
        <v>-4406</v>
      </c>
      <c r="M248" s="114">
        <v>7128</v>
      </c>
      <c r="N248" s="114">
        <v>19471</v>
      </c>
    </row>
    <row r="249" spans="1:14" ht="24.75" customHeight="1" thickBot="1">
      <c r="A249" s="45" t="s">
        <v>65</v>
      </c>
      <c r="B249" s="46" t="s">
        <v>56</v>
      </c>
      <c r="C249" s="46" t="s">
        <v>56</v>
      </c>
      <c r="D249" s="46">
        <v>34</v>
      </c>
      <c r="E249" s="46" t="s">
        <v>56</v>
      </c>
      <c r="F249" s="46">
        <v>34</v>
      </c>
      <c r="H249" s="175" t="s">
        <v>118</v>
      </c>
      <c r="I249" s="114">
        <v>-2138</v>
      </c>
      <c r="J249" s="115">
        <v>-49</v>
      </c>
      <c r="K249" s="115">
        <v>-367</v>
      </c>
      <c r="L249" s="115">
        <v>270</v>
      </c>
      <c r="M249" s="115">
        <v>258</v>
      </c>
      <c r="N249" s="114">
        <v>-2025</v>
      </c>
    </row>
    <row r="250" spans="1:14" ht="13.5" customHeight="1" thickBot="1">
      <c r="A250" s="49" t="s">
        <v>58</v>
      </c>
      <c r="B250" s="50">
        <v>809</v>
      </c>
      <c r="C250" s="50">
        <v>284</v>
      </c>
      <c r="D250" s="50">
        <v>-262</v>
      </c>
      <c r="E250" s="50">
        <v>-72</v>
      </c>
      <c r="F250" s="50">
        <v>759</v>
      </c>
    </row>
    <row r="251" spans="1:14" ht="13.5" customHeight="1" thickBot="1">
      <c r="A251" s="45" t="s">
        <v>16</v>
      </c>
      <c r="B251" s="46">
        <v>-6</v>
      </c>
      <c r="C251" s="46">
        <v>0</v>
      </c>
      <c r="D251" s="46">
        <v>3</v>
      </c>
      <c r="E251" s="46">
        <v>4</v>
      </c>
      <c r="F251" s="46" t="s">
        <v>56</v>
      </c>
      <c r="H251" s="26" t="s">
        <v>93</v>
      </c>
    </row>
    <row r="252" spans="1:14" ht="13.5" customHeight="1" thickBot="1">
      <c r="A252" s="49" t="s">
        <v>88</v>
      </c>
      <c r="B252" s="50">
        <v>803</v>
      </c>
      <c r="C252" s="50">
        <v>284</v>
      </c>
      <c r="D252" s="50">
        <v>-260</v>
      </c>
      <c r="E252" s="50">
        <v>-69</v>
      </c>
      <c r="F252" s="50">
        <v>759</v>
      </c>
      <c r="H252" s="37" t="s">
        <v>125</v>
      </c>
    </row>
    <row r="253" spans="1:14" ht="13.5" customHeight="1" thickBot="1">
      <c r="A253" s="45" t="s">
        <v>59</v>
      </c>
      <c r="B253" s="46">
        <v>-128</v>
      </c>
      <c r="C253" s="46">
        <v>-2</v>
      </c>
      <c r="D253" s="46">
        <v>15</v>
      </c>
      <c r="E253" s="46">
        <v>-2</v>
      </c>
      <c r="F253" s="46">
        <v>-117</v>
      </c>
      <c r="I253" s="116"/>
      <c r="J253" s="116"/>
      <c r="K253" s="116"/>
      <c r="L253" s="116"/>
      <c r="M253" s="116"/>
      <c r="N253" s="116"/>
    </row>
    <row r="254" spans="1:14" ht="13.5" customHeight="1" thickBot="1">
      <c r="A254" s="45" t="s">
        <v>60</v>
      </c>
      <c r="B254" s="46">
        <v>-278</v>
      </c>
      <c r="C254" s="46">
        <v>-52</v>
      </c>
      <c r="D254" s="46">
        <v>51</v>
      </c>
      <c r="E254" s="46">
        <v>71</v>
      </c>
      <c r="F254" s="46">
        <v>-208</v>
      </c>
    </row>
    <row r="255" spans="1:14" ht="13.5" customHeight="1" thickBot="1">
      <c r="A255" s="49" t="s">
        <v>61</v>
      </c>
      <c r="B255" s="50">
        <v>398</v>
      </c>
      <c r="C255" s="50">
        <v>230</v>
      </c>
      <c r="D255" s="50">
        <v>-195</v>
      </c>
      <c r="E255" s="50">
        <v>0</v>
      </c>
      <c r="F255" s="50">
        <v>433</v>
      </c>
    </row>
    <row r="256" spans="1:14" ht="13.5" customHeight="1" thickBot="1">
      <c r="A256" s="45" t="s">
        <v>89</v>
      </c>
      <c r="B256" s="46">
        <v>-1170</v>
      </c>
      <c r="C256" s="46">
        <v>-127</v>
      </c>
      <c r="D256" s="46">
        <v>115</v>
      </c>
      <c r="E256" s="46">
        <v>33</v>
      </c>
      <c r="F256" s="46">
        <v>-1149</v>
      </c>
    </row>
    <row r="257" spans="1:14" ht="13.5" customHeight="1" thickBot="1">
      <c r="A257" s="49" t="s">
        <v>63</v>
      </c>
      <c r="B257" s="50">
        <v>-772</v>
      </c>
      <c r="C257" s="50">
        <v>103</v>
      </c>
      <c r="D257" s="50">
        <v>-80</v>
      </c>
      <c r="E257" s="50">
        <v>33</v>
      </c>
      <c r="F257" s="50">
        <v>-716</v>
      </c>
    </row>
    <row r="258" spans="1:14" ht="13.5" customHeight="1">
      <c r="A258" s="36"/>
      <c r="B258" s="36"/>
      <c r="C258" s="36"/>
      <c r="D258" s="36"/>
      <c r="E258" s="36"/>
    </row>
    <row r="259" spans="1:14" ht="13.5" customHeight="1">
      <c r="A259" s="26" t="s">
        <v>93</v>
      </c>
      <c r="B259" s="36"/>
      <c r="C259" s="36"/>
      <c r="D259" s="36"/>
      <c r="E259" s="36"/>
    </row>
    <row r="260" spans="1:14" ht="13.5" customHeight="1">
      <c r="A260" s="36"/>
      <c r="B260" s="36"/>
      <c r="C260" s="36"/>
      <c r="D260" s="36"/>
      <c r="E260" s="36"/>
    </row>
    <row r="261" spans="1:14" ht="13.5" customHeight="1">
      <c r="A261" s="26"/>
      <c r="B261" s="36"/>
      <c r="C261" s="36"/>
      <c r="D261" s="36"/>
      <c r="E261" s="36"/>
    </row>
    <row r="262" spans="1:14" ht="13.5" customHeight="1">
      <c r="A262" s="36"/>
      <c r="B262" s="36"/>
      <c r="C262" s="36"/>
      <c r="D262" s="36"/>
      <c r="E262" s="36"/>
    </row>
    <row r="263" spans="1:14" ht="13.5" customHeight="1">
      <c r="A263" s="67" t="s">
        <v>51</v>
      </c>
      <c r="B263" s="275" t="s">
        <v>84</v>
      </c>
      <c r="C263" s="275" t="s">
        <v>85</v>
      </c>
      <c r="D263" s="275" t="s">
        <v>86</v>
      </c>
      <c r="E263" s="275" t="s">
        <v>87</v>
      </c>
      <c r="F263" s="275" t="s">
        <v>70</v>
      </c>
      <c r="H263" s="67">
        <v>44561</v>
      </c>
      <c r="I263" s="275" t="s">
        <v>99</v>
      </c>
      <c r="J263" s="275" t="s">
        <v>100</v>
      </c>
      <c r="K263" s="275" t="s">
        <v>101</v>
      </c>
      <c r="L263" s="275" t="s">
        <v>102</v>
      </c>
      <c r="M263" s="275" t="s">
        <v>103</v>
      </c>
      <c r="N263" s="41"/>
    </row>
    <row r="264" spans="1:14" ht="36.75" customHeight="1" thickBot="1">
      <c r="A264" s="42" t="s">
        <v>14</v>
      </c>
      <c r="B264" s="278"/>
      <c r="C264" s="278"/>
      <c r="D264" s="278"/>
      <c r="E264" s="278"/>
      <c r="F264" s="278"/>
      <c r="H264" s="42" t="s">
        <v>14</v>
      </c>
      <c r="I264" s="278"/>
      <c r="J264" s="278"/>
      <c r="K264" s="278"/>
      <c r="L264" s="278"/>
      <c r="M264" s="278"/>
      <c r="N264" s="42" t="s">
        <v>104</v>
      </c>
    </row>
    <row r="265" spans="1:14" ht="13.5" customHeight="1">
      <c r="A265" s="43"/>
      <c r="B265" s="44"/>
      <c r="C265" s="43"/>
      <c r="D265" s="43"/>
      <c r="E265" s="43"/>
      <c r="F265" s="43"/>
      <c r="H265" s="40"/>
      <c r="I265" s="40"/>
      <c r="J265" s="40"/>
      <c r="K265" s="40"/>
      <c r="L265" s="40"/>
      <c r="M265" s="40"/>
      <c r="N265" s="40"/>
    </row>
    <row r="266" spans="1:14" ht="13.5" customHeight="1" thickBot="1">
      <c r="A266" s="45" t="s">
        <v>53</v>
      </c>
      <c r="B266" s="46">
        <v>1073</v>
      </c>
      <c r="C266" s="46">
        <v>298.68297685372147</v>
      </c>
      <c r="D266" s="46">
        <f>-689.234+81</f>
        <v>-608.23400000000004</v>
      </c>
      <c r="E266" s="46" t="s">
        <v>56</v>
      </c>
      <c r="F266" s="46">
        <v>762.47700000000032</v>
      </c>
      <c r="H266" s="47" t="s">
        <v>21</v>
      </c>
      <c r="I266" s="48">
        <v>1693</v>
      </c>
      <c r="J266" s="48">
        <v>25</v>
      </c>
      <c r="K266" s="48">
        <v>605</v>
      </c>
      <c r="L266" s="48">
        <v>-579</v>
      </c>
      <c r="M266" s="48">
        <v>2426</v>
      </c>
      <c r="N266" s="48">
        <v>4171</v>
      </c>
    </row>
    <row r="267" spans="1:14" ht="13.5" customHeight="1" thickBot="1">
      <c r="A267" s="45" t="s">
        <v>54</v>
      </c>
      <c r="B267" s="46">
        <v>96.923999999999978</v>
      </c>
      <c r="C267" s="46">
        <v>13.135073962695451</v>
      </c>
      <c r="D267" s="46">
        <v>-7.134999999999998</v>
      </c>
      <c r="E267" s="46">
        <v>-102.92507396269548</v>
      </c>
      <c r="F267" s="46" t="s">
        <v>56</v>
      </c>
      <c r="H267" s="47" t="s">
        <v>117</v>
      </c>
      <c r="I267" s="48">
        <v>12056</v>
      </c>
      <c r="J267" s="48">
        <v>0</v>
      </c>
      <c r="K267" s="48">
        <v>4354</v>
      </c>
      <c r="L267" s="48">
        <v>-4554</v>
      </c>
      <c r="M267" s="48">
        <v>7265</v>
      </c>
      <c r="N267" s="48">
        <v>19120</v>
      </c>
    </row>
    <row r="268" spans="1:14" ht="23.25" customHeight="1" thickBot="1">
      <c r="A268" s="45" t="s">
        <v>65</v>
      </c>
      <c r="B268" s="46" t="s">
        <v>56</v>
      </c>
      <c r="C268" s="46" t="s">
        <v>56</v>
      </c>
      <c r="D268" s="46">
        <v>276.43099999999998</v>
      </c>
      <c r="E268" s="46" t="s">
        <v>56</v>
      </c>
      <c r="F268" s="46">
        <v>276.43099999999998</v>
      </c>
      <c r="H268" s="175" t="s">
        <v>118</v>
      </c>
      <c r="I268" s="176">
        <v>-1650</v>
      </c>
      <c r="J268" s="175">
        <v>-49</v>
      </c>
      <c r="K268" s="175">
        <v>-212</v>
      </c>
      <c r="L268" s="175">
        <v>249</v>
      </c>
      <c r="M268" s="175">
        <v>313</v>
      </c>
      <c r="N268" s="176">
        <v>-1351</v>
      </c>
    </row>
    <row r="269" spans="1:14" ht="13.5" customHeight="1" thickBot="1">
      <c r="A269" s="49" t="s">
        <v>58</v>
      </c>
      <c r="B269" s="50">
        <v>1169</v>
      </c>
      <c r="C269" s="50">
        <v>311.81805081641687</v>
      </c>
      <c r="D269" s="50">
        <v>-339</v>
      </c>
      <c r="E269" s="50">
        <v>-102.92105081641671</v>
      </c>
      <c r="F269" s="50">
        <v>1038.9069999999997</v>
      </c>
    </row>
    <row r="270" spans="1:14" ht="13.5" customHeight="1" thickBot="1">
      <c r="A270" s="45" t="s">
        <v>16</v>
      </c>
      <c r="B270" s="46">
        <v>-118</v>
      </c>
      <c r="C270" s="46">
        <v>-10.003595055413468</v>
      </c>
      <c r="D270" s="46">
        <f>183.878-81</f>
        <v>102.87799999999999</v>
      </c>
      <c r="E270" s="46">
        <v>24.857595055413427</v>
      </c>
      <c r="F270" s="46" t="s">
        <v>56</v>
      </c>
      <c r="H270" s="26" t="s">
        <v>93</v>
      </c>
    </row>
    <row r="271" spans="1:14" ht="13.5" customHeight="1" thickBot="1">
      <c r="A271" s="49" t="s">
        <v>88</v>
      </c>
      <c r="B271" s="50">
        <v>1051.2159999999999</v>
      </c>
      <c r="C271" s="50">
        <v>301.81445576100327</v>
      </c>
      <c r="D271" s="50">
        <v>-236.06000000000006</v>
      </c>
      <c r="E271" s="50">
        <v>-78.063455761003297</v>
      </c>
      <c r="F271" s="50">
        <v>1038.9069999999997</v>
      </c>
    </row>
    <row r="272" spans="1:14" ht="13.5" customHeight="1" thickBot="1">
      <c r="A272" s="45" t="s">
        <v>59</v>
      </c>
      <c r="B272" s="46">
        <v>-131.67900000000003</v>
      </c>
      <c r="C272" s="46">
        <v>-1.8052983193277319</v>
      </c>
      <c r="D272" s="46">
        <v>15.43</v>
      </c>
      <c r="E272" s="46" t="s">
        <v>56</v>
      </c>
      <c r="F272" s="46">
        <v>-117.69600000000003</v>
      </c>
    </row>
    <row r="273" spans="1:16" ht="13.5" customHeight="1" thickBot="1">
      <c r="A273" s="45" t="s">
        <v>60</v>
      </c>
      <c r="B273" s="46">
        <v>-236.8599999999999</v>
      </c>
      <c r="C273" s="46">
        <v>-65.011607853130357</v>
      </c>
      <c r="D273" s="46">
        <v>70.353999999999985</v>
      </c>
      <c r="E273" s="46">
        <v>85.524607853130391</v>
      </c>
      <c r="F273" s="46">
        <v>-145.99299999999999</v>
      </c>
    </row>
    <row r="274" spans="1:16" ht="13.5" customHeight="1" thickBot="1">
      <c r="A274" s="49" t="s">
        <v>61</v>
      </c>
      <c r="B274" s="50">
        <v>682.67700000000013</v>
      </c>
      <c r="C274" s="50">
        <v>234.99754958854533</v>
      </c>
      <c r="D274" s="50">
        <v>-150.27600000000007</v>
      </c>
      <c r="E274" s="50">
        <v>7.8194504114548327</v>
      </c>
      <c r="F274" s="50">
        <v>775.21799999999985</v>
      </c>
    </row>
    <row r="275" spans="1:16" ht="13.5" customHeight="1" thickBot="1">
      <c r="A275" s="45" t="s">
        <v>89</v>
      </c>
      <c r="B275" s="46">
        <v>-283.23700000000008</v>
      </c>
      <c r="C275" s="46">
        <v>-81.619700671300393</v>
      </c>
      <c r="D275" s="46">
        <v>93.87700000000001</v>
      </c>
      <c r="E275" s="46">
        <v>34.693700671300462</v>
      </c>
      <c r="F275" s="46">
        <v>-236.28599999999994</v>
      </c>
    </row>
    <row r="276" spans="1:16" ht="13.5" customHeight="1" thickBot="1">
      <c r="A276" s="49" t="s">
        <v>63</v>
      </c>
      <c r="B276" s="50">
        <v>399.44000000000005</v>
      </c>
      <c r="C276" s="50">
        <v>153.37784891724482</v>
      </c>
      <c r="D276" s="50">
        <v>-56.399000000000001</v>
      </c>
      <c r="E276" s="50">
        <v>42.513151082755073</v>
      </c>
      <c r="F276" s="50">
        <v>538.93200000000002</v>
      </c>
    </row>
    <row r="277" spans="1:16" ht="13.5" customHeight="1">
      <c r="A277" s="36"/>
      <c r="B277" s="36"/>
      <c r="C277" s="36"/>
      <c r="D277" s="36"/>
      <c r="E277" s="36"/>
    </row>
    <row r="278" spans="1:16" ht="13.5" customHeight="1">
      <c r="A278" s="26" t="s">
        <v>93</v>
      </c>
      <c r="B278" s="36"/>
      <c r="C278" s="36"/>
      <c r="D278" s="36"/>
      <c r="E278" s="36"/>
    </row>
    <row r="279" spans="1:16" ht="36.75" customHeight="1">
      <c r="A279" s="281"/>
      <c r="B279" s="281"/>
      <c r="C279" s="281"/>
      <c r="D279" s="281"/>
      <c r="E279" s="281"/>
      <c r="F279" s="281"/>
      <c r="G279" s="36"/>
      <c r="H279" s="36"/>
      <c r="I279" s="36"/>
      <c r="J279" s="36"/>
      <c r="K279" s="36"/>
      <c r="L279" s="36"/>
      <c r="M279" s="36"/>
      <c r="N279" s="36"/>
      <c r="O279" s="36"/>
      <c r="P279" s="36"/>
    </row>
    <row r="280" spans="1:16" ht="13.5" customHeight="1">
      <c r="A280" s="36"/>
      <c r="B280" s="36"/>
      <c r="C280" s="36"/>
      <c r="D280" s="36"/>
      <c r="E280" s="36"/>
    </row>
    <row r="281" spans="1:16" ht="13.5" customHeight="1">
      <c r="A281" s="36"/>
      <c r="B281" s="36"/>
      <c r="C281" s="36"/>
      <c r="D281" s="36"/>
      <c r="E281" s="36"/>
    </row>
    <row r="282" spans="1:16" ht="13.5" customHeight="1">
      <c r="A282" s="67" t="s">
        <v>50</v>
      </c>
      <c r="B282" s="275" t="s">
        <v>84</v>
      </c>
      <c r="C282" s="275" t="s">
        <v>85</v>
      </c>
      <c r="D282" s="275" t="s">
        <v>86</v>
      </c>
      <c r="E282" s="275" t="s">
        <v>87</v>
      </c>
      <c r="F282" s="275" t="s">
        <v>70</v>
      </c>
      <c r="H282" s="67">
        <v>44469</v>
      </c>
      <c r="I282" s="275" t="s">
        <v>99</v>
      </c>
      <c r="J282" s="275" t="s">
        <v>100</v>
      </c>
      <c r="K282" s="275" t="s">
        <v>101</v>
      </c>
      <c r="L282" s="275" t="s">
        <v>102</v>
      </c>
      <c r="M282" s="275" t="s">
        <v>103</v>
      </c>
      <c r="N282" s="41"/>
    </row>
    <row r="283" spans="1:16" ht="36" customHeight="1" thickBot="1">
      <c r="A283" s="42" t="s">
        <v>14</v>
      </c>
      <c r="B283" s="278"/>
      <c r="C283" s="278"/>
      <c r="D283" s="278"/>
      <c r="E283" s="278"/>
      <c r="F283" s="278"/>
      <c r="H283" s="42" t="s">
        <v>14</v>
      </c>
      <c r="I283" s="278"/>
      <c r="J283" s="278"/>
      <c r="K283" s="278"/>
      <c r="L283" s="278"/>
      <c r="M283" s="278"/>
      <c r="N283" s="42" t="s">
        <v>104</v>
      </c>
    </row>
    <row r="284" spans="1:16" ht="13.5" customHeight="1">
      <c r="A284" s="43"/>
      <c r="B284" s="51"/>
      <c r="H284" s="40"/>
      <c r="I284" s="40"/>
      <c r="J284" s="40"/>
      <c r="K284" s="40"/>
      <c r="L284" s="40"/>
      <c r="M284" s="40"/>
      <c r="N284" s="40"/>
    </row>
    <row r="285" spans="1:16" ht="13.5" customHeight="1" thickBot="1">
      <c r="A285" s="45" t="s">
        <v>53</v>
      </c>
      <c r="B285" s="46">
        <v>1075</v>
      </c>
      <c r="C285" s="46">
        <v>304</v>
      </c>
      <c r="D285" s="46">
        <f>-591+58</f>
        <v>-533</v>
      </c>
      <c r="E285" s="46"/>
      <c r="F285" s="46">
        <v>846</v>
      </c>
      <c r="H285" s="47" t="s">
        <v>21</v>
      </c>
      <c r="I285" s="48">
        <v>1749</v>
      </c>
      <c r="J285" s="48">
        <v>13</v>
      </c>
      <c r="K285" s="48">
        <v>697</v>
      </c>
      <c r="L285" s="48">
        <v>-501</v>
      </c>
      <c r="M285" s="48">
        <v>2373</v>
      </c>
      <c r="N285" s="48">
        <v>4332</v>
      </c>
    </row>
    <row r="286" spans="1:16" ht="12.5" thickBot="1">
      <c r="A286" s="45" t="s">
        <v>54</v>
      </c>
      <c r="B286" s="46">
        <v>121</v>
      </c>
      <c r="C286" s="46">
        <v>7</v>
      </c>
      <c r="D286" s="46">
        <v>-8</v>
      </c>
      <c r="E286" s="46">
        <v>-121</v>
      </c>
      <c r="F286" s="46" t="s">
        <v>56</v>
      </c>
      <c r="H286" s="47" t="s">
        <v>117</v>
      </c>
      <c r="I286" s="48">
        <v>12395</v>
      </c>
      <c r="J286" s="48">
        <v>0</v>
      </c>
      <c r="K286" s="48">
        <v>4550</v>
      </c>
      <c r="L286" s="48">
        <v>-4610</v>
      </c>
      <c r="M286" s="48">
        <v>7272</v>
      </c>
      <c r="N286" s="48">
        <v>19607</v>
      </c>
    </row>
    <row r="287" spans="1:16" ht="12.5" thickBot="1">
      <c r="A287" s="45" t="s">
        <v>65</v>
      </c>
      <c r="B287" s="46" t="s">
        <v>56</v>
      </c>
      <c r="C287" s="46" t="s">
        <v>56</v>
      </c>
      <c r="D287" s="46">
        <v>212</v>
      </c>
      <c r="E287" s="46"/>
      <c r="F287" s="46">
        <v>212</v>
      </c>
      <c r="H287" s="175" t="s">
        <v>118</v>
      </c>
      <c r="I287" s="176">
        <v>-1514</v>
      </c>
      <c r="J287" s="175">
        <v>-39</v>
      </c>
      <c r="K287" s="175">
        <v>-194</v>
      </c>
      <c r="L287" s="175">
        <v>414</v>
      </c>
      <c r="M287" s="175">
        <v>524</v>
      </c>
      <c r="N287" s="175">
        <v>-808</v>
      </c>
    </row>
    <row r="288" spans="1:16" ht="12.5" thickBot="1">
      <c r="A288" s="49" t="s">
        <v>58</v>
      </c>
      <c r="B288" s="50">
        <v>1196</v>
      </c>
      <c r="C288" s="50">
        <v>311</v>
      </c>
      <c r="D288" s="50">
        <v>-329</v>
      </c>
      <c r="E288" s="50">
        <v>-121</v>
      </c>
      <c r="F288" s="50">
        <v>1059</v>
      </c>
    </row>
    <row r="289" spans="1:14" ht="12.5" thickBot="1">
      <c r="A289" s="45" t="s">
        <v>16</v>
      </c>
      <c r="B289" s="46">
        <v>-112</v>
      </c>
      <c r="C289" s="46" t="s">
        <v>56</v>
      </c>
      <c r="D289" s="46">
        <f>135-59</f>
        <v>76</v>
      </c>
      <c r="E289" s="46">
        <v>36</v>
      </c>
      <c r="F289" s="46" t="s">
        <v>56</v>
      </c>
      <c r="H289" s="26" t="s">
        <v>93</v>
      </c>
    </row>
    <row r="290" spans="1:14" ht="12.5" thickBot="1">
      <c r="A290" s="49" t="s">
        <v>88</v>
      </c>
      <c r="B290" s="50">
        <v>1084</v>
      </c>
      <c r="C290" s="50">
        <v>311</v>
      </c>
      <c r="D290" s="50">
        <v>-252</v>
      </c>
      <c r="E290" s="50">
        <v>-85</v>
      </c>
      <c r="F290" s="50">
        <v>1059</v>
      </c>
    </row>
    <row r="291" spans="1:14" ht="12.5" thickBot="1">
      <c r="A291" s="45" t="s">
        <v>59</v>
      </c>
      <c r="B291" s="46">
        <v>-106</v>
      </c>
      <c r="C291" s="46">
        <v>-2</v>
      </c>
      <c r="D291" s="46">
        <v>10</v>
      </c>
      <c r="E291" s="46" t="s">
        <v>56</v>
      </c>
      <c r="F291" s="46">
        <v>-98</v>
      </c>
    </row>
    <row r="292" spans="1:14" ht="12.5" thickBot="1">
      <c r="A292" s="45" t="s">
        <v>60</v>
      </c>
      <c r="B292" s="46">
        <v>-211</v>
      </c>
      <c r="C292" s="46">
        <v>-49</v>
      </c>
      <c r="D292" s="46">
        <v>48</v>
      </c>
      <c r="E292" s="46">
        <v>78</v>
      </c>
      <c r="F292" s="46">
        <v>-134</v>
      </c>
    </row>
    <row r="293" spans="1:14" ht="12.5" thickBot="1">
      <c r="A293" s="49" t="s">
        <v>61</v>
      </c>
      <c r="B293" s="50">
        <v>767</v>
      </c>
      <c r="C293" s="50">
        <v>261</v>
      </c>
      <c r="D293" s="50">
        <v>-194</v>
      </c>
      <c r="E293" s="50">
        <v>-7</v>
      </c>
      <c r="F293" s="50">
        <v>827</v>
      </c>
    </row>
    <row r="294" spans="1:14" ht="12.5" thickBot="1">
      <c r="A294" s="45" t="s">
        <v>89</v>
      </c>
      <c r="B294" s="46">
        <v>-331</v>
      </c>
      <c r="C294" s="46">
        <v>-85</v>
      </c>
      <c r="D294" s="46">
        <v>111</v>
      </c>
      <c r="E294" s="46">
        <v>36</v>
      </c>
      <c r="F294" s="46">
        <v>-268</v>
      </c>
    </row>
    <row r="295" spans="1:14" ht="12.5" thickBot="1">
      <c r="A295" s="49" t="s">
        <v>63</v>
      </c>
      <c r="B295" s="50">
        <v>436</v>
      </c>
      <c r="C295" s="50">
        <v>176</v>
      </c>
      <c r="D295" s="50">
        <v>-83</v>
      </c>
      <c r="E295" s="50">
        <v>29</v>
      </c>
      <c r="F295" s="50">
        <v>558</v>
      </c>
    </row>
    <row r="296" spans="1:14">
      <c r="A296" s="36"/>
      <c r="B296" s="36"/>
      <c r="C296" s="36"/>
      <c r="D296" s="36"/>
      <c r="E296" s="36"/>
    </row>
    <row r="297" spans="1:14">
      <c r="A297" s="26" t="s">
        <v>93</v>
      </c>
      <c r="B297" s="36"/>
      <c r="C297" s="36"/>
      <c r="D297" s="36"/>
      <c r="E297" s="36"/>
    </row>
    <row r="298" spans="1:14" ht="36" customHeight="1">
      <c r="A298" s="281"/>
      <c r="B298" s="281"/>
      <c r="C298" s="281"/>
      <c r="D298" s="281"/>
      <c r="E298" s="281"/>
      <c r="F298" s="281"/>
    </row>
    <row r="299" spans="1:14">
      <c r="A299" s="36"/>
      <c r="B299" s="36"/>
      <c r="C299" s="36"/>
      <c r="D299" s="36"/>
      <c r="E299" s="36"/>
    </row>
    <row r="300" spans="1:14">
      <c r="A300" s="36"/>
      <c r="B300" s="36"/>
      <c r="C300" s="36"/>
      <c r="D300" s="36"/>
      <c r="E300" s="36"/>
    </row>
    <row r="301" spans="1:14" ht="12" customHeight="1">
      <c r="A301" s="67" t="s">
        <v>49</v>
      </c>
      <c r="B301" s="275" t="s">
        <v>84</v>
      </c>
      <c r="C301" s="275" t="s">
        <v>85</v>
      </c>
      <c r="D301" s="275" t="s">
        <v>86</v>
      </c>
      <c r="E301" s="275" t="s">
        <v>87</v>
      </c>
      <c r="F301" s="275" t="s">
        <v>70</v>
      </c>
      <c r="H301" s="67">
        <v>44377</v>
      </c>
      <c r="I301" s="275" t="s">
        <v>99</v>
      </c>
      <c r="J301" s="275" t="s">
        <v>100</v>
      </c>
      <c r="K301" s="275" t="s">
        <v>101</v>
      </c>
      <c r="L301" s="275" t="s">
        <v>102</v>
      </c>
      <c r="M301" s="275" t="s">
        <v>103</v>
      </c>
      <c r="N301" s="41"/>
    </row>
    <row r="302" spans="1:14" ht="39" customHeight="1" thickBot="1">
      <c r="A302" s="42" t="s">
        <v>14</v>
      </c>
      <c r="B302" s="278"/>
      <c r="C302" s="278"/>
      <c r="D302" s="278"/>
      <c r="E302" s="278"/>
      <c r="F302" s="278"/>
      <c r="H302" s="42" t="s">
        <v>14</v>
      </c>
      <c r="I302" s="278"/>
      <c r="J302" s="278"/>
      <c r="K302" s="278"/>
      <c r="L302" s="278"/>
      <c r="M302" s="278"/>
      <c r="N302" s="42" t="s">
        <v>104</v>
      </c>
    </row>
    <row r="303" spans="1:14" ht="14.5">
      <c r="B303" s="51"/>
      <c r="H303" s="40"/>
      <c r="I303" s="40"/>
      <c r="J303" s="40"/>
      <c r="K303" s="40"/>
      <c r="L303" s="40"/>
      <c r="M303" s="40"/>
      <c r="N303" s="40"/>
    </row>
    <row r="304" spans="1:14" ht="12.5" thickBot="1">
      <c r="A304" s="45" t="s">
        <v>53</v>
      </c>
      <c r="B304" s="46">
        <f>978-94</f>
        <v>884</v>
      </c>
      <c r="C304" s="46">
        <v>280.34038025836776</v>
      </c>
      <c r="D304" s="46">
        <f>-520.869+94</f>
        <v>-426.86900000000003</v>
      </c>
      <c r="E304" s="46">
        <v>-0.97585308772744606</v>
      </c>
      <c r="F304" s="46">
        <v>736.202</v>
      </c>
      <c r="H304" s="47" t="s">
        <v>21</v>
      </c>
      <c r="I304" s="48">
        <v>1608</v>
      </c>
      <c r="J304" s="48">
        <v>56</v>
      </c>
      <c r="K304" s="48">
        <v>648</v>
      </c>
      <c r="L304" s="48">
        <v>-554</v>
      </c>
      <c r="M304" s="48">
        <v>2434</v>
      </c>
      <c r="N304" s="48">
        <v>4192</v>
      </c>
    </row>
    <row r="305" spans="1:14" ht="12.5" thickBot="1">
      <c r="A305" s="45" t="s">
        <v>54</v>
      </c>
      <c r="B305" s="46">
        <v>122.51900000000001</v>
      </c>
      <c r="C305" s="46">
        <v>7.6307791986359748</v>
      </c>
      <c r="D305" s="46">
        <v>-3.5859999999999994</v>
      </c>
      <c r="E305" s="46">
        <v>-126.55077919863598</v>
      </c>
      <c r="F305" s="46">
        <v>-1E-3</v>
      </c>
      <c r="H305" s="47" t="s">
        <v>117</v>
      </c>
      <c r="I305" s="48">
        <v>11928</v>
      </c>
      <c r="J305" s="48">
        <v>611</v>
      </c>
      <c r="K305" s="48">
        <v>4596</v>
      </c>
      <c r="L305" s="48">
        <v>-4783</v>
      </c>
      <c r="M305" s="48">
        <v>7179</v>
      </c>
      <c r="N305" s="48">
        <v>19530</v>
      </c>
    </row>
    <row r="306" spans="1:14" ht="12.5" thickBot="1">
      <c r="A306" s="45" t="s">
        <v>65</v>
      </c>
      <c r="B306" s="46">
        <v>0</v>
      </c>
      <c r="C306" s="46">
        <v>0</v>
      </c>
      <c r="D306" s="46">
        <v>138.13200000000001</v>
      </c>
      <c r="E306" s="46">
        <v>0</v>
      </c>
      <c r="F306" s="46">
        <v>138.13200000000001</v>
      </c>
      <c r="H306" s="175" t="s">
        <v>118</v>
      </c>
      <c r="I306" s="175">
        <v>-688</v>
      </c>
      <c r="J306" s="175">
        <v>-970</v>
      </c>
      <c r="K306" s="175">
        <v>-182</v>
      </c>
      <c r="L306" s="175">
        <v>526</v>
      </c>
      <c r="M306" s="175">
        <v>511</v>
      </c>
      <c r="N306" s="175">
        <v>-804</v>
      </c>
    </row>
    <row r="307" spans="1:14" ht="12.5" thickBot="1">
      <c r="A307" s="49" t="s">
        <v>58</v>
      </c>
      <c r="B307" s="50">
        <v>1007</v>
      </c>
      <c r="C307" s="50">
        <v>288.97115945700364</v>
      </c>
      <c r="D307" s="50">
        <v>-292</v>
      </c>
      <c r="E307" s="50">
        <v>-128.50815945700353</v>
      </c>
      <c r="F307" s="50">
        <v>874.34700000000009</v>
      </c>
    </row>
    <row r="308" spans="1:14" ht="12.5" thickBot="1">
      <c r="A308" s="45" t="s">
        <v>16</v>
      </c>
      <c r="B308" s="46">
        <f>-203.842+94</f>
        <v>-109.84200000000001</v>
      </c>
      <c r="C308" s="46">
        <v>0</v>
      </c>
      <c r="D308" s="46">
        <f>162.508-95</f>
        <v>67.50800000000001</v>
      </c>
      <c r="E308" s="46">
        <v>42.268999999999991</v>
      </c>
      <c r="F308" s="46">
        <v>-6.5000000000000002E-2</v>
      </c>
      <c r="H308" s="26" t="s">
        <v>93</v>
      </c>
    </row>
    <row r="309" spans="1:14" ht="12.5" thickBot="1">
      <c r="A309" s="49" t="s">
        <v>88</v>
      </c>
      <c r="B309" s="50">
        <v>897.12899999999991</v>
      </c>
      <c r="C309" s="50">
        <v>288.97115945700364</v>
      </c>
      <c r="D309" s="50">
        <v>-225.57900000000001</v>
      </c>
      <c r="E309" s="50">
        <v>-86.239159457003467</v>
      </c>
      <c r="F309" s="50">
        <v>874.28200000000004</v>
      </c>
    </row>
    <row r="310" spans="1:14" ht="12.5" thickBot="1">
      <c r="A310" s="45" t="s">
        <v>59</v>
      </c>
      <c r="B310" s="46">
        <v>-111.92999999999999</v>
      </c>
      <c r="C310" s="46">
        <v>-1.7679649859943973</v>
      </c>
      <c r="D310" s="46">
        <v>11.071999999999999</v>
      </c>
      <c r="E310" s="46">
        <v>2.9549649859944029</v>
      </c>
      <c r="F310" s="46">
        <v>-99.671000000000006</v>
      </c>
    </row>
    <row r="311" spans="1:14" ht="12.5" thickBot="1">
      <c r="A311" s="45" t="s">
        <v>60</v>
      </c>
      <c r="B311" s="46">
        <v>-184.32500000000002</v>
      </c>
      <c r="C311" s="46">
        <v>-44.738019652382818</v>
      </c>
      <c r="D311" s="46">
        <v>46.581000000000003</v>
      </c>
      <c r="E311" s="46">
        <v>78.33501965238284</v>
      </c>
      <c r="F311" s="46">
        <v>-104.14700000000001</v>
      </c>
    </row>
    <row r="312" spans="1:14" ht="12.5" thickBot="1">
      <c r="A312" s="49" t="s">
        <v>61</v>
      </c>
      <c r="B312" s="50">
        <v>600.87399999999991</v>
      </c>
      <c r="C312" s="50">
        <v>242.46517481862637</v>
      </c>
      <c r="D312" s="50">
        <v>-167.92600000000002</v>
      </c>
      <c r="E312" s="50">
        <v>-4.9491748186262647</v>
      </c>
      <c r="F312" s="50">
        <v>670.46399999999994</v>
      </c>
    </row>
    <row r="313" spans="1:14" ht="12.5" thickBot="1">
      <c r="A313" s="45" t="s">
        <v>89</v>
      </c>
      <c r="B313" s="46">
        <v>-236.37800000000001</v>
      </c>
      <c r="C313" s="46">
        <v>-84.97807230414189</v>
      </c>
      <c r="D313" s="46">
        <v>86.24199999999999</v>
      </c>
      <c r="E313" s="46">
        <v>35.071072304141914</v>
      </c>
      <c r="F313" s="46">
        <v>-200.04300000000001</v>
      </c>
    </row>
    <row r="314" spans="1:14" ht="12.5" thickBot="1">
      <c r="A314" s="49" t="s">
        <v>63</v>
      </c>
      <c r="B314" s="50">
        <v>364.49600000000004</v>
      </c>
      <c r="C314" s="50">
        <v>157.48710251448446</v>
      </c>
      <c r="D314" s="50">
        <v>-81.683999999999997</v>
      </c>
      <c r="E314" s="50">
        <v>30.12189748551549</v>
      </c>
      <c r="F314" s="50">
        <v>470.42100000000005</v>
      </c>
    </row>
    <row r="315" spans="1:14">
      <c r="A315" s="36"/>
      <c r="B315" s="36"/>
      <c r="C315" s="36"/>
      <c r="D315" s="36"/>
      <c r="E315" s="36"/>
    </row>
    <row r="316" spans="1:14">
      <c r="A316" s="26" t="s">
        <v>93</v>
      </c>
      <c r="B316" s="36"/>
      <c r="C316" s="36"/>
      <c r="D316" s="36"/>
      <c r="E316" s="36"/>
    </row>
    <row r="317" spans="1:14" ht="34.5" customHeight="1">
      <c r="A317" s="281"/>
      <c r="B317" s="281"/>
      <c r="C317" s="281"/>
      <c r="D317" s="281"/>
      <c r="E317" s="281"/>
      <c r="F317" s="281"/>
    </row>
    <row r="318" spans="1:14">
      <c r="A318" s="35"/>
      <c r="B318" s="36"/>
      <c r="C318" s="36"/>
      <c r="D318" s="36"/>
      <c r="E318" s="36"/>
    </row>
    <row r="319" spans="1:14">
      <c r="A319" s="35"/>
      <c r="B319" s="36"/>
      <c r="C319" s="36"/>
      <c r="D319" s="36"/>
      <c r="E319" s="36"/>
    </row>
    <row r="320" spans="1:14" ht="30.65" customHeight="1">
      <c r="A320" s="67" t="s">
        <v>23</v>
      </c>
      <c r="B320" s="275" t="s">
        <v>84</v>
      </c>
      <c r="C320" s="275" t="s">
        <v>85</v>
      </c>
      <c r="D320" s="275" t="s">
        <v>86</v>
      </c>
      <c r="E320" s="275" t="s">
        <v>87</v>
      </c>
      <c r="F320" s="275" t="s">
        <v>70</v>
      </c>
      <c r="H320" s="67">
        <v>44286</v>
      </c>
      <c r="I320" s="275" t="s">
        <v>99</v>
      </c>
      <c r="J320" s="275" t="s">
        <v>100</v>
      </c>
      <c r="K320" s="275" t="s">
        <v>101</v>
      </c>
      <c r="L320" s="275" t="s">
        <v>102</v>
      </c>
      <c r="M320" s="275" t="s">
        <v>103</v>
      </c>
      <c r="N320" s="41"/>
    </row>
    <row r="321" spans="1:14" ht="40.5" customHeight="1" thickBot="1">
      <c r="A321" s="42" t="s">
        <v>14</v>
      </c>
      <c r="B321" s="278"/>
      <c r="C321" s="278"/>
      <c r="D321" s="278"/>
      <c r="E321" s="278"/>
      <c r="F321" s="278"/>
      <c r="G321" s="52"/>
      <c r="H321" s="42" t="s">
        <v>14</v>
      </c>
      <c r="I321" s="278"/>
      <c r="J321" s="278"/>
      <c r="K321" s="278"/>
      <c r="L321" s="278"/>
      <c r="M321" s="278"/>
      <c r="N321" s="42" t="s">
        <v>104</v>
      </c>
    </row>
    <row r="322" spans="1:14" ht="14.5">
      <c r="B322" s="51"/>
      <c r="H322" s="40"/>
      <c r="I322" s="40"/>
      <c r="J322" s="40"/>
      <c r="K322" s="40"/>
      <c r="L322" s="40"/>
      <c r="M322" s="40"/>
      <c r="N322" s="40"/>
    </row>
    <row r="323" spans="1:14" ht="12.5" thickBot="1">
      <c r="A323" s="45" t="s">
        <v>53</v>
      </c>
      <c r="B323" s="46">
        <v>868</v>
      </c>
      <c r="C323" s="46">
        <v>278.76547282935974</v>
      </c>
      <c r="D323" s="46">
        <f>-511.274+57</f>
        <v>-454.274</v>
      </c>
      <c r="E323" s="46">
        <v>0</v>
      </c>
      <c r="F323" s="46">
        <v>693.00900000000001</v>
      </c>
      <c r="H323" s="47" t="s">
        <v>21</v>
      </c>
      <c r="I323" s="48">
        <v>1683</v>
      </c>
      <c r="J323" s="48">
        <v>15</v>
      </c>
      <c r="K323" s="48">
        <v>674</v>
      </c>
      <c r="L323" s="48">
        <v>-608</v>
      </c>
      <c r="M323" s="48">
        <v>3020</v>
      </c>
      <c r="N323" s="48">
        <v>4783</v>
      </c>
    </row>
    <row r="324" spans="1:14" ht="12.5" thickBot="1">
      <c r="A324" s="45" t="s">
        <v>54</v>
      </c>
      <c r="B324" s="46">
        <v>85.393000000000001</v>
      </c>
      <c r="C324" s="46">
        <v>5.8351954694921444</v>
      </c>
      <c r="D324" s="46">
        <v>-3.4220000000000006</v>
      </c>
      <c r="E324" s="46">
        <v>-87.820195469492148</v>
      </c>
      <c r="F324" s="46">
        <v>0</v>
      </c>
      <c r="H324" s="47" t="s">
        <v>117</v>
      </c>
      <c r="I324" s="48">
        <v>11943</v>
      </c>
      <c r="J324" s="48">
        <v>594</v>
      </c>
      <c r="K324" s="48">
        <v>4589</v>
      </c>
      <c r="L324" s="48">
        <v>-4713</v>
      </c>
      <c r="M324" s="48">
        <v>7114</v>
      </c>
      <c r="N324" s="48">
        <v>19527</v>
      </c>
    </row>
    <row r="325" spans="1:14" ht="12.5" thickBot="1">
      <c r="A325" s="45" t="s">
        <v>65</v>
      </c>
      <c r="B325" s="46">
        <v>0</v>
      </c>
      <c r="C325" s="46">
        <v>0</v>
      </c>
      <c r="D325" s="46">
        <v>138.24</v>
      </c>
      <c r="E325" s="46">
        <v>0</v>
      </c>
      <c r="F325" s="46">
        <v>138.24</v>
      </c>
      <c r="H325" s="175" t="s">
        <v>118</v>
      </c>
      <c r="I325" s="176">
        <v>-1411</v>
      </c>
      <c r="J325" s="176">
        <v>-1192</v>
      </c>
      <c r="K325" s="175">
        <v>-479</v>
      </c>
      <c r="L325" s="175">
        <v>444</v>
      </c>
      <c r="M325" s="175">
        <v>190</v>
      </c>
      <c r="N325" s="176">
        <v>-2449</v>
      </c>
    </row>
    <row r="326" spans="1:14" ht="12.5" thickBot="1">
      <c r="A326" s="49" t="s">
        <v>58</v>
      </c>
      <c r="B326" s="50">
        <v>953</v>
      </c>
      <c r="C326" s="50">
        <v>283.60066829885193</v>
      </c>
      <c r="D326" s="50">
        <v>-319</v>
      </c>
      <c r="E326" s="50">
        <v>-86.838668298851871</v>
      </c>
      <c r="F326" s="50">
        <v>831.23500000000001</v>
      </c>
    </row>
    <row r="327" spans="1:14" ht="12.5" thickBot="1">
      <c r="A327" s="45" t="s">
        <v>16</v>
      </c>
      <c r="B327" s="46">
        <f>-103.492+56</f>
        <v>-47.492000000000004</v>
      </c>
      <c r="C327" s="46">
        <v>0</v>
      </c>
      <c r="D327" s="46">
        <f>79.429-55</f>
        <v>24.429000000000002</v>
      </c>
      <c r="E327" s="46">
        <v>23.063000000000002</v>
      </c>
      <c r="F327" s="46">
        <v>0</v>
      </c>
      <c r="H327" s="26" t="s">
        <v>93</v>
      </c>
    </row>
    <row r="328" spans="1:14" ht="12.5" thickBot="1">
      <c r="A328" s="49" t="s">
        <v>88</v>
      </c>
      <c r="B328" s="50">
        <v>906.673</v>
      </c>
      <c r="C328" s="50">
        <v>283.60066829885193</v>
      </c>
      <c r="D328" s="50">
        <v>-295.26299999999998</v>
      </c>
      <c r="E328" s="50">
        <v>-63.77566829885194</v>
      </c>
      <c r="F328" s="50">
        <v>831.23500000000001</v>
      </c>
    </row>
    <row r="329" spans="1:14" ht="12.5" thickBot="1">
      <c r="A329" s="45" t="s">
        <v>59</v>
      </c>
      <c r="B329" s="46">
        <v>-99.198999999999998</v>
      </c>
      <c r="C329" s="46">
        <v>-1.9116638655462186</v>
      </c>
      <c r="D329" s="46">
        <v>12.279</v>
      </c>
      <c r="E329" s="46">
        <v>6.6866638655462172</v>
      </c>
      <c r="F329" s="46">
        <v>-82.144999999999996</v>
      </c>
    </row>
    <row r="330" spans="1:14" ht="12.5" thickBot="1">
      <c r="A330" s="45" t="s">
        <v>60</v>
      </c>
      <c r="B330" s="46">
        <v>-171.53700000000001</v>
      </c>
      <c r="C330" s="46">
        <v>-49.972627386620076</v>
      </c>
      <c r="D330" s="46">
        <v>43.326999999999998</v>
      </c>
      <c r="E330" s="46">
        <v>60.13062738662007</v>
      </c>
      <c r="F330" s="46">
        <v>-118.05200000000001</v>
      </c>
    </row>
    <row r="331" spans="1:14" ht="12.5" thickBot="1">
      <c r="A331" s="49" t="s">
        <v>61</v>
      </c>
      <c r="B331" s="50">
        <v>635.93700000000001</v>
      </c>
      <c r="C331" s="50">
        <v>231.71637704668561</v>
      </c>
      <c r="D331" s="50">
        <v>-239.65700000000001</v>
      </c>
      <c r="E331" s="50">
        <v>3.0416229533144019</v>
      </c>
      <c r="F331" s="50">
        <v>631.03800000000001</v>
      </c>
    </row>
    <row r="332" spans="1:14" ht="12.5" thickBot="1">
      <c r="A332" s="45" t="s">
        <v>89</v>
      </c>
      <c r="B332" s="46">
        <v>-229.84299999999999</v>
      </c>
      <c r="C332" s="46">
        <v>-78.492683842875394</v>
      </c>
      <c r="D332" s="46">
        <v>77.165999999999997</v>
      </c>
      <c r="E332" s="46">
        <v>44.357683842875382</v>
      </c>
      <c r="F332" s="46">
        <v>-186.81200000000001</v>
      </c>
    </row>
    <row r="333" spans="1:14" ht="12.5" thickBot="1">
      <c r="A333" s="49" t="s">
        <v>63</v>
      </c>
      <c r="B333" s="50">
        <v>406.09399999999999</v>
      </c>
      <c r="C333" s="50">
        <v>153.2236932038102</v>
      </c>
      <c r="D333" s="50">
        <v>-162.49100000000001</v>
      </c>
      <c r="E333" s="50">
        <v>47.399306796189819</v>
      </c>
      <c r="F333" s="50">
        <v>444.226</v>
      </c>
    </row>
    <row r="334" spans="1:14">
      <c r="A334" s="36"/>
      <c r="B334" s="36"/>
      <c r="C334" s="36"/>
      <c r="D334" s="36"/>
      <c r="E334" s="36"/>
    </row>
    <row r="335" spans="1:14">
      <c r="A335" s="26" t="s">
        <v>93</v>
      </c>
      <c r="B335" s="36"/>
      <c r="C335" s="36"/>
      <c r="D335" s="36"/>
      <c r="E335" s="36"/>
    </row>
    <row r="336" spans="1:14" ht="37.5" customHeight="1">
      <c r="A336" s="281"/>
      <c r="B336" s="281"/>
      <c r="C336" s="281"/>
      <c r="D336" s="281"/>
      <c r="E336" s="281"/>
      <c r="F336" s="281"/>
    </row>
    <row r="337" spans="1:14">
      <c r="A337" s="36"/>
      <c r="B337" s="36"/>
      <c r="C337" s="36"/>
      <c r="D337" s="36"/>
      <c r="E337" s="36"/>
    </row>
    <row r="338" spans="1:14" ht="26.5" customHeight="1">
      <c r="A338" s="67" t="s">
        <v>48</v>
      </c>
      <c r="B338" s="275" t="s">
        <v>84</v>
      </c>
      <c r="C338" s="275" t="s">
        <v>85</v>
      </c>
      <c r="D338" s="275" t="s">
        <v>86</v>
      </c>
      <c r="E338" s="275" t="s">
        <v>87</v>
      </c>
      <c r="F338" s="275" t="s">
        <v>70</v>
      </c>
      <c r="G338" s="53"/>
      <c r="H338" s="67">
        <v>44196</v>
      </c>
      <c r="I338" s="275" t="s">
        <v>112</v>
      </c>
      <c r="J338" s="275" t="s">
        <v>101</v>
      </c>
      <c r="K338" s="275" t="s">
        <v>102</v>
      </c>
      <c r="L338" s="275" t="s">
        <v>103</v>
      </c>
      <c r="M338" s="41"/>
    </row>
    <row r="339" spans="1:14" ht="38.25" customHeight="1" thickBot="1">
      <c r="A339" s="42" t="s">
        <v>14</v>
      </c>
      <c r="B339" s="278"/>
      <c r="C339" s="278"/>
      <c r="D339" s="278"/>
      <c r="E339" s="278"/>
      <c r="F339" s="278"/>
      <c r="G339" s="53"/>
      <c r="H339" s="42" t="s">
        <v>14</v>
      </c>
      <c r="I339" s="278"/>
      <c r="J339" s="278"/>
      <c r="K339" s="278"/>
      <c r="L339" s="278"/>
      <c r="M339" s="3" t="s">
        <v>104</v>
      </c>
    </row>
    <row r="340" spans="1:14" ht="14.5">
      <c r="A340" s="43"/>
      <c r="B340" s="44"/>
      <c r="C340" s="43"/>
      <c r="D340" s="43"/>
      <c r="E340" s="43"/>
      <c r="F340" s="43"/>
      <c r="G340" s="53"/>
      <c r="H340" s="40"/>
      <c r="I340" s="40"/>
      <c r="J340" s="40"/>
      <c r="K340" s="40"/>
      <c r="L340" s="40"/>
      <c r="M340" s="40"/>
    </row>
    <row r="341" spans="1:14" ht="12.5" thickBot="1">
      <c r="A341" s="45" t="s">
        <v>53</v>
      </c>
      <c r="B341" s="46">
        <v>406</v>
      </c>
      <c r="C341" s="46">
        <v>300.68923040008019</v>
      </c>
      <c r="D341" s="46">
        <v>-17.597999999999999</v>
      </c>
      <c r="E341" s="46">
        <v>-1.0912304000801925</v>
      </c>
      <c r="F341" s="46">
        <v>688</v>
      </c>
      <c r="G341" s="53"/>
      <c r="H341" s="47" t="s">
        <v>21</v>
      </c>
      <c r="I341" s="48">
        <v>1065</v>
      </c>
      <c r="J341" s="48">
        <v>740</v>
      </c>
      <c r="K341" s="48">
        <v>-54</v>
      </c>
      <c r="L341" s="48">
        <v>6037</v>
      </c>
      <c r="M341" s="48">
        <v>7788</v>
      </c>
    </row>
    <row r="342" spans="1:14" ht="12.5" thickBot="1">
      <c r="A342" s="45" t="s">
        <v>54</v>
      </c>
      <c r="B342" s="46">
        <v>92</v>
      </c>
      <c r="C342" s="46">
        <v>6.1309678480087682</v>
      </c>
      <c r="D342" s="46">
        <v>-3.617</v>
      </c>
      <c r="E342" s="46">
        <v>-94.513967848008761</v>
      </c>
      <c r="F342" s="46">
        <v>0</v>
      </c>
      <c r="G342" s="53"/>
      <c r="H342" s="47" t="s">
        <v>117</v>
      </c>
      <c r="I342" s="48">
        <v>8205</v>
      </c>
      <c r="J342" s="48">
        <v>5339</v>
      </c>
      <c r="K342" s="48">
        <v>-1281</v>
      </c>
      <c r="L342" s="48">
        <v>748</v>
      </c>
      <c r="M342" s="48">
        <v>13011</v>
      </c>
    </row>
    <row r="343" spans="1:14" ht="12.5" thickBot="1">
      <c r="A343" s="45" t="s">
        <v>65</v>
      </c>
      <c r="B343" s="46">
        <v>0</v>
      </c>
      <c r="C343" s="46">
        <v>0</v>
      </c>
      <c r="D343" s="46">
        <v>-8</v>
      </c>
      <c r="E343" s="46">
        <v>0</v>
      </c>
      <c r="F343" s="46">
        <v>-8</v>
      </c>
      <c r="G343" s="53"/>
      <c r="H343" s="175" t="s">
        <v>118</v>
      </c>
      <c r="I343" s="176">
        <v>-1808</v>
      </c>
      <c r="J343" s="175">
        <v>-599</v>
      </c>
      <c r="K343" s="175">
        <v>675</v>
      </c>
      <c r="L343" s="175">
        <v>402</v>
      </c>
      <c r="M343" s="176">
        <v>-1330</v>
      </c>
    </row>
    <row r="344" spans="1:14" ht="12.5" thickBot="1">
      <c r="A344" s="49" t="s">
        <v>58</v>
      </c>
      <c r="B344" s="50">
        <v>497</v>
      </c>
      <c r="C344" s="50">
        <v>306.82019824808896</v>
      </c>
      <c r="D344" s="50">
        <v>-29.215</v>
      </c>
      <c r="E344" s="50">
        <v>-95.605198248088954</v>
      </c>
      <c r="F344" s="50">
        <v>679</v>
      </c>
      <c r="G344" s="53"/>
      <c r="I344" s="54"/>
      <c r="J344" s="54"/>
      <c r="K344" s="54"/>
      <c r="L344" s="54"/>
      <c r="M344" s="54"/>
      <c r="N344" s="54"/>
    </row>
    <row r="345" spans="1:14" ht="12.5" thickBot="1">
      <c r="A345" s="45" t="s">
        <v>16</v>
      </c>
      <c r="B345" s="46">
        <v>-40</v>
      </c>
      <c r="C345" s="46">
        <v>0</v>
      </c>
      <c r="D345" s="46">
        <v>2.5859999999999999</v>
      </c>
      <c r="E345" s="46">
        <v>37.431130434782609</v>
      </c>
      <c r="F345" s="46">
        <v>0</v>
      </c>
      <c r="G345" s="53"/>
      <c r="H345" s="26" t="s">
        <v>93</v>
      </c>
      <c r="I345" s="54"/>
      <c r="J345" s="54"/>
      <c r="K345" s="54"/>
      <c r="L345" s="54"/>
      <c r="M345" s="54"/>
      <c r="N345" s="54"/>
    </row>
    <row r="346" spans="1:14" ht="12.5" thickBot="1">
      <c r="A346" s="49" t="s">
        <v>88</v>
      </c>
      <c r="B346" s="50">
        <v>457</v>
      </c>
      <c r="C346" s="50">
        <v>306.80306781330637</v>
      </c>
      <c r="D346" s="50">
        <v>-26.629000000000001</v>
      </c>
      <c r="E346" s="50">
        <v>-58.174067813306365</v>
      </c>
      <c r="F346" s="50">
        <v>679</v>
      </c>
      <c r="G346" s="53"/>
      <c r="H346" s="54"/>
      <c r="I346" s="54"/>
      <c r="J346" s="54"/>
      <c r="K346" s="54"/>
      <c r="L346" s="54"/>
      <c r="M346" s="54"/>
      <c r="N346" s="54"/>
    </row>
    <row r="347" spans="1:14" ht="12.5" thickBot="1">
      <c r="A347" s="45" t="s">
        <v>59</v>
      </c>
      <c r="B347" s="46">
        <v>-71</v>
      </c>
      <c r="C347" s="46">
        <v>-1.2782801120448182</v>
      </c>
      <c r="D347" s="46">
        <v>1.653</v>
      </c>
      <c r="E347" s="46">
        <v>-7.3747198879551821</v>
      </c>
      <c r="F347" s="46">
        <v>-78</v>
      </c>
      <c r="G347" s="53"/>
      <c r="H347" s="54"/>
      <c r="I347" s="54"/>
      <c r="J347" s="54"/>
      <c r="K347" s="54"/>
      <c r="L347" s="54"/>
      <c r="M347" s="54"/>
      <c r="N347" s="54"/>
    </row>
    <row r="348" spans="1:14" ht="12.5" thickBot="1">
      <c r="A348" s="45" t="s">
        <v>60</v>
      </c>
      <c r="B348" s="46">
        <v>-163</v>
      </c>
      <c r="C348" s="46">
        <v>-46.782537763312924</v>
      </c>
      <c r="D348" s="46">
        <v>8.3510000000000009</v>
      </c>
      <c r="E348" s="46">
        <v>48.431537763312924</v>
      </c>
      <c r="F348" s="46">
        <v>-153</v>
      </c>
      <c r="H348" s="54"/>
      <c r="I348" s="54"/>
      <c r="J348" s="54"/>
      <c r="K348" s="54"/>
      <c r="L348" s="54"/>
      <c r="M348" s="54"/>
      <c r="N348" s="54"/>
    </row>
    <row r="349" spans="1:14" ht="12.5" thickBot="1">
      <c r="A349" s="49" t="s">
        <v>61</v>
      </c>
      <c r="B349" s="50">
        <v>223</v>
      </c>
      <c r="C349" s="50">
        <v>258.74224993794866</v>
      </c>
      <c r="D349" s="50">
        <v>-16.625</v>
      </c>
      <c r="E349" s="50">
        <v>-17.117249937948621</v>
      </c>
      <c r="F349" s="50">
        <v>448</v>
      </c>
      <c r="H349" s="54"/>
      <c r="I349" s="54"/>
      <c r="J349" s="54"/>
      <c r="K349" s="54"/>
      <c r="L349" s="54"/>
      <c r="M349" s="54"/>
      <c r="N349" s="54"/>
    </row>
    <row r="350" spans="1:14" ht="12.5" thickBot="1">
      <c r="A350" s="45" t="s">
        <v>89</v>
      </c>
      <c r="B350" s="46">
        <v>-160</v>
      </c>
      <c r="C350" s="46">
        <v>-82.006695867323273</v>
      </c>
      <c r="D350" s="46">
        <v>6.5529999999999999</v>
      </c>
      <c r="E350" s="46">
        <v>31.453695867323272</v>
      </c>
      <c r="F350" s="46">
        <v>-204</v>
      </c>
      <c r="H350" s="54"/>
      <c r="I350" s="54"/>
      <c r="J350" s="54"/>
      <c r="K350" s="54"/>
      <c r="L350" s="54"/>
      <c r="M350" s="54"/>
      <c r="N350" s="54"/>
    </row>
    <row r="351" spans="1:14" ht="12.5" thickBot="1">
      <c r="A351" s="49" t="s">
        <v>63</v>
      </c>
      <c r="B351" s="50">
        <v>63</v>
      </c>
      <c r="C351" s="50">
        <v>176.73555407062537</v>
      </c>
      <c r="D351" s="50">
        <v>-10.071999999999999</v>
      </c>
      <c r="E351" s="50">
        <v>14.33644592937463</v>
      </c>
      <c r="F351" s="50">
        <v>244</v>
      </c>
      <c r="H351" s="54"/>
      <c r="I351" s="54"/>
      <c r="J351" s="54"/>
      <c r="K351" s="54"/>
      <c r="L351" s="54"/>
      <c r="M351" s="54"/>
      <c r="N351" s="54"/>
    </row>
    <row r="352" spans="1:14">
      <c r="A352" s="36"/>
      <c r="B352" s="36"/>
      <c r="C352" s="36"/>
      <c r="D352" s="36"/>
      <c r="E352" s="36"/>
      <c r="H352" s="54"/>
    </row>
    <row r="353" spans="1:14">
      <c r="A353" s="26" t="s">
        <v>93</v>
      </c>
      <c r="B353" s="36"/>
      <c r="C353" s="36"/>
      <c r="D353" s="36"/>
      <c r="E353" s="36"/>
      <c r="H353" s="54"/>
    </row>
    <row r="354" spans="1:14">
      <c r="A354" s="36"/>
      <c r="B354" s="36"/>
      <c r="C354" s="36"/>
      <c r="D354" s="36"/>
      <c r="E354" s="36"/>
    </row>
    <row r="355" spans="1:14" ht="33.65" customHeight="1">
      <c r="A355" s="67" t="s">
        <v>47</v>
      </c>
      <c r="B355" s="275" t="s">
        <v>84</v>
      </c>
      <c r="C355" s="275" t="s">
        <v>85</v>
      </c>
      <c r="D355" s="275" t="s">
        <v>86</v>
      </c>
      <c r="E355" s="275" t="s">
        <v>87</v>
      </c>
      <c r="F355" s="275" t="s">
        <v>70</v>
      </c>
      <c r="H355" s="67">
        <v>44104</v>
      </c>
      <c r="I355" s="275" t="s">
        <v>112</v>
      </c>
      <c r="J355" s="275" t="s">
        <v>101</v>
      </c>
      <c r="K355" s="275" t="s">
        <v>102</v>
      </c>
      <c r="L355" s="275" t="s">
        <v>103</v>
      </c>
      <c r="M355" s="41"/>
    </row>
    <row r="356" spans="1:14" ht="40.5" customHeight="1" thickBot="1">
      <c r="A356" s="42" t="s">
        <v>14</v>
      </c>
      <c r="B356" s="278"/>
      <c r="C356" s="278"/>
      <c r="D356" s="278"/>
      <c r="E356" s="278"/>
      <c r="F356" s="278"/>
      <c r="H356" s="42" t="s">
        <v>14</v>
      </c>
      <c r="I356" s="278"/>
      <c r="J356" s="278"/>
      <c r="K356" s="278"/>
      <c r="L356" s="278"/>
      <c r="M356" s="3" t="s">
        <v>104</v>
      </c>
    </row>
    <row r="357" spans="1:14" ht="14.5">
      <c r="B357" s="51"/>
      <c r="H357" s="40"/>
      <c r="I357" s="40"/>
      <c r="J357" s="40"/>
      <c r="K357" s="40"/>
      <c r="L357" s="40"/>
      <c r="M357" s="40"/>
    </row>
    <row r="358" spans="1:14" ht="12.5" thickBot="1">
      <c r="A358" s="45" t="s">
        <v>53</v>
      </c>
      <c r="B358" s="46">
        <v>463</v>
      </c>
      <c r="C358" s="46">
        <v>289.54696978724161</v>
      </c>
      <c r="D358" s="46">
        <v>-19.305</v>
      </c>
      <c r="E358" s="46">
        <v>-2.241969787241608</v>
      </c>
      <c r="F358" s="46">
        <v>731</v>
      </c>
      <c r="H358" s="47" t="s">
        <v>21</v>
      </c>
      <c r="I358" s="48">
        <v>1264</v>
      </c>
      <c r="J358" s="48">
        <v>877</v>
      </c>
      <c r="K358" s="48">
        <v>-115</v>
      </c>
      <c r="L358" s="48">
        <v>1976</v>
      </c>
      <c r="M358" s="48">
        <v>4002</v>
      </c>
    </row>
    <row r="359" spans="1:14" ht="12.5" thickBot="1">
      <c r="A359" s="45" t="s">
        <v>54</v>
      </c>
      <c r="B359" s="46">
        <v>93</v>
      </c>
      <c r="C359" s="46">
        <v>6.1657813908171963</v>
      </c>
      <c r="D359" s="46">
        <v>-3.9580000000000002</v>
      </c>
      <c r="E359" s="46">
        <v>-95.207781390817203</v>
      </c>
      <c r="F359" s="46">
        <v>0</v>
      </c>
      <c r="H359" s="47" t="s">
        <v>117</v>
      </c>
      <c r="I359" s="48">
        <v>8759</v>
      </c>
      <c r="J359" s="48">
        <v>5575</v>
      </c>
      <c r="K359" s="48">
        <v>-1334</v>
      </c>
      <c r="L359" s="48">
        <v>747</v>
      </c>
      <c r="M359" s="48">
        <v>13748</v>
      </c>
    </row>
    <row r="360" spans="1:14" ht="12.5" thickBot="1">
      <c r="A360" s="45" t="s">
        <v>65</v>
      </c>
      <c r="B360" s="46">
        <v>0</v>
      </c>
      <c r="C360" s="46">
        <v>0</v>
      </c>
      <c r="D360" s="46">
        <v>-7</v>
      </c>
      <c r="E360" s="46">
        <v>0</v>
      </c>
      <c r="F360" s="46">
        <v>-7</v>
      </c>
      <c r="H360" s="175" t="s">
        <v>118</v>
      </c>
      <c r="I360" s="176">
        <v>-2249</v>
      </c>
      <c r="J360" s="175">
        <v>-797</v>
      </c>
      <c r="K360" s="175">
        <v>715</v>
      </c>
      <c r="L360" s="175">
        <v>483</v>
      </c>
      <c r="M360" s="176">
        <v>-1850</v>
      </c>
    </row>
    <row r="361" spans="1:14" ht="12.5" thickBot="1">
      <c r="A361" s="49" t="s">
        <v>58</v>
      </c>
      <c r="B361" s="50">
        <v>556</v>
      </c>
      <c r="C361" s="50">
        <v>295.7127511780588</v>
      </c>
      <c r="D361" s="50">
        <v>-30.262999999999998</v>
      </c>
      <c r="E361" s="50">
        <v>-97.44975117805879</v>
      </c>
      <c r="F361" s="50">
        <v>724</v>
      </c>
      <c r="I361" s="54"/>
      <c r="J361" s="54"/>
      <c r="K361" s="54"/>
      <c r="L361" s="54"/>
      <c r="M361" s="54"/>
      <c r="N361" s="54"/>
    </row>
    <row r="362" spans="1:14" ht="12.5" thickBot="1">
      <c r="A362" s="45" t="s">
        <v>16</v>
      </c>
      <c r="B362" s="46">
        <v>-25</v>
      </c>
      <c r="C362" s="46">
        <v>0</v>
      </c>
      <c r="D362" s="46">
        <v>0</v>
      </c>
      <c r="E362" s="46">
        <v>24.593347826086958</v>
      </c>
      <c r="F362" s="46">
        <v>0</v>
      </c>
      <c r="H362" s="26" t="s">
        <v>93</v>
      </c>
      <c r="I362" s="54"/>
      <c r="J362" s="54"/>
      <c r="K362" s="54"/>
      <c r="L362" s="54"/>
      <c r="M362" s="54"/>
      <c r="N362" s="54"/>
    </row>
    <row r="363" spans="1:14" ht="12.5" thickBot="1">
      <c r="A363" s="49" t="s">
        <v>88</v>
      </c>
      <c r="B363" s="50">
        <v>530</v>
      </c>
      <c r="C363" s="50">
        <v>295.71040335197182</v>
      </c>
      <c r="D363" s="50">
        <v>-29.853999999999999</v>
      </c>
      <c r="E363" s="50">
        <v>-71.856403351971821</v>
      </c>
      <c r="F363" s="50">
        <v>724</v>
      </c>
      <c r="H363" s="54"/>
      <c r="I363" s="54"/>
      <c r="J363" s="54"/>
      <c r="K363" s="54"/>
      <c r="L363" s="54"/>
      <c r="M363" s="54"/>
      <c r="N363" s="54"/>
    </row>
    <row r="364" spans="1:14" ht="12.5" thickBot="1">
      <c r="A364" s="45" t="s">
        <v>59</v>
      </c>
      <c r="B364" s="46">
        <v>-71</v>
      </c>
      <c r="C364" s="46">
        <v>-0.8208221288515406</v>
      </c>
      <c r="D364" s="46">
        <v>1.613</v>
      </c>
      <c r="E364" s="46">
        <v>-0.79217787114845939</v>
      </c>
      <c r="F364" s="46">
        <v>-71</v>
      </c>
      <c r="H364" s="54"/>
      <c r="I364" s="54"/>
      <c r="J364" s="54"/>
      <c r="K364" s="54"/>
      <c r="L364" s="54"/>
      <c r="M364" s="54"/>
      <c r="N364" s="54"/>
    </row>
    <row r="365" spans="1:14" ht="12.5" thickBot="1">
      <c r="A365" s="45" t="s">
        <v>60</v>
      </c>
      <c r="B365" s="46">
        <v>-140</v>
      </c>
      <c r="C365" s="46">
        <v>-50.27963563863009</v>
      </c>
      <c r="D365" s="46">
        <v>5.8739999999999997</v>
      </c>
      <c r="E365" s="46">
        <v>68.405635638630088</v>
      </c>
      <c r="F365" s="46">
        <v>-116</v>
      </c>
      <c r="H365" s="54"/>
      <c r="I365" s="54"/>
      <c r="J365" s="54"/>
      <c r="K365" s="54"/>
      <c r="L365" s="54"/>
      <c r="M365" s="54"/>
      <c r="N365" s="54"/>
    </row>
    <row r="366" spans="1:14" ht="12.5" thickBot="1">
      <c r="A366" s="49" t="s">
        <v>61</v>
      </c>
      <c r="B366" s="50">
        <v>319</v>
      </c>
      <c r="C366" s="50">
        <v>244.60994558449019</v>
      </c>
      <c r="D366" s="50">
        <v>-22.367000000000001</v>
      </c>
      <c r="E366" s="50">
        <v>-4.2429455844901867</v>
      </c>
      <c r="F366" s="50">
        <v>538</v>
      </c>
      <c r="H366" s="54"/>
      <c r="I366" s="54"/>
      <c r="J366" s="54"/>
      <c r="K366" s="54"/>
      <c r="L366" s="54"/>
      <c r="M366" s="54"/>
      <c r="N366" s="54"/>
    </row>
    <row r="367" spans="1:14" ht="12.5" thickBot="1">
      <c r="A367" s="45" t="s">
        <v>89</v>
      </c>
      <c r="B367" s="46">
        <v>-161</v>
      </c>
      <c r="C367" s="46">
        <v>-81.716355441849117</v>
      </c>
      <c r="D367" s="46">
        <v>6.7370000000000001</v>
      </c>
      <c r="E367" s="46">
        <v>40.979355441849115</v>
      </c>
      <c r="F367" s="46">
        <v>-195</v>
      </c>
      <c r="H367" s="54"/>
      <c r="I367" s="54"/>
      <c r="J367" s="54"/>
      <c r="K367" s="54"/>
      <c r="L367" s="54"/>
      <c r="M367" s="54"/>
      <c r="N367" s="54"/>
    </row>
    <row r="368" spans="1:14" ht="12" customHeight="1" thickBot="1">
      <c r="A368" s="49" t="s">
        <v>63</v>
      </c>
      <c r="B368" s="50">
        <v>159</v>
      </c>
      <c r="C368" s="50">
        <v>162.89359014264107</v>
      </c>
      <c r="D368" s="50">
        <v>-15.63</v>
      </c>
      <c r="E368" s="50">
        <v>36.736409857358929</v>
      </c>
      <c r="F368" s="50">
        <v>343</v>
      </c>
      <c r="H368" s="54"/>
      <c r="I368" s="54"/>
      <c r="J368" s="54"/>
      <c r="K368" s="54"/>
      <c r="L368" s="54"/>
      <c r="M368" s="54"/>
      <c r="N368" s="54"/>
    </row>
    <row r="369" spans="1:13" ht="12" customHeight="1">
      <c r="A369" s="55"/>
      <c r="B369" s="56"/>
      <c r="C369" s="56"/>
      <c r="D369" s="56"/>
      <c r="E369" s="56"/>
      <c r="H369" s="54"/>
    </row>
    <row r="370" spans="1:13" ht="12" customHeight="1">
      <c r="A370" s="26" t="s">
        <v>93</v>
      </c>
      <c r="B370" s="56"/>
      <c r="C370" s="56"/>
      <c r="D370" s="56"/>
      <c r="E370" s="56"/>
      <c r="H370" s="54"/>
    </row>
    <row r="371" spans="1:13" ht="12" customHeight="1">
      <c r="A371" s="36"/>
      <c r="B371" s="36"/>
      <c r="C371" s="36"/>
      <c r="D371" s="36"/>
      <c r="E371" s="36"/>
      <c r="H371" s="54"/>
    </row>
    <row r="372" spans="1:13" ht="27.65" customHeight="1">
      <c r="A372" s="67" t="s">
        <v>46</v>
      </c>
      <c r="B372" s="275" t="s">
        <v>84</v>
      </c>
      <c r="C372" s="275" t="s">
        <v>85</v>
      </c>
      <c r="D372" s="275" t="s">
        <v>86</v>
      </c>
      <c r="E372" s="275" t="s">
        <v>87</v>
      </c>
      <c r="F372" s="275" t="s">
        <v>70</v>
      </c>
      <c r="H372" s="67">
        <v>44012</v>
      </c>
      <c r="I372" s="275" t="s">
        <v>112</v>
      </c>
      <c r="J372" s="275" t="s">
        <v>101</v>
      </c>
      <c r="K372" s="275" t="s">
        <v>102</v>
      </c>
      <c r="L372" s="275" t="s">
        <v>103</v>
      </c>
      <c r="M372" s="41"/>
    </row>
    <row r="373" spans="1:13" ht="45" customHeight="1" thickBot="1">
      <c r="A373" s="42" t="s">
        <v>14</v>
      </c>
      <c r="B373" s="278"/>
      <c r="C373" s="278"/>
      <c r="D373" s="278"/>
      <c r="E373" s="278"/>
      <c r="F373" s="278"/>
      <c r="H373" s="42" t="s">
        <v>14</v>
      </c>
      <c r="I373" s="278"/>
      <c r="J373" s="278"/>
      <c r="K373" s="278"/>
      <c r="L373" s="278"/>
      <c r="M373" s="3" t="s">
        <v>104</v>
      </c>
    </row>
    <row r="374" spans="1:13" ht="12" customHeight="1">
      <c r="B374" s="51"/>
      <c r="H374" s="40"/>
      <c r="I374" s="40"/>
      <c r="J374" s="40"/>
      <c r="K374" s="40"/>
      <c r="L374" s="40"/>
      <c r="M374" s="40"/>
    </row>
    <row r="375" spans="1:13" ht="12" customHeight="1" thickBot="1">
      <c r="A375" s="45" t="s">
        <v>53</v>
      </c>
      <c r="B375" s="46">
        <v>467</v>
      </c>
      <c r="C375" s="46">
        <v>282.04612776654471</v>
      </c>
      <c r="D375" s="46">
        <v>-19.786000000000001</v>
      </c>
      <c r="E375" s="46">
        <v>-7.2601277665447128</v>
      </c>
      <c r="F375" s="46">
        <v>722</v>
      </c>
      <c r="H375" s="47" t="s">
        <v>21</v>
      </c>
      <c r="I375" s="48">
        <v>1349</v>
      </c>
      <c r="J375" s="48">
        <v>792</v>
      </c>
      <c r="K375" s="48">
        <v>-74</v>
      </c>
      <c r="L375" s="48">
        <v>2002</v>
      </c>
      <c r="M375" s="48">
        <v>4069</v>
      </c>
    </row>
    <row r="376" spans="1:13" ht="12" customHeight="1" thickBot="1">
      <c r="A376" s="45" t="s">
        <v>54</v>
      </c>
      <c r="B376" s="46">
        <v>458</v>
      </c>
      <c r="C376" s="46">
        <v>129.21655644866641</v>
      </c>
      <c r="D376" s="46">
        <v>-6.843</v>
      </c>
      <c r="E376" s="46">
        <v>-580.37355644866648</v>
      </c>
      <c r="F376" s="46">
        <v>0</v>
      </c>
      <c r="H376" s="47" t="s">
        <v>117</v>
      </c>
      <c r="I376" s="48">
        <v>8859</v>
      </c>
      <c r="J376" s="48">
        <v>5717</v>
      </c>
      <c r="K376" s="48">
        <v>-1385</v>
      </c>
      <c r="L376" s="48">
        <v>747</v>
      </c>
      <c r="M376" s="48">
        <v>13937</v>
      </c>
    </row>
    <row r="377" spans="1:13" ht="12" customHeight="1" thickBot="1">
      <c r="A377" s="45" t="s">
        <v>65</v>
      </c>
      <c r="B377" s="46">
        <v>0</v>
      </c>
      <c r="C377" s="46">
        <v>0</v>
      </c>
      <c r="D377" s="46">
        <v>3</v>
      </c>
      <c r="E377" s="46">
        <v>0</v>
      </c>
      <c r="F377" s="46">
        <v>3</v>
      </c>
      <c r="H377" s="175" t="s">
        <v>118</v>
      </c>
      <c r="I377" s="176">
        <v>-2102</v>
      </c>
      <c r="J377" s="175">
        <v>-796</v>
      </c>
      <c r="K377" s="175">
        <v>677</v>
      </c>
      <c r="L377" s="175">
        <v>721</v>
      </c>
      <c r="M377" s="176">
        <v>-1501</v>
      </c>
    </row>
    <row r="378" spans="1:13" ht="12" customHeight="1" thickBot="1">
      <c r="A378" s="49" t="s">
        <v>58</v>
      </c>
      <c r="B378" s="50">
        <v>925</v>
      </c>
      <c r="C378" s="50">
        <v>411.26268421521115</v>
      </c>
      <c r="D378" s="50">
        <v>-23.629000000000001</v>
      </c>
      <c r="E378" s="50">
        <v>-587.63368421521113</v>
      </c>
      <c r="F378" s="50">
        <v>725</v>
      </c>
    </row>
    <row r="379" spans="1:13" ht="12" customHeight="1" thickBot="1">
      <c r="A379" s="45" t="s">
        <v>16</v>
      </c>
      <c r="B379" s="46">
        <v>-330</v>
      </c>
      <c r="C379" s="46">
        <v>-114.53879965899405</v>
      </c>
      <c r="D379" s="46">
        <v>7.9790000000000001</v>
      </c>
      <c r="E379" s="46">
        <v>436.55979965899405</v>
      </c>
      <c r="F379" s="46">
        <v>0</v>
      </c>
      <c r="H379" s="26" t="s">
        <v>93</v>
      </c>
    </row>
    <row r="380" spans="1:13" ht="12" customHeight="1" thickBot="1">
      <c r="A380" s="49" t="s">
        <v>88</v>
      </c>
      <c r="B380" s="50">
        <v>596</v>
      </c>
      <c r="C380" s="50">
        <v>296.72388455621712</v>
      </c>
      <c r="D380" s="50">
        <v>-15.650000000000002</v>
      </c>
      <c r="E380" s="50">
        <v>-152.07388455621711</v>
      </c>
      <c r="F380" s="50">
        <v>725</v>
      </c>
      <c r="H380" s="54"/>
    </row>
    <row r="381" spans="1:13" ht="12" customHeight="1" thickBot="1">
      <c r="A381" s="45" t="s">
        <v>59</v>
      </c>
      <c r="B381" s="46">
        <v>-61</v>
      </c>
      <c r="C381" s="46">
        <v>0</v>
      </c>
      <c r="D381" s="46">
        <v>1.708</v>
      </c>
      <c r="E381" s="46">
        <v>0.61195238095238103</v>
      </c>
      <c r="F381" s="46">
        <v>-59</v>
      </c>
      <c r="H381" s="54"/>
    </row>
    <row r="382" spans="1:13" ht="12" customHeight="1" thickBot="1">
      <c r="A382" s="45" t="s">
        <v>60</v>
      </c>
      <c r="B382" s="46">
        <v>-119</v>
      </c>
      <c r="C382" s="46">
        <v>-55.721364280639094</v>
      </c>
      <c r="D382" s="46">
        <v>5.7880000000000003</v>
      </c>
      <c r="E382" s="46">
        <v>82.933364280639097</v>
      </c>
      <c r="F382" s="46">
        <v>-86</v>
      </c>
      <c r="H382" s="54"/>
    </row>
    <row r="383" spans="1:13" ht="12" customHeight="1" thickBot="1">
      <c r="A383" s="49" t="s">
        <v>61</v>
      </c>
      <c r="B383" s="50">
        <v>417</v>
      </c>
      <c r="C383" s="50">
        <v>240.68256789462566</v>
      </c>
      <c r="D383" s="50">
        <v>-8.1540000000000017</v>
      </c>
      <c r="E383" s="50">
        <v>-68.528567894625638</v>
      </c>
      <c r="F383" s="50">
        <v>580</v>
      </c>
      <c r="H383" s="54"/>
    </row>
    <row r="384" spans="1:13" ht="12" customHeight="1" thickBot="1">
      <c r="A384" s="45" t="s">
        <v>89</v>
      </c>
      <c r="B384" s="46">
        <v>-155</v>
      </c>
      <c r="C384" s="46">
        <v>-87.087460029936466</v>
      </c>
      <c r="D384" s="46">
        <v>7.3689999999999998</v>
      </c>
      <c r="E384" s="46">
        <v>31.718460029936466</v>
      </c>
      <c r="F384" s="46">
        <v>-203</v>
      </c>
      <c r="H384" s="54"/>
    </row>
    <row r="385" spans="1:13" ht="12" customHeight="1" thickBot="1">
      <c r="A385" s="49" t="s">
        <v>63</v>
      </c>
      <c r="B385" s="50">
        <v>262</v>
      </c>
      <c r="C385" s="50">
        <v>153.5951078646892</v>
      </c>
      <c r="D385" s="50">
        <v>-0.78500000000000192</v>
      </c>
      <c r="E385" s="50">
        <v>-37.810107864689193</v>
      </c>
      <c r="F385" s="50">
        <v>377</v>
      </c>
      <c r="H385" s="54"/>
    </row>
    <row r="386" spans="1:13" ht="12" customHeight="1">
      <c r="A386" s="36"/>
      <c r="B386" s="36"/>
      <c r="C386" s="36"/>
      <c r="D386" s="36"/>
      <c r="E386" s="36"/>
      <c r="H386" s="54"/>
    </row>
    <row r="387" spans="1:13" ht="12" customHeight="1">
      <c r="A387" s="26" t="s">
        <v>93</v>
      </c>
      <c r="B387" s="36"/>
      <c r="C387" s="36"/>
      <c r="D387" s="36"/>
      <c r="E387" s="36"/>
      <c r="H387" s="54"/>
    </row>
    <row r="388" spans="1:13" ht="12" customHeight="1">
      <c r="A388" s="36"/>
      <c r="B388" s="36"/>
      <c r="C388" s="36"/>
      <c r="D388" s="36"/>
      <c r="E388" s="36"/>
      <c r="H388" s="54"/>
    </row>
    <row r="389" spans="1:13" ht="12" customHeight="1">
      <c r="A389" s="67" t="s">
        <v>45</v>
      </c>
      <c r="B389" s="275" t="s">
        <v>84</v>
      </c>
      <c r="C389" s="275" t="s">
        <v>85</v>
      </c>
      <c r="D389" s="275" t="s">
        <v>86</v>
      </c>
      <c r="E389" s="275" t="s">
        <v>87</v>
      </c>
      <c r="F389" s="275" t="s">
        <v>70</v>
      </c>
      <c r="H389" s="67">
        <v>43921</v>
      </c>
      <c r="I389" s="275" t="s">
        <v>112</v>
      </c>
      <c r="J389" s="275" t="s">
        <v>101</v>
      </c>
      <c r="K389" s="275" t="s">
        <v>102</v>
      </c>
      <c r="L389" s="275" t="s">
        <v>103</v>
      </c>
      <c r="M389" s="41"/>
    </row>
    <row r="390" spans="1:13" ht="52.5" customHeight="1" thickBot="1">
      <c r="A390" s="42" t="s">
        <v>14</v>
      </c>
      <c r="B390" s="278"/>
      <c r="C390" s="278"/>
      <c r="D390" s="278"/>
      <c r="E390" s="278"/>
      <c r="F390" s="278"/>
      <c r="H390" s="42" t="s">
        <v>14</v>
      </c>
      <c r="I390" s="278"/>
      <c r="J390" s="278"/>
      <c r="K390" s="278"/>
      <c r="L390" s="278"/>
      <c r="M390" s="3" t="s">
        <v>104</v>
      </c>
    </row>
    <row r="391" spans="1:13" ht="12" customHeight="1">
      <c r="B391" s="51"/>
      <c r="H391" s="40"/>
      <c r="I391" s="40"/>
      <c r="J391" s="40"/>
      <c r="K391" s="40"/>
      <c r="L391" s="40"/>
      <c r="M391" s="40"/>
    </row>
    <row r="392" spans="1:13" ht="12" customHeight="1" thickBot="1">
      <c r="A392" s="45" t="s">
        <v>53</v>
      </c>
      <c r="B392" s="46">
        <v>391</v>
      </c>
      <c r="C392" s="46">
        <v>258.96528232466045</v>
      </c>
      <c r="D392" s="46">
        <v>-20.236000000000001</v>
      </c>
      <c r="E392" s="46">
        <v>0</v>
      </c>
      <c r="F392" s="46">
        <v>630</v>
      </c>
      <c r="H392" s="47" t="s">
        <v>21</v>
      </c>
      <c r="I392" s="48">
        <f>1471</f>
        <v>1471</v>
      </c>
      <c r="J392" s="48">
        <v>845</v>
      </c>
      <c r="K392" s="48">
        <v>-53</v>
      </c>
      <c r="L392" s="48">
        <v>795</v>
      </c>
      <c r="M392" s="48">
        <v>3058</v>
      </c>
    </row>
    <row r="393" spans="1:13" ht="12" customHeight="1" thickBot="1">
      <c r="A393" s="45" t="s">
        <v>54</v>
      </c>
      <c r="B393" s="46">
        <v>474.7</v>
      </c>
      <c r="C393" s="46">
        <v>168.83519607843132</v>
      </c>
      <c r="D393" s="46">
        <v>-10.257999999999999</v>
      </c>
      <c r="E393" s="46">
        <v>-633.2771960784313</v>
      </c>
      <c r="F393" s="46">
        <v>0</v>
      </c>
      <c r="H393" s="47" t="s">
        <v>117</v>
      </c>
      <c r="I393" s="48">
        <f>9658</f>
        <v>9658</v>
      </c>
      <c r="J393" s="48">
        <v>6220</v>
      </c>
      <c r="K393" s="48">
        <v>-1528</v>
      </c>
      <c r="L393" s="48">
        <v>746</v>
      </c>
      <c r="M393" s="48">
        <v>15096</v>
      </c>
    </row>
    <row r="394" spans="1:13" ht="12" customHeight="1" thickBot="1">
      <c r="A394" s="45" t="s">
        <v>65</v>
      </c>
      <c r="B394" s="46">
        <v>0</v>
      </c>
      <c r="C394" s="46">
        <v>0</v>
      </c>
      <c r="D394" s="46">
        <v>-5</v>
      </c>
      <c r="E394" s="46">
        <v>0</v>
      </c>
      <c r="F394" s="46">
        <v>-5</v>
      </c>
      <c r="H394" s="175" t="s">
        <v>118</v>
      </c>
      <c r="I394" s="176">
        <v>-1836</v>
      </c>
      <c r="J394" s="175">
        <v>-567</v>
      </c>
      <c r="K394" s="175">
        <v>705</v>
      </c>
      <c r="L394" s="175">
        <v>598</v>
      </c>
      <c r="M394" s="176">
        <v>-1100</v>
      </c>
    </row>
    <row r="395" spans="1:13" ht="12" customHeight="1" thickBot="1">
      <c r="A395" s="49" t="s">
        <v>58</v>
      </c>
      <c r="B395" s="50">
        <v>865.69999999999993</v>
      </c>
      <c r="C395" s="50">
        <v>427.8004784030918</v>
      </c>
      <c r="D395" s="50">
        <v>-35.494</v>
      </c>
      <c r="E395" s="50">
        <v>-633.00647840309171</v>
      </c>
      <c r="F395" s="50">
        <v>625</v>
      </c>
    </row>
    <row r="396" spans="1:13" ht="12" customHeight="1" thickBot="1">
      <c r="A396" s="45" t="s">
        <v>16</v>
      </c>
      <c r="B396" s="46">
        <v>-368</v>
      </c>
      <c r="C396" s="46">
        <v>-156.48678431372548</v>
      </c>
      <c r="D396" s="46">
        <v>6.1130000000000004</v>
      </c>
      <c r="E396" s="46">
        <v>518.37378431372542</v>
      </c>
      <c r="F396" s="46">
        <v>0</v>
      </c>
      <c r="H396" s="26" t="s">
        <v>93</v>
      </c>
    </row>
    <row r="397" spans="1:13" ht="12" customHeight="1" thickBot="1">
      <c r="A397" s="49" t="s">
        <v>88</v>
      </c>
      <c r="B397" s="50">
        <v>497</v>
      </c>
      <c r="C397" s="50">
        <v>271.31369408936632</v>
      </c>
      <c r="D397" s="50">
        <v>-29.381</v>
      </c>
      <c r="E397" s="50">
        <v>-113.93269408936632</v>
      </c>
      <c r="F397" s="50">
        <v>625</v>
      </c>
      <c r="H397" s="54"/>
    </row>
    <row r="398" spans="1:13" ht="12" customHeight="1" thickBot="1">
      <c r="A398" s="45" t="s">
        <v>59</v>
      </c>
      <c r="B398" s="46">
        <v>-56</v>
      </c>
      <c r="C398" s="46" t="s">
        <v>56</v>
      </c>
      <c r="D398" s="46">
        <v>1.4370000000000001</v>
      </c>
      <c r="E398" s="46">
        <v>0.78954481792717091</v>
      </c>
      <c r="F398" s="46">
        <v>-54</v>
      </c>
      <c r="H398" s="54"/>
    </row>
    <row r="399" spans="1:13" ht="12" customHeight="1" thickBot="1">
      <c r="A399" s="45" t="s">
        <v>60</v>
      </c>
      <c r="B399" s="46">
        <v>-95</v>
      </c>
      <c r="C399" s="46">
        <v>-36.427678703990566</v>
      </c>
      <c r="D399" s="46">
        <v>6.4029999999999996</v>
      </c>
      <c r="E399" s="46">
        <v>56.024678703990567</v>
      </c>
      <c r="F399" s="46">
        <v>-69</v>
      </c>
      <c r="H399" s="54"/>
    </row>
    <row r="400" spans="1:13" ht="12" customHeight="1" thickBot="1">
      <c r="A400" s="49" t="s">
        <v>61</v>
      </c>
      <c r="B400" s="50">
        <v>346</v>
      </c>
      <c r="C400" s="50">
        <v>234.65947056744858</v>
      </c>
      <c r="D400" s="50">
        <v>-21.541</v>
      </c>
      <c r="E400" s="50">
        <v>-57.11847056744859</v>
      </c>
      <c r="F400" s="50">
        <v>503</v>
      </c>
      <c r="H400" s="54"/>
    </row>
    <row r="401" spans="1:8" ht="12" customHeight="1" thickBot="1">
      <c r="A401" s="45" t="s">
        <v>89</v>
      </c>
      <c r="B401" s="46">
        <v>-140</v>
      </c>
      <c r="C401" s="46">
        <v>-69.795951469343905</v>
      </c>
      <c r="D401" s="46">
        <v>8.4179999999999993</v>
      </c>
      <c r="E401" s="46">
        <v>26.377951469343905</v>
      </c>
      <c r="F401" s="46">
        <v>-175</v>
      </c>
      <c r="H401" s="54"/>
    </row>
    <row r="402" spans="1:8" ht="12" customHeight="1" thickBot="1">
      <c r="A402" s="49" t="s">
        <v>63</v>
      </c>
      <c r="B402" s="50">
        <v>206</v>
      </c>
      <c r="C402" s="50">
        <v>164.86351909810469</v>
      </c>
      <c r="D402" s="50">
        <v>-13.123000000000001</v>
      </c>
      <c r="E402" s="50">
        <v>-29.740519098104688</v>
      </c>
      <c r="F402" s="50">
        <v>328</v>
      </c>
      <c r="H402" s="54"/>
    </row>
    <row r="403" spans="1:8">
      <c r="B403" s="54"/>
      <c r="C403" s="54"/>
      <c r="D403" s="54"/>
      <c r="E403" s="54"/>
    </row>
    <row r="404" spans="1:8">
      <c r="A404" s="26" t="s">
        <v>93</v>
      </c>
      <c r="B404" s="54"/>
      <c r="C404" s="54"/>
      <c r="D404" s="54"/>
      <c r="E404" s="54"/>
    </row>
    <row r="405" spans="1:8">
      <c r="B405" s="54"/>
      <c r="C405" s="54"/>
      <c r="D405" s="54"/>
      <c r="E405" s="54"/>
    </row>
    <row r="406" spans="1:8">
      <c r="B406" s="54"/>
      <c r="C406" s="54"/>
      <c r="D406" s="54"/>
      <c r="E406" s="54"/>
    </row>
    <row r="407" spans="1:8" s="57" customFormat="1" ht="15" customHeight="1" thickBot="1"/>
    <row r="408" spans="1:8" s="59" customFormat="1" ht="18.5">
      <c r="A408" s="58" t="s">
        <v>90</v>
      </c>
    </row>
    <row r="411" spans="1:8" ht="12" customHeight="1">
      <c r="A411" s="67" t="s">
        <v>40</v>
      </c>
      <c r="B411" s="275" t="s">
        <v>84</v>
      </c>
      <c r="C411" s="275" t="s">
        <v>91</v>
      </c>
      <c r="D411" s="275" t="s">
        <v>92</v>
      </c>
      <c r="E411" s="275" t="s">
        <v>70</v>
      </c>
    </row>
    <row r="412" spans="1:8" ht="12.5" thickBot="1">
      <c r="A412" s="42" t="s">
        <v>14</v>
      </c>
      <c r="B412" s="278"/>
      <c r="C412" s="278"/>
      <c r="D412" s="278"/>
      <c r="E412" s="278"/>
    </row>
    <row r="413" spans="1:8">
      <c r="A413" s="43"/>
      <c r="B413" s="44"/>
      <c r="C413" s="43"/>
      <c r="D413" s="43"/>
      <c r="E413" s="43"/>
    </row>
    <row r="414" spans="1:8" ht="12.5" thickBot="1">
      <c r="A414" s="45" t="s">
        <v>53</v>
      </c>
      <c r="B414" s="46">
        <v>364.58699999999999</v>
      </c>
      <c r="C414" s="46">
        <v>236.78174999999999</v>
      </c>
      <c r="D414" s="46">
        <v>-36.381750000000011</v>
      </c>
      <c r="E414" s="46">
        <v>564.98699999999997</v>
      </c>
    </row>
    <row r="415" spans="1:8" ht="12.5" thickBot="1">
      <c r="A415" s="45" t="s">
        <v>54</v>
      </c>
      <c r="B415" s="46">
        <v>1277.6890000000001</v>
      </c>
      <c r="C415" s="46">
        <v>270.87563749999993</v>
      </c>
      <c r="D415" s="46">
        <v>-1549.1446375000005</v>
      </c>
      <c r="E415" s="46">
        <v>0</v>
      </c>
    </row>
    <row r="416" spans="1:8" ht="12.5" thickBot="1">
      <c r="A416" s="45" t="s">
        <v>65</v>
      </c>
      <c r="B416" s="46">
        <v>0</v>
      </c>
      <c r="C416" s="46">
        <v>0</v>
      </c>
      <c r="D416" s="46">
        <v>3.2719999999999998</v>
      </c>
      <c r="E416" s="46">
        <v>3.2719999999999998</v>
      </c>
    </row>
    <row r="417" spans="1:5" ht="12.5" thickBot="1">
      <c r="A417" s="49" t="s">
        <v>58</v>
      </c>
      <c r="B417" s="50">
        <v>1642.318</v>
      </c>
      <c r="C417" s="50">
        <v>507.65738749999991</v>
      </c>
      <c r="D417" s="50">
        <v>-1582.2543875000006</v>
      </c>
      <c r="E417" s="50">
        <v>568.25900000000001</v>
      </c>
    </row>
    <row r="418" spans="1:5" ht="12.5" thickBot="1">
      <c r="A418" s="45" t="s">
        <v>16</v>
      </c>
      <c r="B418" s="46">
        <v>-1056.2280000000001</v>
      </c>
      <c r="C418" s="46">
        <v>-138.46573749999999</v>
      </c>
      <c r="D418" s="46">
        <v>1193.7317375000002</v>
      </c>
      <c r="E418" s="46">
        <v>0</v>
      </c>
    </row>
    <row r="419" spans="1:5" ht="12.5" thickBot="1">
      <c r="A419" s="49" t="s">
        <v>120</v>
      </c>
      <c r="B419" s="50">
        <v>586.09</v>
      </c>
      <c r="C419" s="50">
        <v>369.19164999999992</v>
      </c>
      <c r="D419" s="50">
        <v>-387.52265000000034</v>
      </c>
      <c r="E419" s="50">
        <v>568.25900000000001</v>
      </c>
    </row>
    <row r="420" spans="1:5" ht="12.5" thickBot="1">
      <c r="A420" s="45" t="s">
        <v>59</v>
      </c>
      <c r="B420" s="46">
        <v>-51.567</v>
      </c>
      <c r="C420" s="46">
        <v>9.2516874999999992</v>
      </c>
      <c r="D420" s="46">
        <v>-5.5606875000000002</v>
      </c>
      <c r="E420" s="46">
        <v>-49.335000000000001</v>
      </c>
    </row>
    <row r="421" spans="1:5" ht="12.5" thickBot="1">
      <c r="A421" s="45" t="s">
        <v>60</v>
      </c>
      <c r="B421" s="46">
        <v>-100.15600000000001</v>
      </c>
      <c r="C421" s="46">
        <v>-74</v>
      </c>
      <c r="D421" s="46">
        <v>93</v>
      </c>
      <c r="E421" s="46">
        <v>-82.108000000000004</v>
      </c>
    </row>
    <row r="422" spans="1:5" ht="12.5" thickBot="1">
      <c r="A422" s="49" t="s">
        <v>115</v>
      </c>
      <c r="B422" s="50">
        <v>434.36700000000002</v>
      </c>
      <c r="C422" s="50">
        <v>304.44333749999993</v>
      </c>
      <c r="D422" s="50">
        <v>-301.08333750000031</v>
      </c>
      <c r="E422" s="50">
        <v>436</v>
      </c>
    </row>
    <row r="423" spans="1:5" ht="12.5" thickBot="1">
      <c r="A423" s="45" t="s">
        <v>89</v>
      </c>
      <c r="B423" s="46">
        <v>-171.14500000000001</v>
      </c>
      <c r="C423" s="46">
        <v>-98.255749999999978</v>
      </c>
      <c r="D423" s="46">
        <v>104.43975</v>
      </c>
      <c r="E423" s="46">
        <v>-165.489</v>
      </c>
    </row>
    <row r="424" spans="1:5" ht="12.5" thickBot="1">
      <c r="A424" s="49" t="s">
        <v>63</v>
      </c>
      <c r="B424" s="50">
        <v>263.22199999999998</v>
      </c>
      <c r="C424" s="50">
        <v>206.18758749999995</v>
      </c>
      <c r="D424" s="50">
        <v>-196.64358750000031</v>
      </c>
      <c r="E424" s="50">
        <v>271</v>
      </c>
    </row>
    <row r="425" spans="1:5">
      <c r="A425" s="43"/>
      <c r="B425" s="43"/>
      <c r="C425" s="43"/>
      <c r="D425" s="43"/>
      <c r="E425" s="43"/>
    </row>
    <row r="426" spans="1:5">
      <c r="A426" s="26" t="s">
        <v>93</v>
      </c>
      <c r="B426" s="43"/>
      <c r="C426" s="43"/>
      <c r="D426" s="43"/>
      <c r="E426" s="43"/>
    </row>
    <row r="427" spans="1:5">
      <c r="A427" s="43"/>
      <c r="B427" s="43"/>
      <c r="C427" s="43"/>
      <c r="D427" s="43"/>
      <c r="E427" s="43"/>
    </row>
    <row r="428" spans="1:5" ht="12" customHeight="1">
      <c r="A428" s="67" t="s">
        <v>39</v>
      </c>
      <c r="B428" s="275" t="s">
        <v>84</v>
      </c>
      <c r="C428" s="275" t="s">
        <v>91</v>
      </c>
      <c r="D428" s="275" t="s">
        <v>92</v>
      </c>
      <c r="E428" s="275" t="s">
        <v>70</v>
      </c>
    </row>
    <row r="429" spans="1:5" ht="12.5" thickBot="1">
      <c r="A429" s="42" t="s">
        <v>14</v>
      </c>
      <c r="B429" s="278"/>
      <c r="C429" s="278"/>
      <c r="D429" s="278"/>
      <c r="E429" s="278"/>
    </row>
    <row r="430" spans="1:5">
      <c r="A430" s="43"/>
      <c r="B430" s="44"/>
      <c r="C430" s="43"/>
      <c r="D430" s="43"/>
      <c r="E430" s="43"/>
    </row>
    <row r="431" spans="1:5" ht="12.5" thickBot="1">
      <c r="A431" s="45" t="s">
        <v>53</v>
      </c>
      <c r="B431" s="46">
        <v>343</v>
      </c>
      <c r="C431" s="46">
        <v>222</v>
      </c>
      <c r="D431" s="46">
        <v>-34</v>
      </c>
      <c r="E431" s="46">
        <v>532</v>
      </c>
    </row>
    <row r="432" spans="1:5" ht="12.5" thickBot="1">
      <c r="A432" s="45" t="s">
        <v>54</v>
      </c>
      <c r="B432" s="46">
        <v>1179</v>
      </c>
      <c r="C432" s="46">
        <v>18</v>
      </c>
      <c r="D432" s="46">
        <v>-1197</v>
      </c>
      <c r="E432" s="46">
        <v>0</v>
      </c>
    </row>
    <row r="433" spans="1:5" ht="12.5" thickBot="1">
      <c r="A433" s="45" t="s">
        <v>55</v>
      </c>
      <c r="B433" s="46">
        <v>0</v>
      </c>
      <c r="C433" s="46">
        <v>0</v>
      </c>
      <c r="D433" s="46" t="s">
        <v>56</v>
      </c>
      <c r="E433" s="46">
        <v>0</v>
      </c>
    </row>
    <row r="434" spans="1:5" ht="12.5" thickBot="1">
      <c r="A434" s="45" t="s">
        <v>65</v>
      </c>
      <c r="B434" s="46">
        <v>0</v>
      </c>
      <c r="C434" s="46">
        <v>0</v>
      </c>
      <c r="D434" s="46">
        <v>-20</v>
      </c>
      <c r="E434" s="46">
        <v>-20</v>
      </c>
    </row>
    <row r="435" spans="1:5" ht="12.5" thickBot="1">
      <c r="A435" s="49" t="s">
        <v>58</v>
      </c>
      <c r="B435" s="50">
        <v>1522</v>
      </c>
      <c r="C435" s="50">
        <v>240</v>
      </c>
      <c r="D435" s="50">
        <v>-1251</v>
      </c>
      <c r="E435" s="50">
        <v>512</v>
      </c>
    </row>
    <row r="436" spans="1:5" ht="12.5" thickBot="1">
      <c r="A436" s="45" t="s">
        <v>16</v>
      </c>
      <c r="B436" s="46">
        <v>-958</v>
      </c>
      <c r="C436" s="46">
        <v>-36</v>
      </c>
      <c r="D436" s="46">
        <v>994</v>
      </c>
      <c r="E436" s="46">
        <v>0</v>
      </c>
    </row>
    <row r="437" spans="1:5" ht="12.5" thickBot="1">
      <c r="A437" s="49" t="s">
        <v>120</v>
      </c>
      <c r="B437" s="50">
        <v>565</v>
      </c>
      <c r="C437" s="50">
        <v>204</v>
      </c>
      <c r="D437" s="50">
        <v>-257</v>
      </c>
      <c r="E437" s="50">
        <v>512</v>
      </c>
    </row>
    <row r="438" spans="1:5" ht="12.5" thickBot="1">
      <c r="A438" s="45" t="s">
        <v>59</v>
      </c>
      <c r="B438" s="46">
        <v>-44</v>
      </c>
      <c r="C438" s="46">
        <v>0</v>
      </c>
      <c r="D438" s="46">
        <v>2</v>
      </c>
      <c r="E438" s="46">
        <v>-42</v>
      </c>
    </row>
    <row r="439" spans="1:5" ht="12.5" thickBot="1">
      <c r="A439" s="45" t="s">
        <v>60</v>
      </c>
      <c r="B439" s="46">
        <v>-87</v>
      </c>
      <c r="C439" s="46">
        <v>-23</v>
      </c>
      <c r="D439" s="46">
        <v>57</v>
      </c>
      <c r="E439" s="46">
        <v>-52</v>
      </c>
    </row>
    <row r="440" spans="1:5" ht="12.5" thickBot="1">
      <c r="A440" s="49" t="s">
        <v>115</v>
      </c>
      <c r="B440" s="50">
        <v>433</v>
      </c>
      <c r="C440" s="50">
        <v>182</v>
      </c>
      <c r="D440" s="50">
        <v>-197</v>
      </c>
      <c r="E440" s="50">
        <v>418</v>
      </c>
    </row>
    <row r="441" spans="1:5" ht="12.5" thickBot="1">
      <c r="A441" s="45" t="s">
        <v>89</v>
      </c>
      <c r="B441" s="46">
        <v>-116</v>
      </c>
      <c r="C441" s="46">
        <v>-79</v>
      </c>
      <c r="D441" s="46">
        <v>47</v>
      </c>
      <c r="E441" s="46">
        <v>-148</v>
      </c>
    </row>
    <row r="442" spans="1:5" ht="12.5" thickBot="1">
      <c r="A442" s="49" t="s">
        <v>63</v>
      </c>
      <c r="B442" s="50">
        <v>317</v>
      </c>
      <c r="C442" s="50">
        <v>103</v>
      </c>
      <c r="D442" s="50">
        <v>-150</v>
      </c>
      <c r="E442" s="50">
        <v>270</v>
      </c>
    </row>
    <row r="443" spans="1:5">
      <c r="A443" s="43"/>
      <c r="B443" s="43"/>
      <c r="C443" s="43"/>
      <c r="D443" s="43"/>
      <c r="E443" s="43"/>
    </row>
    <row r="444" spans="1:5">
      <c r="A444" s="26" t="s">
        <v>93</v>
      </c>
      <c r="B444" s="43"/>
      <c r="C444" s="43"/>
      <c r="D444" s="43"/>
      <c r="E444" s="43"/>
    </row>
    <row r="445" spans="1:5">
      <c r="A445" s="43"/>
      <c r="B445" s="43"/>
      <c r="C445" s="43"/>
      <c r="D445" s="43"/>
      <c r="E445" s="43"/>
    </row>
    <row r="446" spans="1:5" ht="12" customHeight="1">
      <c r="A446" s="67" t="s">
        <v>38</v>
      </c>
      <c r="B446" s="275" t="s">
        <v>84</v>
      </c>
      <c r="C446" s="275" t="s">
        <v>91</v>
      </c>
      <c r="D446" s="275" t="s">
        <v>92</v>
      </c>
      <c r="E446" s="275" t="s">
        <v>70</v>
      </c>
    </row>
    <row r="447" spans="1:5" ht="12.5" thickBot="1">
      <c r="A447" s="42" t="s">
        <v>14</v>
      </c>
      <c r="B447" s="278"/>
      <c r="C447" s="278"/>
      <c r="D447" s="278"/>
      <c r="E447" s="278"/>
    </row>
    <row r="448" spans="1:5">
      <c r="A448" s="43"/>
      <c r="B448" s="44"/>
      <c r="C448" s="43"/>
      <c r="D448" s="43"/>
      <c r="E448" s="43"/>
    </row>
    <row r="449" spans="1:5" ht="12.5" thickBot="1">
      <c r="A449" s="45" t="s">
        <v>53</v>
      </c>
      <c r="B449" s="46">
        <v>260</v>
      </c>
      <c r="C449" s="46">
        <v>161</v>
      </c>
      <c r="D449" s="46">
        <v>-38</v>
      </c>
      <c r="E449" s="46">
        <v>382</v>
      </c>
    </row>
    <row r="450" spans="1:5" ht="12.5" thickBot="1">
      <c r="A450" s="45" t="s">
        <v>54</v>
      </c>
      <c r="B450" s="46">
        <v>1388</v>
      </c>
      <c r="C450" s="46">
        <v>69</v>
      </c>
      <c r="D450" s="46">
        <v>-1457</v>
      </c>
      <c r="E450" s="46">
        <v>0</v>
      </c>
    </row>
    <row r="451" spans="1:5" ht="12.5" thickBot="1">
      <c r="A451" s="45" t="s">
        <v>55</v>
      </c>
      <c r="B451" s="46">
        <v>0</v>
      </c>
      <c r="C451" s="46">
        <v>0</v>
      </c>
      <c r="D451" s="46" t="s">
        <v>56</v>
      </c>
      <c r="E451" s="46">
        <v>0</v>
      </c>
    </row>
    <row r="452" spans="1:5" ht="12.5" thickBot="1">
      <c r="A452" s="45" t="s">
        <v>65</v>
      </c>
      <c r="B452" s="46">
        <v>0</v>
      </c>
      <c r="C452" s="46">
        <v>0</v>
      </c>
      <c r="D452" s="46">
        <v>-7</v>
      </c>
      <c r="E452" s="46">
        <v>-7</v>
      </c>
    </row>
    <row r="453" spans="1:5" ht="12.5" thickBot="1">
      <c r="A453" s="49" t="s">
        <v>58</v>
      </c>
      <c r="B453" s="50">
        <v>1648</v>
      </c>
      <c r="C453" s="50">
        <v>230</v>
      </c>
      <c r="D453" s="50">
        <v>-1502</v>
      </c>
      <c r="E453" s="50">
        <v>376</v>
      </c>
    </row>
    <row r="454" spans="1:5" ht="12.5" thickBot="1">
      <c r="A454" s="45" t="s">
        <v>16</v>
      </c>
      <c r="B454" s="46">
        <v>-1149</v>
      </c>
      <c r="C454" s="46">
        <v>-50</v>
      </c>
      <c r="D454" s="46">
        <v>1198</v>
      </c>
      <c r="E454" s="46">
        <v>0</v>
      </c>
    </row>
    <row r="455" spans="1:5" ht="12.5" thickBot="1">
      <c r="A455" s="49" t="s">
        <v>120</v>
      </c>
      <c r="B455" s="50">
        <v>500</v>
      </c>
      <c r="C455" s="50">
        <v>180</v>
      </c>
      <c r="D455" s="50">
        <v>-305</v>
      </c>
      <c r="E455" s="50">
        <v>376</v>
      </c>
    </row>
    <row r="456" spans="1:5" ht="12.5" thickBot="1">
      <c r="A456" s="45" t="s">
        <v>59</v>
      </c>
      <c r="B456" s="46">
        <v>-38</v>
      </c>
      <c r="C456" s="46">
        <v>0</v>
      </c>
      <c r="D456" s="46">
        <v>3</v>
      </c>
      <c r="E456" s="46">
        <v>-35</v>
      </c>
    </row>
    <row r="457" spans="1:5" ht="12.5" thickBot="1">
      <c r="A457" s="45" t="s">
        <v>60</v>
      </c>
      <c r="B457" s="46">
        <v>-73</v>
      </c>
      <c r="C457" s="46">
        <v>-26</v>
      </c>
      <c r="D457" s="46">
        <v>48</v>
      </c>
      <c r="E457" s="46">
        <v>-51</v>
      </c>
    </row>
    <row r="458" spans="1:5" ht="12.5" thickBot="1">
      <c r="A458" s="49" t="s">
        <v>115</v>
      </c>
      <c r="B458" s="50">
        <v>388</v>
      </c>
      <c r="C458" s="50">
        <v>154</v>
      </c>
      <c r="D458" s="50">
        <v>-253</v>
      </c>
      <c r="E458" s="50">
        <v>290</v>
      </c>
    </row>
    <row r="459" spans="1:5" ht="12.5" thickBot="1">
      <c r="A459" s="45" t="s">
        <v>89</v>
      </c>
      <c r="B459" s="46">
        <v>-90</v>
      </c>
      <c r="C459" s="46">
        <v>-76</v>
      </c>
      <c r="D459" s="46">
        <v>64</v>
      </c>
      <c r="E459" s="46">
        <v>-101</v>
      </c>
    </row>
    <row r="460" spans="1:5" ht="12.5" thickBot="1">
      <c r="A460" s="49" t="s">
        <v>63</v>
      </c>
      <c r="B460" s="50">
        <v>298</v>
      </c>
      <c r="C460" s="50">
        <v>79</v>
      </c>
      <c r="D460" s="50">
        <v>-190</v>
      </c>
      <c r="E460" s="50">
        <v>188</v>
      </c>
    </row>
    <row r="461" spans="1:5">
      <c r="A461" s="43"/>
      <c r="B461" s="43"/>
      <c r="C461" s="43"/>
      <c r="D461" s="43"/>
      <c r="E461" s="43"/>
    </row>
    <row r="462" spans="1:5">
      <c r="A462" s="26" t="s">
        <v>93</v>
      </c>
      <c r="B462" s="43"/>
      <c r="C462" s="43"/>
      <c r="D462" s="43"/>
      <c r="E462" s="43"/>
    </row>
    <row r="463" spans="1:5">
      <c r="A463" s="43"/>
      <c r="B463" s="43"/>
      <c r="C463" s="43"/>
      <c r="D463" s="43"/>
      <c r="E463" s="43"/>
    </row>
    <row r="464" spans="1:5" ht="12" customHeight="1">
      <c r="A464" s="67" t="s">
        <v>37</v>
      </c>
      <c r="B464" s="275" t="s">
        <v>84</v>
      </c>
      <c r="C464" s="275" t="s">
        <v>91</v>
      </c>
      <c r="D464" s="275" t="s">
        <v>92</v>
      </c>
      <c r="E464" s="275" t="s">
        <v>70</v>
      </c>
    </row>
    <row r="465" spans="1:5" ht="12.5" thickBot="1">
      <c r="A465" s="42" t="s">
        <v>14</v>
      </c>
      <c r="B465" s="278"/>
      <c r="C465" s="278"/>
      <c r="D465" s="278"/>
      <c r="E465" s="278"/>
    </row>
    <row r="466" spans="1:5">
      <c r="A466" s="43"/>
      <c r="B466" s="44"/>
      <c r="C466" s="43"/>
      <c r="D466" s="43"/>
      <c r="E466" s="43"/>
    </row>
    <row r="467" spans="1:5" ht="12.5" thickBot="1">
      <c r="A467" s="45" t="s">
        <v>53</v>
      </c>
      <c r="B467" s="46">
        <v>197</v>
      </c>
      <c r="C467" s="46">
        <v>172</v>
      </c>
      <c r="D467" s="46">
        <v>-38</v>
      </c>
      <c r="E467" s="46">
        <v>331</v>
      </c>
    </row>
    <row r="468" spans="1:5" ht="12.5" thickBot="1">
      <c r="A468" s="45" t="s">
        <v>54</v>
      </c>
      <c r="B468" s="46">
        <v>1331</v>
      </c>
      <c r="C468" s="46">
        <v>6</v>
      </c>
      <c r="D468" s="46">
        <v>-1337</v>
      </c>
      <c r="E468" s="46">
        <v>0</v>
      </c>
    </row>
    <row r="469" spans="1:5" ht="12.5" thickBot="1">
      <c r="A469" s="45" t="s">
        <v>55</v>
      </c>
      <c r="B469" s="46">
        <v>0</v>
      </c>
      <c r="C469" s="46">
        <v>0</v>
      </c>
      <c r="D469" s="46">
        <v>0</v>
      </c>
      <c r="E469" s="46">
        <v>0</v>
      </c>
    </row>
    <row r="470" spans="1:5" ht="12.5" thickBot="1">
      <c r="A470" s="45" t="s">
        <v>65</v>
      </c>
      <c r="B470" s="46">
        <v>0</v>
      </c>
      <c r="C470" s="46">
        <v>0</v>
      </c>
      <c r="D470" s="46">
        <v>-4</v>
      </c>
      <c r="E470" s="46">
        <v>-4</v>
      </c>
    </row>
    <row r="471" spans="1:5" ht="12.5" thickBot="1">
      <c r="A471" s="49" t="s">
        <v>58</v>
      </c>
      <c r="B471" s="50">
        <v>1528</v>
      </c>
      <c r="C471" s="50">
        <v>178</v>
      </c>
      <c r="D471" s="50">
        <v>-1379</v>
      </c>
      <c r="E471" s="50">
        <v>327</v>
      </c>
    </row>
    <row r="472" spans="1:5" ht="12.5" thickBot="1">
      <c r="A472" s="45" t="s">
        <v>16</v>
      </c>
      <c r="B472" s="46">
        <v>-1112</v>
      </c>
      <c r="C472" s="46">
        <v>-7</v>
      </c>
      <c r="D472" s="46">
        <v>1119</v>
      </c>
      <c r="E472" s="46">
        <v>0</v>
      </c>
    </row>
    <row r="473" spans="1:5" ht="12.5" thickBot="1">
      <c r="A473" s="49" t="s">
        <v>120</v>
      </c>
      <c r="B473" s="50">
        <v>417</v>
      </c>
      <c r="C473" s="50">
        <v>170</v>
      </c>
      <c r="D473" s="50">
        <v>-261</v>
      </c>
      <c r="E473" s="50">
        <v>327</v>
      </c>
    </row>
    <row r="474" spans="1:5" ht="12.5" thickBot="1">
      <c r="A474" s="45" t="s">
        <v>59</v>
      </c>
      <c r="B474" s="46">
        <v>-39</v>
      </c>
      <c r="C474" s="46">
        <v>5</v>
      </c>
      <c r="D474" s="46">
        <v>-2</v>
      </c>
      <c r="E474" s="46">
        <v>-36</v>
      </c>
    </row>
    <row r="475" spans="1:5" ht="12.5" thickBot="1">
      <c r="A475" s="45" t="s">
        <v>60</v>
      </c>
      <c r="B475" s="46">
        <v>-62</v>
      </c>
      <c r="C475" s="46">
        <v>0</v>
      </c>
      <c r="D475" s="46">
        <v>14</v>
      </c>
      <c r="E475" s="46">
        <v>-49</v>
      </c>
    </row>
    <row r="476" spans="1:5" ht="12.5" thickBot="1">
      <c r="A476" s="49" t="s">
        <v>115</v>
      </c>
      <c r="B476" s="50">
        <v>315</v>
      </c>
      <c r="C476" s="50">
        <v>175</v>
      </c>
      <c r="D476" s="50">
        <v>-249</v>
      </c>
      <c r="E476" s="50">
        <v>242</v>
      </c>
    </row>
    <row r="477" spans="1:5" ht="12.5" thickBot="1">
      <c r="A477" s="45" t="s">
        <v>89</v>
      </c>
      <c r="B477" s="46">
        <v>-82</v>
      </c>
      <c r="C477" s="46">
        <v>-79</v>
      </c>
      <c r="D477" s="46">
        <v>64</v>
      </c>
      <c r="E477" s="46">
        <v>-97</v>
      </c>
    </row>
    <row r="478" spans="1:5" ht="12.5" thickBot="1">
      <c r="A478" s="49" t="s">
        <v>63</v>
      </c>
      <c r="B478" s="50">
        <v>233</v>
      </c>
      <c r="C478" s="50">
        <v>97</v>
      </c>
      <c r="D478" s="50">
        <v>-185</v>
      </c>
      <c r="E478" s="50">
        <v>145</v>
      </c>
    </row>
    <row r="479" spans="1:5">
      <c r="A479" s="43"/>
      <c r="B479" s="60"/>
      <c r="C479" s="60"/>
      <c r="D479" s="60"/>
      <c r="E479" s="60"/>
    </row>
    <row r="480" spans="1:5">
      <c r="A480" s="26" t="s">
        <v>93</v>
      </c>
      <c r="B480" s="60"/>
      <c r="C480" s="60"/>
      <c r="D480" s="60"/>
      <c r="E480" s="60"/>
    </row>
    <row r="481" spans="1:5">
      <c r="A481" s="43"/>
      <c r="B481" s="43"/>
      <c r="C481" s="43"/>
      <c r="D481" s="43"/>
      <c r="E481" s="43"/>
    </row>
  </sheetData>
  <mergeCells count="236">
    <mergeCell ref="J43:J44"/>
    <mergeCell ref="K43:K44"/>
    <mergeCell ref="M43:M44"/>
    <mergeCell ref="N43:N44"/>
    <mergeCell ref="B43:B44"/>
    <mergeCell ref="C43:C44"/>
    <mergeCell ref="D43:D44"/>
    <mergeCell ref="E43:E44"/>
    <mergeCell ref="F43:F44"/>
    <mergeCell ref="G43:G44"/>
    <mergeCell ref="I43:I44"/>
    <mergeCell ref="N62:N63"/>
    <mergeCell ref="B62:B63"/>
    <mergeCell ref="C62:C63"/>
    <mergeCell ref="D62:D63"/>
    <mergeCell ref="E62:E63"/>
    <mergeCell ref="F62:F63"/>
    <mergeCell ref="I62:I63"/>
    <mergeCell ref="J62:J63"/>
    <mergeCell ref="K62:K63"/>
    <mergeCell ref="M62:M63"/>
    <mergeCell ref="A218:P218"/>
    <mergeCell ref="A196:P196"/>
    <mergeCell ref="B179:B180"/>
    <mergeCell ref="C179:C180"/>
    <mergeCell ref="D179:D180"/>
    <mergeCell ref="E179:E180"/>
    <mergeCell ref="F179:F180"/>
    <mergeCell ref="I179:I180"/>
    <mergeCell ref="J179:J180"/>
    <mergeCell ref="M179:M180"/>
    <mergeCell ref="N179:N180"/>
    <mergeCell ref="K179:K180"/>
    <mergeCell ref="M201:M202"/>
    <mergeCell ref="B201:B202"/>
    <mergeCell ref="C201:C202"/>
    <mergeCell ref="D201:D202"/>
    <mergeCell ref="E201:E202"/>
    <mergeCell ref="F201:F202"/>
    <mergeCell ref="I201:I202"/>
    <mergeCell ref="J201:J202"/>
    <mergeCell ref="K201:K202"/>
    <mergeCell ref="L201:L202"/>
    <mergeCell ref="L244:L245"/>
    <mergeCell ref="M244:M245"/>
    <mergeCell ref="A317:F317"/>
    <mergeCell ref="A336:F336"/>
    <mergeCell ref="I224:I225"/>
    <mergeCell ref="J224:J225"/>
    <mergeCell ref="K224:K225"/>
    <mergeCell ref="L224:L225"/>
    <mergeCell ref="M224:M225"/>
    <mergeCell ref="D320:D321"/>
    <mergeCell ref="E320:E321"/>
    <mergeCell ref="F320:F321"/>
    <mergeCell ref="B224:B225"/>
    <mergeCell ref="C224:C225"/>
    <mergeCell ref="D224:D225"/>
    <mergeCell ref="E224:E225"/>
    <mergeCell ref="F224:F225"/>
    <mergeCell ref="B263:B264"/>
    <mergeCell ref="C263:C264"/>
    <mergeCell ref="D263:D264"/>
    <mergeCell ref="E263:E264"/>
    <mergeCell ref="B244:B245"/>
    <mergeCell ref="C244:C245"/>
    <mergeCell ref="D244:D245"/>
    <mergeCell ref="B464:B465"/>
    <mergeCell ref="C464:C465"/>
    <mergeCell ref="D464:D465"/>
    <mergeCell ref="E464:E465"/>
    <mergeCell ref="B428:B429"/>
    <mergeCell ref="C428:C429"/>
    <mergeCell ref="D428:D429"/>
    <mergeCell ref="E428:E429"/>
    <mergeCell ref="B446:B447"/>
    <mergeCell ref="C446:C447"/>
    <mergeCell ref="D446:D447"/>
    <mergeCell ref="E446:E447"/>
    <mergeCell ref="B389:B390"/>
    <mergeCell ref="C389:C390"/>
    <mergeCell ref="D389:D390"/>
    <mergeCell ref="E389:E390"/>
    <mergeCell ref="F389:F390"/>
    <mergeCell ref="B411:B412"/>
    <mergeCell ref="C411:C412"/>
    <mergeCell ref="D411:D412"/>
    <mergeCell ref="E411:E412"/>
    <mergeCell ref="B355:B356"/>
    <mergeCell ref="C355:C356"/>
    <mergeCell ref="D355:D356"/>
    <mergeCell ref="E355:E356"/>
    <mergeCell ref="F355:F356"/>
    <mergeCell ref="B372:B373"/>
    <mergeCell ref="C372:C373"/>
    <mergeCell ref="D372:D373"/>
    <mergeCell ref="E372:E373"/>
    <mergeCell ref="F372:F373"/>
    <mergeCell ref="E244:E245"/>
    <mergeCell ref="F244:F245"/>
    <mergeCell ref="I263:I264"/>
    <mergeCell ref="J263:J264"/>
    <mergeCell ref="K263:K264"/>
    <mergeCell ref="B338:B339"/>
    <mergeCell ref="C338:C339"/>
    <mergeCell ref="D338:D339"/>
    <mergeCell ref="E338:E339"/>
    <mergeCell ref="F338:F339"/>
    <mergeCell ref="I244:I245"/>
    <mergeCell ref="J244:J245"/>
    <mergeCell ref="K244:K245"/>
    <mergeCell ref="I320:I321"/>
    <mergeCell ref="J320:J321"/>
    <mergeCell ref="K320:K321"/>
    <mergeCell ref="L263:L264"/>
    <mergeCell ref="M263:M264"/>
    <mergeCell ref="I282:I283"/>
    <mergeCell ref="J282:J283"/>
    <mergeCell ref="K282:K283"/>
    <mergeCell ref="L282:L283"/>
    <mergeCell ref="M282:M283"/>
    <mergeCell ref="A279:F279"/>
    <mergeCell ref="I301:I302"/>
    <mergeCell ref="J301:J302"/>
    <mergeCell ref="K301:K302"/>
    <mergeCell ref="L301:L302"/>
    <mergeCell ref="M301:M302"/>
    <mergeCell ref="F263:F264"/>
    <mergeCell ref="L320:L321"/>
    <mergeCell ref="M320:M321"/>
    <mergeCell ref="B282:B283"/>
    <mergeCell ref="C282:C283"/>
    <mergeCell ref="D282:D283"/>
    <mergeCell ref="E282:E283"/>
    <mergeCell ref="F282:F283"/>
    <mergeCell ref="B301:B302"/>
    <mergeCell ref="C301:C302"/>
    <mergeCell ref="D301:D302"/>
    <mergeCell ref="E301:E302"/>
    <mergeCell ref="F301:F302"/>
    <mergeCell ref="A298:F298"/>
    <mergeCell ref="B320:B321"/>
    <mergeCell ref="C320:C321"/>
    <mergeCell ref="I372:I373"/>
    <mergeCell ref="J372:J373"/>
    <mergeCell ref="K372:K373"/>
    <mergeCell ref="L372:L373"/>
    <mergeCell ref="I389:I390"/>
    <mergeCell ref="J389:J390"/>
    <mergeCell ref="K389:K390"/>
    <mergeCell ref="L389:L390"/>
    <mergeCell ref="I338:I339"/>
    <mergeCell ref="J338:J339"/>
    <mergeCell ref="K338:K339"/>
    <mergeCell ref="L338:L339"/>
    <mergeCell ref="I355:I356"/>
    <mergeCell ref="J355:J356"/>
    <mergeCell ref="K355:K356"/>
    <mergeCell ref="L355:L356"/>
    <mergeCell ref="N6:N7"/>
    <mergeCell ref="B6:B7"/>
    <mergeCell ref="C6:C7"/>
    <mergeCell ref="D6:D7"/>
    <mergeCell ref="E6:E7"/>
    <mergeCell ref="F6:F7"/>
    <mergeCell ref="M6:M7"/>
    <mergeCell ref="I6:J6"/>
    <mergeCell ref="O119:O120"/>
    <mergeCell ref="J119:J120"/>
    <mergeCell ref="I119:I120"/>
    <mergeCell ref="K119:K120"/>
    <mergeCell ref="M119:M120"/>
    <mergeCell ref="N119:N120"/>
    <mergeCell ref="B99:B100"/>
    <mergeCell ref="C99:C100"/>
    <mergeCell ref="D99:D100"/>
    <mergeCell ref="E99:E100"/>
    <mergeCell ref="F99:F100"/>
    <mergeCell ref="I99:I100"/>
    <mergeCell ref="J99:J100"/>
    <mergeCell ref="K99:K100"/>
    <mergeCell ref="M99:M100"/>
    <mergeCell ref="N99:N100"/>
    <mergeCell ref="B119:B120"/>
    <mergeCell ref="C119:C120"/>
    <mergeCell ref="D119:D120"/>
    <mergeCell ref="E119:E120"/>
    <mergeCell ref="F119:F120"/>
    <mergeCell ref="L99:L100"/>
    <mergeCell ref="O99:O100"/>
    <mergeCell ref="L119:L120"/>
    <mergeCell ref="M139:M140"/>
    <mergeCell ref="N139:N140"/>
    <mergeCell ref="O139:O140"/>
    <mergeCell ref="M159:M160"/>
    <mergeCell ref="N159:N160"/>
    <mergeCell ref="O159:O160"/>
    <mergeCell ref="B139:B140"/>
    <mergeCell ref="C139:C140"/>
    <mergeCell ref="D139:D140"/>
    <mergeCell ref="E139:E140"/>
    <mergeCell ref="F139:F140"/>
    <mergeCell ref="I139:I140"/>
    <mergeCell ref="J139:J140"/>
    <mergeCell ref="K139:K140"/>
    <mergeCell ref="L139:L140"/>
    <mergeCell ref="B159:B160"/>
    <mergeCell ref="C159:C160"/>
    <mergeCell ref="D159:D160"/>
    <mergeCell ref="E159:E160"/>
    <mergeCell ref="F159:F160"/>
    <mergeCell ref="I159:I160"/>
    <mergeCell ref="J159:J160"/>
    <mergeCell ref="K159:K160"/>
    <mergeCell ref="L159:L160"/>
    <mergeCell ref="N80:N81"/>
    <mergeCell ref="B80:B81"/>
    <mergeCell ref="C80:C81"/>
    <mergeCell ref="D80:D81"/>
    <mergeCell ref="E80:E81"/>
    <mergeCell ref="F80:F81"/>
    <mergeCell ref="I80:I81"/>
    <mergeCell ref="J80:J81"/>
    <mergeCell ref="K80:K81"/>
    <mergeCell ref="M80:M81"/>
    <mergeCell ref="K24:K25"/>
    <mergeCell ref="M24:M25"/>
    <mergeCell ref="N24:N25"/>
    <mergeCell ref="B24:B25"/>
    <mergeCell ref="C24:C25"/>
    <mergeCell ref="D24:D25"/>
    <mergeCell ref="E24:E25"/>
    <mergeCell ref="F24:F25"/>
    <mergeCell ref="G24:G25"/>
    <mergeCell ref="I24:I25"/>
    <mergeCell ref="J24:J25"/>
  </mergeCells>
  <pageMargins left="0.23622047244094499" right="0.23622047244094499" top="0.74803149606299202" bottom="0.74803149606299202" header="0.31496062992126" footer="0.31496062992126"/>
  <pageSetup paperSize="9" scale="19" orientation="landscape" r:id="rId1"/>
  <headerFooter>
    <oddHeader>&amp;R&amp;"Calibri"&amp;8&amp;K000000 Internal only&amp;1#_x000D_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DBC68-17E5-4C3E-B858-BFAF0716B5B3}">
  <sheetPr>
    <tabColor theme="7"/>
  </sheetPr>
  <dimension ref="A2:Y398"/>
  <sheetViews>
    <sheetView tabSelected="1" zoomScale="80" zoomScaleNormal="80" workbookViewId="0">
      <selection activeCell="U11" sqref="U11"/>
    </sheetView>
  </sheetViews>
  <sheetFormatPr defaultColWidth="9.1796875" defaultRowHeight="14"/>
  <cols>
    <col min="1" max="1" width="9.1796875" style="14"/>
    <col min="2" max="2" width="28.1796875" style="14" customWidth="1"/>
    <col min="3" max="17" width="12.81640625" style="14" customWidth="1"/>
    <col min="18" max="16381" width="9.1796875" style="14"/>
    <col min="16382" max="16382" width="9.1796875" style="14" bestFit="1"/>
    <col min="16383" max="16384" width="9.1796875" style="14"/>
  </cols>
  <sheetData>
    <row r="2" spans="1:25">
      <c r="A2" s="13" t="s">
        <v>127</v>
      </c>
    </row>
    <row r="3" spans="1:25"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5" spans="1:25">
      <c r="B5" s="142" t="str">
        <f>'Bridge Proportionate to IFRS'!A6</f>
        <v>Q1 2025</v>
      </c>
      <c r="C5" s="16" t="s">
        <v>0</v>
      </c>
      <c r="D5" s="16" t="s">
        <v>1</v>
      </c>
      <c r="E5" s="16" t="s">
        <v>221</v>
      </c>
      <c r="F5" s="16" t="s">
        <v>3</v>
      </c>
      <c r="G5" s="16" t="s">
        <v>4</v>
      </c>
      <c r="H5" s="16" t="s">
        <v>5</v>
      </c>
      <c r="I5" s="16" t="s">
        <v>6</v>
      </c>
      <c r="J5" s="16" t="s">
        <v>7</v>
      </c>
      <c r="K5" s="16" t="s">
        <v>8</v>
      </c>
      <c r="L5" s="16" t="s">
        <v>9</v>
      </c>
      <c r="M5" s="16" t="s">
        <v>10</v>
      </c>
      <c r="N5" s="16" t="s">
        <v>222</v>
      </c>
      <c r="O5" s="16" t="s">
        <v>98</v>
      </c>
      <c r="P5" s="16" t="s">
        <v>119</v>
      </c>
      <c r="Q5" s="16" t="s">
        <v>13</v>
      </c>
    </row>
    <row r="6" spans="1:25">
      <c r="B6" s="27" t="s">
        <v>14</v>
      </c>
      <c r="C6" s="9" t="s">
        <v>81</v>
      </c>
      <c r="D6" s="9" t="s">
        <v>82</v>
      </c>
      <c r="E6" s="9" t="s">
        <v>81</v>
      </c>
      <c r="F6" s="9" t="s">
        <v>82</v>
      </c>
      <c r="G6" s="9" t="s">
        <v>82</v>
      </c>
      <c r="H6" s="9" t="s">
        <v>81</v>
      </c>
      <c r="I6" s="9" t="s">
        <v>82</v>
      </c>
      <c r="J6" s="9" t="s">
        <v>82</v>
      </c>
      <c r="K6" s="9" t="s">
        <v>82</v>
      </c>
      <c r="L6" s="9" t="s">
        <v>82</v>
      </c>
      <c r="M6" s="9" t="s">
        <v>82</v>
      </c>
      <c r="N6" s="9" t="s">
        <v>83</v>
      </c>
      <c r="O6" s="9" t="s">
        <v>82</v>
      </c>
      <c r="P6" s="9"/>
      <c r="Q6" s="9"/>
    </row>
    <row r="7" spans="1:25">
      <c r="B7" s="2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W7" s="239"/>
      <c r="X7" s="240"/>
      <c r="Y7" s="239"/>
    </row>
    <row r="8" spans="1:25" ht="14.5" thickBot="1">
      <c r="B8" s="61" t="s">
        <v>150</v>
      </c>
      <c r="C8" s="62">
        <v>320</v>
      </c>
      <c r="D8" s="62">
        <v>202</v>
      </c>
      <c r="E8" s="62">
        <v>410</v>
      </c>
      <c r="F8" s="62">
        <v>95</v>
      </c>
      <c r="G8" s="62">
        <v>80</v>
      </c>
      <c r="H8" s="62">
        <v>87</v>
      </c>
      <c r="I8" s="62">
        <v>102</v>
      </c>
      <c r="J8" s="62">
        <v>26</v>
      </c>
      <c r="K8" s="62">
        <v>32</v>
      </c>
      <c r="L8" s="62">
        <v>25</v>
      </c>
      <c r="M8" s="62">
        <v>57</v>
      </c>
      <c r="N8" s="62">
        <v>96</v>
      </c>
      <c r="O8" s="62">
        <v>61</v>
      </c>
      <c r="P8" s="62">
        <v>31</v>
      </c>
      <c r="Q8" s="62">
        <v>1623</v>
      </c>
      <c r="S8" s="17"/>
      <c r="W8" s="239"/>
      <c r="X8" s="240"/>
      <c r="Y8" s="239"/>
    </row>
    <row r="9" spans="1:25" ht="14.5" thickBot="1">
      <c r="B9" s="63" t="s">
        <v>129</v>
      </c>
      <c r="C9" s="62">
        <v>-50</v>
      </c>
      <c r="D9" s="62">
        <v>-35</v>
      </c>
      <c r="E9" s="62">
        <v>-6</v>
      </c>
      <c r="F9" s="62">
        <v>-18</v>
      </c>
      <c r="G9" s="62">
        <v>-11</v>
      </c>
      <c r="H9" s="62">
        <v>-9</v>
      </c>
      <c r="I9" s="62">
        <v>-28</v>
      </c>
      <c r="J9" s="62">
        <v>-3</v>
      </c>
      <c r="K9" s="62">
        <v>-7</v>
      </c>
      <c r="L9" s="62">
        <v>-4</v>
      </c>
      <c r="M9" s="62">
        <v>-7</v>
      </c>
      <c r="N9" s="62">
        <v>-2</v>
      </c>
      <c r="O9" s="62">
        <v>-5</v>
      </c>
      <c r="P9" s="62">
        <v>-47</v>
      </c>
      <c r="Q9" s="260">
        <v>-233</v>
      </c>
      <c r="S9" s="17"/>
      <c r="W9" s="239"/>
      <c r="X9" s="240"/>
      <c r="Y9" s="239"/>
    </row>
    <row r="10" spans="1:25" ht="14.5" thickBot="1">
      <c r="B10" s="102" t="s">
        <v>130</v>
      </c>
      <c r="C10" s="103">
        <v>270</v>
      </c>
      <c r="D10" s="103">
        <v>167</v>
      </c>
      <c r="E10" s="103">
        <v>404</v>
      </c>
      <c r="F10" s="103">
        <v>77</v>
      </c>
      <c r="G10" s="103">
        <v>69</v>
      </c>
      <c r="H10" s="103">
        <v>78</v>
      </c>
      <c r="I10" s="103">
        <v>74</v>
      </c>
      <c r="J10" s="103">
        <v>23</v>
      </c>
      <c r="K10" s="103">
        <v>25</v>
      </c>
      <c r="L10" s="103">
        <v>21</v>
      </c>
      <c r="M10" s="103">
        <v>50</v>
      </c>
      <c r="N10" s="103">
        <v>94</v>
      </c>
      <c r="O10" s="103">
        <v>56</v>
      </c>
      <c r="P10" s="103">
        <v>-17</v>
      </c>
      <c r="Q10" s="103">
        <v>1390</v>
      </c>
      <c r="R10" s="124"/>
      <c r="S10" s="17"/>
      <c r="W10" s="239"/>
      <c r="X10" s="240"/>
      <c r="Y10" s="239"/>
    </row>
    <row r="11" spans="1:25" ht="14.5" thickBot="1">
      <c r="B11" s="63" t="s">
        <v>131</v>
      </c>
      <c r="C11" s="66">
        <v>0.84</v>
      </c>
      <c r="D11" s="66">
        <v>0.83</v>
      </c>
      <c r="E11" s="66">
        <v>0.99</v>
      </c>
      <c r="F11" s="66">
        <v>0.81</v>
      </c>
      <c r="G11" s="66">
        <v>0.86</v>
      </c>
      <c r="H11" s="66">
        <v>0.89</v>
      </c>
      <c r="I11" s="66">
        <v>0.73</v>
      </c>
      <c r="J11" s="66">
        <v>0.88</v>
      </c>
      <c r="K11" s="66">
        <v>0.78</v>
      </c>
      <c r="L11" s="66">
        <v>0.84</v>
      </c>
      <c r="M11" s="66">
        <v>0.88</v>
      </c>
      <c r="N11" s="66">
        <v>0.98</v>
      </c>
      <c r="O11" s="66">
        <v>0.92</v>
      </c>
      <c r="P11" s="66">
        <v>-0.56999999999999995</v>
      </c>
      <c r="Q11" s="66">
        <v>0.86</v>
      </c>
      <c r="S11" s="17"/>
      <c r="Y11" s="239"/>
    </row>
    <row r="12" spans="1:25" ht="14.5" thickBot="1">
      <c r="B12" s="63" t="s">
        <v>132</v>
      </c>
      <c r="C12" s="46">
        <v>166</v>
      </c>
      <c r="D12" s="46">
        <v>47</v>
      </c>
      <c r="E12" s="46">
        <v>1845</v>
      </c>
      <c r="F12" s="46">
        <v>6</v>
      </c>
      <c r="G12" s="46">
        <v>15</v>
      </c>
      <c r="H12" s="46">
        <v>69</v>
      </c>
      <c r="I12" s="46">
        <v>29</v>
      </c>
      <c r="J12" s="46">
        <v>6</v>
      </c>
      <c r="K12" s="46">
        <v>23</v>
      </c>
      <c r="L12" s="46">
        <v>3</v>
      </c>
      <c r="M12" s="46">
        <v>23</v>
      </c>
      <c r="N12" s="46">
        <v>308</v>
      </c>
      <c r="O12" s="46">
        <v>36</v>
      </c>
      <c r="P12" s="46">
        <f>-17+2</f>
        <v>-15</v>
      </c>
      <c r="Q12" s="46">
        <v>2561</v>
      </c>
      <c r="S12" s="17"/>
    </row>
    <row r="13" spans="1:25" ht="24.5" thickBot="1">
      <c r="B13" s="64" t="s">
        <v>176</v>
      </c>
      <c r="C13" s="65">
        <v>0.5</v>
      </c>
      <c r="D13" s="241">
        <v>0.41</v>
      </c>
      <c r="E13" s="65">
        <v>0</v>
      </c>
      <c r="F13" s="65">
        <v>1</v>
      </c>
      <c r="G13" s="65">
        <v>0.51</v>
      </c>
      <c r="H13" s="65">
        <v>0.2</v>
      </c>
      <c r="I13" s="65">
        <v>0.89</v>
      </c>
      <c r="J13" s="65">
        <v>1</v>
      </c>
      <c r="K13" s="65">
        <v>0.51</v>
      </c>
      <c r="L13" s="65">
        <v>0.62</v>
      </c>
      <c r="M13" s="65">
        <v>0.33</v>
      </c>
      <c r="N13" s="65">
        <v>0</v>
      </c>
      <c r="O13" s="65">
        <v>0.75</v>
      </c>
      <c r="P13" s="65"/>
      <c r="Q13" s="65"/>
      <c r="S13" s="17"/>
    </row>
    <row r="14" spans="1:25" ht="14.5" thickBot="1">
      <c r="B14" s="63" t="s">
        <v>133</v>
      </c>
      <c r="C14" s="46">
        <v>149</v>
      </c>
      <c r="D14" s="46">
        <v>122</v>
      </c>
      <c r="E14" s="46">
        <v>71</v>
      </c>
      <c r="F14" s="46">
        <v>77</v>
      </c>
      <c r="G14" s="46">
        <v>110</v>
      </c>
      <c r="H14" s="46">
        <v>154</v>
      </c>
      <c r="I14" s="46">
        <v>50</v>
      </c>
      <c r="J14" s="46">
        <v>4</v>
      </c>
      <c r="K14" s="46">
        <v>19</v>
      </c>
      <c r="L14" s="46">
        <v>13</v>
      </c>
      <c r="M14" s="46">
        <v>101</v>
      </c>
      <c r="N14" s="46">
        <v>27</v>
      </c>
      <c r="O14" s="46">
        <v>51</v>
      </c>
      <c r="P14" s="46">
        <v>30</v>
      </c>
      <c r="Q14" s="46">
        <v>979</v>
      </c>
      <c r="S14" s="17"/>
    </row>
    <row r="15" spans="1:25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S15" s="17"/>
    </row>
    <row r="16" spans="1:25" ht="14.25" customHeight="1" thickBot="1">
      <c r="B16" s="63" t="s">
        <v>21</v>
      </c>
      <c r="C16" s="46">
        <v>574</v>
      </c>
      <c r="D16" s="46">
        <v>253</v>
      </c>
      <c r="E16" s="46" t="s">
        <v>128</v>
      </c>
      <c r="F16" s="46">
        <v>401</v>
      </c>
      <c r="G16" s="46">
        <v>165</v>
      </c>
      <c r="H16" s="46">
        <v>14</v>
      </c>
      <c r="I16" s="46">
        <v>233</v>
      </c>
      <c r="J16" s="46">
        <v>41</v>
      </c>
      <c r="K16" s="46">
        <v>24</v>
      </c>
      <c r="L16" s="46">
        <v>54</v>
      </c>
      <c r="M16" s="46">
        <v>324</v>
      </c>
      <c r="N16" s="46" t="s">
        <v>128</v>
      </c>
      <c r="O16" s="46">
        <v>23</v>
      </c>
      <c r="P16" s="46">
        <v>263</v>
      </c>
      <c r="Q16" s="46">
        <v>2370</v>
      </c>
      <c r="S16" s="17"/>
    </row>
    <row r="17" spans="2:19" ht="14.5" thickBot="1">
      <c r="B17" s="63" t="s">
        <v>135</v>
      </c>
      <c r="C17" s="46">
        <v>2832</v>
      </c>
      <c r="D17" s="46">
        <v>5514</v>
      </c>
      <c r="E17" s="46" t="s">
        <v>128</v>
      </c>
      <c r="F17" s="46">
        <v>1899</v>
      </c>
      <c r="G17" s="46">
        <v>1545</v>
      </c>
      <c r="H17" s="46" t="s">
        <v>128</v>
      </c>
      <c r="I17" s="46">
        <v>819</v>
      </c>
      <c r="J17" s="46">
        <v>237</v>
      </c>
      <c r="K17" s="46" t="s">
        <v>128</v>
      </c>
      <c r="L17" s="46">
        <v>338</v>
      </c>
      <c r="M17" s="46">
        <v>1251</v>
      </c>
      <c r="N17" s="46" t="s">
        <v>128</v>
      </c>
      <c r="O17" s="46">
        <v>464</v>
      </c>
      <c r="P17" s="46">
        <v>870</v>
      </c>
      <c r="Q17" s="46">
        <v>15768</v>
      </c>
      <c r="R17" s="269"/>
      <c r="S17" s="17"/>
    </row>
    <row r="18" spans="2:19">
      <c r="B18" s="18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2:19">
      <c r="B19" s="26" t="s">
        <v>93</v>
      </c>
    </row>
    <row r="20" spans="2:19">
      <c r="B20" s="26" t="s">
        <v>220</v>
      </c>
    </row>
    <row r="21" spans="2:19">
      <c r="B21" s="26" t="s">
        <v>218</v>
      </c>
    </row>
    <row r="22" spans="2:19">
      <c r="B22" s="26"/>
    </row>
    <row r="23" spans="2:19">
      <c r="B23" s="15" t="s">
        <v>110</v>
      </c>
      <c r="C23" s="16" t="s">
        <v>0</v>
      </c>
      <c r="D23" s="16" t="s">
        <v>200</v>
      </c>
      <c r="E23" s="16" t="s">
        <v>2</v>
      </c>
      <c r="F23" s="16" t="s">
        <v>3</v>
      </c>
      <c r="G23" s="16" t="s">
        <v>207</v>
      </c>
      <c r="H23" s="16" t="s">
        <v>5</v>
      </c>
      <c r="I23" s="16" t="s">
        <v>6</v>
      </c>
      <c r="J23" s="16" t="s">
        <v>7</v>
      </c>
      <c r="K23" s="16" t="s">
        <v>8</v>
      </c>
      <c r="L23" s="16" t="s">
        <v>9</v>
      </c>
      <c r="M23" s="16" t="s">
        <v>10</v>
      </c>
      <c r="N23" s="16" t="s">
        <v>11</v>
      </c>
      <c r="O23" s="16" t="s">
        <v>98</v>
      </c>
      <c r="P23" s="16" t="s">
        <v>208</v>
      </c>
      <c r="Q23" s="16" t="s">
        <v>13</v>
      </c>
    </row>
    <row r="24" spans="2:19">
      <c r="B24" s="27" t="s">
        <v>14</v>
      </c>
      <c r="C24" s="7" t="s">
        <v>81</v>
      </c>
      <c r="D24" s="7" t="s">
        <v>82</v>
      </c>
      <c r="E24" s="7" t="s">
        <v>81</v>
      </c>
      <c r="F24" s="7" t="s">
        <v>82</v>
      </c>
      <c r="G24" s="7" t="s">
        <v>82</v>
      </c>
      <c r="H24" s="7" t="s">
        <v>81</v>
      </c>
      <c r="I24" s="7" t="s">
        <v>82</v>
      </c>
      <c r="J24" s="7" t="s">
        <v>82</v>
      </c>
      <c r="K24" s="7" t="s">
        <v>82</v>
      </c>
      <c r="L24" s="7" t="s">
        <v>82</v>
      </c>
      <c r="M24" s="7" t="s">
        <v>82</v>
      </c>
      <c r="N24" s="7" t="s">
        <v>83</v>
      </c>
      <c r="O24" s="7" t="s">
        <v>82</v>
      </c>
      <c r="P24" s="7"/>
      <c r="Q24" s="7"/>
    </row>
    <row r="25" spans="2:19">
      <c r="B25" s="244"/>
      <c r="C25" s="245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245"/>
    </row>
    <row r="26" spans="2:19" ht="14.5" thickBot="1">
      <c r="B26" s="246" t="s">
        <v>150</v>
      </c>
      <c r="C26" s="243">
        <v>390</v>
      </c>
      <c r="D26" s="243">
        <v>630</v>
      </c>
      <c r="E26" s="243">
        <v>93</v>
      </c>
      <c r="F26" s="243">
        <v>90</v>
      </c>
      <c r="G26" s="243">
        <v>75</v>
      </c>
      <c r="H26" s="243">
        <v>82</v>
      </c>
      <c r="I26" s="243">
        <v>106</v>
      </c>
      <c r="J26" s="243">
        <v>15</v>
      </c>
      <c r="K26" s="243">
        <v>26</v>
      </c>
      <c r="L26" s="243">
        <v>22</v>
      </c>
      <c r="M26" s="243">
        <v>35</v>
      </c>
      <c r="N26" s="243">
        <v>30</v>
      </c>
      <c r="O26" s="243">
        <v>12</v>
      </c>
      <c r="P26" s="243">
        <v>18</v>
      </c>
      <c r="Q26" s="242">
        <v>1625</v>
      </c>
    </row>
    <row r="27" spans="2:19" ht="14.5" thickBot="1">
      <c r="B27" s="247" t="s">
        <v>129</v>
      </c>
      <c r="C27" s="243">
        <v>-58</v>
      </c>
      <c r="D27" s="243">
        <v>-33</v>
      </c>
      <c r="E27" s="243">
        <v>-12</v>
      </c>
      <c r="F27" s="243">
        <v>-25</v>
      </c>
      <c r="G27" s="243">
        <v>-16</v>
      </c>
      <c r="H27" s="243">
        <v>-14</v>
      </c>
      <c r="I27" s="243">
        <v>-22</v>
      </c>
      <c r="J27" s="243">
        <v>-4</v>
      </c>
      <c r="K27" s="243">
        <v>-8</v>
      </c>
      <c r="L27" s="243">
        <v>-5</v>
      </c>
      <c r="M27" s="243">
        <v>-8</v>
      </c>
      <c r="N27" s="243">
        <v>-6</v>
      </c>
      <c r="O27" s="243">
        <v>-10</v>
      </c>
      <c r="P27" s="243">
        <v>-49</v>
      </c>
      <c r="Q27" s="243">
        <v>-271</v>
      </c>
    </row>
    <row r="28" spans="2:19" ht="14.5" thickBot="1">
      <c r="B28" s="134" t="s">
        <v>204</v>
      </c>
      <c r="C28" s="109">
        <v>332</v>
      </c>
      <c r="D28" s="109">
        <v>597</v>
      </c>
      <c r="E28" s="109">
        <v>82</v>
      </c>
      <c r="F28" s="109">
        <v>65</v>
      </c>
      <c r="G28" s="109">
        <v>59</v>
      </c>
      <c r="H28" s="109">
        <v>69</v>
      </c>
      <c r="I28" s="109">
        <v>84</v>
      </c>
      <c r="J28" s="109">
        <v>11</v>
      </c>
      <c r="K28" s="109">
        <v>18</v>
      </c>
      <c r="L28" s="109">
        <v>17</v>
      </c>
      <c r="M28" s="109">
        <v>28</v>
      </c>
      <c r="N28" s="109">
        <v>23</v>
      </c>
      <c r="O28" s="109">
        <v>2</v>
      </c>
      <c r="P28" s="109">
        <v>-31</v>
      </c>
      <c r="Q28" s="228">
        <v>1352</v>
      </c>
    </row>
    <row r="29" spans="2:19" ht="14.5" thickBot="1">
      <c r="B29" s="247" t="s">
        <v>131</v>
      </c>
      <c r="C29" s="248">
        <v>0.85</v>
      </c>
      <c r="D29" s="248">
        <v>0.95</v>
      </c>
      <c r="E29" s="248">
        <v>0.88</v>
      </c>
      <c r="F29" s="248">
        <v>0.72</v>
      </c>
      <c r="G29" s="248">
        <v>0.78</v>
      </c>
      <c r="H29" s="248">
        <v>0.83</v>
      </c>
      <c r="I29" s="248">
        <v>0.79</v>
      </c>
      <c r="J29" s="248">
        <v>0.71</v>
      </c>
      <c r="K29" s="248">
        <v>0.69</v>
      </c>
      <c r="L29" s="248">
        <v>0.78</v>
      </c>
      <c r="M29" s="248">
        <v>0.78</v>
      </c>
      <c r="N29" s="248">
        <v>0.79</v>
      </c>
      <c r="O29" s="248">
        <v>0.18</v>
      </c>
      <c r="P29" s="248">
        <v>-1.67</v>
      </c>
      <c r="Q29" s="248">
        <v>0.83</v>
      </c>
    </row>
    <row r="30" spans="2:19" ht="14.5" thickBot="1">
      <c r="B30" s="247" t="s">
        <v>151</v>
      </c>
      <c r="C30" s="243">
        <v>389</v>
      </c>
      <c r="D30" s="243">
        <v>582</v>
      </c>
      <c r="E30" s="243">
        <v>50</v>
      </c>
      <c r="F30" s="243">
        <v>5</v>
      </c>
      <c r="G30" s="243">
        <v>11</v>
      </c>
      <c r="H30" s="243">
        <v>29</v>
      </c>
      <c r="I30" s="243">
        <v>43</v>
      </c>
      <c r="J30" s="243" t="s">
        <v>128</v>
      </c>
      <c r="K30" s="243">
        <v>19</v>
      </c>
      <c r="L30" s="243">
        <v>1</v>
      </c>
      <c r="M30" s="243">
        <v>4</v>
      </c>
      <c r="N30" s="243">
        <v>10</v>
      </c>
      <c r="O30" s="243">
        <v>-15</v>
      </c>
      <c r="P30" s="243">
        <v>-25</v>
      </c>
      <c r="Q30" s="242">
        <v>1102</v>
      </c>
    </row>
    <row r="31" spans="2:19" ht="24.5" thickBot="1">
      <c r="B31" s="249" t="s">
        <v>176</v>
      </c>
      <c r="C31" s="248">
        <v>0.5</v>
      </c>
      <c r="D31" s="250">
        <v>0.41</v>
      </c>
      <c r="E31" s="248">
        <v>0.28000000000000003</v>
      </c>
      <c r="F31" s="248">
        <v>1</v>
      </c>
      <c r="G31" s="248">
        <v>0.51</v>
      </c>
      <c r="H31" s="248">
        <v>0.2</v>
      </c>
      <c r="I31" s="248">
        <v>0.89</v>
      </c>
      <c r="J31" s="248">
        <v>1</v>
      </c>
      <c r="K31" s="248">
        <v>0.51</v>
      </c>
      <c r="L31" s="248">
        <v>0.62</v>
      </c>
      <c r="M31" s="248">
        <v>0.33</v>
      </c>
      <c r="N31" s="248">
        <v>1</v>
      </c>
      <c r="O31" s="248">
        <v>0.75</v>
      </c>
      <c r="P31" s="251"/>
      <c r="Q31" s="251"/>
    </row>
    <row r="32" spans="2:19" ht="14.5" thickBot="1">
      <c r="B32" s="247" t="s">
        <v>205</v>
      </c>
      <c r="C32" s="243">
        <v>285</v>
      </c>
      <c r="D32" s="243">
        <v>140</v>
      </c>
      <c r="E32" s="243">
        <v>101</v>
      </c>
      <c r="F32" s="243">
        <v>74</v>
      </c>
      <c r="G32" s="243">
        <v>107</v>
      </c>
      <c r="H32" s="243">
        <v>146</v>
      </c>
      <c r="I32" s="243">
        <v>35</v>
      </c>
      <c r="J32" s="243">
        <v>2</v>
      </c>
      <c r="K32" s="243">
        <v>16</v>
      </c>
      <c r="L32" s="243">
        <v>12</v>
      </c>
      <c r="M32" s="243">
        <v>118</v>
      </c>
      <c r="N32" s="243">
        <v>41</v>
      </c>
      <c r="O32" s="243">
        <v>44</v>
      </c>
      <c r="P32" s="243">
        <v>17</v>
      </c>
      <c r="Q32" s="242">
        <v>1138</v>
      </c>
    </row>
    <row r="33" spans="2:17"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</row>
    <row r="34" spans="2:17" ht="14.5" thickBot="1">
      <c r="B34" s="247" t="s">
        <v>178</v>
      </c>
      <c r="C34" s="243">
        <v>526</v>
      </c>
      <c r="D34" s="243">
        <v>194</v>
      </c>
      <c r="E34" s="243">
        <v>139</v>
      </c>
      <c r="F34" s="243">
        <v>359</v>
      </c>
      <c r="G34" s="243">
        <v>318</v>
      </c>
      <c r="H34" s="243">
        <v>43</v>
      </c>
      <c r="I34" s="243">
        <v>229</v>
      </c>
      <c r="J34" s="243">
        <v>48</v>
      </c>
      <c r="K34" s="243">
        <v>17</v>
      </c>
      <c r="L34" s="243">
        <v>112</v>
      </c>
      <c r="M34" s="243">
        <v>93</v>
      </c>
      <c r="N34" s="243">
        <v>29</v>
      </c>
      <c r="O34" s="243">
        <v>21</v>
      </c>
      <c r="P34" s="243">
        <v>293</v>
      </c>
      <c r="Q34" s="242">
        <v>2421</v>
      </c>
    </row>
    <row r="35" spans="2:17" ht="14.5" thickBot="1">
      <c r="B35" s="247" t="s">
        <v>135</v>
      </c>
      <c r="C35" s="242">
        <v>3082</v>
      </c>
      <c r="D35" s="242">
        <v>5538</v>
      </c>
      <c r="E35" s="243">
        <v>848</v>
      </c>
      <c r="F35" s="242">
        <v>2003</v>
      </c>
      <c r="G35" s="242">
        <v>1746</v>
      </c>
      <c r="H35" s="243" t="s">
        <v>128</v>
      </c>
      <c r="I35" s="243">
        <v>878</v>
      </c>
      <c r="J35" s="243">
        <v>245</v>
      </c>
      <c r="K35" s="243" t="s">
        <v>128</v>
      </c>
      <c r="L35" s="243">
        <v>397</v>
      </c>
      <c r="M35" s="242">
        <v>1052</v>
      </c>
      <c r="N35" s="243">
        <v>355</v>
      </c>
      <c r="O35" s="243">
        <v>511</v>
      </c>
      <c r="P35" s="243">
        <v>630</v>
      </c>
      <c r="Q35" s="242">
        <v>17283</v>
      </c>
    </row>
    <row r="36" spans="2:17">
      <c r="B36" s="139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</row>
    <row r="37" spans="2:17">
      <c r="B37" s="130" t="s">
        <v>93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</row>
    <row r="38" spans="2:17">
      <c r="B38" s="130" t="s">
        <v>206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</row>
    <row r="39" spans="2:17">
      <c r="B39" s="130" t="s">
        <v>209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</row>
    <row r="40" spans="2:17">
      <c r="B40" s="26"/>
    </row>
    <row r="41" spans="2:17">
      <c r="B41" s="26"/>
    </row>
    <row r="42" spans="2:17">
      <c r="B42" s="15" t="s">
        <v>109</v>
      </c>
      <c r="C42" s="16" t="s">
        <v>0</v>
      </c>
      <c r="D42" s="16" t="s">
        <v>200</v>
      </c>
      <c r="E42" s="16" t="s">
        <v>2</v>
      </c>
      <c r="F42" s="16" t="s">
        <v>3</v>
      </c>
      <c r="G42" s="16" t="s">
        <v>207</v>
      </c>
      <c r="H42" s="16" t="s">
        <v>5</v>
      </c>
      <c r="I42" s="16" t="s">
        <v>6</v>
      </c>
      <c r="J42" s="16" t="s">
        <v>7</v>
      </c>
      <c r="K42" s="16" t="s">
        <v>8</v>
      </c>
      <c r="L42" s="16" t="s">
        <v>9</v>
      </c>
      <c r="M42" s="16" t="s">
        <v>10</v>
      </c>
      <c r="N42" s="16" t="s">
        <v>11</v>
      </c>
      <c r="O42" s="16" t="s">
        <v>98</v>
      </c>
      <c r="P42" s="16" t="s">
        <v>208</v>
      </c>
      <c r="Q42" s="16" t="s">
        <v>13</v>
      </c>
    </row>
    <row r="43" spans="2:17">
      <c r="B43" s="27" t="s">
        <v>14</v>
      </c>
      <c r="C43" s="7" t="s">
        <v>81</v>
      </c>
      <c r="D43" s="7" t="s">
        <v>82</v>
      </c>
      <c r="E43" s="7" t="s">
        <v>81</v>
      </c>
      <c r="F43" s="7" t="s">
        <v>82</v>
      </c>
      <c r="G43" s="7" t="s">
        <v>82</v>
      </c>
      <c r="H43" s="7" t="s">
        <v>81</v>
      </c>
      <c r="I43" s="7" t="s">
        <v>82</v>
      </c>
      <c r="J43" s="7" t="s">
        <v>82</v>
      </c>
      <c r="K43" s="7" t="s">
        <v>82</v>
      </c>
      <c r="L43" s="7" t="s">
        <v>82</v>
      </c>
      <c r="M43" s="7" t="s">
        <v>82</v>
      </c>
      <c r="N43" s="7" t="s">
        <v>83</v>
      </c>
      <c r="O43" s="7" t="s">
        <v>82</v>
      </c>
      <c r="P43" s="7"/>
      <c r="Q43" s="7"/>
    </row>
    <row r="44" spans="2:17">
      <c r="B44" s="224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</row>
    <row r="45" spans="2:17" ht="14.5" thickBot="1">
      <c r="B45" s="218" t="s">
        <v>15</v>
      </c>
      <c r="C45" s="220">
        <v>432</v>
      </c>
      <c r="D45" s="220">
        <v>646</v>
      </c>
      <c r="E45" s="220">
        <v>92</v>
      </c>
      <c r="F45" s="220">
        <v>99</v>
      </c>
      <c r="G45" s="220">
        <v>90</v>
      </c>
      <c r="H45" s="220">
        <v>99</v>
      </c>
      <c r="I45" s="220">
        <v>146</v>
      </c>
      <c r="J45" s="220">
        <v>47</v>
      </c>
      <c r="K45" s="220">
        <v>30</v>
      </c>
      <c r="L45" s="220">
        <v>33</v>
      </c>
      <c r="M45" s="220">
        <v>16</v>
      </c>
      <c r="N45" s="220">
        <v>4</v>
      </c>
      <c r="O45" s="220">
        <v>16</v>
      </c>
      <c r="P45" s="220">
        <v>21</v>
      </c>
      <c r="Q45" s="219">
        <v>1772</v>
      </c>
    </row>
    <row r="46" spans="2:17" ht="14.5" thickBot="1">
      <c r="B46" s="226" t="s">
        <v>172</v>
      </c>
      <c r="C46" s="220">
        <v>-50</v>
      </c>
      <c r="D46" s="227">
        <v>-28</v>
      </c>
      <c r="E46" s="220">
        <v>-8</v>
      </c>
      <c r="F46" s="220">
        <v>-18</v>
      </c>
      <c r="G46" s="220">
        <v>-12</v>
      </c>
      <c r="H46" s="220">
        <v>-12</v>
      </c>
      <c r="I46" s="220">
        <v>-24</v>
      </c>
      <c r="J46" s="220">
        <v>-3</v>
      </c>
      <c r="K46" s="220">
        <v>-4</v>
      </c>
      <c r="L46" s="220">
        <v>-4</v>
      </c>
      <c r="M46" s="220">
        <v>-7</v>
      </c>
      <c r="N46" s="220">
        <v>-7</v>
      </c>
      <c r="O46" s="220">
        <v>-5</v>
      </c>
      <c r="P46" s="220">
        <v>-51</v>
      </c>
      <c r="Q46" s="220">
        <v>-232</v>
      </c>
    </row>
    <row r="47" spans="2:17" ht="14.5" thickBot="1">
      <c r="B47" s="134" t="s">
        <v>173</v>
      </c>
      <c r="C47" s="109">
        <v>382</v>
      </c>
      <c r="D47" s="109">
        <v>618</v>
      </c>
      <c r="E47" s="109">
        <v>84</v>
      </c>
      <c r="F47" s="109">
        <v>81</v>
      </c>
      <c r="G47" s="109">
        <v>78</v>
      </c>
      <c r="H47" s="109">
        <v>87</v>
      </c>
      <c r="I47" s="109">
        <v>122</v>
      </c>
      <c r="J47" s="109">
        <v>44</v>
      </c>
      <c r="K47" s="109">
        <v>26</v>
      </c>
      <c r="L47" s="109">
        <v>30</v>
      </c>
      <c r="M47" s="109">
        <v>9</v>
      </c>
      <c r="N47" s="109">
        <v>-2</v>
      </c>
      <c r="O47" s="109">
        <v>12</v>
      </c>
      <c r="P47" s="109">
        <v>-30</v>
      </c>
      <c r="Q47" s="228">
        <v>1540</v>
      </c>
    </row>
    <row r="48" spans="2:17" ht="14.5" thickBot="1">
      <c r="B48" s="226" t="s">
        <v>174</v>
      </c>
      <c r="C48" s="229">
        <v>0.88</v>
      </c>
      <c r="D48" s="229">
        <v>0.96</v>
      </c>
      <c r="E48" s="229">
        <v>0.91</v>
      </c>
      <c r="F48" s="229">
        <v>0.82</v>
      </c>
      <c r="G48" s="229">
        <v>0.86</v>
      </c>
      <c r="H48" s="229">
        <v>0.88</v>
      </c>
      <c r="I48" s="229">
        <v>0.84</v>
      </c>
      <c r="J48" s="229">
        <v>0.92</v>
      </c>
      <c r="K48" s="229">
        <v>0.85</v>
      </c>
      <c r="L48" s="229">
        <v>0.89</v>
      </c>
      <c r="M48" s="229">
        <v>0.56000000000000005</v>
      </c>
      <c r="N48" s="229">
        <v>-0.54</v>
      </c>
      <c r="O48" s="229">
        <v>0.72</v>
      </c>
      <c r="P48" s="229">
        <v>-1.4</v>
      </c>
      <c r="Q48" s="229">
        <v>0.87</v>
      </c>
    </row>
    <row r="49" spans="2:17" ht="14.5" thickBot="1">
      <c r="B49" s="226" t="s">
        <v>175</v>
      </c>
      <c r="C49" s="220">
        <v>279</v>
      </c>
      <c r="D49" s="220">
        <v>63</v>
      </c>
      <c r="E49" s="220">
        <v>52</v>
      </c>
      <c r="F49" s="220">
        <v>17</v>
      </c>
      <c r="G49" s="220">
        <v>27</v>
      </c>
      <c r="H49" s="220">
        <v>42</v>
      </c>
      <c r="I49" s="220">
        <v>37</v>
      </c>
      <c r="J49" s="220">
        <v>23</v>
      </c>
      <c r="K49" s="220">
        <v>26</v>
      </c>
      <c r="L49" s="220">
        <v>13</v>
      </c>
      <c r="M49" s="220">
        <v>-11</v>
      </c>
      <c r="N49" s="220">
        <v>-9</v>
      </c>
      <c r="O49" s="220">
        <v>-8</v>
      </c>
      <c r="P49" s="220">
        <v>-7</v>
      </c>
      <c r="Q49" s="220">
        <v>545</v>
      </c>
    </row>
    <row r="50" spans="2:17" ht="24.5" thickBot="1">
      <c r="B50" s="230" t="s">
        <v>176</v>
      </c>
      <c r="C50" s="231">
        <v>0.5</v>
      </c>
      <c r="D50" s="231">
        <v>0.45</v>
      </c>
      <c r="E50" s="231">
        <v>0.28000000000000003</v>
      </c>
      <c r="F50" s="231">
        <v>1</v>
      </c>
      <c r="G50" s="231">
        <v>0.51</v>
      </c>
      <c r="H50" s="231">
        <v>0.2</v>
      </c>
      <c r="I50" s="231">
        <v>0.89</v>
      </c>
      <c r="J50" s="231">
        <v>1</v>
      </c>
      <c r="K50" s="231">
        <v>0.51</v>
      </c>
      <c r="L50" s="231">
        <v>0.62</v>
      </c>
      <c r="M50" s="231">
        <v>0.33</v>
      </c>
      <c r="N50" s="231">
        <v>1</v>
      </c>
      <c r="O50" s="231">
        <v>0.75</v>
      </c>
      <c r="P50" s="232"/>
      <c r="Q50" s="232"/>
    </row>
    <row r="51" spans="2:17" ht="14.5" thickBot="1">
      <c r="B51" s="226" t="s">
        <v>177</v>
      </c>
      <c r="C51" s="220">
        <v>305</v>
      </c>
      <c r="D51" s="220">
        <v>150</v>
      </c>
      <c r="E51" s="220">
        <v>89</v>
      </c>
      <c r="F51" s="220">
        <v>80</v>
      </c>
      <c r="G51" s="220">
        <v>132</v>
      </c>
      <c r="H51" s="220">
        <v>174</v>
      </c>
      <c r="I51" s="220">
        <v>118</v>
      </c>
      <c r="J51" s="220">
        <v>8</v>
      </c>
      <c r="K51" s="220">
        <v>19</v>
      </c>
      <c r="L51" s="220">
        <v>19</v>
      </c>
      <c r="M51" s="220">
        <v>79</v>
      </c>
      <c r="N51" s="220">
        <v>6</v>
      </c>
      <c r="O51" s="220">
        <v>61</v>
      </c>
      <c r="P51" s="220">
        <v>13</v>
      </c>
      <c r="Q51" s="219">
        <v>1254</v>
      </c>
    </row>
    <row r="52" spans="2:17"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</row>
    <row r="53" spans="2:17" ht="14.5" thickBot="1">
      <c r="B53" s="226" t="s">
        <v>210</v>
      </c>
      <c r="C53" s="220">
        <v>590</v>
      </c>
      <c r="D53" s="220">
        <v>180</v>
      </c>
      <c r="E53" s="220">
        <v>209</v>
      </c>
      <c r="F53" s="220">
        <v>486</v>
      </c>
      <c r="G53" s="220">
        <v>141</v>
      </c>
      <c r="H53" s="220">
        <v>83</v>
      </c>
      <c r="I53" s="220">
        <v>191</v>
      </c>
      <c r="J53" s="220">
        <v>74</v>
      </c>
      <c r="K53" s="220">
        <v>29</v>
      </c>
      <c r="L53" s="220">
        <v>69</v>
      </c>
      <c r="M53" s="220">
        <v>38</v>
      </c>
      <c r="N53" s="220">
        <v>39</v>
      </c>
      <c r="O53" s="220">
        <v>35</v>
      </c>
      <c r="P53" s="220">
        <v>359</v>
      </c>
      <c r="Q53" s="219">
        <v>2523</v>
      </c>
    </row>
    <row r="54" spans="2:17" ht="14.5" thickBot="1">
      <c r="B54" s="226" t="s">
        <v>179</v>
      </c>
      <c r="C54" s="219">
        <v>2846</v>
      </c>
      <c r="D54" s="219">
        <v>5308</v>
      </c>
      <c r="E54" s="220">
        <v>838</v>
      </c>
      <c r="F54" s="219">
        <v>2124</v>
      </c>
      <c r="G54" s="219">
        <v>1602</v>
      </c>
      <c r="H54" s="220" t="s">
        <v>136</v>
      </c>
      <c r="I54" s="220">
        <v>892</v>
      </c>
      <c r="J54" s="220">
        <v>266</v>
      </c>
      <c r="K54" s="220" t="s">
        <v>136</v>
      </c>
      <c r="L54" s="220">
        <v>361</v>
      </c>
      <c r="M54" s="219">
        <v>1000</v>
      </c>
      <c r="N54" s="220">
        <v>343</v>
      </c>
      <c r="O54" s="220">
        <v>484</v>
      </c>
      <c r="P54" s="220">
        <v>524</v>
      </c>
      <c r="Q54" s="219">
        <v>16589</v>
      </c>
    </row>
    <row r="55" spans="2:17">
      <c r="B55" s="139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</row>
    <row r="56" spans="2:17">
      <c r="B56" s="130" t="s">
        <v>93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2:17">
      <c r="B57" s="130" t="s">
        <v>211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2:17">
      <c r="B58" s="130" t="s">
        <v>209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</row>
    <row r="59" spans="2:17">
      <c r="B59" s="26"/>
    </row>
    <row r="60" spans="2:17">
      <c r="B60" s="26"/>
    </row>
    <row r="61" spans="2:17">
      <c r="B61" s="15" t="s">
        <v>107</v>
      </c>
      <c r="C61" s="16" t="s">
        <v>0</v>
      </c>
      <c r="D61" s="16" t="s">
        <v>200</v>
      </c>
      <c r="E61" s="16" t="s">
        <v>2</v>
      </c>
      <c r="F61" s="16" t="s">
        <v>3</v>
      </c>
      <c r="G61" s="16" t="s">
        <v>201</v>
      </c>
      <c r="H61" s="16" t="s">
        <v>5</v>
      </c>
      <c r="I61" s="16" t="s">
        <v>6</v>
      </c>
      <c r="J61" s="16" t="s">
        <v>7</v>
      </c>
      <c r="K61" s="16" t="s">
        <v>8</v>
      </c>
      <c r="L61" s="16" t="s">
        <v>9</v>
      </c>
      <c r="M61" s="16" t="s">
        <v>10</v>
      </c>
      <c r="N61" s="16" t="s">
        <v>11</v>
      </c>
      <c r="O61" s="16" t="s">
        <v>98</v>
      </c>
      <c r="P61" s="16" t="s">
        <v>202</v>
      </c>
      <c r="Q61" s="16" t="s">
        <v>13</v>
      </c>
    </row>
    <row r="62" spans="2:17">
      <c r="B62" s="27" t="s">
        <v>14</v>
      </c>
      <c r="C62" s="7" t="s">
        <v>81</v>
      </c>
      <c r="D62" s="7" t="s">
        <v>82</v>
      </c>
      <c r="E62" s="7" t="s">
        <v>81</v>
      </c>
      <c r="F62" s="7" t="s">
        <v>82</v>
      </c>
      <c r="G62" s="7" t="s">
        <v>82</v>
      </c>
      <c r="H62" s="7" t="s">
        <v>81</v>
      </c>
      <c r="I62" s="7" t="s">
        <v>82</v>
      </c>
      <c r="J62" s="7" t="s">
        <v>82</v>
      </c>
      <c r="K62" s="7" t="s">
        <v>82</v>
      </c>
      <c r="L62" s="7" t="s">
        <v>82</v>
      </c>
      <c r="M62" s="7" t="s">
        <v>82</v>
      </c>
      <c r="N62" s="7" t="s">
        <v>83</v>
      </c>
      <c r="O62" s="7" t="s">
        <v>82</v>
      </c>
      <c r="P62" s="7"/>
      <c r="Q62" s="7"/>
    </row>
    <row r="63" spans="2:17">
      <c r="B63" s="203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</row>
    <row r="64" spans="2:17" ht="14.5" thickBot="1">
      <c r="B64" s="198" t="s">
        <v>150</v>
      </c>
      <c r="C64" s="200">
        <v>134</v>
      </c>
      <c r="D64" s="200">
        <v>224</v>
      </c>
      <c r="E64" s="200">
        <v>90</v>
      </c>
      <c r="F64" s="200">
        <v>94</v>
      </c>
      <c r="G64" s="200">
        <v>97</v>
      </c>
      <c r="H64" s="200">
        <v>66</v>
      </c>
      <c r="I64" s="200">
        <v>128</v>
      </c>
      <c r="J64" s="200">
        <v>46</v>
      </c>
      <c r="K64" s="200">
        <v>34</v>
      </c>
      <c r="L64" s="200">
        <v>33</v>
      </c>
      <c r="M64" s="200">
        <v>49</v>
      </c>
      <c r="N64" s="200">
        <v>9</v>
      </c>
      <c r="O64" s="200">
        <v>18</v>
      </c>
      <c r="P64" s="200">
        <v>22</v>
      </c>
      <c r="Q64" s="199">
        <v>1045</v>
      </c>
    </row>
    <row r="65" spans="2:17" ht="14.5" thickBot="1">
      <c r="B65" s="205" t="s">
        <v>129</v>
      </c>
      <c r="C65" s="200">
        <v>-44</v>
      </c>
      <c r="D65" s="200">
        <v>-34</v>
      </c>
      <c r="E65" s="200">
        <v>-7</v>
      </c>
      <c r="F65" s="200">
        <v>-27</v>
      </c>
      <c r="G65" s="200">
        <v>-10</v>
      </c>
      <c r="H65" s="200">
        <v>-9</v>
      </c>
      <c r="I65" s="200">
        <v>52</v>
      </c>
      <c r="J65" s="200">
        <v>-4</v>
      </c>
      <c r="K65" s="200">
        <v>-5</v>
      </c>
      <c r="L65" s="200">
        <v>-3</v>
      </c>
      <c r="M65" s="200">
        <v>-14</v>
      </c>
      <c r="N65" s="200">
        <v>-4</v>
      </c>
      <c r="O65" s="200">
        <v>-4</v>
      </c>
      <c r="P65" s="200">
        <v>-59</v>
      </c>
      <c r="Q65" s="200">
        <v>-173</v>
      </c>
    </row>
    <row r="66" spans="2:17" ht="14.5" thickBot="1">
      <c r="B66" s="134" t="s">
        <v>204</v>
      </c>
      <c r="C66" s="109">
        <v>91</v>
      </c>
      <c r="D66" s="109">
        <v>190</v>
      </c>
      <c r="E66" s="109">
        <v>83</v>
      </c>
      <c r="F66" s="109">
        <v>67</v>
      </c>
      <c r="G66" s="109">
        <v>86</v>
      </c>
      <c r="H66" s="109">
        <v>57</v>
      </c>
      <c r="I66" s="109">
        <v>180</v>
      </c>
      <c r="J66" s="109">
        <v>43</v>
      </c>
      <c r="K66" s="109">
        <v>30</v>
      </c>
      <c r="L66" s="109">
        <v>30</v>
      </c>
      <c r="M66" s="109">
        <v>36</v>
      </c>
      <c r="N66" s="109">
        <v>5</v>
      </c>
      <c r="O66" s="109">
        <v>14</v>
      </c>
      <c r="P66" s="109">
        <v>-37</v>
      </c>
      <c r="Q66" s="109">
        <v>873</v>
      </c>
    </row>
    <row r="67" spans="2:17" ht="14.5" thickBot="1">
      <c r="B67" s="205" t="s">
        <v>131</v>
      </c>
      <c r="C67" s="206">
        <v>0.68</v>
      </c>
      <c r="D67" s="206">
        <v>0.85</v>
      </c>
      <c r="E67" s="206">
        <v>0.92</v>
      </c>
      <c r="F67" s="206">
        <v>0.71</v>
      </c>
      <c r="G67" s="206">
        <v>0.89</v>
      </c>
      <c r="H67" s="206">
        <v>0.87</v>
      </c>
      <c r="I67" s="206">
        <v>1.4</v>
      </c>
      <c r="J67" s="206">
        <v>0.92</v>
      </c>
      <c r="K67" s="206">
        <v>0.86</v>
      </c>
      <c r="L67" s="206">
        <v>0.9</v>
      </c>
      <c r="M67" s="206">
        <v>0.72</v>
      </c>
      <c r="N67" s="206">
        <v>0.52</v>
      </c>
      <c r="O67" s="206">
        <v>0.78</v>
      </c>
      <c r="P67" s="206">
        <v>-1.65</v>
      </c>
      <c r="Q67" s="206">
        <v>0.84</v>
      </c>
    </row>
    <row r="68" spans="2:17" ht="14.5" thickBot="1">
      <c r="B68" s="205" t="s">
        <v>151</v>
      </c>
      <c r="C68" s="200">
        <v>190</v>
      </c>
      <c r="D68" s="200">
        <v>41</v>
      </c>
      <c r="E68" s="200">
        <v>51</v>
      </c>
      <c r="F68" s="200">
        <v>4</v>
      </c>
      <c r="G68" s="200">
        <v>34</v>
      </c>
      <c r="H68" s="200">
        <v>19</v>
      </c>
      <c r="I68" s="200">
        <v>93</v>
      </c>
      <c r="J68" s="200">
        <v>22</v>
      </c>
      <c r="K68" s="200">
        <v>-1</v>
      </c>
      <c r="L68" s="200">
        <v>13</v>
      </c>
      <c r="M68" s="200">
        <v>12</v>
      </c>
      <c r="N68" s="200">
        <v>-3</v>
      </c>
      <c r="O68" s="200">
        <v>-9</v>
      </c>
      <c r="P68" s="200">
        <v>-23</v>
      </c>
      <c r="Q68" s="200">
        <v>442</v>
      </c>
    </row>
    <row r="69" spans="2:17" ht="24.5" thickBot="1">
      <c r="B69" s="207" t="s">
        <v>176</v>
      </c>
      <c r="C69" s="208">
        <v>0.5</v>
      </c>
      <c r="D69" s="208">
        <v>0.49</v>
      </c>
      <c r="E69" s="208">
        <v>0.28000000000000003</v>
      </c>
      <c r="F69" s="208">
        <v>1</v>
      </c>
      <c r="G69" s="208">
        <v>0.51</v>
      </c>
      <c r="H69" s="208">
        <v>0.2</v>
      </c>
      <c r="I69" s="208">
        <v>0.89</v>
      </c>
      <c r="J69" s="208">
        <v>1</v>
      </c>
      <c r="K69" s="208">
        <v>0.51</v>
      </c>
      <c r="L69" s="208">
        <v>0.62</v>
      </c>
      <c r="M69" s="208">
        <v>0.33</v>
      </c>
      <c r="N69" s="208">
        <v>1</v>
      </c>
      <c r="O69" s="208">
        <v>0.75</v>
      </c>
      <c r="P69" s="209"/>
      <c r="Q69" s="209"/>
    </row>
    <row r="70" spans="2:17" ht="14.5" thickBot="1">
      <c r="B70" s="205" t="s">
        <v>205</v>
      </c>
      <c r="C70" s="200">
        <v>71</v>
      </c>
      <c r="D70" s="200">
        <v>133</v>
      </c>
      <c r="E70" s="200">
        <v>100</v>
      </c>
      <c r="F70" s="200">
        <v>85</v>
      </c>
      <c r="G70" s="200">
        <v>139</v>
      </c>
      <c r="H70" s="200">
        <v>124</v>
      </c>
      <c r="I70" s="200">
        <v>115</v>
      </c>
      <c r="J70" s="200">
        <v>8</v>
      </c>
      <c r="K70" s="200">
        <v>18</v>
      </c>
      <c r="L70" s="200">
        <v>19</v>
      </c>
      <c r="M70" s="200">
        <v>89</v>
      </c>
      <c r="N70" s="200">
        <v>11</v>
      </c>
      <c r="O70" s="200">
        <v>66</v>
      </c>
      <c r="P70" s="200">
        <v>16</v>
      </c>
      <c r="Q70" s="200">
        <v>995</v>
      </c>
    </row>
    <row r="71" spans="2:17"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</row>
    <row r="72" spans="2:17" ht="14.5" thickBot="1">
      <c r="B72" s="205" t="s">
        <v>178</v>
      </c>
      <c r="C72" s="200">
        <v>413</v>
      </c>
      <c r="D72" s="200">
        <v>112</v>
      </c>
      <c r="E72" s="200">
        <v>131</v>
      </c>
      <c r="F72" s="200">
        <v>345</v>
      </c>
      <c r="G72" s="200">
        <v>214</v>
      </c>
      <c r="H72" s="200">
        <v>120</v>
      </c>
      <c r="I72" s="200">
        <v>155</v>
      </c>
      <c r="J72" s="200">
        <v>45</v>
      </c>
      <c r="K72" s="200">
        <v>16</v>
      </c>
      <c r="L72" s="200">
        <v>82</v>
      </c>
      <c r="M72" s="200">
        <v>69</v>
      </c>
      <c r="N72" s="200">
        <v>45</v>
      </c>
      <c r="O72" s="200">
        <v>39</v>
      </c>
      <c r="P72" s="200">
        <v>580</v>
      </c>
      <c r="Q72" s="199">
        <v>2366</v>
      </c>
    </row>
    <row r="73" spans="2:17" ht="14.5" thickBot="1">
      <c r="B73" s="205" t="s">
        <v>135</v>
      </c>
      <c r="C73" s="199">
        <v>2818</v>
      </c>
      <c r="D73" s="199">
        <v>4888</v>
      </c>
      <c r="E73" s="200">
        <v>834</v>
      </c>
      <c r="F73" s="199">
        <v>1855</v>
      </c>
      <c r="G73" s="199">
        <v>1599</v>
      </c>
      <c r="H73" s="200">
        <v>82</v>
      </c>
      <c r="I73" s="200">
        <v>920</v>
      </c>
      <c r="J73" s="200">
        <v>263</v>
      </c>
      <c r="K73" s="200" t="s">
        <v>128</v>
      </c>
      <c r="L73" s="200">
        <v>391</v>
      </c>
      <c r="M73" s="199">
        <v>1031</v>
      </c>
      <c r="N73" s="200">
        <v>338</v>
      </c>
      <c r="O73" s="200">
        <v>492</v>
      </c>
      <c r="P73" s="200">
        <v>421</v>
      </c>
      <c r="Q73" s="199">
        <v>15932</v>
      </c>
    </row>
    <row r="74" spans="2:17">
      <c r="B74" s="26"/>
    </row>
    <row r="75" spans="2:17">
      <c r="B75" s="130" t="s">
        <v>93</v>
      </c>
    </row>
    <row r="76" spans="2:17">
      <c r="B76" s="130" t="s">
        <v>197</v>
      </c>
    </row>
    <row r="77" spans="2:17">
      <c r="B77" s="130" t="s">
        <v>198</v>
      </c>
    </row>
    <row r="78" spans="2:17">
      <c r="B78" s="130" t="s">
        <v>199</v>
      </c>
    </row>
    <row r="79" spans="2:17">
      <c r="B79" s="130"/>
    </row>
    <row r="80" spans="2:17">
      <c r="B80" s="130"/>
    </row>
    <row r="81" spans="2:19">
      <c r="B81" s="142" t="s">
        <v>154</v>
      </c>
      <c r="C81" s="16" t="s">
        <v>0</v>
      </c>
      <c r="D81" s="16" t="s">
        <v>1</v>
      </c>
      <c r="E81" s="16" t="s">
        <v>2</v>
      </c>
      <c r="F81" s="16" t="s">
        <v>3</v>
      </c>
      <c r="G81" s="16" t="s">
        <v>4</v>
      </c>
      <c r="H81" s="16" t="s">
        <v>5</v>
      </c>
      <c r="I81" s="16" t="s">
        <v>6</v>
      </c>
      <c r="J81" s="16" t="s">
        <v>7</v>
      </c>
      <c r="K81" s="16" t="s">
        <v>8</v>
      </c>
      <c r="L81" s="16" t="s">
        <v>9</v>
      </c>
      <c r="M81" s="16" t="s">
        <v>10</v>
      </c>
      <c r="N81" s="16" t="s">
        <v>11</v>
      </c>
      <c r="O81" s="16" t="s">
        <v>98</v>
      </c>
      <c r="P81" s="16" t="s">
        <v>119</v>
      </c>
      <c r="Q81" s="16" t="s">
        <v>13</v>
      </c>
    </row>
    <row r="82" spans="2:19">
      <c r="B82" s="27" t="s">
        <v>14</v>
      </c>
      <c r="C82" s="9" t="s">
        <v>81</v>
      </c>
      <c r="D82" s="9" t="s">
        <v>82</v>
      </c>
      <c r="E82" s="9" t="s">
        <v>81</v>
      </c>
      <c r="F82" s="9" t="s">
        <v>82</v>
      </c>
      <c r="G82" s="9" t="s">
        <v>82</v>
      </c>
      <c r="H82" s="9" t="s">
        <v>81</v>
      </c>
      <c r="I82" s="9" t="s">
        <v>82</v>
      </c>
      <c r="J82" s="9" t="s">
        <v>82</v>
      </c>
      <c r="K82" s="9" t="s">
        <v>82</v>
      </c>
      <c r="L82" s="9" t="s">
        <v>82</v>
      </c>
      <c r="M82" s="9" t="s">
        <v>82</v>
      </c>
      <c r="N82" s="9" t="s">
        <v>83</v>
      </c>
      <c r="O82" s="9" t="s">
        <v>82</v>
      </c>
      <c r="P82" s="9"/>
      <c r="Q82" s="9"/>
    </row>
    <row r="83" spans="2:19">
      <c r="B83" s="25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</row>
    <row r="84" spans="2:19" ht="14.5" thickBot="1">
      <c r="B84" s="61" t="s">
        <v>150</v>
      </c>
      <c r="C84" s="62">
        <v>116</v>
      </c>
      <c r="D84" s="62">
        <v>242</v>
      </c>
      <c r="E84" s="62">
        <v>89</v>
      </c>
      <c r="F84" s="62">
        <v>91</v>
      </c>
      <c r="G84" s="62">
        <v>77</v>
      </c>
      <c r="H84" s="62">
        <v>57</v>
      </c>
      <c r="I84" s="62">
        <v>92</v>
      </c>
      <c r="J84" s="62">
        <v>21</v>
      </c>
      <c r="K84" s="62">
        <v>115</v>
      </c>
      <c r="L84" s="62">
        <v>24</v>
      </c>
      <c r="M84" s="62">
        <v>70</v>
      </c>
      <c r="N84" s="62">
        <v>38</v>
      </c>
      <c r="O84" s="62">
        <v>10</v>
      </c>
      <c r="P84" s="62">
        <v>21</v>
      </c>
      <c r="Q84" s="62">
        <v>1062</v>
      </c>
      <c r="S84" s="17"/>
    </row>
    <row r="85" spans="2:19" ht="14.5" thickBot="1">
      <c r="B85" s="63" t="s">
        <v>129</v>
      </c>
      <c r="C85" s="62">
        <v>-40</v>
      </c>
      <c r="D85" s="62">
        <v>-32</v>
      </c>
      <c r="E85" s="62">
        <v>-7</v>
      </c>
      <c r="F85" s="62">
        <v>-11</v>
      </c>
      <c r="G85" s="62">
        <v>-9</v>
      </c>
      <c r="H85" s="62">
        <v>-7</v>
      </c>
      <c r="I85" s="62">
        <v>-16</v>
      </c>
      <c r="J85" s="62">
        <v>-2</v>
      </c>
      <c r="K85" s="62">
        <v>-3</v>
      </c>
      <c r="L85" s="62">
        <v>-3</v>
      </c>
      <c r="M85" s="62">
        <v>-8</v>
      </c>
      <c r="N85" s="62">
        <v>-5</v>
      </c>
      <c r="O85" s="62">
        <v>-3</v>
      </c>
      <c r="P85" s="62">
        <v>-43</v>
      </c>
      <c r="Q85" s="62">
        <v>-192</v>
      </c>
      <c r="S85" s="17"/>
    </row>
    <row r="86" spans="2:19" ht="14.5" thickBot="1">
      <c r="B86" s="102" t="s">
        <v>130</v>
      </c>
      <c r="C86" s="103">
        <v>75</v>
      </c>
      <c r="D86" s="103">
        <v>209</v>
      </c>
      <c r="E86" s="103">
        <v>82</v>
      </c>
      <c r="F86" s="103">
        <v>79</v>
      </c>
      <c r="G86" s="103">
        <v>68</v>
      </c>
      <c r="H86" s="103">
        <v>50</v>
      </c>
      <c r="I86" s="103">
        <v>77</v>
      </c>
      <c r="J86" s="103">
        <v>19</v>
      </c>
      <c r="K86" s="103">
        <v>112</v>
      </c>
      <c r="L86" s="103">
        <v>21</v>
      </c>
      <c r="M86" s="103">
        <v>62</v>
      </c>
      <c r="N86" s="103">
        <v>33</v>
      </c>
      <c r="O86" s="103">
        <v>6</v>
      </c>
      <c r="P86" s="103">
        <v>-22</v>
      </c>
      <c r="Q86" s="103">
        <v>870</v>
      </c>
      <c r="S86" s="17"/>
    </row>
    <row r="87" spans="2:19" ht="14.5" thickBot="1">
      <c r="B87" s="63" t="s">
        <v>131</v>
      </c>
      <c r="C87" s="66">
        <v>0.65</v>
      </c>
      <c r="D87" s="66">
        <v>0.87</v>
      </c>
      <c r="E87" s="66">
        <v>0.93</v>
      </c>
      <c r="F87" s="66">
        <v>0.88</v>
      </c>
      <c r="G87" s="66">
        <v>0.88</v>
      </c>
      <c r="H87" s="66">
        <v>0.88</v>
      </c>
      <c r="I87" s="66">
        <v>0.82</v>
      </c>
      <c r="J87" s="66">
        <v>0.88</v>
      </c>
      <c r="K87" s="66">
        <v>0.97</v>
      </c>
      <c r="L87" s="66">
        <v>0.87</v>
      </c>
      <c r="M87" s="66">
        <v>0.89</v>
      </c>
      <c r="N87" s="66">
        <v>0.86</v>
      </c>
      <c r="O87" s="66">
        <v>0.6</v>
      </c>
      <c r="P87" s="66">
        <v>-1.06</v>
      </c>
      <c r="Q87" s="66">
        <v>0.82</v>
      </c>
      <c r="S87" s="17"/>
    </row>
    <row r="88" spans="2:19" ht="14.5" thickBot="1">
      <c r="B88" s="63" t="s">
        <v>132</v>
      </c>
      <c r="C88" s="46">
        <v>6</v>
      </c>
      <c r="D88" s="46">
        <v>55</v>
      </c>
      <c r="E88" s="46">
        <v>50</v>
      </c>
      <c r="F88" s="46">
        <v>19</v>
      </c>
      <c r="G88" s="46">
        <v>20</v>
      </c>
      <c r="H88" s="46">
        <v>12</v>
      </c>
      <c r="I88" s="46">
        <v>26</v>
      </c>
      <c r="J88" s="46">
        <v>3</v>
      </c>
      <c r="K88" s="46">
        <v>80</v>
      </c>
      <c r="L88" s="46">
        <v>6</v>
      </c>
      <c r="M88" s="46">
        <v>92</v>
      </c>
      <c r="N88" s="46">
        <v>18</v>
      </c>
      <c r="O88" s="46">
        <v>-10</v>
      </c>
      <c r="P88" s="46">
        <v>-14</v>
      </c>
      <c r="Q88" s="46">
        <v>363</v>
      </c>
      <c r="S88" s="17"/>
    </row>
    <row r="89" spans="2:19" ht="24.5" thickBot="1">
      <c r="B89" s="64" t="s">
        <v>176</v>
      </c>
      <c r="C89" s="65">
        <v>0.5</v>
      </c>
      <c r="D89" s="65">
        <v>0.49</v>
      </c>
      <c r="E89" s="65">
        <v>0.28000000000000003</v>
      </c>
      <c r="F89" s="65">
        <v>1</v>
      </c>
      <c r="G89" s="65">
        <v>0.51</v>
      </c>
      <c r="H89" s="65">
        <v>0.2</v>
      </c>
      <c r="I89" s="65">
        <v>0.89</v>
      </c>
      <c r="J89" s="65">
        <v>1</v>
      </c>
      <c r="K89" s="65">
        <v>0.51</v>
      </c>
      <c r="L89" s="65">
        <v>0.62</v>
      </c>
      <c r="M89" s="65">
        <v>0.33</v>
      </c>
      <c r="N89" s="65">
        <v>1</v>
      </c>
      <c r="O89" s="65">
        <v>0.75</v>
      </c>
      <c r="P89" s="65"/>
      <c r="Q89" s="65"/>
      <c r="S89" s="17"/>
    </row>
    <row r="90" spans="2:19" ht="14.5" thickBot="1">
      <c r="B90" s="63" t="s">
        <v>133</v>
      </c>
      <c r="C90" s="46">
        <v>77</v>
      </c>
      <c r="D90" s="46">
        <v>160</v>
      </c>
      <c r="E90" s="46">
        <v>104</v>
      </c>
      <c r="F90" s="46">
        <v>83</v>
      </c>
      <c r="G90" s="46">
        <v>111</v>
      </c>
      <c r="H90" s="46">
        <v>109</v>
      </c>
      <c r="I90" s="46">
        <v>39</v>
      </c>
      <c r="J90" s="46">
        <v>4</v>
      </c>
      <c r="K90" s="46">
        <v>21</v>
      </c>
      <c r="L90" s="46">
        <v>14</v>
      </c>
      <c r="M90" s="46">
        <v>82</v>
      </c>
      <c r="N90" s="46">
        <v>43</v>
      </c>
      <c r="O90" s="46">
        <v>37</v>
      </c>
      <c r="P90" s="46">
        <v>17</v>
      </c>
      <c r="Q90" s="46">
        <v>901</v>
      </c>
      <c r="S90" s="17"/>
    </row>
    <row r="91" spans="2:19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S91" s="17"/>
    </row>
    <row r="92" spans="2:19" ht="14.5" thickBot="1">
      <c r="B92" s="63" t="s">
        <v>178</v>
      </c>
      <c r="C92" s="46">
        <v>623</v>
      </c>
      <c r="D92" s="46">
        <v>249</v>
      </c>
      <c r="E92" s="46">
        <v>214</v>
      </c>
      <c r="F92" s="46">
        <v>465</v>
      </c>
      <c r="G92" s="46">
        <v>168</v>
      </c>
      <c r="H92" s="46">
        <v>100</v>
      </c>
      <c r="I92" s="46">
        <v>135</v>
      </c>
      <c r="J92" s="46">
        <v>47</v>
      </c>
      <c r="K92" s="46">
        <v>197</v>
      </c>
      <c r="L92" s="46">
        <v>110</v>
      </c>
      <c r="M92" s="46">
        <v>160</v>
      </c>
      <c r="N92" s="46">
        <v>27</v>
      </c>
      <c r="O92" s="46">
        <v>60</v>
      </c>
      <c r="P92" s="46">
        <v>505</v>
      </c>
      <c r="Q92" s="46">
        <v>3060</v>
      </c>
      <c r="S92" s="17"/>
    </row>
    <row r="93" spans="2:19" ht="14.5" thickBot="1">
      <c r="B93" s="63" t="s">
        <v>135</v>
      </c>
      <c r="C93" s="46">
        <v>2831</v>
      </c>
      <c r="D93" s="46">
        <v>4730</v>
      </c>
      <c r="E93" s="46">
        <v>900</v>
      </c>
      <c r="F93" s="46">
        <v>1988</v>
      </c>
      <c r="G93" s="46">
        <v>1601</v>
      </c>
      <c r="H93" s="46">
        <v>83</v>
      </c>
      <c r="I93" s="46">
        <v>982</v>
      </c>
      <c r="J93" s="46">
        <v>289</v>
      </c>
      <c r="K93" s="46">
        <v>120</v>
      </c>
      <c r="L93" s="46">
        <v>390</v>
      </c>
      <c r="M93" s="46">
        <v>1150</v>
      </c>
      <c r="N93" s="46">
        <v>357</v>
      </c>
      <c r="O93" s="46">
        <v>505</v>
      </c>
      <c r="P93" s="46">
        <v>289</v>
      </c>
      <c r="Q93" s="46">
        <v>16215</v>
      </c>
      <c r="S93" s="17"/>
    </row>
    <row r="94" spans="2:19">
      <c r="B94" s="18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9">
      <c r="B95" s="26" t="s">
        <v>93</v>
      </c>
    </row>
    <row r="96" spans="2:19">
      <c r="B96" s="26" t="s">
        <v>196</v>
      </c>
    </row>
    <row r="97" spans="2:17">
      <c r="B97" s="26"/>
    </row>
    <row r="98" spans="2:17" ht="21.75" customHeight="1"/>
    <row r="99" spans="2:17" ht="21.75" customHeight="1">
      <c r="B99" s="142" t="s">
        <v>186</v>
      </c>
      <c r="C99" s="16" t="s">
        <v>0</v>
      </c>
      <c r="D99" s="16" t="s">
        <v>1</v>
      </c>
      <c r="E99" s="16" t="s">
        <v>2</v>
      </c>
      <c r="F99" s="16" t="s">
        <v>3</v>
      </c>
      <c r="G99" s="16" t="s">
        <v>4</v>
      </c>
      <c r="H99" s="16" t="s">
        <v>5</v>
      </c>
      <c r="I99" s="16" t="s">
        <v>6</v>
      </c>
      <c r="J99" s="16" t="s">
        <v>7</v>
      </c>
      <c r="K99" s="16" t="s">
        <v>8</v>
      </c>
      <c r="L99" s="16" t="s">
        <v>9</v>
      </c>
      <c r="M99" s="16" t="s">
        <v>10</v>
      </c>
      <c r="N99" s="16" t="s">
        <v>11</v>
      </c>
      <c r="O99" s="16" t="s">
        <v>97</v>
      </c>
      <c r="P99" s="16" t="s">
        <v>119</v>
      </c>
      <c r="Q99" s="16" t="s">
        <v>13</v>
      </c>
    </row>
    <row r="100" spans="2:17" ht="21.75" customHeight="1">
      <c r="B100" s="27" t="s">
        <v>14</v>
      </c>
      <c r="C100" s="9" t="s">
        <v>81</v>
      </c>
      <c r="D100" s="9" t="s">
        <v>82</v>
      </c>
      <c r="E100" s="9" t="s">
        <v>81</v>
      </c>
      <c r="F100" s="9" t="s">
        <v>82</v>
      </c>
      <c r="G100" s="9" t="s">
        <v>82</v>
      </c>
      <c r="H100" s="9" t="s">
        <v>81</v>
      </c>
      <c r="I100" s="9" t="s">
        <v>82</v>
      </c>
      <c r="J100" s="9" t="s">
        <v>82</v>
      </c>
      <c r="K100" s="9" t="s">
        <v>82</v>
      </c>
      <c r="L100" s="9" t="s">
        <v>82</v>
      </c>
      <c r="M100" s="9" t="s">
        <v>82</v>
      </c>
      <c r="N100" s="9" t="s">
        <v>83</v>
      </c>
      <c r="O100" s="9" t="s">
        <v>82</v>
      </c>
      <c r="P100" s="9"/>
      <c r="Q100" s="9"/>
    </row>
    <row r="101" spans="2:17" ht="21.75" customHeight="1">
      <c r="B101" s="25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</row>
    <row r="102" spans="2:17" ht="21.75" customHeight="1" thickBot="1">
      <c r="B102" s="61" t="s">
        <v>171</v>
      </c>
      <c r="C102" s="62">
        <v>231</v>
      </c>
      <c r="D102" s="62">
        <v>162</v>
      </c>
      <c r="E102" s="62">
        <v>95</v>
      </c>
      <c r="F102" s="62">
        <v>82</v>
      </c>
      <c r="G102" s="62">
        <v>73</v>
      </c>
      <c r="H102" s="62">
        <v>56</v>
      </c>
      <c r="I102" s="62">
        <v>105</v>
      </c>
      <c r="J102" s="62">
        <v>19</v>
      </c>
      <c r="K102" s="62">
        <v>30</v>
      </c>
      <c r="L102" s="62">
        <v>20</v>
      </c>
      <c r="M102" s="62">
        <v>45</v>
      </c>
      <c r="N102" s="62">
        <v>36</v>
      </c>
      <c r="O102" s="62">
        <v>4</v>
      </c>
      <c r="P102" s="62">
        <v>86</v>
      </c>
      <c r="Q102" s="62">
        <v>1044</v>
      </c>
    </row>
    <row r="103" spans="2:17" ht="21.75" customHeight="1" thickBot="1">
      <c r="B103" s="63" t="s">
        <v>172</v>
      </c>
      <c r="C103" s="46">
        <v>-52</v>
      </c>
      <c r="D103" s="46">
        <v>-13</v>
      </c>
      <c r="E103" s="46">
        <v>-6</v>
      </c>
      <c r="F103" s="46">
        <v>-13</v>
      </c>
      <c r="G103" s="46">
        <v>-12</v>
      </c>
      <c r="H103" s="46">
        <v>-14</v>
      </c>
      <c r="I103" s="46">
        <v>-18</v>
      </c>
      <c r="J103" s="46">
        <v>-4</v>
      </c>
      <c r="K103" s="46">
        <v>-7</v>
      </c>
      <c r="L103" s="46">
        <v>-4</v>
      </c>
      <c r="M103" s="46">
        <v>-5</v>
      </c>
      <c r="N103" s="46">
        <v>-6</v>
      </c>
      <c r="O103" s="46" t="s">
        <v>128</v>
      </c>
      <c r="P103" s="46">
        <v>-66</v>
      </c>
      <c r="Q103" s="46">
        <v>-220</v>
      </c>
    </row>
    <row r="104" spans="2:17" ht="21.75" customHeight="1" thickBot="1">
      <c r="B104" s="102" t="s">
        <v>173</v>
      </c>
      <c r="C104" s="103">
        <v>179</v>
      </c>
      <c r="D104" s="103">
        <v>149</v>
      </c>
      <c r="E104" s="103">
        <v>89</v>
      </c>
      <c r="F104" s="103">
        <v>69</v>
      </c>
      <c r="G104" s="103">
        <v>60</v>
      </c>
      <c r="H104" s="103">
        <v>42</v>
      </c>
      <c r="I104" s="103">
        <v>86</v>
      </c>
      <c r="J104" s="103">
        <v>15</v>
      </c>
      <c r="K104" s="103">
        <v>23</v>
      </c>
      <c r="L104" s="103">
        <v>16</v>
      </c>
      <c r="M104" s="103">
        <v>40</v>
      </c>
      <c r="N104" s="103">
        <v>31</v>
      </c>
      <c r="O104" s="103">
        <v>4</v>
      </c>
      <c r="P104" s="103">
        <v>21</v>
      </c>
      <c r="Q104" s="103">
        <v>824</v>
      </c>
    </row>
    <row r="105" spans="2:17" ht="21.75" customHeight="1" thickBot="1">
      <c r="B105" s="63" t="s">
        <v>174</v>
      </c>
      <c r="C105" s="66">
        <v>0.77</v>
      </c>
      <c r="D105" s="66">
        <v>0.92</v>
      </c>
      <c r="E105" s="66">
        <v>0.93</v>
      </c>
      <c r="F105" s="66">
        <v>0.84</v>
      </c>
      <c r="G105" s="66">
        <v>0.83</v>
      </c>
      <c r="H105" s="66">
        <v>0.74</v>
      </c>
      <c r="I105" s="66">
        <v>0.82</v>
      </c>
      <c r="J105" s="66">
        <v>0.79</v>
      </c>
      <c r="K105" s="66">
        <v>0.77</v>
      </c>
      <c r="L105" s="66">
        <v>0.82</v>
      </c>
      <c r="M105" s="66">
        <v>0.89</v>
      </c>
      <c r="N105" s="66">
        <v>0.85</v>
      </c>
      <c r="O105" s="66">
        <v>1</v>
      </c>
      <c r="P105" s="66">
        <v>0.24</v>
      </c>
      <c r="Q105" s="66">
        <v>0.79</v>
      </c>
    </row>
    <row r="106" spans="2:17" ht="21.75" customHeight="1" thickBot="1">
      <c r="B106" s="63" t="s">
        <v>175</v>
      </c>
      <c r="C106" s="46">
        <v>101</v>
      </c>
      <c r="D106" s="46">
        <v>59</v>
      </c>
      <c r="E106" s="46">
        <v>52</v>
      </c>
      <c r="F106" s="46">
        <v>11</v>
      </c>
      <c r="G106" s="46">
        <v>17</v>
      </c>
      <c r="H106" s="46">
        <v>9</v>
      </c>
      <c r="I106" s="46">
        <v>39</v>
      </c>
      <c r="J106" s="46">
        <v>1</v>
      </c>
      <c r="K106" s="46">
        <v>7</v>
      </c>
      <c r="L106" s="46">
        <v>1</v>
      </c>
      <c r="M106" s="46">
        <v>32</v>
      </c>
      <c r="N106" s="46">
        <v>20</v>
      </c>
      <c r="O106" s="46">
        <v>4</v>
      </c>
      <c r="P106" s="46">
        <v>71</v>
      </c>
      <c r="Q106" s="46">
        <v>424</v>
      </c>
    </row>
    <row r="107" spans="2:17" ht="27.75" customHeight="1" thickBot="1">
      <c r="B107" s="64" t="s">
        <v>176</v>
      </c>
      <c r="C107" s="65">
        <v>0.5</v>
      </c>
      <c r="D107" s="65">
        <v>0.49</v>
      </c>
      <c r="E107" s="65">
        <v>0.28000000000000003</v>
      </c>
      <c r="F107" s="65">
        <v>1</v>
      </c>
      <c r="G107" s="65">
        <v>0.51</v>
      </c>
      <c r="H107" s="65">
        <v>0.2</v>
      </c>
      <c r="I107" s="65">
        <v>0.89</v>
      </c>
      <c r="J107" s="65">
        <v>1</v>
      </c>
      <c r="K107" s="65">
        <v>0.51</v>
      </c>
      <c r="L107" s="65">
        <v>0.62</v>
      </c>
      <c r="M107" s="65">
        <v>0.44</v>
      </c>
      <c r="N107" s="65">
        <v>1</v>
      </c>
      <c r="O107" s="65">
        <v>0.5</v>
      </c>
      <c r="P107" s="65"/>
      <c r="Q107" s="65"/>
    </row>
    <row r="108" spans="2:17" ht="21.75" customHeight="1" thickBot="1">
      <c r="B108" s="63" t="s">
        <v>177</v>
      </c>
      <c r="C108" s="46">
        <v>161</v>
      </c>
      <c r="D108" s="46">
        <v>92</v>
      </c>
      <c r="E108" s="46">
        <v>101</v>
      </c>
      <c r="F108" s="46">
        <v>73</v>
      </c>
      <c r="G108" s="46">
        <v>100</v>
      </c>
      <c r="H108" s="46">
        <v>102</v>
      </c>
      <c r="I108" s="46">
        <v>45</v>
      </c>
      <c r="J108" s="46">
        <v>3</v>
      </c>
      <c r="K108" s="46">
        <v>17</v>
      </c>
      <c r="L108" s="46">
        <v>11</v>
      </c>
      <c r="M108" s="46">
        <v>32</v>
      </c>
      <c r="N108" s="46">
        <v>41</v>
      </c>
      <c r="O108" s="46">
        <v>8</v>
      </c>
      <c r="P108" s="46">
        <v>24</v>
      </c>
      <c r="Q108" s="46">
        <v>811</v>
      </c>
    </row>
    <row r="109" spans="2:17" ht="18" customHeight="1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</row>
    <row r="110" spans="2:17" ht="18" customHeight="1" thickBot="1">
      <c r="B110" s="63" t="s">
        <v>178</v>
      </c>
      <c r="C110" s="46">
        <v>456</v>
      </c>
      <c r="D110" s="46">
        <v>67</v>
      </c>
      <c r="E110" s="46">
        <v>126</v>
      </c>
      <c r="F110" s="46">
        <v>393</v>
      </c>
      <c r="G110" s="46">
        <v>247</v>
      </c>
      <c r="H110" s="46">
        <v>139</v>
      </c>
      <c r="I110" s="46">
        <v>86</v>
      </c>
      <c r="J110" s="46">
        <v>49</v>
      </c>
      <c r="K110" s="46">
        <v>79</v>
      </c>
      <c r="L110" s="46">
        <v>228</v>
      </c>
      <c r="M110" s="46">
        <v>154</v>
      </c>
      <c r="N110" s="46">
        <v>14</v>
      </c>
      <c r="O110" s="46" t="s">
        <v>128</v>
      </c>
      <c r="P110" s="46">
        <v>502</v>
      </c>
      <c r="Q110" s="46">
        <v>2542</v>
      </c>
    </row>
    <row r="111" spans="2:17" ht="18" customHeight="1" thickBot="1">
      <c r="B111" s="63" t="s">
        <v>179</v>
      </c>
      <c r="C111" s="46">
        <v>2738</v>
      </c>
      <c r="D111" s="46">
        <v>4447</v>
      </c>
      <c r="E111" s="46">
        <v>828</v>
      </c>
      <c r="F111" s="46">
        <v>1892</v>
      </c>
      <c r="G111" s="46">
        <v>1568</v>
      </c>
      <c r="H111" s="46">
        <v>136</v>
      </c>
      <c r="I111" s="46">
        <v>959</v>
      </c>
      <c r="J111" s="46">
        <v>284</v>
      </c>
      <c r="K111" s="46">
        <v>121</v>
      </c>
      <c r="L111" s="46">
        <v>394</v>
      </c>
      <c r="M111" s="46">
        <v>1106</v>
      </c>
      <c r="N111" s="46">
        <v>345</v>
      </c>
      <c r="O111" s="46" t="s">
        <v>128</v>
      </c>
      <c r="P111" s="46">
        <v>540</v>
      </c>
      <c r="Q111" s="46">
        <v>15357</v>
      </c>
    </row>
    <row r="112" spans="2:17" ht="18" customHeight="1"/>
    <row r="113" spans="2:17" ht="18" customHeight="1">
      <c r="B113" s="26" t="s">
        <v>93</v>
      </c>
    </row>
    <row r="114" spans="2:17" ht="18" customHeight="1">
      <c r="B114" s="130" t="s">
        <v>139</v>
      </c>
    </row>
    <row r="115" spans="2:17" ht="18" customHeight="1">
      <c r="B115" s="130" t="s">
        <v>185</v>
      </c>
    </row>
    <row r="116" spans="2:17" ht="18" customHeight="1"/>
    <row r="117" spans="2:17" ht="18" customHeight="1"/>
    <row r="118" spans="2:17" ht="18" customHeight="1">
      <c r="B118" s="142" t="s">
        <v>187</v>
      </c>
      <c r="C118" s="16" t="s">
        <v>0</v>
      </c>
      <c r="D118" s="16" t="s">
        <v>1</v>
      </c>
      <c r="E118" s="16" t="s">
        <v>2</v>
      </c>
      <c r="F118" s="16" t="s">
        <v>3</v>
      </c>
      <c r="G118" s="16" t="s">
        <v>4</v>
      </c>
      <c r="H118" s="16" t="s">
        <v>5</v>
      </c>
      <c r="I118" s="16" t="s">
        <v>6</v>
      </c>
      <c r="J118" s="16" t="s">
        <v>7</v>
      </c>
      <c r="K118" s="16" t="s">
        <v>8</v>
      </c>
      <c r="L118" s="16" t="s">
        <v>9</v>
      </c>
      <c r="M118" s="16" t="s">
        <v>10</v>
      </c>
      <c r="N118" s="16" t="s">
        <v>11</v>
      </c>
      <c r="O118" s="16" t="s">
        <v>97</v>
      </c>
      <c r="P118" s="16" t="s">
        <v>119</v>
      </c>
      <c r="Q118" s="16" t="s">
        <v>13</v>
      </c>
    </row>
    <row r="119" spans="2:17" ht="18" customHeight="1">
      <c r="B119" s="27" t="s">
        <v>14</v>
      </c>
      <c r="C119" s="9" t="s">
        <v>81</v>
      </c>
      <c r="D119" s="9" t="s">
        <v>82</v>
      </c>
      <c r="E119" s="9" t="s">
        <v>81</v>
      </c>
      <c r="F119" s="9" t="s">
        <v>82</v>
      </c>
      <c r="G119" s="9" t="s">
        <v>82</v>
      </c>
      <c r="H119" s="9" t="s">
        <v>81</v>
      </c>
      <c r="I119" s="9" t="s">
        <v>82</v>
      </c>
      <c r="J119" s="9" t="s">
        <v>82</v>
      </c>
      <c r="K119" s="9" t="s">
        <v>82</v>
      </c>
      <c r="L119" s="9" t="s">
        <v>82</v>
      </c>
      <c r="M119" s="9" t="s">
        <v>82</v>
      </c>
      <c r="N119" s="9" t="s">
        <v>83</v>
      </c>
      <c r="O119" s="9" t="s">
        <v>82</v>
      </c>
      <c r="P119" s="9"/>
      <c r="Q119" s="9"/>
    </row>
    <row r="120" spans="2:17" ht="18" customHeight="1">
      <c r="B120" s="25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</row>
    <row r="121" spans="2:17" ht="18" customHeight="1" thickBot="1">
      <c r="B121" s="61" t="s">
        <v>145</v>
      </c>
      <c r="C121" s="62">
        <v>299</v>
      </c>
      <c r="D121" s="62">
        <v>88</v>
      </c>
      <c r="E121" s="62">
        <v>96</v>
      </c>
      <c r="F121" s="62">
        <v>89</v>
      </c>
      <c r="G121" s="62">
        <v>96</v>
      </c>
      <c r="H121" s="62">
        <v>65</v>
      </c>
      <c r="I121" s="62">
        <v>106</v>
      </c>
      <c r="J121" s="62">
        <v>53</v>
      </c>
      <c r="K121" s="62">
        <v>30</v>
      </c>
      <c r="L121" s="62">
        <v>32</v>
      </c>
      <c r="M121" s="62">
        <v>24</v>
      </c>
      <c r="N121" s="62">
        <v>5</v>
      </c>
      <c r="O121" s="62">
        <v>15</v>
      </c>
      <c r="P121" s="62">
        <v>38</v>
      </c>
      <c r="Q121" s="62">
        <v>1038</v>
      </c>
    </row>
    <row r="122" spans="2:17" ht="18" customHeight="1" thickBot="1">
      <c r="B122" s="63" t="s">
        <v>129</v>
      </c>
      <c r="C122" s="46">
        <v>-86</v>
      </c>
      <c r="D122" s="46">
        <v>-17</v>
      </c>
      <c r="E122" s="46">
        <v>-6</v>
      </c>
      <c r="F122" s="46">
        <v>-13</v>
      </c>
      <c r="G122" s="46">
        <v>-10</v>
      </c>
      <c r="H122" s="46">
        <v>-8</v>
      </c>
      <c r="I122" s="46">
        <v>-19</v>
      </c>
      <c r="J122" s="46">
        <v>-3</v>
      </c>
      <c r="K122" s="46">
        <v>-4</v>
      </c>
      <c r="L122" s="46">
        <v>-3</v>
      </c>
      <c r="M122" s="46">
        <v>-6</v>
      </c>
      <c r="N122" s="46">
        <v>-5</v>
      </c>
      <c r="O122" s="46">
        <v>-3</v>
      </c>
      <c r="P122" s="46">
        <v>-46</v>
      </c>
      <c r="Q122" s="46">
        <v>-229</v>
      </c>
    </row>
    <row r="123" spans="2:17" ht="18" customHeight="1" thickBot="1">
      <c r="B123" s="102" t="s">
        <v>130</v>
      </c>
      <c r="C123" s="103">
        <v>214</v>
      </c>
      <c r="D123" s="103">
        <v>71</v>
      </c>
      <c r="E123" s="103">
        <v>90</v>
      </c>
      <c r="F123" s="103">
        <v>76</v>
      </c>
      <c r="G123" s="103">
        <v>86</v>
      </c>
      <c r="H123" s="103">
        <v>57</v>
      </c>
      <c r="I123" s="103">
        <v>88</v>
      </c>
      <c r="J123" s="103">
        <v>50</v>
      </c>
      <c r="K123" s="103">
        <v>26</v>
      </c>
      <c r="L123" s="103">
        <v>29</v>
      </c>
      <c r="M123" s="103">
        <v>18</v>
      </c>
      <c r="N123" s="103">
        <v>1</v>
      </c>
      <c r="O123" s="103">
        <v>13</v>
      </c>
      <c r="P123" s="103">
        <v>-7</v>
      </c>
      <c r="Q123" s="103">
        <v>811</v>
      </c>
    </row>
    <row r="124" spans="2:17" ht="18" customHeight="1" thickBot="1">
      <c r="B124" s="63" t="s">
        <v>131</v>
      </c>
      <c r="C124" s="66">
        <v>0.71</v>
      </c>
      <c r="D124" s="66">
        <v>0.8</v>
      </c>
      <c r="E124" s="66">
        <v>0.93</v>
      </c>
      <c r="F124" s="66">
        <v>0.85</v>
      </c>
      <c r="G124" s="66">
        <v>0.9</v>
      </c>
      <c r="H124" s="66">
        <v>0.87</v>
      </c>
      <c r="I124" s="66">
        <v>0.82</v>
      </c>
      <c r="J124" s="66">
        <v>0.94</v>
      </c>
      <c r="K124" s="66">
        <v>0.87</v>
      </c>
      <c r="L124" s="66">
        <v>0.9</v>
      </c>
      <c r="M124" s="66">
        <v>0.76</v>
      </c>
      <c r="N124" s="66">
        <v>0.13</v>
      </c>
      <c r="O124" s="66">
        <v>0.83</v>
      </c>
      <c r="P124" s="66">
        <v>-0.18</v>
      </c>
      <c r="Q124" s="66">
        <v>0.78</v>
      </c>
    </row>
    <row r="125" spans="2:17" ht="18" customHeight="1" thickBot="1">
      <c r="B125" s="63" t="s">
        <v>151</v>
      </c>
      <c r="C125" s="46">
        <v>129</v>
      </c>
      <c r="D125" s="46">
        <v>26</v>
      </c>
      <c r="E125" s="46">
        <v>53</v>
      </c>
      <c r="F125" s="46">
        <v>16</v>
      </c>
      <c r="G125" s="46">
        <v>25</v>
      </c>
      <c r="H125" s="46">
        <v>21</v>
      </c>
      <c r="I125" s="46">
        <v>24</v>
      </c>
      <c r="J125" s="46">
        <v>30</v>
      </c>
      <c r="K125" s="46">
        <v>9</v>
      </c>
      <c r="L125" s="46">
        <v>13</v>
      </c>
      <c r="M125" s="46">
        <v>17</v>
      </c>
      <c r="N125" s="46">
        <v>-10</v>
      </c>
      <c r="O125" s="46">
        <v>8</v>
      </c>
      <c r="P125" s="46">
        <v>-8</v>
      </c>
      <c r="Q125" s="46">
        <v>352</v>
      </c>
    </row>
    <row r="126" spans="2:17" ht="18" customHeight="1" thickBot="1">
      <c r="B126" s="64" t="s">
        <v>176</v>
      </c>
      <c r="C126" s="65">
        <v>0.5</v>
      </c>
      <c r="D126" s="65">
        <v>0.45</v>
      </c>
      <c r="E126" s="65">
        <v>0.28000000000000003</v>
      </c>
      <c r="F126" s="65">
        <v>1</v>
      </c>
      <c r="G126" s="65">
        <v>0.51</v>
      </c>
      <c r="H126" s="65">
        <v>0.2</v>
      </c>
      <c r="I126" s="65">
        <v>0.89</v>
      </c>
      <c r="J126" s="65">
        <v>1</v>
      </c>
      <c r="K126" s="65">
        <v>0.51</v>
      </c>
      <c r="L126" s="65">
        <v>0.62</v>
      </c>
      <c r="M126" s="65">
        <v>0.44</v>
      </c>
      <c r="N126" s="65">
        <v>1</v>
      </c>
      <c r="O126" s="65">
        <v>0.5</v>
      </c>
      <c r="P126" s="65"/>
      <c r="Q126" s="65"/>
    </row>
    <row r="127" spans="2:17" ht="18" customHeight="1" thickBot="1">
      <c r="B127" s="63" t="s">
        <v>177</v>
      </c>
      <c r="C127" s="46">
        <v>301</v>
      </c>
      <c r="D127" s="46">
        <v>40</v>
      </c>
      <c r="E127" s="46">
        <v>109</v>
      </c>
      <c r="F127" s="46">
        <v>79</v>
      </c>
      <c r="G127" s="46">
        <v>136</v>
      </c>
      <c r="H127" s="46">
        <v>120</v>
      </c>
      <c r="I127" s="46">
        <v>129</v>
      </c>
      <c r="J127" s="46">
        <v>8</v>
      </c>
      <c r="K127" s="46">
        <v>20</v>
      </c>
      <c r="L127" s="46">
        <v>18</v>
      </c>
      <c r="M127" s="46">
        <v>29</v>
      </c>
      <c r="N127" s="46">
        <v>6</v>
      </c>
      <c r="O127" s="46">
        <v>30</v>
      </c>
      <c r="P127" s="46">
        <v>22</v>
      </c>
      <c r="Q127" s="46">
        <v>1047</v>
      </c>
    </row>
    <row r="128" spans="2:17" ht="18" customHeight="1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</row>
    <row r="129" spans="1:21" ht="18" customHeight="1" thickBot="1">
      <c r="B129" s="63" t="s">
        <v>178</v>
      </c>
      <c r="C129" s="46">
        <v>501</v>
      </c>
      <c r="D129" s="46">
        <v>69</v>
      </c>
      <c r="E129" s="46">
        <v>217</v>
      </c>
      <c r="F129" s="46">
        <v>506</v>
      </c>
      <c r="G129" s="46">
        <v>221</v>
      </c>
      <c r="H129" s="46">
        <v>79</v>
      </c>
      <c r="I129" s="46">
        <v>70</v>
      </c>
      <c r="J129" s="46">
        <v>80</v>
      </c>
      <c r="K129" s="46">
        <v>67</v>
      </c>
      <c r="L129" s="46">
        <v>221</v>
      </c>
      <c r="M129" s="46">
        <v>168</v>
      </c>
      <c r="N129" s="46">
        <v>49</v>
      </c>
      <c r="O129" s="46">
        <v>31</v>
      </c>
      <c r="P129" s="46">
        <v>168</v>
      </c>
      <c r="Q129" s="46">
        <v>2448</v>
      </c>
    </row>
    <row r="130" spans="1:21" ht="18" customHeight="1" thickBot="1">
      <c r="B130" s="63" t="s">
        <v>179</v>
      </c>
      <c r="C130" s="46">
        <v>2867</v>
      </c>
      <c r="D130" s="46">
        <v>4495</v>
      </c>
      <c r="E130" s="46">
        <v>935</v>
      </c>
      <c r="F130" s="46">
        <v>2043</v>
      </c>
      <c r="G130" s="46">
        <v>1624</v>
      </c>
      <c r="H130" s="46">
        <v>138</v>
      </c>
      <c r="I130" s="46">
        <v>1258</v>
      </c>
      <c r="J130" s="46">
        <v>311</v>
      </c>
      <c r="K130" s="46">
        <v>131</v>
      </c>
      <c r="L130" s="46">
        <v>413</v>
      </c>
      <c r="M130" s="46">
        <v>1135</v>
      </c>
      <c r="N130" s="46">
        <v>365</v>
      </c>
      <c r="O130" s="46">
        <v>380</v>
      </c>
      <c r="P130" s="46">
        <v>314</v>
      </c>
      <c r="Q130" s="46">
        <v>16410</v>
      </c>
    </row>
    <row r="131" spans="1:21" ht="18" customHeight="1">
      <c r="B131" s="26" t="s">
        <v>93</v>
      </c>
    </row>
    <row r="132" spans="1:21" ht="18" customHeight="1">
      <c r="B132" s="130" t="s">
        <v>139</v>
      </c>
    </row>
    <row r="133" spans="1:21" ht="18" customHeight="1">
      <c r="B133" s="130" t="s">
        <v>185</v>
      </c>
    </row>
    <row r="134" spans="1:21" ht="18" customHeight="1"/>
    <row r="135" spans="1:21" ht="18" customHeight="1">
      <c r="B135" s="130"/>
    </row>
    <row r="136" spans="1:21" ht="17.25" customHeight="1">
      <c r="B136" s="26"/>
    </row>
    <row r="137" spans="1:21" ht="17.25" customHeight="1">
      <c r="A137" s="141"/>
      <c r="B137" s="15" t="s">
        <v>188</v>
      </c>
      <c r="C137" s="16" t="s">
        <v>0</v>
      </c>
      <c r="D137" s="16" t="s">
        <v>1</v>
      </c>
      <c r="E137" s="16" t="s">
        <v>2</v>
      </c>
      <c r="F137" s="16" t="s">
        <v>3</v>
      </c>
      <c r="G137" s="16" t="s">
        <v>4</v>
      </c>
      <c r="H137" s="16" t="s">
        <v>5</v>
      </c>
      <c r="I137" s="16" t="s">
        <v>6</v>
      </c>
      <c r="J137" s="16" t="s">
        <v>7</v>
      </c>
      <c r="K137" s="16" t="s">
        <v>8</v>
      </c>
      <c r="L137" s="16" t="s">
        <v>9</v>
      </c>
      <c r="M137" s="16" t="s">
        <v>10</v>
      </c>
      <c r="N137" s="16" t="s">
        <v>11</v>
      </c>
      <c r="O137" s="16" t="s">
        <v>97</v>
      </c>
      <c r="P137" s="16" t="s">
        <v>119</v>
      </c>
      <c r="Q137" s="16" t="s">
        <v>13</v>
      </c>
      <c r="R137" s="141"/>
      <c r="S137" s="141"/>
      <c r="T137" s="141"/>
      <c r="U137" s="141"/>
    </row>
    <row r="138" spans="1:21" ht="17.25" customHeight="1">
      <c r="A138" s="141"/>
      <c r="B138" s="27" t="s">
        <v>14</v>
      </c>
      <c r="C138" s="7" t="s">
        <v>81</v>
      </c>
      <c r="D138" s="7" t="s">
        <v>82</v>
      </c>
      <c r="E138" s="7" t="s">
        <v>81</v>
      </c>
      <c r="F138" s="7" t="s">
        <v>82</v>
      </c>
      <c r="G138" s="7" t="s">
        <v>82</v>
      </c>
      <c r="H138" s="7" t="s">
        <v>81</v>
      </c>
      <c r="I138" s="7" t="s">
        <v>82</v>
      </c>
      <c r="J138" s="7" t="s">
        <v>82</v>
      </c>
      <c r="K138" s="7" t="s">
        <v>82</v>
      </c>
      <c r="L138" s="7" t="s">
        <v>82</v>
      </c>
      <c r="M138" s="7" t="s">
        <v>82</v>
      </c>
      <c r="N138" s="7" t="s">
        <v>83</v>
      </c>
      <c r="O138" s="7" t="s">
        <v>82</v>
      </c>
      <c r="P138" s="7"/>
      <c r="Q138" s="7"/>
      <c r="R138" s="141"/>
      <c r="S138" s="141"/>
      <c r="T138" s="141"/>
      <c r="U138" s="141"/>
    </row>
    <row r="139" spans="1:21" ht="17.25" customHeight="1">
      <c r="A139" s="141"/>
      <c r="B139" s="151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41"/>
      <c r="S139" s="141"/>
      <c r="T139" s="141"/>
      <c r="U139" s="141"/>
    </row>
    <row r="140" spans="1:21" ht="17.25" customHeight="1" thickBot="1">
      <c r="A140" s="141"/>
      <c r="B140" s="153" t="s">
        <v>150</v>
      </c>
      <c r="C140" s="154">
        <v>83</v>
      </c>
      <c r="D140" s="154">
        <v>418</v>
      </c>
      <c r="E140" s="154">
        <v>96</v>
      </c>
      <c r="F140" s="154">
        <v>103</v>
      </c>
      <c r="G140" s="154">
        <v>96</v>
      </c>
      <c r="H140" s="154">
        <v>78</v>
      </c>
      <c r="I140" s="154">
        <v>95</v>
      </c>
      <c r="J140" s="154">
        <v>56</v>
      </c>
      <c r="K140" s="154">
        <v>31</v>
      </c>
      <c r="L140" s="154">
        <v>33</v>
      </c>
      <c r="M140" s="154">
        <v>27</v>
      </c>
      <c r="N140" s="154">
        <v>9</v>
      </c>
      <c r="O140" s="154">
        <v>14</v>
      </c>
      <c r="P140" s="154">
        <v>37</v>
      </c>
      <c r="Q140" s="155">
        <v>1177</v>
      </c>
      <c r="R140" s="141"/>
      <c r="S140" s="141"/>
      <c r="T140" s="141"/>
      <c r="U140" s="141"/>
    </row>
    <row r="141" spans="1:21" ht="17.25" customHeight="1" thickBot="1">
      <c r="A141" s="141"/>
      <c r="B141" s="156" t="s">
        <v>129</v>
      </c>
      <c r="C141" s="154">
        <v>-53</v>
      </c>
      <c r="D141" s="154">
        <v>-14</v>
      </c>
      <c r="E141" s="154">
        <v>-6</v>
      </c>
      <c r="F141" s="154">
        <v>-14</v>
      </c>
      <c r="G141" s="154">
        <v>-12</v>
      </c>
      <c r="H141" s="154">
        <v>-11</v>
      </c>
      <c r="I141" s="154">
        <v>-13</v>
      </c>
      <c r="J141" s="154">
        <v>-4</v>
      </c>
      <c r="K141" s="154">
        <v>-4</v>
      </c>
      <c r="L141" s="154">
        <v>-3</v>
      </c>
      <c r="M141" s="154">
        <v>-11</v>
      </c>
      <c r="N141" s="154">
        <v>-5</v>
      </c>
      <c r="O141" s="154">
        <v>-3</v>
      </c>
      <c r="P141" s="154">
        <v>-31</v>
      </c>
      <c r="Q141" s="154">
        <v>-185</v>
      </c>
      <c r="R141" s="141"/>
      <c r="S141" s="141"/>
      <c r="T141" s="141"/>
      <c r="U141" s="141"/>
    </row>
    <row r="142" spans="1:21" ht="17.25" customHeight="1" thickBot="1">
      <c r="A142" s="141"/>
      <c r="B142" s="134" t="s">
        <v>130</v>
      </c>
      <c r="C142" s="109">
        <v>30</v>
      </c>
      <c r="D142" s="109">
        <v>403</v>
      </c>
      <c r="E142" s="109">
        <v>91</v>
      </c>
      <c r="F142" s="109">
        <v>89</v>
      </c>
      <c r="G142" s="109">
        <v>84</v>
      </c>
      <c r="H142" s="109">
        <v>67</v>
      </c>
      <c r="I142" s="109">
        <v>82</v>
      </c>
      <c r="J142" s="109">
        <v>52</v>
      </c>
      <c r="K142" s="109">
        <v>27</v>
      </c>
      <c r="L142" s="109">
        <v>29</v>
      </c>
      <c r="M142" s="109">
        <v>16</v>
      </c>
      <c r="N142" s="109">
        <v>4</v>
      </c>
      <c r="O142" s="109">
        <v>12</v>
      </c>
      <c r="P142" s="109">
        <v>5</v>
      </c>
      <c r="Q142" s="109">
        <v>992</v>
      </c>
      <c r="R142" s="141"/>
      <c r="S142" s="141"/>
      <c r="T142" s="141"/>
      <c r="U142" s="141"/>
    </row>
    <row r="143" spans="1:21" ht="17.25" customHeight="1" thickBot="1">
      <c r="A143" s="141"/>
      <c r="B143" s="156" t="s">
        <v>131</v>
      </c>
      <c r="C143" s="157">
        <v>0.37</v>
      </c>
      <c r="D143" s="157">
        <v>0.97</v>
      </c>
      <c r="E143" s="157">
        <v>0.94</v>
      </c>
      <c r="F143" s="157">
        <v>0.86</v>
      </c>
      <c r="G143" s="157">
        <v>0.87</v>
      </c>
      <c r="H143" s="157">
        <v>0.86</v>
      </c>
      <c r="I143" s="157">
        <v>0.86</v>
      </c>
      <c r="J143" s="157">
        <v>0.94</v>
      </c>
      <c r="K143" s="157">
        <v>0.86</v>
      </c>
      <c r="L143" s="157">
        <v>0.89</v>
      </c>
      <c r="M143" s="157">
        <v>0.6</v>
      </c>
      <c r="N143" s="157">
        <v>0.47</v>
      </c>
      <c r="O143" s="157">
        <v>0.82</v>
      </c>
      <c r="P143" s="157">
        <v>0.14000000000000001</v>
      </c>
      <c r="Q143" s="157">
        <v>0.84</v>
      </c>
      <c r="R143" s="141"/>
      <c r="S143" s="141"/>
      <c r="T143" s="141"/>
      <c r="U143" s="141"/>
    </row>
    <row r="144" spans="1:21" ht="17.25" customHeight="1" thickBot="1">
      <c r="A144" s="141"/>
      <c r="B144" s="156" t="s">
        <v>151</v>
      </c>
      <c r="C144" s="154">
        <v>-36</v>
      </c>
      <c r="D144" s="154">
        <v>568</v>
      </c>
      <c r="E144" s="154">
        <v>53</v>
      </c>
      <c r="F144" s="154">
        <v>28</v>
      </c>
      <c r="G144" s="154">
        <v>33</v>
      </c>
      <c r="H144" s="154">
        <v>30</v>
      </c>
      <c r="I144" s="154">
        <v>-16</v>
      </c>
      <c r="J144" s="154">
        <v>31</v>
      </c>
      <c r="K144" s="154">
        <v>10</v>
      </c>
      <c r="L144" s="154">
        <v>13</v>
      </c>
      <c r="M144" s="154">
        <v>2</v>
      </c>
      <c r="N144" s="154">
        <v>-7</v>
      </c>
      <c r="O144" s="154">
        <v>6</v>
      </c>
      <c r="P144" s="154">
        <v>0</v>
      </c>
      <c r="Q144" s="154">
        <v>716</v>
      </c>
      <c r="R144" s="141"/>
      <c r="S144" s="141"/>
      <c r="T144" s="141"/>
      <c r="U144" s="141"/>
    </row>
    <row r="145" spans="1:21" ht="17.25" customHeight="1" thickBot="1">
      <c r="A145" s="141"/>
      <c r="B145" s="158" t="s">
        <v>176</v>
      </c>
      <c r="C145" s="159">
        <v>0.5</v>
      </c>
      <c r="D145" s="159">
        <v>0.45</v>
      </c>
      <c r="E145" s="159">
        <v>0.28000000000000003</v>
      </c>
      <c r="F145" s="159">
        <v>1</v>
      </c>
      <c r="G145" s="159">
        <v>0.51</v>
      </c>
      <c r="H145" s="159">
        <v>0.2</v>
      </c>
      <c r="I145" s="159">
        <v>0.89</v>
      </c>
      <c r="J145" s="159">
        <v>1</v>
      </c>
      <c r="K145" s="159">
        <v>0.51</v>
      </c>
      <c r="L145" s="159">
        <v>0.62</v>
      </c>
      <c r="M145" s="159">
        <v>0.44</v>
      </c>
      <c r="N145" s="159">
        <v>1</v>
      </c>
      <c r="O145" s="159">
        <v>0.5</v>
      </c>
      <c r="P145" s="160"/>
      <c r="Q145" s="160"/>
      <c r="R145" s="141"/>
      <c r="S145" s="141"/>
      <c r="T145" s="141"/>
      <c r="U145" s="141"/>
    </row>
    <row r="146" spans="1:21" ht="17.25" customHeight="1" thickBot="1">
      <c r="A146" s="141"/>
      <c r="B146" s="156" t="s">
        <v>177</v>
      </c>
      <c r="C146" s="154">
        <v>101</v>
      </c>
      <c r="D146" s="154">
        <v>74</v>
      </c>
      <c r="E146" s="154">
        <v>96</v>
      </c>
      <c r="F146" s="154">
        <v>87</v>
      </c>
      <c r="G146" s="154">
        <v>135</v>
      </c>
      <c r="H146" s="154">
        <v>140</v>
      </c>
      <c r="I146" s="154">
        <v>104</v>
      </c>
      <c r="J146" s="154">
        <v>8</v>
      </c>
      <c r="K146" s="154">
        <v>19</v>
      </c>
      <c r="L146" s="154">
        <v>19</v>
      </c>
      <c r="M146" s="154">
        <v>31</v>
      </c>
      <c r="N146" s="154">
        <v>10</v>
      </c>
      <c r="O146" s="154">
        <v>27</v>
      </c>
      <c r="P146" s="154">
        <v>22</v>
      </c>
      <c r="Q146" s="154">
        <v>873</v>
      </c>
      <c r="R146" s="141"/>
      <c r="S146" s="141"/>
      <c r="T146" s="141"/>
      <c r="U146" s="141"/>
    </row>
    <row r="147" spans="1:21" ht="17.25" customHeight="1">
      <c r="A147" s="14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41"/>
      <c r="S147" s="141"/>
      <c r="T147" s="141"/>
      <c r="U147" s="141"/>
    </row>
    <row r="148" spans="1:21" ht="17.25" customHeight="1" thickBot="1">
      <c r="A148" s="141"/>
      <c r="B148" s="156" t="s">
        <v>178</v>
      </c>
      <c r="C148" s="154">
        <v>414</v>
      </c>
      <c r="D148" s="154">
        <v>154</v>
      </c>
      <c r="E148" s="154">
        <v>128</v>
      </c>
      <c r="F148" s="154">
        <v>423</v>
      </c>
      <c r="G148" s="154">
        <v>224</v>
      </c>
      <c r="H148" s="154">
        <v>124</v>
      </c>
      <c r="I148" s="154">
        <v>84</v>
      </c>
      <c r="J148" s="154">
        <v>42</v>
      </c>
      <c r="K148" s="154">
        <v>73</v>
      </c>
      <c r="L148" s="154">
        <v>218</v>
      </c>
      <c r="M148" s="154">
        <v>343</v>
      </c>
      <c r="N148" s="154">
        <v>63</v>
      </c>
      <c r="O148" s="154">
        <v>23</v>
      </c>
      <c r="P148" s="154">
        <v>165</v>
      </c>
      <c r="Q148" s="155">
        <v>2476</v>
      </c>
      <c r="R148" s="141"/>
      <c r="S148" s="141"/>
      <c r="T148" s="141"/>
      <c r="U148" s="141"/>
    </row>
    <row r="149" spans="1:21" ht="17.25" customHeight="1" thickBot="1">
      <c r="A149" s="141"/>
      <c r="B149" s="156" t="s">
        <v>179</v>
      </c>
      <c r="C149" s="155">
        <v>3007</v>
      </c>
      <c r="D149" s="155">
        <v>3789</v>
      </c>
      <c r="E149" s="154">
        <v>921</v>
      </c>
      <c r="F149" s="155">
        <v>2035</v>
      </c>
      <c r="G149" s="155">
        <v>1702</v>
      </c>
      <c r="H149" s="154">
        <v>221</v>
      </c>
      <c r="I149" s="155">
        <v>1312</v>
      </c>
      <c r="J149" s="154">
        <v>331</v>
      </c>
      <c r="K149" s="154">
        <v>148</v>
      </c>
      <c r="L149" s="154">
        <v>438</v>
      </c>
      <c r="M149" s="154">
        <v>966</v>
      </c>
      <c r="N149" s="154">
        <v>384</v>
      </c>
      <c r="O149" s="154">
        <v>372</v>
      </c>
      <c r="P149" s="154">
        <v>329</v>
      </c>
      <c r="Q149" s="155">
        <v>15955</v>
      </c>
      <c r="R149" s="141"/>
      <c r="S149" s="141"/>
      <c r="T149" s="141"/>
      <c r="U149" s="141"/>
    </row>
    <row r="150" spans="1:21" ht="17.25" customHeight="1">
      <c r="A150" s="141"/>
      <c r="B150" s="139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1"/>
      <c r="S150" s="141"/>
      <c r="T150" s="141"/>
      <c r="U150" s="141"/>
    </row>
    <row r="151" spans="1:21" ht="17.25" customHeight="1">
      <c r="A151" s="141"/>
      <c r="B151" s="26" t="s">
        <v>93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</row>
    <row r="152" spans="1:21" ht="17.25" customHeight="1">
      <c r="A152" s="141"/>
      <c r="B152" s="130" t="s">
        <v>139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</row>
    <row r="153" spans="1:21" ht="17.25" customHeight="1">
      <c r="A153" s="141"/>
      <c r="B153" s="130" t="s">
        <v>185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</row>
    <row r="154" spans="1:21" ht="17.25" customHeight="1">
      <c r="B154" s="26"/>
    </row>
    <row r="155" spans="1:21" ht="17.25" customHeight="1">
      <c r="B155" s="15" t="s">
        <v>189</v>
      </c>
      <c r="C155" s="16" t="s">
        <v>0</v>
      </c>
      <c r="D155" s="16" t="s">
        <v>1</v>
      </c>
      <c r="E155" s="16" t="s">
        <v>2</v>
      </c>
      <c r="F155" s="16" t="s">
        <v>3</v>
      </c>
      <c r="G155" s="16" t="s">
        <v>4</v>
      </c>
      <c r="H155" s="16" t="s">
        <v>5</v>
      </c>
      <c r="I155" s="16" t="s">
        <v>6</v>
      </c>
      <c r="J155" s="16" t="s">
        <v>7</v>
      </c>
      <c r="K155" s="16" t="s">
        <v>8</v>
      </c>
      <c r="L155" s="16" t="s">
        <v>9</v>
      </c>
      <c r="M155" s="16" t="s">
        <v>10</v>
      </c>
      <c r="N155" s="16" t="s">
        <v>11</v>
      </c>
      <c r="O155" s="16" t="s">
        <v>97</v>
      </c>
      <c r="P155" s="16" t="s">
        <v>119</v>
      </c>
      <c r="Q155" s="16" t="s">
        <v>13</v>
      </c>
    </row>
    <row r="156" spans="1:21">
      <c r="B156" s="27" t="s">
        <v>14</v>
      </c>
      <c r="C156" s="7" t="s">
        <v>81</v>
      </c>
      <c r="D156" s="7" t="s">
        <v>82</v>
      </c>
      <c r="E156" s="7" t="s">
        <v>81</v>
      </c>
      <c r="F156" s="7" t="s">
        <v>82</v>
      </c>
      <c r="G156" s="7" t="s">
        <v>82</v>
      </c>
      <c r="H156" s="7" t="s">
        <v>81</v>
      </c>
      <c r="I156" s="7" t="s">
        <v>82</v>
      </c>
      <c r="J156" s="7" t="s">
        <v>82</v>
      </c>
      <c r="K156" s="7" t="s">
        <v>82</v>
      </c>
      <c r="L156" s="7" t="s">
        <v>82</v>
      </c>
      <c r="M156" s="7" t="s">
        <v>82</v>
      </c>
      <c r="N156" s="7" t="s">
        <v>83</v>
      </c>
      <c r="O156" s="7" t="s">
        <v>82</v>
      </c>
      <c r="P156" s="7"/>
      <c r="Q156" s="7"/>
    </row>
    <row r="157" spans="1:21">
      <c r="B157" s="131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</row>
    <row r="158" spans="1:21" ht="14.5" thickBot="1">
      <c r="B158" s="128" t="s">
        <v>150</v>
      </c>
      <c r="C158" s="129">
        <v>161</v>
      </c>
      <c r="D158" s="129">
        <v>145</v>
      </c>
      <c r="E158" s="129">
        <v>92</v>
      </c>
      <c r="F158" s="129">
        <v>92</v>
      </c>
      <c r="G158" s="129">
        <v>77</v>
      </c>
      <c r="H158" s="129">
        <v>55</v>
      </c>
      <c r="I158" s="129">
        <v>64</v>
      </c>
      <c r="J158" s="129">
        <v>22</v>
      </c>
      <c r="K158" s="129">
        <v>30</v>
      </c>
      <c r="L158" s="129">
        <v>22</v>
      </c>
      <c r="M158" s="129">
        <v>24</v>
      </c>
      <c r="N158" s="129">
        <v>44</v>
      </c>
      <c r="O158" s="129">
        <v>19</v>
      </c>
      <c r="P158" s="129">
        <v>36</v>
      </c>
      <c r="Q158" s="129">
        <v>885</v>
      </c>
    </row>
    <row r="159" spans="1:21" ht="14.5" thickBot="1">
      <c r="B159" s="133" t="s">
        <v>129</v>
      </c>
      <c r="C159" s="129">
        <v>-50</v>
      </c>
      <c r="D159" s="129">
        <v>-24</v>
      </c>
      <c r="E159" s="129">
        <v>-6</v>
      </c>
      <c r="F159" s="129">
        <v>-13</v>
      </c>
      <c r="G159" s="129">
        <v>-8</v>
      </c>
      <c r="H159" s="129">
        <v>-8</v>
      </c>
      <c r="I159" s="129">
        <v>-9</v>
      </c>
      <c r="J159" s="129">
        <v>-3</v>
      </c>
      <c r="K159" s="129">
        <v>-4</v>
      </c>
      <c r="L159" s="129">
        <v>-3</v>
      </c>
      <c r="M159" s="129">
        <v>-6</v>
      </c>
      <c r="N159" s="129">
        <v>-5</v>
      </c>
      <c r="O159" s="129">
        <v>-2</v>
      </c>
      <c r="P159" s="129">
        <v>-35</v>
      </c>
      <c r="Q159" s="129">
        <v>-177</v>
      </c>
    </row>
    <row r="160" spans="1:21" ht="14.5" thickBot="1">
      <c r="B160" s="134" t="s">
        <v>130</v>
      </c>
      <c r="C160" s="109">
        <v>113</v>
      </c>
      <c r="D160" s="109">
        <v>121</v>
      </c>
      <c r="E160" s="109">
        <v>87</v>
      </c>
      <c r="F160" s="109">
        <v>79</v>
      </c>
      <c r="G160" s="109">
        <v>69</v>
      </c>
      <c r="H160" s="109">
        <v>46</v>
      </c>
      <c r="I160" s="109">
        <v>55</v>
      </c>
      <c r="J160" s="109">
        <v>19</v>
      </c>
      <c r="K160" s="109">
        <v>26</v>
      </c>
      <c r="L160" s="109">
        <v>19</v>
      </c>
      <c r="M160" s="109">
        <v>18</v>
      </c>
      <c r="N160" s="109">
        <v>39</v>
      </c>
      <c r="O160" s="109">
        <v>17</v>
      </c>
      <c r="P160" s="109">
        <v>-1</v>
      </c>
      <c r="Q160" s="109">
        <v>707</v>
      </c>
    </row>
    <row r="161" spans="2:17" ht="14.5" thickBot="1">
      <c r="B161" s="133" t="s">
        <v>131</v>
      </c>
      <c r="C161" s="135">
        <v>0.7</v>
      </c>
      <c r="D161" s="135">
        <v>0.83</v>
      </c>
      <c r="E161" s="135">
        <v>0.94</v>
      </c>
      <c r="F161" s="135">
        <v>0.86</v>
      </c>
      <c r="G161" s="135">
        <v>0.89</v>
      </c>
      <c r="H161" s="135">
        <v>0.85</v>
      </c>
      <c r="I161" s="135">
        <v>0.85</v>
      </c>
      <c r="J161" s="135">
        <v>0.88</v>
      </c>
      <c r="K161" s="135">
        <v>0.86</v>
      </c>
      <c r="L161" s="135">
        <v>0.87</v>
      </c>
      <c r="M161" s="135">
        <v>0.74</v>
      </c>
      <c r="N161" s="135">
        <v>0.89</v>
      </c>
      <c r="O161" s="135">
        <v>0.9</v>
      </c>
      <c r="P161" s="135">
        <v>-0.03</v>
      </c>
      <c r="Q161" s="135">
        <v>0.8</v>
      </c>
    </row>
    <row r="162" spans="2:17" ht="14.5" thickBot="1">
      <c r="B162" s="133" t="s">
        <v>151</v>
      </c>
      <c r="C162" s="129">
        <v>39</v>
      </c>
      <c r="D162" s="129">
        <v>37</v>
      </c>
      <c r="E162" s="129">
        <v>49</v>
      </c>
      <c r="F162" s="129">
        <v>19</v>
      </c>
      <c r="G162" s="129">
        <v>22</v>
      </c>
      <c r="H162" s="129">
        <v>12</v>
      </c>
      <c r="I162" s="129">
        <v>28</v>
      </c>
      <c r="J162" s="129">
        <v>5</v>
      </c>
      <c r="K162" s="129">
        <v>9</v>
      </c>
      <c r="L162" s="129">
        <v>4</v>
      </c>
      <c r="M162" s="129">
        <v>8</v>
      </c>
      <c r="N162" s="129">
        <v>31</v>
      </c>
      <c r="O162" s="129">
        <v>12</v>
      </c>
      <c r="P162" s="129">
        <v>-5</v>
      </c>
      <c r="Q162" s="129">
        <v>268</v>
      </c>
    </row>
    <row r="163" spans="2:17" ht="24.5" thickBot="1">
      <c r="B163" s="136" t="s">
        <v>176</v>
      </c>
      <c r="C163" s="137">
        <v>0.5</v>
      </c>
      <c r="D163" s="137">
        <v>0.45</v>
      </c>
      <c r="E163" s="137">
        <v>0.28000000000000003</v>
      </c>
      <c r="F163" s="137">
        <v>1</v>
      </c>
      <c r="G163" s="137">
        <v>0.51</v>
      </c>
      <c r="H163" s="137">
        <v>0.2</v>
      </c>
      <c r="I163" s="137">
        <v>0.89</v>
      </c>
      <c r="J163" s="137">
        <v>1</v>
      </c>
      <c r="K163" s="137">
        <v>0.51</v>
      </c>
      <c r="L163" s="137">
        <v>0.62</v>
      </c>
      <c r="M163" s="137">
        <v>0.44</v>
      </c>
      <c r="N163" s="137">
        <v>1</v>
      </c>
      <c r="O163" s="137">
        <v>0.5</v>
      </c>
      <c r="P163" s="138"/>
      <c r="Q163" s="138"/>
    </row>
    <row r="164" spans="2:17" ht="14.5" thickBot="1">
      <c r="B164" s="133" t="s">
        <v>177</v>
      </c>
      <c r="C164" s="129">
        <v>120</v>
      </c>
      <c r="D164" s="129">
        <v>130</v>
      </c>
      <c r="E164" s="129">
        <v>116</v>
      </c>
      <c r="F164" s="129">
        <v>78</v>
      </c>
      <c r="G164" s="129">
        <v>114</v>
      </c>
      <c r="H164" s="129">
        <v>105</v>
      </c>
      <c r="I164" s="129">
        <v>45</v>
      </c>
      <c r="J164" s="129">
        <v>3</v>
      </c>
      <c r="K164" s="129">
        <v>20</v>
      </c>
      <c r="L164" s="129">
        <v>13</v>
      </c>
      <c r="M164" s="129">
        <v>32</v>
      </c>
      <c r="N164" s="129">
        <v>52</v>
      </c>
      <c r="O164" s="129">
        <v>41</v>
      </c>
      <c r="P164" s="129">
        <v>19</v>
      </c>
      <c r="Q164" s="129">
        <v>887</v>
      </c>
    </row>
    <row r="165" spans="2:17"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</row>
    <row r="166" spans="2:17" ht="14.5" thickBot="1">
      <c r="B166" s="133" t="s">
        <v>178</v>
      </c>
      <c r="C166" s="129">
        <v>541</v>
      </c>
      <c r="D166" s="129">
        <v>103</v>
      </c>
      <c r="E166" s="129">
        <v>209</v>
      </c>
      <c r="F166" s="129">
        <v>490</v>
      </c>
      <c r="G166" s="129">
        <v>178</v>
      </c>
      <c r="H166" s="129">
        <v>103</v>
      </c>
      <c r="I166" s="129">
        <v>169</v>
      </c>
      <c r="J166" s="129">
        <v>50</v>
      </c>
      <c r="K166" s="129">
        <v>86</v>
      </c>
      <c r="L166" s="129">
        <v>187</v>
      </c>
      <c r="M166" s="129">
        <v>301</v>
      </c>
      <c r="N166" s="129">
        <v>40</v>
      </c>
      <c r="O166" s="129">
        <v>46</v>
      </c>
      <c r="P166" s="129">
        <v>159</v>
      </c>
      <c r="Q166" s="195">
        <v>2662</v>
      </c>
    </row>
    <row r="167" spans="2:17" ht="14.5" thickBot="1">
      <c r="B167" s="133" t="s">
        <v>179</v>
      </c>
      <c r="C167" s="195">
        <v>3018</v>
      </c>
      <c r="D167" s="195">
        <v>3878</v>
      </c>
      <c r="E167" s="129">
        <v>956</v>
      </c>
      <c r="F167" s="195">
        <v>2207</v>
      </c>
      <c r="G167" s="195">
        <v>1628</v>
      </c>
      <c r="H167" s="129">
        <v>217</v>
      </c>
      <c r="I167" s="195">
        <v>1373</v>
      </c>
      <c r="J167" s="129">
        <v>347</v>
      </c>
      <c r="K167" s="129">
        <v>161</v>
      </c>
      <c r="L167" s="129">
        <v>417</v>
      </c>
      <c r="M167" s="129">
        <v>609</v>
      </c>
      <c r="N167" s="129">
        <v>378</v>
      </c>
      <c r="O167" s="129">
        <v>384</v>
      </c>
      <c r="P167" s="129">
        <v>317</v>
      </c>
      <c r="Q167" s="195">
        <v>15890</v>
      </c>
    </row>
    <row r="168" spans="2:17">
      <c r="B168" s="139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</row>
    <row r="169" spans="2:17">
      <c r="B169" s="26" t="s">
        <v>93</v>
      </c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</row>
    <row r="170" spans="2:17">
      <c r="B170" s="130" t="s">
        <v>139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</row>
    <row r="171" spans="2:17">
      <c r="B171" s="130" t="s">
        <v>185</v>
      </c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</row>
    <row r="172" spans="2:17">
      <c r="B172" s="26"/>
    </row>
    <row r="173" spans="2:17">
      <c r="B173" s="26"/>
    </row>
    <row r="174" spans="2:17">
      <c r="B174" s="15" t="s">
        <v>108</v>
      </c>
      <c r="C174" s="16" t="s">
        <v>0</v>
      </c>
      <c r="D174" s="16" t="s">
        <v>1</v>
      </c>
      <c r="E174" s="16" t="s">
        <v>2</v>
      </c>
      <c r="F174" s="16" t="s">
        <v>3</v>
      </c>
      <c r="G174" s="16" t="s">
        <v>4</v>
      </c>
      <c r="H174" s="16" t="s">
        <v>5</v>
      </c>
      <c r="I174" s="16" t="s">
        <v>6</v>
      </c>
      <c r="J174" s="16" t="s">
        <v>7</v>
      </c>
      <c r="K174" s="16" t="s">
        <v>8</v>
      </c>
      <c r="L174" s="16" t="s">
        <v>9</v>
      </c>
      <c r="M174" s="16" t="s">
        <v>10</v>
      </c>
      <c r="N174" s="16" t="s">
        <v>11</v>
      </c>
      <c r="O174" s="16" t="s">
        <v>97</v>
      </c>
      <c r="P174" s="16" t="s">
        <v>119</v>
      </c>
      <c r="Q174" s="16" t="s">
        <v>13</v>
      </c>
    </row>
    <row r="175" spans="2:17">
      <c r="B175" s="27" t="s">
        <v>14</v>
      </c>
      <c r="C175" s="9" t="s">
        <v>81</v>
      </c>
      <c r="D175" s="9" t="s">
        <v>82</v>
      </c>
      <c r="E175" s="9" t="s">
        <v>81</v>
      </c>
      <c r="F175" s="9" t="s">
        <v>82</v>
      </c>
      <c r="G175" s="9" t="s">
        <v>82</v>
      </c>
      <c r="H175" s="9" t="s">
        <v>81</v>
      </c>
      <c r="I175" s="9" t="s">
        <v>82</v>
      </c>
      <c r="J175" s="9" t="s">
        <v>82</v>
      </c>
      <c r="K175" s="9" t="s">
        <v>82</v>
      </c>
      <c r="L175" s="9" t="s">
        <v>82</v>
      </c>
      <c r="M175" s="9" t="s">
        <v>82</v>
      </c>
      <c r="N175" s="9" t="s">
        <v>83</v>
      </c>
      <c r="O175" s="9" t="s">
        <v>82</v>
      </c>
      <c r="P175" s="9"/>
      <c r="Q175" s="9"/>
    </row>
    <row r="176" spans="2:17">
      <c r="B176" s="25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</row>
    <row r="177" spans="2:19" ht="14.5" thickBot="1">
      <c r="B177" s="61" t="s">
        <v>150</v>
      </c>
      <c r="C177" s="62">
        <v>361</v>
      </c>
      <c r="D177" s="62">
        <v>148</v>
      </c>
      <c r="E177" s="62">
        <v>92</v>
      </c>
      <c r="F177" s="62">
        <v>79</v>
      </c>
      <c r="G177" s="62">
        <v>70</v>
      </c>
      <c r="H177" s="61">
        <v>43</v>
      </c>
      <c r="I177" s="62">
        <v>63</v>
      </c>
      <c r="J177" s="62">
        <v>14</v>
      </c>
      <c r="K177" s="62">
        <v>25</v>
      </c>
      <c r="L177" s="62">
        <v>19</v>
      </c>
      <c r="M177" s="62">
        <v>28</v>
      </c>
      <c r="N177" s="61">
        <v>33</v>
      </c>
      <c r="O177" s="62">
        <v>21</v>
      </c>
      <c r="P177" s="62">
        <v>33</v>
      </c>
      <c r="Q177" s="62">
        <v>1032</v>
      </c>
      <c r="S177" s="17"/>
    </row>
    <row r="178" spans="2:19" ht="14.5" thickBot="1">
      <c r="B178" s="63" t="s">
        <v>16</v>
      </c>
      <c r="C178" s="46">
        <v>0</v>
      </c>
      <c r="D178" s="46" t="s">
        <v>141</v>
      </c>
      <c r="E178" s="46" t="s">
        <v>141</v>
      </c>
      <c r="F178" s="46" t="s">
        <v>141</v>
      </c>
      <c r="G178" s="46" t="s">
        <v>141</v>
      </c>
      <c r="H178" s="46" t="s">
        <v>141</v>
      </c>
      <c r="I178" s="46" t="s">
        <v>141</v>
      </c>
      <c r="J178" s="46" t="s">
        <v>141</v>
      </c>
      <c r="K178" s="46" t="s">
        <v>141</v>
      </c>
      <c r="L178" s="46" t="s">
        <v>141</v>
      </c>
      <c r="M178" s="46" t="s">
        <v>141</v>
      </c>
      <c r="N178" s="46" t="s">
        <v>141</v>
      </c>
      <c r="O178" s="46" t="s">
        <v>141</v>
      </c>
      <c r="P178" s="46" t="s">
        <v>141</v>
      </c>
      <c r="Q178" s="46">
        <v>0</v>
      </c>
      <c r="S178" s="17"/>
    </row>
    <row r="179" spans="2:19" ht="14.5" thickBot="1">
      <c r="B179" s="63" t="s">
        <v>147</v>
      </c>
      <c r="C179" s="46">
        <v>361</v>
      </c>
      <c r="D179" s="46">
        <v>148</v>
      </c>
      <c r="E179" s="46">
        <v>92</v>
      </c>
      <c r="F179" s="46">
        <v>79</v>
      </c>
      <c r="G179" s="46">
        <v>70</v>
      </c>
      <c r="H179" s="46">
        <v>43</v>
      </c>
      <c r="I179" s="46">
        <v>63</v>
      </c>
      <c r="J179" s="46">
        <v>14</v>
      </c>
      <c r="K179" s="46">
        <v>25</v>
      </c>
      <c r="L179" s="46">
        <v>19</v>
      </c>
      <c r="M179" s="46">
        <v>28</v>
      </c>
      <c r="N179" s="46">
        <v>33</v>
      </c>
      <c r="O179" s="46">
        <v>21</v>
      </c>
      <c r="P179" s="46">
        <v>33</v>
      </c>
      <c r="Q179" s="62">
        <v>1032</v>
      </c>
      <c r="S179" s="17"/>
    </row>
    <row r="180" spans="2:19" ht="14.5" thickBot="1">
      <c r="B180" s="63" t="s">
        <v>129</v>
      </c>
      <c r="C180" s="46">
        <v>-54</v>
      </c>
      <c r="D180" s="46">
        <v>-26</v>
      </c>
      <c r="E180" s="46">
        <v>-6</v>
      </c>
      <c r="F180" s="46">
        <v>-5</v>
      </c>
      <c r="G180" s="46">
        <v>-14</v>
      </c>
      <c r="H180" s="46">
        <v>-12</v>
      </c>
      <c r="I180" s="46">
        <v>-16</v>
      </c>
      <c r="J180" s="46">
        <v>-4</v>
      </c>
      <c r="K180" s="46">
        <v>-7</v>
      </c>
      <c r="L180" s="46">
        <v>-4</v>
      </c>
      <c r="M180" s="46">
        <v>-8</v>
      </c>
      <c r="N180" s="46">
        <v>-7</v>
      </c>
      <c r="O180" s="46">
        <v>-3</v>
      </c>
      <c r="P180" s="46">
        <v>-46</v>
      </c>
      <c r="Q180" s="62">
        <v>-212</v>
      </c>
      <c r="S180" s="17"/>
    </row>
    <row r="181" spans="2:19" ht="14.5" thickBot="1">
      <c r="B181" s="102" t="s">
        <v>130</v>
      </c>
      <c r="C181" s="103">
        <v>307</v>
      </c>
      <c r="D181" s="103">
        <v>121</v>
      </c>
      <c r="E181" s="103">
        <v>86</v>
      </c>
      <c r="F181" s="103">
        <v>74</v>
      </c>
      <c r="G181" s="103">
        <v>56</v>
      </c>
      <c r="H181" s="103">
        <v>31</v>
      </c>
      <c r="I181" s="103">
        <v>47</v>
      </c>
      <c r="J181" s="103">
        <v>11</v>
      </c>
      <c r="K181" s="103">
        <v>18</v>
      </c>
      <c r="L181" s="103">
        <v>16</v>
      </c>
      <c r="M181" s="103">
        <v>19</v>
      </c>
      <c r="N181" s="103">
        <v>26</v>
      </c>
      <c r="O181" s="103">
        <v>19</v>
      </c>
      <c r="P181" s="103">
        <v>-11</v>
      </c>
      <c r="Q181" s="103">
        <v>821</v>
      </c>
      <c r="S181" s="17"/>
    </row>
    <row r="182" spans="2:19" ht="14.5" thickBot="1">
      <c r="B182" s="63" t="s">
        <v>131</v>
      </c>
      <c r="C182" s="66">
        <f>C181/C177</f>
        <v>0.85041551246537395</v>
      </c>
      <c r="D182" s="66">
        <f t="shared" ref="D182:Q182" si="0">D181/D177</f>
        <v>0.81756756756756754</v>
      </c>
      <c r="E182" s="66">
        <f t="shared" si="0"/>
        <v>0.93478260869565222</v>
      </c>
      <c r="F182" s="66">
        <f t="shared" si="0"/>
        <v>0.93670886075949367</v>
      </c>
      <c r="G182" s="66">
        <f t="shared" si="0"/>
        <v>0.8</v>
      </c>
      <c r="H182" s="66">
        <f t="shared" si="0"/>
        <v>0.72093023255813948</v>
      </c>
      <c r="I182" s="66">
        <f t="shared" si="0"/>
        <v>0.74603174603174605</v>
      </c>
      <c r="J182" s="66">
        <f t="shared" si="0"/>
        <v>0.7857142857142857</v>
      </c>
      <c r="K182" s="66">
        <f t="shared" si="0"/>
        <v>0.72</v>
      </c>
      <c r="L182" s="66">
        <f t="shared" si="0"/>
        <v>0.84210526315789469</v>
      </c>
      <c r="M182" s="66">
        <f t="shared" si="0"/>
        <v>0.6785714285714286</v>
      </c>
      <c r="N182" s="66">
        <f t="shared" si="0"/>
        <v>0.78787878787878785</v>
      </c>
      <c r="O182" s="66">
        <f t="shared" si="0"/>
        <v>0.90476190476190477</v>
      </c>
      <c r="P182" s="66">
        <f t="shared" si="0"/>
        <v>-0.33333333333333331</v>
      </c>
      <c r="Q182" s="66">
        <f t="shared" si="0"/>
        <v>0.7955426356589147</v>
      </c>
      <c r="S182" s="17"/>
    </row>
    <row r="183" spans="2:19" ht="14.5" thickBot="1">
      <c r="B183" s="63" t="s">
        <v>132</v>
      </c>
      <c r="C183" s="46">
        <v>216</v>
      </c>
      <c r="D183" s="46">
        <v>43</v>
      </c>
      <c r="E183" s="46">
        <v>51</v>
      </c>
      <c r="F183" s="46">
        <v>11</v>
      </c>
      <c r="G183" s="46">
        <v>19</v>
      </c>
      <c r="H183" s="46">
        <v>3</v>
      </c>
      <c r="I183" s="46">
        <v>-14</v>
      </c>
      <c r="J183" s="46">
        <v>-1</v>
      </c>
      <c r="K183" s="46">
        <v>5</v>
      </c>
      <c r="L183" s="46">
        <v>2</v>
      </c>
      <c r="M183" s="46">
        <v>14</v>
      </c>
      <c r="N183" s="46">
        <v>18</v>
      </c>
      <c r="O183" s="46">
        <v>4</v>
      </c>
      <c r="P183" s="46">
        <v>-16</v>
      </c>
      <c r="Q183" s="46">
        <v>357</v>
      </c>
      <c r="S183" s="17"/>
    </row>
    <row r="184" spans="2:19" ht="14.5" thickBot="1">
      <c r="B184" s="64" t="s">
        <v>19</v>
      </c>
      <c r="C184" s="65">
        <v>0.5</v>
      </c>
      <c r="D184" s="65">
        <v>0.45</v>
      </c>
      <c r="E184" s="65">
        <v>0.28000000000000003</v>
      </c>
      <c r="F184" s="65">
        <v>1</v>
      </c>
      <c r="G184" s="65">
        <v>0.51</v>
      </c>
      <c r="H184" s="65">
        <v>0.2</v>
      </c>
      <c r="I184" s="65">
        <v>0.89</v>
      </c>
      <c r="J184" s="65">
        <v>1</v>
      </c>
      <c r="K184" s="65">
        <v>0.51</v>
      </c>
      <c r="L184" s="65">
        <v>0.62</v>
      </c>
      <c r="M184" s="65">
        <v>0.44</v>
      </c>
      <c r="N184" s="65">
        <v>1</v>
      </c>
      <c r="O184" s="65">
        <v>0.5</v>
      </c>
      <c r="P184" s="65"/>
      <c r="Q184" s="65"/>
      <c r="S184" s="17"/>
    </row>
    <row r="185" spans="2:19" ht="14.5" thickBot="1">
      <c r="B185" s="63" t="s">
        <v>133</v>
      </c>
      <c r="C185" s="46">
        <v>281</v>
      </c>
      <c r="D185" s="46">
        <v>130</v>
      </c>
      <c r="E185" s="46">
        <v>105</v>
      </c>
      <c r="F185" s="46">
        <v>73</v>
      </c>
      <c r="G185" s="46">
        <v>104</v>
      </c>
      <c r="H185" s="46">
        <v>83</v>
      </c>
      <c r="I185" s="46">
        <v>42</v>
      </c>
      <c r="J185" s="46">
        <v>3</v>
      </c>
      <c r="K185" s="46">
        <v>17</v>
      </c>
      <c r="L185" s="46">
        <v>11</v>
      </c>
      <c r="M185" s="46">
        <v>38</v>
      </c>
      <c r="N185" s="46">
        <v>39</v>
      </c>
      <c r="O185" s="46">
        <v>43</v>
      </c>
      <c r="P185" s="46">
        <v>12</v>
      </c>
      <c r="Q185" s="46">
        <v>979</v>
      </c>
      <c r="S185" s="17"/>
    </row>
    <row r="186" spans="2:19"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S186" s="17"/>
    </row>
    <row r="187" spans="2:19" ht="14.5" thickBot="1">
      <c r="B187" s="63" t="s">
        <v>134</v>
      </c>
      <c r="C187" s="46">
        <v>447</v>
      </c>
      <c r="D187" s="46">
        <v>84</v>
      </c>
      <c r="E187" s="46">
        <v>121</v>
      </c>
      <c r="F187" s="46">
        <v>399</v>
      </c>
      <c r="G187" s="46">
        <v>241</v>
      </c>
      <c r="H187" s="46">
        <v>149</v>
      </c>
      <c r="I187" s="46">
        <v>123</v>
      </c>
      <c r="J187" s="46">
        <v>52</v>
      </c>
      <c r="K187" s="46">
        <v>135</v>
      </c>
      <c r="L187" s="46">
        <v>205</v>
      </c>
      <c r="M187" s="46">
        <v>22</v>
      </c>
      <c r="N187" s="46">
        <v>23</v>
      </c>
      <c r="O187" s="46">
        <v>22</v>
      </c>
      <c r="P187" s="46">
        <v>170</v>
      </c>
      <c r="Q187" s="46">
        <v>2193</v>
      </c>
      <c r="S187" s="17"/>
    </row>
    <row r="188" spans="2:19" ht="14.5" thickBot="1">
      <c r="B188" s="63" t="s">
        <v>135</v>
      </c>
      <c r="C188" s="46">
        <v>2817</v>
      </c>
      <c r="D188" s="46">
        <v>3210</v>
      </c>
      <c r="E188" s="46">
        <v>888</v>
      </c>
      <c r="F188" s="46">
        <v>2049</v>
      </c>
      <c r="G188" s="46">
        <v>1600</v>
      </c>
      <c r="H188" s="46">
        <v>256</v>
      </c>
      <c r="I188" s="46">
        <v>1279</v>
      </c>
      <c r="J188" s="46">
        <v>315</v>
      </c>
      <c r="K188" s="46">
        <v>155</v>
      </c>
      <c r="L188" s="46">
        <v>422</v>
      </c>
      <c r="M188" s="46">
        <v>310</v>
      </c>
      <c r="N188" s="46">
        <v>356</v>
      </c>
      <c r="O188" s="46">
        <v>354</v>
      </c>
      <c r="P188" s="46">
        <v>309</v>
      </c>
      <c r="Q188" s="46">
        <v>14319</v>
      </c>
      <c r="S188" s="17"/>
    </row>
    <row r="189" spans="2:19">
      <c r="B189" s="18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</row>
    <row r="190" spans="2:19">
      <c r="B190" s="26" t="s">
        <v>93</v>
      </c>
    </row>
    <row r="191" spans="2:19">
      <c r="B191" s="26" t="s">
        <v>139</v>
      </c>
    </row>
    <row r="192" spans="2:19" ht="23.25" customHeight="1">
      <c r="B192" s="282"/>
      <c r="C192" s="282"/>
      <c r="D192" s="282"/>
      <c r="E192" s="282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</row>
    <row r="194" spans="2:19" ht="30" customHeight="1">
      <c r="B194" s="15" t="s">
        <v>105</v>
      </c>
      <c r="C194" s="16" t="s">
        <v>0</v>
      </c>
      <c r="D194" s="16" t="s">
        <v>1</v>
      </c>
      <c r="E194" s="16" t="s">
        <v>2</v>
      </c>
      <c r="F194" s="16" t="s">
        <v>3</v>
      </c>
      <c r="G194" s="16" t="s">
        <v>4</v>
      </c>
      <c r="H194" s="16" t="s">
        <v>5</v>
      </c>
      <c r="I194" s="16" t="s">
        <v>6</v>
      </c>
      <c r="J194" s="16" t="s">
        <v>7</v>
      </c>
      <c r="K194" s="16" t="s">
        <v>8</v>
      </c>
      <c r="L194" s="16" t="s">
        <v>9</v>
      </c>
      <c r="M194" s="16" t="s">
        <v>10</v>
      </c>
      <c r="N194" s="16" t="s">
        <v>11</v>
      </c>
      <c r="O194" s="16" t="s">
        <v>97</v>
      </c>
      <c r="P194" s="16" t="s">
        <v>119</v>
      </c>
      <c r="Q194" s="16" t="s">
        <v>13</v>
      </c>
    </row>
    <row r="195" spans="2:19">
      <c r="B195" s="27" t="s">
        <v>14</v>
      </c>
      <c r="C195" s="9" t="s">
        <v>81</v>
      </c>
      <c r="D195" s="9" t="s">
        <v>82</v>
      </c>
      <c r="E195" s="9" t="s">
        <v>81</v>
      </c>
      <c r="F195" s="9" t="s">
        <v>82</v>
      </c>
      <c r="G195" s="9" t="s">
        <v>82</v>
      </c>
      <c r="H195" s="9" t="s">
        <v>81</v>
      </c>
      <c r="I195" s="9" t="s">
        <v>82</v>
      </c>
      <c r="J195" s="9" t="s">
        <v>82</v>
      </c>
      <c r="K195" s="9" t="s">
        <v>82</v>
      </c>
      <c r="L195" s="9" t="s">
        <v>82</v>
      </c>
      <c r="M195" s="9" t="s">
        <v>82</v>
      </c>
      <c r="N195" s="9" t="s">
        <v>83</v>
      </c>
      <c r="O195" s="9" t="s">
        <v>82</v>
      </c>
      <c r="P195" s="9"/>
      <c r="Q195" s="9"/>
    </row>
    <row r="196" spans="2:19">
      <c r="B196" s="25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</row>
    <row r="197" spans="2:19" ht="14.5" thickBot="1">
      <c r="B197" s="61" t="s">
        <v>150</v>
      </c>
      <c r="C197" s="62">
        <v>424</v>
      </c>
      <c r="D197" s="62">
        <v>116</v>
      </c>
      <c r="E197" s="62">
        <v>91</v>
      </c>
      <c r="F197" s="62">
        <v>85</v>
      </c>
      <c r="G197" s="62">
        <v>93</v>
      </c>
      <c r="H197" s="61">
        <v>75</v>
      </c>
      <c r="I197" s="62">
        <v>41</v>
      </c>
      <c r="J197" s="62">
        <v>42</v>
      </c>
      <c r="K197" s="62">
        <v>26</v>
      </c>
      <c r="L197" s="62">
        <v>31</v>
      </c>
      <c r="M197" s="62">
        <v>28</v>
      </c>
      <c r="N197" s="61">
        <v>4</v>
      </c>
      <c r="O197" s="62">
        <v>16</v>
      </c>
      <c r="P197" s="62">
        <v>48</v>
      </c>
      <c r="Q197" s="62">
        <v>1120</v>
      </c>
      <c r="S197" s="17"/>
    </row>
    <row r="198" spans="2:19" ht="14.5" thickBot="1">
      <c r="B198" s="63" t="s">
        <v>16</v>
      </c>
      <c r="C198" s="46">
        <v>0</v>
      </c>
      <c r="D198" s="46">
        <v>-1</v>
      </c>
      <c r="E198" s="46" t="s">
        <v>141</v>
      </c>
      <c r="F198" s="46" t="s">
        <v>141</v>
      </c>
      <c r="G198" s="46">
        <v>0</v>
      </c>
      <c r="H198" s="46">
        <v>0</v>
      </c>
      <c r="I198" s="46" t="s">
        <v>141</v>
      </c>
      <c r="J198" s="46" t="s">
        <v>141</v>
      </c>
      <c r="K198" s="46" t="s">
        <v>141</v>
      </c>
      <c r="L198" s="46" t="s">
        <v>141</v>
      </c>
      <c r="M198" s="46">
        <v>-1</v>
      </c>
      <c r="N198" s="46" t="s">
        <v>141</v>
      </c>
      <c r="O198" s="46">
        <v>0</v>
      </c>
      <c r="P198" s="46">
        <v>-17</v>
      </c>
      <c r="Q198" s="46">
        <v>-19</v>
      </c>
      <c r="S198" s="17"/>
    </row>
    <row r="199" spans="2:19" ht="14.5" thickBot="1">
      <c r="B199" s="63" t="s">
        <v>147</v>
      </c>
      <c r="C199" s="46">
        <v>424</v>
      </c>
      <c r="D199" s="46">
        <v>115</v>
      </c>
      <c r="E199" s="46">
        <v>91</v>
      </c>
      <c r="F199" s="46">
        <v>85</v>
      </c>
      <c r="G199" s="46">
        <v>93</v>
      </c>
      <c r="H199" s="46">
        <v>75</v>
      </c>
      <c r="I199" s="46">
        <v>41</v>
      </c>
      <c r="J199" s="46">
        <v>42</v>
      </c>
      <c r="K199" s="46">
        <v>26</v>
      </c>
      <c r="L199" s="46">
        <v>31</v>
      </c>
      <c r="M199" s="46">
        <v>27</v>
      </c>
      <c r="N199" s="46">
        <v>4</v>
      </c>
      <c r="O199" s="46">
        <v>16</v>
      </c>
      <c r="P199" s="46">
        <v>31</v>
      </c>
      <c r="Q199" s="46">
        <v>1101</v>
      </c>
      <c r="S199" s="17"/>
    </row>
    <row r="200" spans="2:19" ht="14.5" thickBot="1">
      <c r="B200" s="63" t="s">
        <v>129</v>
      </c>
      <c r="C200" s="46">
        <v>-50</v>
      </c>
      <c r="D200" s="46">
        <v>-25</v>
      </c>
      <c r="E200" s="46">
        <v>-8</v>
      </c>
      <c r="F200" s="46">
        <v>-15</v>
      </c>
      <c r="G200" s="46">
        <v>-16</v>
      </c>
      <c r="H200" s="46">
        <v>-9</v>
      </c>
      <c r="I200" s="46">
        <v>-13</v>
      </c>
      <c r="J200" s="46">
        <v>-3</v>
      </c>
      <c r="K200" s="46">
        <v>-4</v>
      </c>
      <c r="L200" s="46">
        <v>-3</v>
      </c>
      <c r="M200" s="46">
        <v>-6</v>
      </c>
      <c r="N200" s="46">
        <v>-6</v>
      </c>
      <c r="O200" s="46">
        <v>-3</v>
      </c>
      <c r="P200" s="46">
        <v>-33</v>
      </c>
      <c r="Q200" s="46">
        <v>-194</v>
      </c>
      <c r="S200" s="17"/>
    </row>
    <row r="201" spans="2:19" ht="14.5" thickBot="1">
      <c r="B201" s="102" t="s">
        <v>130</v>
      </c>
      <c r="C201" s="103">
        <v>375</v>
      </c>
      <c r="D201" s="103">
        <v>90</v>
      </c>
      <c r="E201" s="103">
        <v>83</v>
      </c>
      <c r="F201" s="103">
        <v>70</v>
      </c>
      <c r="G201" s="103">
        <v>77</v>
      </c>
      <c r="H201" s="103">
        <v>66</v>
      </c>
      <c r="I201" s="103">
        <v>27</v>
      </c>
      <c r="J201" s="103">
        <v>39</v>
      </c>
      <c r="K201" s="103">
        <v>21</v>
      </c>
      <c r="L201" s="103">
        <v>28</v>
      </c>
      <c r="M201" s="103">
        <v>22</v>
      </c>
      <c r="N201" s="103">
        <v>-2</v>
      </c>
      <c r="O201" s="103">
        <v>13</v>
      </c>
      <c r="P201" s="103">
        <v>-1</v>
      </c>
      <c r="Q201" s="103">
        <v>907</v>
      </c>
      <c r="S201" s="17"/>
    </row>
    <row r="202" spans="2:19" ht="14.5" thickBot="1">
      <c r="B202" s="63" t="s">
        <v>131</v>
      </c>
      <c r="C202" s="66">
        <f>C201/C197</f>
        <v>0.88443396226415094</v>
      </c>
      <c r="D202" s="66">
        <f t="shared" ref="D202" si="1">D201/D197</f>
        <v>0.77586206896551724</v>
      </c>
      <c r="E202" s="66">
        <f t="shared" ref="E202" si="2">E201/E197</f>
        <v>0.91208791208791207</v>
      </c>
      <c r="F202" s="66">
        <f t="shared" ref="F202" si="3">F201/F197</f>
        <v>0.82352941176470584</v>
      </c>
      <c r="G202" s="66">
        <f t="shared" ref="G202" si="4">G201/G197</f>
        <v>0.82795698924731187</v>
      </c>
      <c r="H202" s="66">
        <f t="shared" ref="H202" si="5">H201/H197</f>
        <v>0.88</v>
      </c>
      <c r="I202" s="66">
        <f t="shared" ref="I202" si="6">I201/I197</f>
        <v>0.65853658536585369</v>
      </c>
      <c r="J202" s="66">
        <f t="shared" ref="J202" si="7">J201/J197</f>
        <v>0.9285714285714286</v>
      </c>
      <c r="K202" s="66">
        <f t="shared" ref="K202" si="8">K201/K197</f>
        <v>0.80769230769230771</v>
      </c>
      <c r="L202" s="66">
        <f t="shared" ref="L202" si="9">L201/L197</f>
        <v>0.90322580645161288</v>
      </c>
      <c r="M202" s="66">
        <f t="shared" ref="M202" si="10">M201/M197</f>
        <v>0.7857142857142857</v>
      </c>
      <c r="N202" s="66">
        <f t="shared" ref="N202" si="11">N201/N197</f>
        <v>-0.5</v>
      </c>
      <c r="O202" s="66">
        <f t="shared" ref="O202" si="12">O201/O197</f>
        <v>0.8125</v>
      </c>
      <c r="P202" s="66">
        <f t="shared" ref="P202" si="13">P201/P197</f>
        <v>-2.0833333333333332E-2</v>
      </c>
      <c r="Q202" s="66">
        <f t="shared" ref="Q202" si="14">Q201/Q197</f>
        <v>0.80982142857142858</v>
      </c>
      <c r="S202" s="17"/>
    </row>
    <row r="203" spans="2:19" ht="14.5" thickBot="1">
      <c r="B203" s="63" t="s">
        <v>132</v>
      </c>
      <c r="C203" s="46">
        <v>272</v>
      </c>
      <c r="D203" s="46">
        <v>20</v>
      </c>
      <c r="E203" s="46">
        <v>48</v>
      </c>
      <c r="F203" s="46">
        <v>15</v>
      </c>
      <c r="G203" s="46">
        <v>35</v>
      </c>
      <c r="H203" s="46">
        <v>34</v>
      </c>
      <c r="I203" s="46">
        <v>5</v>
      </c>
      <c r="J203" s="46">
        <v>21</v>
      </c>
      <c r="K203" s="46">
        <v>8</v>
      </c>
      <c r="L203" s="46">
        <v>13</v>
      </c>
      <c r="M203" s="46">
        <v>18</v>
      </c>
      <c r="N203" s="46">
        <v>-9</v>
      </c>
      <c r="O203" s="46" t="s">
        <v>141</v>
      </c>
      <c r="P203" s="46">
        <v>-10</v>
      </c>
      <c r="Q203" s="46">
        <v>469</v>
      </c>
      <c r="S203" s="17"/>
    </row>
    <row r="204" spans="2:19" ht="14.5" thickBot="1">
      <c r="B204" s="64" t="s">
        <v>19</v>
      </c>
      <c r="C204" s="65">
        <v>0.5</v>
      </c>
      <c r="D204" s="65">
        <v>0.45</v>
      </c>
      <c r="E204" s="65">
        <v>0.28000000000000003</v>
      </c>
      <c r="F204" s="65">
        <v>1</v>
      </c>
      <c r="G204" s="65">
        <v>0.51</v>
      </c>
      <c r="H204" s="65">
        <v>0.2</v>
      </c>
      <c r="I204" s="65">
        <v>0.89</v>
      </c>
      <c r="J204" s="65">
        <v>1</v>
      </c>
      <c r="K204" s="65">
        <v>0.51</v>
      </c>
      <c r="L204" s="65">
        <v>0.62</v>
      </c>
      <c r="M204" s="65">
        <v>0.44</v>
      </c>
      <c r="N204" s="65">
        <v>1</v>
      </c>
      <c r="O204" s="65">
        <v>0.5</v>
      </c>
      <c r="P204" s="65"/>
      <c r="Q204" s="65"/>
      <c r="S204" s="17"/>
    </row>
    <row r="205" spans="2:19" ht="14.5" thickBot="1">
      <c r="B205" s="63" t="s">
        <v>133</v>
      </c>
      <c r="C205" s="46">
        <v>339</v>
      </c>
      <c r="D205" s="46">
        <v>96</v>
      </c>
      <c r="E205" s="46">
        <v>103</v>
      </c>
      <c r="F205" s="46">
        <v>78</v>
      </c>
      <c r="G205" s="46">
        <v>136</v>
      </c>
      <c r="H205" s="46">
        <v>151</v>
      </c>
      <c r="I205" s="46">
        <v>104</v>
      </c>
      <c r="J205" s="46">
        <v>8</v>
      </c>
      <c r="K205" s="46">
        <v>18</v>
      </c>
      <c r="L205" s="46">
        <v>19</v>
      </c>
      <c r="M205" s="46">
        <v>37</v>
      </c>
      <c r="N205" s="46">
        <v>5</v>
      </c>
      <c r="O205" s="46">
        <v>32</v>
      </c>
      <c r="P205" s="46">
        <v>11</v>
      </c>
      <c r="Q205" s="46">
        <v>1135</v>
      </c>
      <c r="S205" s="17"/>
    </row>
    <row r="206" spans="2:19"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S206" s="17"/>
    </row>
    <row r="207" spans="2:19" ht="14.5" thickBot="1">
      <c r="B207" s="63" t="s">
        <v>134</v>
      </c>
      <c r="C207" s="46">
        <v>527</v>
      </c>
      <c r="D207" s="46">
        <v>108</v>
      </c>
      <c r="E207" s="46">
        <v>219</v>
      </c>
      <c r="F207" s="46">
        <v>482</v>
      </c>
      <c r="G207" s="46">
        <v>225</v>
      </c>
      <c r="H207" s="46">
        <v>101</v>
      </c>
      <c r="I207" s="46">
        <v>94</v>
      </c>
      <c r="J207" s="46">
        <v>80</v>
      </c>
      <c r="K207" s="46">
        <v>42</v>
      </c>
      <c r="L207" s="46">
        <v>198</v>
      </c>
      <c r="M207" s="46">
        <v>18</v>
      </c>
      <c r="N207" s="46">
        <v>56</v>
      </c>
      <c r="O207" s="46">
        <v>3</v>
      </c>
      <c r="P207" s="46">
        <v>175</v>
      </c>
      <c r="Q207" s="46">
        <v>2329</v>
      </c>
      <c r="S207" s="17"/>
    </row>
    <row r="208" spans="2:19" ht="14.5" thickBot="1">
      <c r="B208" s="63" t="s">
        <v>135</v>
      </c>
      <c r="C208" s="46">
        <v>2981</v>
      </c>
      <c r="D208" s="46">
        <v>3129</v>
      </c>
      <c r="E208" s="46">
        <v>1009</v>
      </c>
      <c r="F208" s="46">
        <v>2239</v>
      </c>
      <c r="G208" s="46">
        <v>1720</v>
      </c>
      <c r="H208" s="46">
        <v>266</v>
      </c>
      <c r="I208" s="46">
        <v>1295</v>
      </c>
      <c r="J208" s="46">
        <v>330</v>
      </c>
      <c r="K208" s="46">
        <v>169</v>
      </c>
      <c r="L208" s="46">
        <v>453</v>
      </c>
      <c r="M208" s="46">
        <v>332</v>
      </c>
      <c r="N208" s="46">
        <v>385</v>
      </c>
      <c r="O208" s="46">
        <v>378</v>
      </c>
      <c r="P208" s="46">
        <v>336</v>
      </c>
      <c r="Q208" s="46">
        <v>15021</v>
      </c>
      <c r="S208" s="17"/>
    </row>
    <row r="209" spans="2:19">
      <c r="B209" s="18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</row>
    <row r="210" spans="2:19">
      <c r="B210" s="26" t="s">
        <v>93</v>
      </c>
    </row>
    <row r="211" spans="2:19">
      <c r="B211" s="26" t="s">
        <v>124</v>
      </c>
    </row>
    <row r="212" spans="2:19" ht="25.5" customHeight="1">
      <c r="B212" s="282"/>
      <c r="C212" s="282"/>
      <c r="D212" s="282"/>
      <c r="E212" s="282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</row>
    <row r="214" spans="2:19">
      <c r="B214" s="15" t="s">
        <v>111</v>
      </c>
      <c r="C214" s="16" t="s">
        <v>0</v>
      </c>
      <c r="D214" s="16" t="s">
        <v>1</v>
      </c>
      <c r="E214" s="16" t="s">
        <v>2</v>
      </c>
      <c r="F214" s="16" t="s">
        <v>3</v>
      </c>
      <c r="G214" s="16" t="s">
        <v>4</v>
      </c>
      <c r="H214" s="16" t="s">
        <v>5</v>
      </c>
      <c r="I214" s="16" t="s">
        <v>6</v>
      </c>
      <c r="J214" s="16" t="s">
        <v>7</v>
      </c>
      <c r="K214" s="16" t="s">
        <v>8</v>
      </c>
      <c r="L214" s="16" t="s">
        <v>9</v>
      </c>
      <c r="M214" s="16" t="s">
        <v>10</v>
      </c>
      <c r="N214" s="16" t="s">
        <v>11</v>
      </c>
      <c r="O214" s="16" t="s">
        <v>97</v>
      </c>
      <c r="P214" s="16" t="s">
        <v>119</v>
      </c>
      <c r="Q214" s="16" t="s">
        <v>13</v>
      </c>
    </row>
    <row r="215" spans="2:19">
      <c r="B215" s="27" t="s">
        <v>14</v>
      </c>
      <c r="C215" s="9" t="s">
        <v>81</v>
      </c>
      <c r="D215" s="9" t="s">
        <v>82</v>
      </c>
      <c r="E215" s="9" t="s">
        <v>81</v>
      </c>
      <c r="F215" s="9" t="s">
        <v>82</v>
      </c>
      <c r="G215" s="9" t="s">
        <v>82</v>
      </c>
      <c r="H215" s="9" t="s">
        <v>81</v>
      </c>
      <c r="I215" s="9" t="s">
        <v>82</v>
      </c>
      <c r="J215" s="9" t="s">
        <v>82</v>
      </c>
      <c r="K215" s="9" t="s">
        <v>82</v>
      </c>
      <c r="L215" s="9" t="s">
        <v>82</v>
      </c>
      <c r="M215" s="9" t="s">
        <v>82</v>
      </c>
      <c r="N215" s="9" t="s">
        <v>83</v>
      </c>
      <c r="O215" s="9" t="s">
        <v>82</v>
      </c>
      <c r="P215" s="9"/>
      <c r="Q215" s="9"/>
    </row>
    <row r="216" spans="2:19">
      <c r="B216" s="25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</row>
    <row r="217" spans="2:19" ht="14.5" thickBot="1">
      <c r="B217" s="61" t="s">
        <v>150</v>
      </c>
      <c r="C217" s="62">
        <v>178</v>
      </c>
      <c r="D217" s="62">
        <v>109</v>
      </c>
      <c r="E217" s="62">
        <v>85</v>
      </c>
      <c r="F217" s="62">
        <v>89</v>
      </c>
      <c r="G217" s="62">
        <v>90</v>
      </c>
      <c r="H217" s="61">
        <v>78</v>
      </c>
      <c r="I217" s="62">
        <v>19</v>
      </c>
      <c r="J217" s="62">
        <v>47</v>
      </c>
      <c r="K217" s="62">
        <v>25</v>
      </c>
      <c r="L217" s="62">
        <v>28</v>
      </c>
      <c r="M217" s="62">
        <v>23</v>
      </c>
      <c r="N217" s="61">
        <v>12</v>
      </c>
      <c r="O217" s="62">
        <v>12</v>
      </c>
      <c r="P217" s="62">
        <v>20</v>
      </c>
      <c r="Q217" s="62">
        <v>817</v>
      </c>
      <c r="S217" s="17"/>
    </row>
    <row r="218" spans="2:19" ht="14.5" thickBot="1">
      <c r="B218" s="63" t="s">
        <v>16</v>
      </c>
      <c r="C218" s="46">
        <v>0</v>
      </c>
      <c r="D218" s="46" t="s">
        <v>136</v>
      </c>
      <c r="E218" s="46" t="s">
        <v>136</v>
      </c>
      <c r="F218" s="46">
        <v>-1</v>
      </c>
      <c r="G218" s="46">
        <v>0</v>
      </c>
      <c r="H218" s="46">
        <v>0</v>
      </c>
      <c r="I218" s="46" t="s">
        <v>136</v>
      </c>
      <c r="J218" s="46" t="s">
        <v>136</v>
      </c>
      <c r="K218" s="46" t="s">
        <v>136</v>
      </c>
      <c r="L218" s="46" t="s">
        <v>136</v>
      </c>
      <c r="M218" s="46">
        <v>-1</v>
      </c>
      <c r="N218" s="46" t="s">
        <v>136</v>
      </c>
      <c r="O218" s="46">
        <v>0</v>
      </c>
      <c r="P218" s="46">
        <v>-5</v>
      </c>
      <c r="Q218" s="46">
        <v>-6</v>
      </c>
      <c r="S218" s="17"/>
    </row>
    <row r="219" spans="2:19" ht="14.5" thickBot="1">
      <c r="B219" s="63" t="s">
        <v>147</v>
      </c>
      <c r="C219" s="46">
        <v>178</v>
      </c>
      <c r="D219" s="46">
        <v>109</v>
      </c>
      <c r="E219" s="46">
        <v>85</v>
      </c>
      <c r="F219" s="46">
        <v>89</v>
      </c>
      <c r="G219" s="46">
        <v>90</v>
      </c>
      <c r="H219" s="46">
        <v>78</v>
      </c>
      <c r="I219" s="46">
        <v>19</v>
      </c>
      <c r="J219" s="46">
        <v>47</v>
      </c>
      <c r="K219" s="46">
        <v>25</v>
      </c>
      <c r="L219" s="46">
        <v>28</v>
      </c>
      <c r="M219" s="46">
        <v>22</v>
      </c>
      <c r="N219" s="46">
        <v>12</v>
      </c>
      <c r="O219" s="46">
        <v>12</v>
      </c>
      <c r="P219" s="46">
        <v>15</v>
      </c>
      <c r="Q219" s="46">
        <v>810</v>
      </c>
      <c r="S219" s="17"/>
    </row>
    <row r="220" spans="2:19" ht="14.5" thickBot="1">
      <c r="B220" s="63" t="s">
        <v>129</v>
      </c>
      <c r="C220" s="46">
        <v>-45</v>
      </c>
      <c r="D220" s="46">
        <v>-28</v>
      </c>
      <c r="E220" s="46">
        <v>-6</v>
      </c>
      <c r="F220" s="46">
        <v>-15</v>
      </c>
      <c r="G220" s="46">
        <v>-15</v>
      </c>
      <c r="H220" s="46">
        <v>-9</v>
      </c>
      <c r="I220" s="46">
        <v>-18</v>
      </c>
      <c r="J220" s="46">
        <v>-3</v>
      </c>
      <c r="K220" s="46">
        <v>-5</v>
      </c>
      <c r="L220" s="46">
        <v>-3</v>
      </c>
      <c r="M220" s="46">
        <v>-5</v>
      </c>
      <c r="N220" s="46">
        <v>-6</v>
      </c>
      <c r="O220" s="46">
        <v>-3</v>
      </c>
      <c r="P220" s="46">
        <v>-33</v>
      </c>
      <c r="Q220" s="46">
        <v>-193</v>
      </c>
      <c r="S220" s="17"/>
    </row>
    <row r="221" spans="2:19" ht="14.5" thickBot="1">
      <c r="B221" s="102" t="s">
        <v>130</v>
      </c>
      <c r="C221" s="103">
        <v>133</v>
      </c>
      <c r="D221" s="103">
        <v>81</v>
      </c>
      <c r="E221" s="103">
        <v>79</v>
      </c>
      <c r="F221" s="103">
        <v>74</v>
      </c>
      <c r="G221" s="103">
        <v>75</v>
      </c>
      <c r="H221" s="103">
        <v>69</v>
      </c>
      <c r="I221" s="103">
        <v>1</v>
      </c>
      <c r="J221" s="103">
        <v>44</v>
      </c>
      <c r="K221" s="103">
        <v>20</v>
      </c>
      <c r="L221" s="103">
        <v>25</v>
      </c>
      <c r="M221" s="103">
        <v>17</v>
      </c>
      <c r="N221" s="103">
        <v>6</v>
      </c>
      <c r="O221" s="103">
        <v>9</v>
      </c>
      <c r="P221" s="103">
        <v>-17</v>
      </c>
      <c r="Q221" s="103">
        <v>617</v>
      </c>
      <c r="S221" s="17"/>
    </row>
    <row r="222" spans="2:19" ht="14.5" thickBot="1">
      <c r="B222" s="63" t="s">
        <v>131</v>
      </c>
      <c r="C222" s="66">
        <f>C221/C217</f>
        <v>0.7471910112359551</v>
      </c>
      <c r="D222" s="66">
        <f t="shared" ref="D222" si="15">D221/D217</f>
        <v>0.74311926605504586</v>
      </c>
      <c r="E222" s="66">
        <f t="shared" ref="E222" si="16">E221/E217</f>
        <v>0.92941176470588238</v>
      </c>
      <c r="F222" s="66">
        <f t="shared" ref="F222" si="17">F221/F217</f>
        <v>0.8314606741573034</v>
      </c>
      <c r="G222" s="66">
        <f t="shared" ref="G222" si="18">G221/G217</f>
        <v>0.83333333333333337</v>
      </c>
      <c r="H222" s="66">
        <f t="shared" ref="H222" si="19">H221/H217</f>
        <v>0.88461538461538458</v>
      </c>
      <c r="I222" s="66">
        <f t="shared" ref="I222" si="20">I221/I217</f>
        <v>5.2631578947368418E-2</v>
      </c>
      <c r="J222" s="66">
        <f t="shared" ref="J222" si="21">J221/J217</f>
        <v>0.93617021276595747</v>
      </c>
      <c r="K222" s="66">
        <f t="shared" ref="K222" si="22">K221/K217</f>
        <v>0.8</v>
      </c>
      <c r="L222" s="66">
        <f t="shared" ref="L222" si="23">L221/L217</f>
        <v>0.8928571428571429</v>
      </c>
      <c r="M222" s="66">
        <f t="shared" ref="M222" si="24">M221/M217</f>
        <v>0.73913043478260865</v>
      </c>
      <c r="N222" s="66">
        <f t="shared" ref="N222" si="25">N221/N217</f>
        <v>0.5</v>
      </c>
      <c r="O222" s="66">
        <f t="shared" ref="O222" si="26">O221/O217</f>
        <v>0.75</v>
      </c>
      <c r="P222" s="66">
        <f t="shared" ref="P222" si="27">P221/P217</f>
        <v>-0.85</v>
      </c>
      <c r="Q222" s="66">
        <f t="shared" ref="Q222" si="28">Q221/Q217</f>
        <v>0.75520195838433291</v>
      </c>
    </row>
    <row r="223" spans="2:19" ht="14.5" thickBot="1">
      <c r="B223" s="63" t="s">
        <v>132</v>
      </c>
      <c r="C223" s="46">
        <v>54</v>
      </c>
      <c r="D223" s="46">
        <v>-2</v>
      </c>
      <c r="E223" s="46">
        <v>47</v>
      </c>
      <c r="F223" s="46">
        <v>13</v>
      </c>
      <c r="G223" s="46">
        <v>39</v>
      </c>
      <c r="H223" s="46">
        <v>35</v>
      </c>
      <c r="I223" s="46">
        <v>-12</v>
      </c>
      <c r="J223" s="46">
        <v>25</v>
      </c>
      <c r="K223" s="46">
        <v>18</v>
      </c>
      <c r="L223" s="46">
        <v>11</v>
      </c>
      <c r="M223" s="46">
        <v>3</v>
      </c>
      <c r="N223" s="46">
        <v>55</v>
      </c>
      <c r="O223" s="46">
        <v>2</v>
      </c>
      <c r="P223" s="46">
        <v>-19</v>
      </c>
      <c r="Q223" s="46">
        <v>269</v>
      </c>
      <c r="S223" s="17"/>
    </row>
    <row r="224" spans="2:19" ht="14.5" thickBot="1">
      <c r="B224" s="64" t="s">
        <v>19</v>
      </c>
      <c r="C224" s="65">
        <v>0.5</v>
      </c>
      <c r="D224" s="65">
        <v>0.45</v>
      </c>
      <c r="E224" s="65">
        <v>0.28000000000000003</v>
      </c>
      <c r="F224" s="65">
        <v>1</v>
      </c>
      <c r="G224" s="65">
        <v>0.51</v>
      </c>
      <c r="H224" s="65">
        <v>0.2</v>
      </c>
      <c r="I224" s="65">
        <v>0.89</v>
      </c>
      <c r="J224" s="65">
        <v>1</v>
      </c>
      <c r="K224" s="65">
        <v>0.51</v>
      </c>
      <c r="L224" s="65">
        <v>0.62</v>
      </c>
      <c r="M224" s="65">
        <v>0.44</v>
      </c>
      <c r="N224" s="65">
        <v>1</v>
      </c>
      <c r="O224" s="65">
        <v>0.5</v>
      </c>
      <c r="P224" s="65"/>
      <c r="Q224" s="65"/>
    </row>
    <row r="225" spans="2:19" ht="14.5" thickBot="1">
      <c r="B225" s="63" t="s">
        <v>133</v>
      </c>
      <c r="C225" s="46">
        <v>135</v>
      </c>
      <c r="D225" s="46">
        <v>89</v>
      </c>
      <c r="E225" s="46">
        <v>100</v>
      </c>
      <c r="F225" s="46">
        <v>85</v>
      </c>
      <c r="G225" s="46">
        <v>138</v>
      </c>
      <c r="H225" s="46">
        <v>158</v>
      </c>
      <c r="I225" s="46">
        <v>82</v>
      </c>
      <c r="J225" s="46">
        <v>9</v>
      </c>
      <c r="K225" s="46">
        <v>18</v>
      </c>
      <c r="L225" s="46">
        <v>19</v>
      </c>
      <c r="M225" s="46">
        <v>32</v>
      </c>
      <c r="N225" s="46">
        <v>15</v>
      </c>
      <c r="O225" s="46">
        <v>27</v>
      </c>
      <c r="P225" s="46">
        <v>9</v>
      </c>
      <c r="Q225" s="46">
        <v>916</v>
      </c>
      <c r="S225" s="17"/>
    </row>
    <row r="226" spans="2:19"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</row>
    <row r="227" spans="2:19" ht="14.5" thickBot="1">
      <c r="B227" s="63" t="s">
        <v>134</v>
      </c>
      <c r="C227" s="46">
        <v>385</v>
      </c>
      <c r="D227" s="46">
        <v>86</v>
      </c>
      <c r="E227" s="46">
        <v>122</v>
      </c>
      <c r="F227" s="46">
        <v>386</v>
      </c>
      <c r="G227" s="46">
        <v>211</v>
      </c>
      <c r="H227" s="46">
        <v>124</v>
      </c>
      <c r="I227" s="46">
        <v>77</v>
      </c>
      <c r="J227" s="46">
        <v>41</v>
      </c>
      <c r="K227" s="46">
        <v>34</v>
      </c>
      <c r="L227" s="46">
        <v>180</v>
      </c>
      <c r="M227" s="46">
        <v>13</v>
      </c>
      <c r="N227" s="46">
        <v>51</v>
      </c>
      <c r="O227" s="46">
        <v>4</v>
      </c>
      <c r="P227" s="46">
        <v>95</v>
      </c>
      <c r="Q227" s="46">
        <v>1809</v>
      </c>
      <c r="S227" s="17"/>
    </row>
    <row r="228" spans="2:19" ht="14.5" thickBot="1">
      <c r="B228" s="63" t="s">
        <v>135</v>
      </c>
      <c r="C228" s="46">
        <v>2964</v>
      </c>
      <c r="D228" s="46">
        <v>2002</v>
      </c>
      <c r="E228" s="46">
        <v>923</v>
      </c>
      <c r="F228" s="46">
        <v>2126</v>
      </c>
      <c r="G228" s="46">
        <v>1618</v>
      </c>
      <c r="H228" s="46">
        <v>323</v>
      </c>
      <c r="I228" s="46">
        <v>824</v>
      </c>
      <c r="J228" s="46">
        <v>320</v>
      </c>
      <c r="K228" s="46">
        <v>155</v>
      </c>
      <c r="L228" s="46">
        <v>435</v>
      </c>
      <c r="M228" s="46">
        <v>320</v>
      </c>
      <c r="N228" s="46">
        <v>369</v>
      </c>
      <c r="O228" s="46">
        <v>346</v>
      </c>
      <c r="P228" s="46">
        <v>316</v>
      </c>
      <c r="Q228" s="46">
        <v>13039</v>
      </c>
      <c r="S228" s="17"/>
    </row>
    <row r="229" spans="2:19">
      <c r="B229" s="18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2:19">
      <c r="B230" s="26" t="s">
        <v>146</v>
      </c>
    </row>
    <row r="231" spans="2:19">
      <c r="B231" s="26" t="s">
        <v>124</v>
      </c>
    </row>
    <row r="232" spans="2:19" ht="26.25" customHeight="1">
      <c r="B232" s="282"/>
      <c r="C232" s="282"/>
      <c r="D232" s="282"/>
      <c r="E232" s="282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</row>
    <row r="234" spans="2:19">
      <c r="B234" s="15" t="s">
        <v>22</v>
      </c>
      <c r="C234" s="16" t="s">
        <v>0</v>
      </c>
      <c r="D234" s="16" t="s">
        <v>1</v>
      </c>
      <c r="E234" s="16" t="s">
        <v>2</v>
      </c>
      <c r="F234" s="16" t="s">
        <v>3</v>
      </c>
      <c r="G234" s="16" t="s">
        <v>4</v>
      </c>
      <c r="H234" s="16" t="s">
        <v>5</v>
      </c>
      <c r="I234" s="16" t="s">
        <v>6</v>
      </c>
      <c r="J234" s="16" t="s">
        <v>7</v>
      </c>
      <c r="K234" s="16" t="s">
        <v>8</v>
      </c>
      <c r="L234" s="16" t="s">
        <v>9</v>
      </c>
      <c r="M234" s="16" t="s">
        <v>10</v>
      </c>
      <c r="N234" s="16" t="s">
        <v>11</v>
      </c>
      <c r="O234" s="16" t="s">
        <v>97</v>
      </c>
      <c r="P234" s="16" t="s">
        <v>119</v>
      </c>
      <c r="Q234" s="16" t="s">
        <v>13</v>
      </c>
    </row>
    <row r="235" spans="2:19">
      <c r="B235" s="27" t="s">
        <v>14</v>
      </c>
      <c r="C235" s="9" t="s">
        <v>81</v>
      </c>
      <c r="D235" s="9" t="s">
        <v>82</v>
      </c>
      <c r="E235" s="9" t="s">
        <v>81</v>
      </c>
      <c r="F235" s="9" t="s">
        <v>82</v>
      </c>
      <c r="G235" s="9" t="s">
        <v>82</v>
      </c>
      <c r="H235" s="9" t="s">
        <v>81</v>
      </c>
      <c r="I235" s="9" t="s">
        <v>82</v>
      </c>
      <c r="J235" s="9" t="s">
        <v>82</v>
      </c>
      <c r="K235" s="9" t="s">
        <v>82</v>
      </c>
      <c r="L235" s="9" t="s">
        <v>82</v>
      </c>
      <c r="M235" s="9" t="s">
        <v>82</v>
      </c>
      <c r="N235" s="9" t="s">
        <v>83</v>
      </c>
      <c r="O235" s="9" t="s">
        <v>82</v>
      </c>
      <c r="P235" s="9"/>
      <c r="Q235" s="9"/>
    </row>
    <row r="236" spans="2:19">
      <c r="B236" s="25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</row>
    <row r="237" spans="2:19" ht="14.5" thickBot="1">
      <c r="B237" s="61" t="s">
        <v>150</v>
      </c>
      <c r="C237" s="107">
        <v>111</v>
      </c>
      <c r="D237" s="107">
        <v>131</v>
      </c>
      <c r="E237" s="107">
        <v>80</v>
      </c>
      <c r="F237" s="107">
        <v>91</v>
      </c>
      <c r="G237" s="107">
        <v>70</v>
      </c>
      <c r="H237" s="108">
        <v>58</v>
      </c>
      <c r="I237" s="107">
        <v>28</v>
      </c>
      <c r="J237" s="107">
        <v>25</v>
      </c>
      <c r="K237" s="107">
        <v>28</v>
      </c>
      <c r="L237" s="107">
        <v>19</v>
      </c>
      <c r="M237" s="107">
        <v>20</v>
      </c>
      <c r="N237" s="108">
        <v>34</v>
      </c>
      <c r="O237" s="107">
        <v>17</v>
      </c>
      <c r="P237" s="107">
        <v>16</v>
      </c>
      <c r="Q237" s="107">
        <v>728</v>
      </c>
      <c r="S237" s="17"/>
    </row>
    <row r="238" spans="2:19" ht="14.5" thickBot="1">
      <c r="B238" s="63" t="s">
        <v>16</v>
      </c>
      <c r="C238" s="107">
        <v>0</v>
      </c>
      <c r="D238" s="107" t="s">
        <v>128</v>
      </c>
      <c r="E238" s="107" t="s">
        <v>128</v>
      </c>
      <c r="F238" s="107">
        <v>1</v>
      </c>
      <c r="G238" s="107" t="s">
        <v>128</v>
      </c>
      <c r="H238" s="107">
        <v>0</v>
      </c>
      <c r="I238" s="107" t="s">
        <v>128</v>
      </c>
      <c r="J238" s="107" t="s">
        <v>128</v>
      </c>
      <c r="K238" s="107" t="s">
        <v>128</v>
      </c>
      <c r="L238" s="107" t="s">
        <v>128</v>
      </c>
      <c r="M238" s="107">
        <v>-1</v>
      </c>
      <c r="N238" s="107" t="s">
        <v>128</v>
      </c>
      <c r="O238" s="107">
        <v>0</v>
      </c>
      <c r="P238" s="107">
        <v>0</v>
      </c>
      <c r="Q238" s="107">
        <v>-2</v>
      </c>
      <c r="S238" s="17"/>
    </row>
    <row r="239" spans="2:19" ht="14.5" thickBot="1">
      <c r="B239" s="63" t="s">
        <v>147</v>
      </c>
      <c r="C239" s="107">
        <v>111</v>
      </c>
      <c r="D239" s="107">
        <v>131</v>
      </c>
      <c r="E239" s="107">
        <v>80</v>
      </c>
      <c r="F239" s="107">
        <v>92</v>
      </c>
      <c r="G239" s="107">
        <v>70</v>
      </c>
      <c r="H239" s="107">
        <v>58</v>
      </c>
      <c r="I239" s="107">
        <v>28</v>
      </c>
      <c r="J239" s="107">
        <v>25</v>
      </c>
      <c r="K239" s="107">
        <v>28</v>
      </c>
      <c r="L239" s="107">
        <v>19</v>
      </c>
      <c r="M239" s="107">
        <v>19</v>
      </c>
      <c r="N239" s="107">
        <v>34</v>
      </c>
      <c r="O239" s="107">
        <v>17</v>
      </c>
      <c r="P239" s="107">
        <v>16</v>
      </c>
      <c r="Q239" s="107">
        <v>727</v>
      </c>
      <c r="S239" s="17"/>
    </row>
    <row r="240" spans="2:19" ht="14.5" thickBot="1">
      <c r="B240" s="63" t="s">
        <v>17</v>
      </c>
      <c r="C240" s="107">
        <v>-37</v>
      </c>
      <c r="D240" s="107">
        <v>-17</v>
      </c>
      <c r="E240" s="107">
        <v>-6</v>
      </c>
      <c r="F240" s="107">
        <v>-15</v>
      </c>
      <c r="G240" s="107">
        <v>-14</v>
      </c>
      <c r="H240" s="107">
        <v>-8</v>
      </c>
      <c r="I240" s="107">
        <v>-102</v>
      </c>
      <c r="J240" s="107">
        <v>-3</v>
      </c>
      <c r="K240" s="107">
        <v>-4</v>
      </c>
      <c r="L240" s="107">
        <v>-3</v>
      </c>
      <c r="M240" s="107">
        <v>-4</v>
      </c>
      <c r="N240" s="107">
        <v>-5</v>
      </c>
      <c r="O240" s="107">
        <v>-2</v>
      </c>
      <c r="P240" s="107">
        <v>-17</v>
      </c>
      <c r="Q240" s="107">
        <v>-236</v>
      </c>
      <c r="S240" s="17"/>
    </row>
    <row r="241" spans="2:19" ht="14.5" thickBot="1">
      <c r="B241" s="102" t="s">
        <v>115</v>
      </c>
      <c r="C241" s="109">
        <v>73</v>
      </c>
      <c r="D241" s="109">
        <v>114</v>
      </c>
      <c r="E241" s="109">
        <v>74</v>
      </c>
      <c r="F241" s="109">
        <v>77</v>
      </c>
      <c r="G241" s="109">
        <v>57</v>
      </c>
      <c r="H241" s="109">
        <v>50</v>
      </c>
      <c r="I241" s="109">
        <v>-74</v>
      </c>
      <c r="J241" s="109">
        <v>22</v>
      </c>
      <c r="K241" s="109">
        <v>23</v>
      </c>
      <c r="L241" s="109">
        <v>17</v>
      </c>
      <c r="M241" s="109">
        <v>15</v>
      </c>
      <c r="N241" s="109">
        <v>29</v>
      </c>
      <c r="O241" s="109">
        <v>15</v>
      </c>
      <c r="P241" s="109">
        <v>-2</v>
      </c>
      <c r="Q241" s="109">
        <v>490</v>
      </c>
      <c r="S241" s="17"/>
    </row>
    <row r="242" spans="2:19" ht="14.5" thickBot="1">
      <c r="B242" s="63" t="s">
        <v>18</v>
      </c>
      <c r="C242" s="66">
        <f>C241/C237</f>
        <v>0.65765765765765771</v>
      </c>
      <c r="D242" s="66">
        <f t="shared" ref="D242" si="29">D241/D237</f>
        <v>0.87022900763358779</v>
      </c>
      <c r="E242" s="66">
        <f t="shared" ref="E242" si="30">E241/E237</f>
        <v>0.92500000000000004</v>
      </c>
      <c r="F242" s="66">
        <f t="shared" ref="F242" si="31">F241/F237</f>
        <v>0.84615384615384615</v>
      </c>
      <c r="G242" s="66">
        <f t="shared" ref="G242" si="32">G241/G237</f>
        <v>0.81428571428571428</v>
      </c>
      <c r="H242" s="66">
        <f t="shared" ref="H242" si="33">H241/H237</f>
        <v>0.86206896551724133</v>
      </c>
      <c r="I242" s="66">
        <f t="shared" ref="I242" si="34">I241/I237</f>
        <v>-2.6428571428571428</v>
      </c>
      <c r="J242" s="66">
        <f t="shared" ref="J242" si="35">J241/J237</f>
        <v>0.88</v>
      </c>
      <c r="K242" s="66">
        <f t="shared" ref="K242" si="36">K241/K237</f>
        <v>0.8214285714285714</v>
      </c>
      <c r="L242" s="66">
        <f t="shared" ref="L242" si="37">L241/L237</f>
        <v>0.89473684210526316</v>
      </c>
      <c r="M242" s="66">
        <f t="shared" ref="M242" si="38">M241/M237</f>
        <v>0.75</v>
      </c>
      <c r="N242" s="66">
        <f t="shared" ref="N242" si="39">N241/N237</f>
        <v>0.8529411764705882</v>
      </c>
      <c r="O242" s="66">
        <f t="shared" ref="O242" si="40">O241/O237</f>
        <v>0.88235294117647056</v>
      </c>
      <c r="P242" s="66">
        <f t="shared" ref="P242" si="41">P241/P237</f>
        <v>-0.125</v>
      </c>
      <c r="Q242" s="66">
        <f t="shared" ref="Q242" si="42">Q241/Q237</f>
        <v>0.67307692307692313</v>
      </c>
      <c r="S242" s="17"/>
    </row>
    <row r="243" spans="2:19" ht="14.5" thickBot="1">
      <c r="B243" s="63" t="s">
        <v>116</v>
      </c>
      <c r="C243" s="107">
        <v>-2</v>
      </c>
      <c r="D243" s="107">
        <v>335</v>
      </c>
      <c r="E243" s="107">
        <v>41</v>
      </c>
      <c r="F243" s="107">
        <v>17</v>
      </c>
      <c r="G243" s="107">
        <v>20</v>
      </c>
      <c r="H243" s="107">
        <v>18</v>
      </c>
      <c r="I243" s="107">
        <v>-88</v>
      </c>
      <c r="J243" s="107">
        <v>7</v>
      </c>
      <c r="K243" s="107">
        <v>16</v>
      </c>
      <c r="L243" s="107">
        <v>3</v>
      </c>
      <c r="M243" s="107">
        <v>5</v>
      </c>
      <c r="N243" s="107">
        <v>19</v>
      </c>
      <c r="O243" s="107">
        <v>9</v>
      </c>
      <c r="P243" s="107">
        <v>-8</v>
      </c>
      <c r="Q243" s="107">
        <v>391</v>
      </c>
      <c r="S243" s="17"/>
    </row>
    <row r="244" spans="2:19" ht="14.5" thickBot="1">
      <c r="B244" s="64" t="s">
        <v>19</v>
      </c>
      <c r="C244" s="110">
        <v>0.5</v>
      </c>
      <c r="D244" s="110">
        <v>0.45</v>
      </c>
      <c r="E244" s="110">
        <v>0.28000000000000003</v>
      </c>
      <c r="F244" s="110">
        <v>1</v>
      </c>
      <c r="G244" s="110">
        <v>0.51</v>
      </c>
      <c r="H244" s="110">
        <v>0.2</v>
      </c>
      <c r="I244" s="110">
        <v>0.89</v>
      </c>
      <c r="J244" s="110">
        <v>1</v>
      </c>
      <c r="K244" s="110">
        <v>0.51</v>
      </c>
      <c r="L244" s="110">
        <v>0.62</v>
      </c>
      <c r="M244" s="110">
        <v>0.44</v>
      </c>
      <c r="N244" s="110">
        <v>1</v>
      </c>
      <c r="O244" s="110">
        <v>0.5</v>
      </c>
      <c r="P244" s="111"/>
      <c r="Q244" s="111"/>
      <c r="S244" s="17"/>
    </row>
    <row r="245" spans="2:19" ht="14.5" thickBot="1">
      <c r="B245" s="63" t="s">
        <v>20</v>
      </c>
      <c r="C245" s="107">
        <v>100</v>
      </c>
      <c r="D245" s="107">
        <v>118</v>
      </c>
      <c r="E245" s="107">
        <v>115</v>
      </c>
      <c r="F245" s="107">
        <v>89</v>
      </c>
      <c r="G245" s="107">
        <v>113</v>
      </c>
      <c r="H245" s="107">
        <v>126</v>
      </c>
      <c r="I245" s="107">
        <v>43</v>
      </c>
      <c r="J245" s="107">
        <v>5</v>
      </c>
      <c r="K245" s="107">
        <v>21</v>
      </c>
      <c r="L245" s="107">
        <v>13</v>
      </c>
      <c r="M245" s="107">
        <v>31</v>
      </c>
      <c r="N245" s="107">
        <v>44</v>
      </c>
      <c r="O245" s="107">
        <v>40</v>
      </c>
      <c r="P245" s="107">
        <v>9</v>
      </c>
      <c r="Q245" s="107">
        <v>868</v>
      </c>
      <c r="S245" s="17"/>
    </row>
    <row r="246" spans="2:19">
      <c r="B246" s="25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S246" s="17"/>
    </row>
    <row r="247" spans="2:19" ht="14.5" thickBot="1">
      <c r="B247" s="63" t="s">
        <v>21</v>
      </c>
      <c r="C247" s="107">
        <v>264</v>
      </c>
      <c r="D247" s="107">
        <v>100</v>
      </c>
      <c r="E247" s="107">
        <v>179</v>
      </c>
      <c r="F247" s="107">
        <v>400</v>
      </c>
      <c r="G247" s="107">
        <v>165</v>
      </c>
      <c r="H247" s="107">
        <v>84</v>
      </c>
      <c r="I247" s="107">
        <v>72</v>
      </c>
      <c r="J247" s="107">
        <v>45</v>
      </c>
      <c r="K247" s="107">
        <v>29</v>
      </c>
      <c r="L247" s="107">
        <v>139</v>
      </c>
      <c r="M247" s="107">
        <v>8</v>
      </c>
      <c r="N247" s="107">
        <v>46</v>
      </c>
      <c r="O247" s="107">
        <v>9</v>
      </c>
      <c r="P247" s="107">
        <v>71</v>
      </c>
      <c r="Q247" s="113">
        <v>1613</v>
      </c>
      <c r="S247" s="17"/>
    </row>
    <row r="248" spans="2:19" ht="14.5" thickBot="1">
      <c r="B248" s="63" t="s">
        <v>117</v>
      </c>
      <c r="C248" s="113">
        <v>2638</v>
      </c>
      <c r="D248" s="113">
        <v>2002</v>
      </c>
      <c r="E248" s="107">
        <v>848</v>
      </c>
      <c r="F248" s="113">
        <v>2051</v>
      </c>
      <c r="G248" s="113">
        <v>1434</v>
      </c>
      <c r="H248" s="107">
        <v>291</v>
      </c>
      <c r="I248" s="107">
        <v>770</v>
      </c>
      <c r="J248" s="107">
        <v>313</v>
      </c>
      <c r="K248" s="107">
        <v>137</v>
      </c>
      <c r="L248" s="107">
        <v>371</v>
      </c>
      <c r="M248" s="107">
        <v>312</v>
      </c>
      <c r="N248" s="107">
        <v>335</v>
      </c>
      <c r="O248" s="107">
        <v>318</v>
      </c>
      <c r="P248" s="107">
        <v>278</v>
      </c>
      <c r="Q248" s="113">
        <v>12097</v>
      </c>
      <c r="S248" s="17"/>
    </row>
    <row r="249" spans="2:19">
      <c r="B249" s="18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</row>
    <row r="250" spans="2:19">
      <c r="B250" s="26" t="s">
        <v>93</v>
      </c>
    </row>
    <row r="251" spans="2:19">
      <c r="B251" s="26" t="s">
        <v>124</v>
      </c>
    </row>
    <row r="252" spans="2:19" ht="24" customHeight="1">
      <c r="B252" s="282"/>
      <c r="C252" s="282"/>
      <c r="D252" s="282"/>
      <c r="E252" s="282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</row>
    <row r="254" spans="2:19" ht="21" customHeight="1">
      <c r="B254" s="15" t="s">
        <v>51</v>
      </c>
      <c r="C254" s="16" t="s">
        <v>190</v>
      </c>
      <c r="D254" s="16" t="s">
        <v>78</v>
      </c>
      <c r="E254" s="16" t="s">
        <v>2</v>
      </c>
      <c r="F254" s="16" t="s">
        <v>3</v>
      </c>
      <c r="G254" s="16" t="s">
        <v>4</v>
      </c>
      <c r="H254" s="16" t="s">
        <v>5</v>
      </c>
      <c r="I254" s="16" t="s">
        <v>6</v>
      </c>
      <c r="J254" s="16" t="s">
        <v>7</v>
      </c>
      <c r="K254" s="16" t="s">
        <v>8</v>
      </c>
      <c r="L254" s="16" t="s">
        <v>9</v>
      </c>
      <c r="M254" s="16" t="s">
        <v>10</v>
      </c>
      <c r="N254" s="16" t="s">
        <v>11</v>
      </c>
      <c r="O254" s="16" t="s">
        <v>191</v>
      </c>
      <c r="P254" s="16" t="s">
        <v>79</v>
      </c>
      <c r="Q254" s="16" t="s">
        <v>13</v>
      </c>
    </row>
    <row r="255" spans="2:19">
      <c r="B255" s="27" t="s">
        <v>80</v>
      </c>
      <c r="C255" s="9" t="s">
        <v>81</v>
      </c>
      <c r="D255" s="9" t="s">
        <v>82</v>
      </c>
      <c r="E255" s="9" t="s">
        <v>81</v>
      </c>
      <c r="F255" s="9" t="s">
        <v>82</v>
      </c>
      <c r="G255" s="9" t="s">
        <v>82</v>
      </c>
      <c r="H255" s="9" t="s">
        <v>81</v>
      </c>
      <c r="I255" s="9" t="s">
        <v>82</v>
      </c>
      <c r="J255" s="9" t="s">
        <v>82</v>
      </c>
      <c r="K255" s="9" t="s">
        <v>82</v>
      </c>
      <c r="L255" s="9" t="s">
        <v>82</v>
      </c>
      <c r="M255" s="9" t="s">
        <v>82</v>
      </c>
      <c r="N255" s="9" t="s">
        <v>83</v>
      </c>
      <c r="O255" s="9" t="s">
        <v>82</v>
      </c>
      <c r="P255" s="9"/>
      <c r="Q255" s="9"/>
    </row>
    <row r="256" spans="2:19">
      <c r="B256" s="21"/>
      <c r="C256" s="21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</row>
    <row r="257" spans="2:20" ht="14.5" thickBot="1">
      <c r="B257" s="61" t="s">
        <v>15</v>
      </c>
      <c r="C257" s="62">
        <f>496.79-81</f>
        <v>415.79</v>
      </c>
      <c r="D257" s="62">
        <v>151.101</v>
      </c>
      <c r="E257" s="62">
        <v>77.805000000000007</v>
      </c>
      <c r="F257" s="62">
        <v>83.954999999999984</v>
      </c>
      <c r="G257" s="62">
        <v>63.499000000000024</v>
      </c>
      <c r="H257" s="61">
        <v>69.944999999999993</v>
      </c>
      <c r="I257" s="62">
        <v>52.050000000000011</v>
      </c>
      <c r="J257" s="62">
        <v>15.010000000000005</v>
      </c>
      <c r="K257" s="62">
        <v>25.254999999999995</v>
      </c>
      <c r="L257" s="62">
        <v>16.667000000000002</v>
      </c>
      <c r="M257" s="62">
        <v>27.183999999999997</v>
      </c>
      <c r="N257" s="61">
        <v>32.165999999999997</v>
      </c>
      <c r="O257" s="62">
        <v>18.982999999999997</v>
      </c>
      <c r="P257" s="62">
        <v>22.930000000000007</v>
      </c>
      <c r="Q257" s="62">
        <v>1073</v>
      </c>
      <c r="S257" s="17"/>
      <c r="T257" s="19"/>
    </row>
    <row r="258" spans="2:20" ht="14.5" thickBot="1">
      <c r="B258" s="63" t="s">
        <v>16</v>
      </c>
      <c r="C258" s="46">
        <v>-106</v>
      </c>
      <c r="D258" s="46" t="s">
        <v>56</v>
      </c>
      <c r="E258" s="46" t="s">
        <v>56</v>
      </c>
      <c r="F258" s="46" t="s">
        <v>56</v>
      </c>
      <c r="G258" s="46" t="s">
        <v>56</v>
      </c>
      <c r="H258" s="46" t="s">
        <v>56</v>
      </c>
      <c r="I258" s="46" t="s">
        <v>56</v>
      </c>
      <c r="J258" s="46" t="s">
        <v>56</v>
      </c>
      <c r="K258" s="46" t="s">
        <v>56</v>
      </c>
      <c r="L258" s="46" t="s">
        <v>56</v>
      </c>
      <c r="M258" s="46" t="s">
        <v>56</v>
      </c>
      <c r="N258" s="46" t="s">
        <v>56</v>
      </c>
      <c r="O258" s="46" t="s">
        <v>56</v>
      </c>
      <c r="P258" s="46" t="s">
        <v>56</v>
      </c>
      <c r="Q258" s="46">
        <v>-106</v>
      </c>
      <c r="S258" s="17"/>
      <c r="T258" s="19"/>
    </row>
    <row r="259" spans="2:20" ht="14.5" thickBot="1">
      <c r="B259" s="63" t="s">
        <v>147</v>
      </c>
      <c r="C259" s="46">
        <v>310.38599999999997</v>
      </c>
      <c r="D259" s="46">
        <v>151.101</v>
      </c>
      <c r="E259" s="46">
        <v>77.805000000000007</v>
      </c>
      <c r="F259" s="46">
        <v>83.954999999999984</v>
      </c>
      <c r="G259" s="46">
        <v>63.499000000000024</v>
      </c>
      <c r="H259" s="46">
        <v>69.937999999999988</v>
      </c>
      <c r="I259" s="46">
        <v>52.050000000000011</v>
      </c>
      <c r="J259" s="46">
        <v>15.010000000000005</v>
      </c>
      <c r="K259" s="46">
        <v>25.254999999999995</v>
      </c>
      <c r="L259" s="46">
        <v>16.667000000000002</v>
      </c>
      <c r="M259" s="46">
        <v>27.183999999999997</v>
      </c>
      <c r="N259" s="46">
        <v>32.165999999999997</v>
      </c>
      <c r="O259" s="46">
        <v>19</v>
      </c>
      <c r="P259" s="46">
        <v>23</v>
      </c>
      <c r="Q259" s="46">
        <v>967.68100000000015</v>
      </c>
      <c r="S259" s="17"/>
      <c r="T259" s="19"/>
    </row>
    <row r="260" spans="2:20" ht="14.5" thickBot="1">
      <c r="B260" s="63" t="s">
        <v>17</v>
      </c>
      <c r="C260" s="46">
        <v>-57.104000000000013</v>
      </c>
      <c r="D260" s="46">
        <v>-29.754000000000005</v>
      </c>
      <c r="E260" s="46">
        <v>-5.8619999999999983</v>
      </c>
      <c r="F260" s="46">
        <v>-16.015000000000001</v>
      </c>
      <c r="G260" s="46">
        <v>-9.411999999999999</v>
      </c>
      <c r="H260" s="46">
        <v>-10.329000000000001</v>
      </c>
      <c r="I260" s="46">
        <v>-20.658000000000001</v>
      </c>
      <c r="J260" s="46">
        <v>-3.5259999999999998</v>
      </c>
      <c r="K260" s="46">
        <v>-4.6380000000000017</v>
      </c>
      <c r="L260" s="46">
        <v>-3.4399999999999995</v>
      </c>
      <c r="M260" s="46">
        <v>-4.2710000000000008</v>
      </c>
      <c r="N260" s="46">
        <v>-5.5259999999999998</v>
      </c>
      <c r="O260" s="46">
        <v>-1.3769999999999998</v>
      </c>
      <c r="P260" s="46">
        <v>-32.785999999999994</v>
      </c>
      <c r="Q260" s="46">
        <v>-204.69799999999987</v>
      </c>
      <c r="S260" s="17"/>
      <c r="T260" s="19"/>
    </row>
    <row r="261" spans="2:20" ht="14.5" thickBot="1">
      <c r="B261" s="102" t="s">
        <v>115</v>
      </c>
      <c r="C261" s="103">
        <v>254.28200000000004</v>
      </c>
      <c r="D261" s="103">
        <v>121.34699999999998</v>
      </c>
      <c r="E261" s="103">
        <v>71.942999999999984</v>
      </c>
      <c r="F261" s="103">
        <v>67.94</v>
      </c>
      <c r="G261" s="103">
        <v>53.086999999999989</v>
      </c>
      <c r="H261" s="103">
        <v>59.62299999999999</v>
      </c>
      <c r="I261" s="103">
        <v>31.391999999999996</v>
      </c>
      <c r="J261" s="103">
        <v>12.483999999999995</v>
      </c>
      <c r="K261" s="103">
        <v>20.617000000000004</v>
      </c>
      <c r="L261" s="103">
        <v>13.227000000000004</v>
      </c>
      <c r="M261" s="103">
        <v>21.912999999999997</v>
      </c>
      <c r="N261" s="103">
        <v>26.64</v>
      </c>
      <c r="O261" s="103">
        <v>17.436</v>
      </c>
      <c r="P261" s="103">
        <v>-9.9479999999999968</v>
      </c>
      <c r="Q261" s="103">
        <v>762.98299999999972</v>
      </c>
      <c r="S261" s="17"/>
      <c r="T261" s="19"/>
    </row>
    <row r="262" spans="2:20" ht="14.5" thickBot="1">
      <c r="B262" s="63" t="s">
        <v>18</v>
      </c>
      <c r="C262" s="66">
        <v>0.51</v>
      </c>
      <c r="D262" s="66">
        <v>0.8</v>
      </c>
      <c r="E262" s="66">
        <v>0.92</v>
      </c>
      <c r="F262" s="66">
        <v>0.81</v>
      </c>
      <c r="G262" s="66">
        <v>0.84</v>
      </c>
      <c r="H262" s="66">
        <v>0.85</v>
      </c>
      <c r="I262" s="66">
        <v>0.6</v>
      </c>
      <c r="J262" s="66">
        <v>0.83</v>
      </c>
      <c r="K262" s="66">
        <v>0.82</v>
      </c>
      <c r="L262" s="66">
        <v>0.79</v>
      </c>
      <c r="M262" s="66">
        <v>0.81</v>
      </c>
      <c r="N262" s="66">
        <v>0.83</v>
      </c>
      <c r="O262" s="66">
        <f>O261/O257</f>
        <v>0.91850603171258505</v>
      </c>
      <c r="P262" s="66">
        <f>P261/P257</f>
        <v>-0.43384212821631024</v>
      </c>
      <c r="Q262" s="65">
        <v>0.66</v>
      </c>
      <c r="S262" s="17"/>
    </row>
    <row r="263" spans="2:20" ht="14.5" thickBot="1">
      <c r="B263" s="63" t="s">
        <v>116</v>
      </c>
      <c r="C263" s="46">
        <v>165.62311302000001</v>
      </c>
      <c r="D263" s="46">
        <v>29.588584969999999</v>
      </c>
      <c r="E263" s="46">
        <v>48.759985589999957</v>
      </c>
      <c r="F263" s="46">
        <v>7.2636748300000136</v>
      </c>
      <c r="G263" s="46">
        <v>18.745896659999971</v>
      </c>
      <c r="H263" s="46">
        <v>25.803911879999987</v>
      </c>
      <c r="I263" s="46">
        <v>3.983906373333312</v>
      </c>
      <c r="J263" s="46" t="s">
        <v>56</v>
      </c>
      <c r="K263" s="46">
        <v>12.145194540000006</v>
      </c>
      <c r="L263" s="46" t="s">
        <v>56</v>
      </c>
      <c r="M263" s="46">
        <v>8.7102647199999979</v>
      </c>
      <c r="N263" s="46">
        <v>16.231552839999999</v>
      </c>
      <c r="O263" s="46">
        <v>11.829000000000001</v>
      </c>
      <c r="P263" s="46">
        <v>-19.844033589999995</v>
      </c>
      <c r="Q263" s="46">
        <v>329.62089152333328</v>
      </c>
      <c r="S263" s="17"/>
    </row>
    <row r="264" spans="2:20" ht="14.5" thickBot="1">
      <c r="B264" s="64" t="s">
        <v>19</v>
      </c>
      <c r="C264" s="65">
        <v>0.5</v>
      </c>
      <c r="D264" s="65">
        <v>0.45</v>
      </c>
      <c r="E264" s="65">
        <v>0.28000000000000003</v>
      </c>
      <c r="F264" s="65">
        <v>1</v>
      </c>
      <c r="G264" s="65">
        <v>0.51</v>
      </c>
      <c r="H264" s="65">
        <v>0.2</v>
      </c>
      <c r="I264" s="65">
        <v>0.89</v>
      </c>
      <c r="J264" s="65">
        <v>1</v>
      </c>
      <c r="K264" s="65">
        <v>0.51</v>
      </c>
      <c r="L264" s="65">
        <v>0.62</v>
      </c>
      <c r="M264" s="65">
        <v>0.44</v>
      </c>
      <c r="N264" s="65">
        <v>1</v>
      </c>
      <c r="O264" s="65">
        <v>0.5</v>
      </c>
      <c r="P264" s="65"/>
      <c r="Q264" s="65"/>
      <c r="S264" s="17"/>
    </row>
    <row r="265" spans="2:20" ht="14.5" thickBot="1">
      <c r="B265" s="63" t="s">
        <v>20</v>
      </c>
      <c r="C265" s="46">
        <v>235.916</v>
      </c>
      <c r="D265" s="46">
        <v>141.57799999999997</v>
      </c>
      <c r="E265" s="46">
        <v>110.01100000000002</v>
      </c>
      <c r="F265" s="46">
        <v>82.379000000000019</v>
      </c>
      <c r="G265" s="46">
        <v>101.94</v>
      </c>
      <c r="H265" s="46">
        <v>153.42200000000003</v>
      </c>
      <c r="I265" s="46">
        <v>50.522999999999996</v>
      </c>
      <c r="J265" s="46">
        <v>3.0150000000000006</v>
      </c>
      <c r="K265" s="46">
        <v>20.147000000000006</v>
      </c>
      <c r="L265" s="46">
        <v>11.301000000000002</v>
      </c>
      <c r="M265" s="46">
        <v>35.34899999999999</v>
      </c>
      <c r="N265" s="46">
        <v>42.269000000000005</v>
      </c>
      <c r="O265" s="46">
        <v>44.8</v>
      </c>
      <c r="P265" s="46">
        <v>14.135000000000002</v>
      </c>
      <c r="Q265" s="46">
        <v>1046.7849999999999</v>
      </c>
      <c r="S265" s="17"/>
    </row>
    <row r="266" spans="2:20"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S266" s="17"/>
    </row>
    <row r="267" spans="2:20" ht="14.5" thickBot="1">
      <c r="B267" s="63" t="s">
        <v>21</v>
      </c>
      <c r="C267" s="46">
        <v>310</v>
      </c>
      <c r="D267" s="46">
        <v>174</v>
      </c>
      <c r="E267" s="46">
        <v>118</v>
      </c>
      <c r="F267" s="46">
        <v>338</v>
      </c>
      <c r="G267" s="46">
        <v>159</v>
      </c>
      <c r="H267" s="46">
        <v>134</v>
      </c>
      <c r="I267" s="46">
        <v>99</v>
      </c>
      <c r="J267" s="46">
        <v>51</v>
      </c>
      <c r="K267" s="46">
        <v>19</v>
      </c>
      <c r="L267" s="46">
        <v>165</v>
      </c>
      <c r="M267" s="46">
        <v>14</v>
      </c>
      <c r="N267" s="46">
        <v>38</v>
      </c>
      <c r="O267" s="46">
        <v>2</v>
      </c>
      <c r="P267" s="46">
        <v>97</v>
      </c>
      <c r="Q267" s="113">
        <v>1718</v>
      </c>
      <c r="S267" s="17"/>
    </row>
    <row r="268" spans="2:20" ht="14.5" thickBot="1">
      <c r="B268" s="63" t="s">
        <v>117</v>
      </c>
      <c r="C268" s="46">
        <v>2762</v>
      </c>
      <c r="D268" s="46">
        <v>1709</v>
      </c>
      <c r="E268" s="46">
        <v>858</v>
      </c>
      <c r="F268" s="46">
        <v>2063</v>
      </c>
      <c r="G268" s="46">
        <v>1452</v>
      </c>
      <c r="H268" s="46">
        <v>340</v>
      </c>
      <c r="I268" s="46">
        <v>787</v>
      </c>
      <c r="J268" s="46">
        <v>318</v>
      </c>
      <c r="K268" s="46">
        <v>138</v>
      </c>
      <c r="L268" s="46">
        <v>398</v>
      </c>
      <c r="M268" s="46">
        <v>270</v>
      </c>
      <c r="N268" s="46">
        <v>347</v>
      </c>
      <c r="O268" s="46">
        <v>326</v>
      </c>
      <c r="P268" s="46">
        <v>288</v>
      </c>
      <c r="Q268" s="113">
        <v>12056</v>
      </c>
      <c r="S268" s="17"/>
    </row>
    <row r="269" spans="2:20" ht="14.5"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</row>
    <row r="270" spans="2:20" ht="14.5">
      <c r="B270" s="26" t="s">
        <v>93</v>
      </c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8"/>
    </row>
    <row r="271" spans="2:20" ht="27" customHeight="1">
      <c r="B271" s="283" t="s">
        <v>192</v>
      </c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8"/>
    </row>
    <row r="272" spans="2:20" ht="14.5">
      <c r="B272" s="34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</row>
    <row r="273" spans="2:19" ht="14.5"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</row>
    <row r="274" spans="2:19">
      <c r="B274" s="15" t="s">
        <v>50</v>
      </c>
      <c r="C274" s="16" t="s">
        <v>113</v>
      </c>
      <c r="D274" s="16" t="s">
        <v>1</v>
      </c>
      <c r="E274" s="16" t="s">
        <v>2</v>
      </c>
      <c r="F274" s="16" t="s">
        <v>3</v>
      </c>
      <c r="G274" s="16" t="s">
        <v>4</v>
      </c>
      <c r="H274" s="16" t="s">
        <v>5</v>
      </c>
      <c r="I274" s="16" t="s">
        <v>6</v>
      </c>
      <c r="J274" s="16" t="s">
        <v>7</v>
      </c>
      <c r="K274" s="16" t="s">
        <v>8</v>
      </c>
      <c r="L274" s="16" t="s">
        <v>9</v>
      </c>
      <c r="M274" s="16" t="s">
        <v>10</v>
      </c>
      <c r="N274" s="16" t="s">
        <v>11</v>
      </c>
      <c r="O274" s="16" t="s">
        <v>191</v>
      </c>
      <c r="P274" s="16" t="s">
        <v>119</v>
      </c>
      <c r="Q274" s="16" t="s">
        <v>13</v>
      </c>
    </row>
    <row r="275" spans="2:19">
      <c r="B275" s="27" t="s">
        <v>80</v>
      </c>
      <c r="C275" s="9" t="s">
        <v>81</v>
      </c>
      <c r="D275" s="9" t="s">
        <v>82</v>
      </c>
      <c r="E275" s="9" t="s">
        <v>81</v>
      </c>
      <c r="F275" s="9" t="s">
        <v>82</v>
      </c>
      <c r="G275" s="9" t="s">
        <v>82</v>
      </c>
      <c r="H275" s="9" t="s">
        <v>81</v>
      </c>
      <c r="I275" s="9" t="s">
        <v>82</v>
      </c>
      <c r="J275" s="9" t="s">
        <v>82</v>
      </c>
      <c r="K275" s="9" t="s">
        <v>82</v>
      </c>
      <c r="L275" s="9" t="s">
        <v>82</v>
      </c>
      <c r="M275" s="9" t="s">
        <v>82</v>
      </c>
      <c r="N275" s="9" t="s">
        <v>83</v>
      </c>
      <c r="O275" s="9" t="s">
        <v>82</v>
      </c>
      <c r="P275" s="9"/>
      <c r="Q275" s="9"/>
    </row>
    <row r="276" spans="2:19">
      <c r="B276" s="21"/>
      <c r="C276" s="21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</row>
    <row r="277" spans="2:19" ht="14.5" thickBot="1">
      <c r="B277" s="61" t="s">
        <v>15</v>
      </c>
      <c r="C277" s="62">
        <v>335</v>
      </c>
      <c r="D277" s="62">
        <v>126</v>
      </c>
      <c r="E277" s="62">
        <v>82</v>
      </c>
      <c r="F277" s="62">
        <v>86</v>
      </c>
      <c r="G277" s="62">
        <v>85</v>
      </c>
      <c r="H277" s="61">
        <v>87</v>
      </c>
      <c r="I277" s="62">
        <v>128</v>
      </c>
      <c r="J277" s="62">
        <v>43</v>
      </c>
      <c r="K277" s="62">
        <v>25</v>
      </c>
      <c r="L277" s="62">
        <v>26</v>
      </c>
      <c r="M277" s="62">
        <v>17</v>
      </c>
      <c r="N277" s="61">
        <v>7</v>
      </c>
      <c r="O277" s="62"/>
      <c r="P277" s="62">
        <v>25</v>
      </c>
      <c r="Q277" s="62">
        <v>1072</v>
      </c>
      <c r="S277" s="17"/>
    </row>
    <row r="278" spans="2:19" ht="14.5" thickBot="1">
      <c r="B278" s="63" t="s">
        <v>16</v>
      </c>
      <c r="C278" s="46">
        <v>-74</v>
      </c>
      <c r="D278" s="46" t="s">
        <v>56</v>
      </c>
      <c r="E278" s="46" t="s">
        <v>56</v>
      </c>
      <c r="F278" s="46" t="s">
        <v>56</v>
      </c>
      <c r="G278" s="46" t="s">
        <v>56</v>
      </c>
      <c r="H278" s="46" t="s">
        <v>56</v>
      </c>
      <c r="I278" s="46" t="s">
        <v>56</v>
      </c>
      <c r="J278" s="46" t="s">
        <v>56</v>
      </c>
      <c r="K278" s="46" t="s">
        <v>56</v>
      </c>
      <c r="L278" s="46" t="s">
        <v>56</v>
      </c>
      <c r="M278" s="46" t="s">
        <v>56</v>
      </c>
      <c r="N278" s="46" t="s">
        <v>56</v>
      </c>
      <c r="O278" s="46"/>
      <c r="P278" s="46" t="s">
        <v>56</v>
      </c>
      <c r="Q278" s="46">
        <v>-74</v>
      </c>
      <c r="S278" s="17"/>
    </row>
    <row r="279" spans="2:19" ht="14.5" thickBot="1">
      <c r="B279" s="63" t="s">
        <v>147</v>
      </c>
      <c r="C279" s="46">
        <v>260</v>
      </c>
      <c r="D279" s="46">
        <v>126</v>
      </c>
      <c r="E279" s="46">
        <v>82</v>
      </c>
      <c r="F279" s="46">
        <v>86</v>
      </c>
      <c r="G279" s="46">
        <v>85</v>
      </c>
      <c r="H279" s="46">
        <v>87</v>
      </c>
      <c r="I279" s="46">
        <v>128</v>
      </c>
      <c r="J279" s="46">
        <v>43</v>
      </c>
      <c r="K279" s="46">
        <v>25</v>
      </c>
      <c r="L279" s="46">
        <v>26</v>
      </c>
      <c r="M279" s="46">
        <v>17</v>
      </c>
      <c r="N279" s="46">
        <v>7</v>
      </c>
      <c r="O279" s="46"/>
      <c r="P279" s="46">
        <v>25</v>
      </c>
      <c r="Q279" s="46">
        <v>999</v>
      </c>
      <c r="S279" s="17"/>
    </row>
    <row r="280" spans="2:19" ht="14.5" thickBot="1">
      <c r="B280" s="63" t="s">
        <v>17</v>
      </c>
      <c r="C280" s="46">
        <v>-33</v>
      </c>
      <c r="D280" s="46">
        <v>-26</v>
      </c>
      <c r="E280" s="46">
        <v>-5</v>
      </c>
      <c r="F280" s="46">
        <v>-16</v>
      </c>
      <c r="G280" s="46">
        <v>-12</v>
      </c>
      <c r="H280" s="46">
        <v>-10</v>
      </c>
      <c r="I280" s="46">
        <v>-23</v>
      </c>
      <c r="J280" s="46">
        <v>-3</v>
      </c>
      <c r="K280" s="46">
        <v>-5</v>
      </c>
      <c r="L280" s="46">
        <v>-3</v>
      </c>
      <c r="M280" s="46">
        <v>-4</v>
      </c>
      <c r="N280" s="46">
        <v>-5</v>
      </c>
      <c r="O280" s="46"/>
      <c r="P280" s="46">
        <v>-32</v>
      </c>
      <c r="Q280" s="46">
        <v>-176</v>
      </c>
      <c r="S280" s="17"/>
    </row>
    <row r="281" spans="2:19" ht="14.5" thickBot="1">
      <c r="B281" s="102" t="s">
        <v>115</v>
      </c>
      <c r="C281" s="103">
        <v>228</v>
      </c>
      <c r="D281" s="103">
        <v>100</v>
      </c>
      <c r="E281" s="103">
        <v>77</v>
      </c>
      <c r="F281" s="103">
        <v>71</v>
      </c>
      <c r="G281" s="103">
        <v>73</v>
      </c>
      <c r="H281" s="103">
        <v>78</v>
      </c>
      <c r="I281" s="103">
        <v>104</v>
      </c>
      <c r="J281" s="103">
        <v>40</v>
      </c>
      <c r="K281" s="103">
        <v>20</v>
      </c>
      <c r="L281" s="103">
        <v>24</v>
      </c>
      <c r="M281" s="103">
        <v>13</v>
      </c>
      <c r="N281" s="103">
        <v>2</v>
      </c>
      <c r="O281" s="103"/>
      <c r="P281" s="103">
        <v>-7</v>
      </c>
      <c r="Q281" s="103">
        <v>823</v>
      </c>
      <c r="S281" s="17"/>
    </row>
    <row r="282" spans="2:19" ht="14.5" thickBot="1">
      <c r="B282" s="63" t="s">
        <v>18</v>
      </c>
      <c r="C282" s="66">
        <v>0.57999999999999996</v>
      </c>
      <c r="D282" s="66">
        <v>0.79</v>
      </c>
      <c r="E282" s="66">
        <v>0.94</v>
      </c>
      <c r="F282" s="66">
        <v>0.82</v>
      </c>
      <c r="G282" s="66">
        <v>0.86</v>
      </c>
      <c r="H282" s="66">
        <v>0.89</v>
      </c>
      <c r="I282" s="66">
        <v>0.82</v>
      </c>
      <c r="J282" s="66">
        <v>0.93</v>
      </c>
      <c r="K282" s="66">
        <v>0.81</v>
      </c>
      <c r="L282" s="66">
        <v>0.9</v>
      </c>
      <c r="M282" s="66">
        <v>0.76</v>
      </c>
      <c r="N282" s="66">
        <v>0.31</v>
      </c>
      <c r="O282" s="66"/>
      <c r="P282" s="66">
        <v>-0.26</v>
      </c>
      <c r="Q282" s="66">
        <v>0.73</v>
      </c>
      <c r="S282" s="17"/>
    </row>
    <row r="283" spans="2:19" ht="14.5" thickBot="1">
      <c r="B283" s="63" t="s">
        <v>116</v>
      </c>
      <c r="C283" s="46">
        <v>138</v>
      </c>
      <c r="D283" s="46">
        <v>21</v>
      </c>
      <c r="E283" s="46">
        <v>43</v>
      </c>
      <c r="F283" s="46">
        <v>9</v>
      </c>
      <c r="G283" s="46">
        <v>33</v>
      </c>
      <c r="H283" s="46">
        <v>39</v>
      </c>
      <c r="I283" s="46">
        <v>69</v>
      </c>
      <c r="J283" s="46">
        <v>22</v>
      </c>
      <c r="K283" s="46">
        <v>12</v>
      </c>
      <c r="L283" s="46">
        <v>9</v>
      </c>
      <c r="M283" s="46">
        <v>2</v>
      </c>
      <c r="N283" s="46">
        <v>-8</v>
      </c>
      <c r="O283" s="46"/>
      <c r="P283" s="46">
        <v>-14</v>
      </c>
      <c r="Q283" s="46">
        <v>377</v>
      </c>
      <c r="S283" s="17"/>
    </row>
    <row r="284" spans="2:19" ht="14.5" thickBot="1">
      <c r="B284" s="64" t="s">
        <v>19</v>
      </c>
      <c r="C284" s="65">
        <v>0.5</v>
      </c>
      <c r="D284" s="65">
        <v>0.45</v>
      </c>
      <c r="E284" s="65">
        <v>0.28000000000000003</v>
      </c>
      <c r="F284" s="65">
        <v>1</v>
      </c>
      <c r="G284" s="65">
        <v>0.51</v>
      </c>
      <c r="H284" s="65">
        <v>0.2</v>
      </c>
      <c r="I284" s="65">
        <v>0.89</v>
      </c>
      <c r="J284" s="65">
        <v>1</v>
      </c>
      <c r="K284" s="65">
        <v>0.51</v>
      </c>
      <c r="L284" s="65">
        <v>0.62</v>
      </c>
      <c r="M284" s="65">
        <v>0.44</v>
      </c>
      <c r="N284" s="65">
        <v>1</v>
      </c>
      <c r="O284" s="65"/>
      <c r="P284" s="65"/>
      <c r="Q284" s="65"/>
      <c r="S284" s="17"/>
    </row>
    <row r="285" spans="2:19" ht="14.5" thickBot="1">
      <c r="B285" s="63" t="s">
        <v>20</v>
      </c>
      <c r="C285" s="46">
        <v>214</v>
      </c>
      <c r="D285" s="46">
        <v>104</v>
      </c>
      <c r="E285" s="46">
        <v>110</v>
      </c>
      <c r="F285" s="46">
        <v>84</v>
      </c>
      <c r="G285" s="46">
        <v>136</v>
      </c>
      <c r="H285" s="46">
        <v>189</v>
      </c>
      <c r="I285" s="46">
        <v>104</v>
      </c>
      <c r="J285" s="46">
        <v>8</v>
      </c>
      <c r="K285" s="46">
        <v>20</v>
      </c>
      <c r="L285" s="46">
        <v>19</v>
      </c>
      <c r="M285" s="46">
        <v>30</v>
      </c>
      <c r="N285" s="46">
        <v>9</v>
      </c>
      <c r="O285" s="46"/>
      <c r="P285" s="46">
        <v>38</v>
      </c>
      <c r="Q285" s="46">
        <v>1065</v>
      </c>
      <c r="S285" s="17"/>
    </row>
    <row r="286" spans="2:19"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S286" s="17"/>
    </row>
    <row r="287" spans="2:19" ht="14.5" thickBot="1">
      <c r="B287" s="63" t="s">
        <v>21</v>
      </c>
      <c r="C287" s="46">
        <v>230</v>
      </c>
      <c r="D287" s="46">
        <v>212</v>
      </c>
      <c r="E287" s="46">
        <v>185</v>
      </c>
      <c r="F287" s="46">
        <v>377</v>
      </c>
      <c r="G287" s="46">
        <v>230</v>
      </c>
      <c r="H287" s="46">
        <v>68</v>
      </c>
      <c r="I287" s="46">
        <v>75</v>
      </c>
      <c r="J287" s="46">
        <v>61</v>
      </c>
      <c r="K287" s="46">
        <v>18</v>
      </c>
      <c r="L287" s="46">
        <v>144</v>
      </c>
      <c r="M287" s="46">
        <v>14</v>
      </c>
      <c r="N287" s="46">
        <v>67</v>
      </c>
      <c r="O287" s="46">
        <v>3</v>
      </c>
      <c r="P287" s="46">
        <v>76</v>
      </c>
      <c r="Q287" s="46">
        <v>1762</v>
      </c>
      <c r="S287" s="17"/>
    </row>
    <row r="288" spans="2:19" ht="14.5" thickBot="1">
      <c r="B288" s="63" t="s">
        <v>117</v>
      </c>
      <c r="C288" s="46">
        <v>2785</v>
      </c>
      <c r="D288" s="46">
        <v>1848</v>
      </c>
      <c r="E288" s="46">
        <v>886</v>
      </c>
      <c r="F288" s="46">
        <v>2132</v>
      </c>
      <c r="G288" s="46">
        <v>1462</v>
      </c>
      <c r="H288" s="46">
        <v>332</v>
      </c>
      <c r="I288" s="46">
        <v>843</v>
      </c>
      <c r="J288" s="46">
        <v>334</v>
      </c>
      <c r="K288" s="46">
        <v>143</v>
      </c>
      <c r="L288" s="46">
        <v>390</v>
      </c>
      <c r="M288" s="46">
        <v>277</v>
      </c>
      <c r="N288" s="46">
        <v>346</v>
      </c>
      <c r="O288" s="46">
        <v>330</v>
      </c>
      <c r="P288" s="46">
        <v>287</v>
      </c>
      <c r="Q288" s="46">
        <v>12395</v>
      </c>
      <c r="S288" s="17"/>
    </row>
    <row r="289" spans="2:19" ht="14.5">
      <c r="B289" s="18"/>
      <c r="C289" s="11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8"/>
    </row>
    <row r="290" spans="2:19" ht="14.5">
      <c r="B290" s="26" t="s">
        <v>93</v>
      </c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8"/>
    </row>
    <row r="291" spans="2:19" ht="28.5" customHeight="1">
      <c r="B291" s="283" t="s">
        <v>193</v>
      </c>
      <c r="C291" s="283"/>
      <c r="D291" s="28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8"/>
    </row>
    <row r="292" spans="2:19" ht="14.5">
      <c r="B292" s="106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8"/>
    </row>
    <row r="293" spans="2:19" ht="14.5"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</row>
    <row r="294" spans="2:19">
      <c r="B294" s="15" t="s">
        <v>49</v>
      </c>
      <c r="C294" s="16" t="s">
        <v>0</v>
      </c>
      <c r="D294" s="16" t="s">
        <v>1</v>
      </c>
      <c r="E294" s="16" t="s">
        <v>2</v>
      </c>
      <c r="F294" s="16" t="s">
        <v>3</v>
      </c>
      <c r="G294" s="16" t="s">
        <v>4</v>
      </c>
      <c r="H294" s="16" t="s">
        <v>5</v>
      </c>
      <c r="I294" s="16" t="s">
        <v>6</v>
      </c>
      <c r="J294" s="16" t="s">
        <v>7</v>
      </c>
      <c r="K294" s="16" t="s">
        <v>8</v>
      </c>
      <c r="L294" s="16" t="s">
        <v>9</v>
      </c>
      <c r="M294" s="16" t="s">
        <v>10</v>
      </c>
      <c r="N294" s="16" t="s">
        <v>11</v>
      </c>
      <c r="O294" s="16" t="s">
        <v>97</v>
      </c>
      <c r="P294" s="16" t="s">
        <v>12</v>
      </c>
      <c r="Q294" s="16" t="s">
        <v>13</v>
      </c>
    </row>
    <row r="295" spans="2:19">
      <c r="B295" s="27" t="s">
        <v>80</v>
      </c>
      <c r="C295" s="9" t="s">
        <v>81</v>
      </c>
      <c r="D295" s="9" t="s">
        <v>82</v>
      </c>
      <c r="E295" s="9" t="s">
        <v>81</v>
      </c>
      <c r="F295" s="9" t="s">
        <v>82</v>
      </c>
      <c r="G295" s="9" t="s">
        <v>82</v>
      </c>
      <c r="H295" s="9" t="s">
        <v>81</v>
      </c>
      <c r="I295" s="9" t="s">
        <v>82</v>
      </c>
      <c r="J295" s="9" t="s">
        <v>82</v>
      </c>
      <c r="K295" s="9" t="s">
        <v>82</v>
      </c>
      <c r="L295" s="9" t="s">
        <v>82</v>
      </c>
      <c r="M295" s="9" t="s">
        <v>82</v>
      </c>
      <c r="N295" s="9" t="s">
        <v>83</v>
      </c>
      <c r="O295" s="9" t="s">
        <v>82</v>
      </c>
      <c r="P295" s="9"/>
      <c r="Q295" s="9"/>
    </row>
    <row r="296" spans="2:19">
      <c r="B296" s="21"/>
      <c r="C296" s="21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</row>
    <row r="297" spans="2:19" ht="14.5" thickBot="1">
      <c r="B297" s="61" t="s">
        <v>15</v>
      </c>
      <c r="C297" s="62">
        <v>254</v>
      </c>
      <c r="D297" s="62">
        <v>107.82</v>
      </c>
      <c r="E297" s="62">
        <v>75.720000000000013</v>
      </c>
      <c r="F297" s="62">
        <v>85.793999999999997</v>
      </c>
      <c r="G297" s="62">
        <v>85.837999999999994</v>
      </c>
      <c r="H297" s="61">
        <v>80.168999999999983</v>
      </c>
      <c r="I297" s="62">
        <v>47.991999999999997</v>
      </c>
      <c r="J297" s="62">
        <v>45.344000000000008</v>
      </c>
      <c r="K297" s="62">
        <v>26.335000000000001</v>
      </c>
      <c r="L297" s="62">
        <v>26.049999999999997</v>
      </c>
      <c r="M297" s="62">
        <v>17.951499999999999</v>
      </c>
      <c r="N297" s="61">
        <v>9.3069999999999986</v>
      </c>
      <c r="O297" s="62"/>
      <c r="P297" s="62">
        <v>12.403499999999998</v>
      </c>
      <c r="Q297" s="62">
        <v>875</v>
      </c>
      <c r="S297" s="17"/>
    </row>
    <row r="298" spans="2:19" ht="14.5" thickBot="1">
      <c r="B298" s="63" t="s">
        <v>16</v>
      </c>
      <c r="C298" s="46">
        <v>-67</v>
      </c>
      <c r="D298" s="46">
        <v>0</v>
      </c>
      <c r="E298" s="46">
        <v>0</v>
      </c>
      <c r="F298" s="46">
        <v>0</v>
      </c>
      <c r="G298" s="46">
        <v>0</v>
      </c>
      <c r="H298" s="46">
        <v>-2.5999999999999995E-2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/>
      <c r="P298" s="46">
        <v>0</v>
      </c>
      <c r="Q298" s="46">
        <v>-67</v>
      </c>
      <c r="S298" s="17"/>
    </row>
    <row r="299" spans="2:19" ht="14.5" thickBot="1">
      <c r="B299" s="63" t="s">
        <v>147</v>
      </c>
      <c r="C299" s="46">
        <f t="shared" ref="C299:N299" si="43">SUM(C297:C298)</f>
        <v>187</v>
      </c>
      <c r="D299" s="46">
        <f t="shared" si="43"/>
        <v>107.82</v>
      </c>
      <c r="E299" s="46">
        <f t="shared" si="43"/>
        <v>75.720000000000013</v>
      </c>
      <c r="F299" s="46">
        <f t="shared" si="43"/>
        <v>85.793999999999997</v>
      </c>
      <c r="G299" s="46">
        <f t="shared" si="43"/>
        <v>85.837999999999994</v>
      </c>
      <c r="H299" s="46">
        <f t="shared" si="43"/>
        <v>80.142999999999986</v>
      </c>
      <c r="I299" s="46">
        <f t="shared" si="43"/>
        <v>47.991999999999997</v>
      </c>
      <c r="J299" s="46">
        <f t="shared" si="43"/>
        <v>45.344000000000008</v>
      </c>
      <c r="K299" s="46">
        <f t="shared" si="43"/>
        <v>26.335000000000001</v>
      </c>
      <c r="L299" s="46">
        <f t="shared" si="43"/>
        <v>26.049999999999997</v>
      </c>
      <c r="M299" s="46">
        <f t="shared" si="43"/>
        <v>17.951499999999999</v>
      </c>
      <c r="N299" s="46">
        <f t="shared" si="43"/>
        <v>9.3069999999999986</v>
      </c>
      <c r="O299" s="46"/>
      <c r="P299" s="46">
        <f>SUM(P297:P298)</f>
        <v>12.403499999999998</v>
      </c>
      <c r="Q299" s="46">
        <f>SUM(Q297:Q298)</f>
        <v>808</v>
      </c>
      <c r="S299" s="17"/>
    </row>
    <row r="300" spans="2:19" ht="14.5" thickBot="1">
      <c r="B300" s="63" t="s">
        <v>17</v>
      </c>
      <c r="C300" s="46">
        <v>-38.717000000000006</v>
      </c>
      <c r="D300" s="46">
        <v>-20.047000000000004</v>
      </c>
      <c r="E300" s="46">
        <v>-4.544999999999999</v>
      </c>
      <c r="F300" s="46">
        <v>-11.083</v>
      </c>
      <c r="G300" s="46">
        <v>-9.2099999999999991</v>
      </c>
      <c r="H300" s="46">
        <v>-8.1789999999999985</v>
      </c>
      <c r="I300" s="46">
        <v>-9.0449999999999999</v>
      </c>
      <c r="J300" s="46">
        <v>-2.8649999999999998</v>
      </c>
      <c r="K300" s="46">
        <v>-4.3409999999999993</v>
      </c>
      <c r="L300" s="46">
        <v>-2.7229999999999999</v>
      </c>
      <c r="M300" s="46">
        <v>-3.7654999999999994</v>
      </c>
      <c r="N300" s="46">
        <v>-5.6010000000000009</v>
      </c>
      <c r="O300" s="46"/>
      <c r="P300" s="46">
        <v>-28.631499999999996</v>
      </c>
      <c r="Q300" s="46">
        <v>-148.75300000000001</v>
      </c>
      <c r="S300" s="17"/>
    </row>
    <row r="301" spans="2:19" ht="14.5" thickBot="1">
      <c r="B301" s="102" t="s">
        <v>115</v>
      </c>
      <c r="C301" s="103">
        <v>148.88199999999998</v>
      </c>
      <c r="D301" s="103">
        <v>87.772999999999996</v>
      </c>
      <c r="E301" s="103">
        <v>71.175000000000011</v>
      </c>
      <c r="F301" s="103">
        <v>74.710999999999999</v>
      </c>
      <c r="G301" s="103">
        <v>76.627999999999986</v>
      </c>
      <c r="H301" s="103">
        <v>71.963999999999999</v>
      </c>
      <c r="I301" s="103">
        <v>38.947000000000003</v>
      </c>
      <c r="J301" s="103">
        <v>42.478999999999999</v>
      </c>
      <c r="K301" s="103">
        <v>21.994</v>
      </c>
      <c r="L301" s="103">
        <v>23.327000000000002</v>
      </c>
      <c r="M301" s="103">
        <v>14.186</v>
      </c>
      <c r="N301" s="103">
        <v>3.7059999999999995</v>
      </c>
      <c r="O301" s="103"/>
      <c r="P301" s="103">
        <v>-16.228000000000002</v>
      </c>
      <c r="Q301" s="103">
        <v>659.54399999999998</v>
      </c>
      <c r="S301" s="17"/>
    </row>
    <row r="302" spans="2:19" ht="14.5" thickBot="1">
      <c r="B302" s="63" t="s">
        <v>18</v>
      </c>
      <c r="C302" s="66">
        <v>0.42770262311941776</v>
      </c>
      <c r="D302" s="66">
        <v>0.81406974587275094</v>
      </c>
      <c r="E302" s="66">
        <v>0.9399762282091918</v>
      </c>
      <c r="F302" s="66">
        <v>0.87081847215422992</v>
      </c>
      <c r="G302" s="66">
        <v>0.89270486264824422</v>
      </c>
      <c r="H302" s="66">
        <v>0.89765370654492405</v>
      </c>
      <c r="I302" s="66">
        <v>0.81153108851475253</v>
      </c>
      <c r="J302" s="66">
        <v>0.93681633733239222</v>
      </c>
      <c r="K302" s="66">
        <v>0.83516233149800645</v>
      </c>
      <c r="L302" s="66">
        <v>0.89547024952015375</v>
      </c>
      <c r="M302" s="66">
        <v>0.79024036988552493</v>
      </c>
      <c r="N302" s="66">
        <v>0.39819490705920274</v>
      </c>
      <c r="O302" s="66"/>
      <c r="P302" s="66">
        <v>-1.3083403877937683</v>
      </c>
      <c r="Q302" s="66">
        <v>0.6807697190709121</v>
      </c>
      <c r="S302" s="17"/>
    </row>
    <row r="303" spans="2:19" ht="14.5" thickBot="1">
      <c r="B303" s="63" t="s">
        <v>116</v>
      </c>
      <c r="C303" s="46">
        <v>65.273588369999857</v>
      </c>
      <c r="D303" s="46">
        <v>12.692559030000027</v>
      </c>
      <c r="E303" s="46">
        <v>40.310515350000017</v>
      </c>
      <c r="F303" s="46">
        <v>18.46895645999998</v>
      </c>
      <c r="G303" s="46">
        <v>38.114909239999982</v>
      </c>
      <c r="H303" s="46">
        <v>37.16340884000001</v>
      </c>
      <c r="I303" s="46">
        <v>7.3318047100000001</v>
      </c>
      <c r="J303" s="46">
        <v>24.465453930000002</v>
      </c>
      <c r="K303" s="46">
        <v>13.985270479999997</v>
      </c>
      <c r="L303" s="46">
        <v>10.204891420000001</v>
      </c>
      <c r="M303" s="46">
        <v>4.3208499100000015</v>
      </c>
      <c r="N303" s="46">
        <v>-0.50503465599999942</v>
      </c>
      <c r="O303" s="46"/>
      <c r="P303" s="46">
        <v>-19.460620259999999</v>
      </c>
      <c r="Q303" s="46">
        <v>252.36655282399988</v>
      </c>
      <c r="S303" s="17"/>
    </row>
    <row r="304" spans="2:19" ht="14.5" thickBot="1">
      <c r="B304" s="64" t="s">
        <v>19</v>
      </c>
      <c r="C304" s="65">
        <v>0.5</v>
      </c>
      <c r="D304" s="65">
        <v>0.45</v>
      </c>
      <c r="E304" s="65">
        <v>0.28000000000000003</v>
      </c>
      <c r="F304" s="65">
        <v>1</v>
      </c>
      <c r="G304" s="65">
        <v>0.51</v>
      </c>
      <c r="H304" s="65">
        <v>0.2</v>
      </c>
      <c r="I304" s="65">
        <v>0.91</v>
      </c>
      <c r="J304" s="65">
        <v>1</v>
      </c>
      <c r="K304" s="65">
        <v>0.51</v>
      </c>
      <c r="L304" s="65">
        <v>0.62</v>
      </c>
      <c r="M304" s="65">
        <v>0.44</v>
      </c>
      <c r="N304" s="65">
        <v>1</v>
      </c>
      <c r="O304" s="65"/>
      <c r="P304" s="65"/>
      <c r="Q304" s="65"/>
      <c r="S304" s="17"/>
    </row>
    <row r="305" spans="2:19" ht="14.5" thickBot="1">
      <c r="B305" s="63" t="s">
        <v>20</v>
      </c>
      <c r="C305" s="46">
        <v>111.17100500000001</v>
      </c>
      <c r="D305" s="46">
        <v>91.019800479603006</v>
      </c>
      <c r="E305" s="46">
        <v>111.02722159999996</v>
      </c>
      <c r="F305" s="46">
        <v>86.48660799999999</v>
      </c>
      <c r="G305" s="46">
        <v>138.72098493000001</v>
      </c>
      <c r="H305" s="46">
        <v>182.24964064285717</v>
      </c>
      <c r="I305" s="46">
        <v>33.808418610990266</v>
      </c>
      <c r="J305" s="46">
        <v>8.2433069999999979</v>
      </c>
      <c r="K305" s="46">
        <v>21.6765264</v>
      </c>
      <c r="L305" s="46">
        <v>19.621687306999988</v>
      </c>
      <c r="M305" s="46">
        <v>33.285872639999994</v>
      </c>
      <c r="N305" s="46">
        <v>13.142307000000002</v>
      </c>
      <c r="O305" s="46"/>
      <c r="P305" s="46">
        <v>9.2336682399999983</v>
      </c>
      <c r="Q305" s="46">
        <v>859.68704785045054</v>
      </c>
      <c r="S305" s="17"/>
    </row>
    <row r="306" spans="2:19"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S306" s="17"/>
    </row>
    <row r="307" spans="2:19" ht="14.5" thickBot="1">
      <c r="B307" s="63" t="s">
        <v>21</v>
      </c>
      <c r="C307" s="46">
        <v>309</v>
      </c>
      <c r="D307" s="46">
        <v>175</v>
      </c>
      <c r="E307" s="46">
        <v>110</v>
      </c>
      <c r="F307" s="46">
        <v>298</v>
      </c>
      <c r="G307" s="46">
        <v>215</v>
      </c>
      <c r="H307" s="46">
        <v>122</v>
      </c>
      <c r="I307" s="46">
        <v>54</v>
      </c>
      <c r="J307" s="46">
        <v>31</v>
      </c>
      <c r="K307" s="46">
        <v>28</v>
      </c>
      <c r="L307" s="46">
        <v>150</v>
      </c>
      <c r="M307" s="46">
        <v>12</v>
      </c>
      <c r="N307" s="46">
        <v>70</v>
      </c>
      <c r="O307" s="46">
        <v>1</v>
      </c>
      <c r="P307" s="46">
        <v>88</v>
      </c>
      <c r="Q307" s="46">
        <v>1664</v>
      </c>
      <c r="S307" s="17"/>
    </row>
    <row r="308" spans="2:19" ht="14.5" thickBot="1">
      <c r="B308" s="63" t="s">
        <v>117</v>
      </c>
      <c r="C308" s="46">
        <v>2902</v>
      </c>
      <c r="D308" s="46">
        <v>1887</v>
      </c>
      <c r="E308" s="46">
        <v>867</v>
      </c>
      <c r="F308" s="46">
        <v>2074</v>
      </c>
      <c r="G308" s="46">
        <v>1438</v>
      </c>
      <c r="H308" s="46">
        <v>398</v>
      </c>
      <c r="I308" s="46">
        <v>859</v>
      </c>
      <c r="J308" s="46">
        <v>333</v>
      </c>
      <c r="K308" s="46">
        <v>146</v>
      </c>
      <c r="L308" s="46">
        <v>400</v>
      </c>
      <c r="M308" s="46">
        <v>297</v>
      </c>
      <c r="N308" s="46">
        <v>328</v>
      </c>
      <c r="O308" s="46">
        <v>319</v>
      </c>
      <c r="P308" s="46">
        <v>289</v>
      </c>
      <c r="Q308" s="46">
        <v>12538</v>
      </c>
      <c r="S308" s="17"/>
    </row>
    <row r="309" spans="2:19" ht="14.5">
      <c r="B309" s="21"/>
      <c r="C309" s="22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8"/>
    </row>
    <row r="310" spans="2:19" ht="14.5">
      <c r="B310" s="26" t="s">
        <v>93</v>
      </c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8"/>
    </row>
    <row r="311" spans="2:19" ht="29.25" customHeight="1">
      <c r="B311" s="283"/>
      <c r="C311" s="283"/>
      <c r="D311" s="28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8"/>
    </row>
    <row r="312" spans="2:19" ht="14.5"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</row>
    <row r="313" spans="2:19">
      <c r="B313" s="15" t="s">
        <v>23</v>
      </c>
      <c r="C313" s="16" t="s">
        <v>0</v>
      </c>
      <c r="D313" s="16" t="s">
        <v>1</v>
      </c>
      <c r="E313" s="16" t="s">
        <v>2</v>
      </c>
      <c r="F313" s="16" t="s">
        <v>3</v>
      </c>
      <c r="G313" s="16" t="s">
        <v>4</v>
      </c>
      <c r="H313" s="16" t="s">
        <v>5</v>
      </c>
      <c r="I313" s="16" t="s">
        <v>6</v>
      </c>
      <c r="J313" s="16" t="s">
        <v>7</v>
      </c>
      <c r="K313" s="16" t="s">
        <v>8</v>
      </c>
      <c r="L313" s="16" t="s">
        <v>9</v>
      </c>
      <c r="M313" s="16" t="s">
        <v>10</v>
      </c>
      <c r="N313" s="16" t="s">
        <v>11</v>
      </c>
      <c r="O313" s="16" t="s">
        <v>97</v>
      </c>
      <c r="P313" s="16" t="s">
        <v>12</v>
      </c>
      <c r="Q313" s="16" t="s">
        <v>13</v>
      </c>
    </row>
    <row r="314" spans="2:19">
      <c r="B314" s="27" t="s">
        <v>80</v>
      </c>
      <c r="C314" s="9" t="s">
        <v>81</v>
      </c>
      <c r="D314" s="9" t="s">
        <v>82</v>
      </c>
      <c r="E314" s="9" t="s">
        <v>81</v>
      </c>
      <c r="F314" s="9" t="s">
        <v>82</v>
      </c>
      <c r="G314" s="9" t="s">
        <v>82</v>
      </c>
      <c r="H314" s="9" t="s">
        <v>81</v>
      </c>
      <c r="I314" s="9" t="s">
        <v>82</v>
      </c>
      <c r="J314" s="9" t="s">
        <v>82</v>
      </c>
      <c r="K314" s="9" t="s">
        <v>82</v>
      </c>
      <c r="L314" s="9" t="s">
        <v>82</v>
      </c>
      <c r="M314" s="9" t="s">
        <v>82</v>
      </c>
      <c r="N314" s="9" t="s">
        <v>83</v>
      </c>
      <c r="O314" s="9" t="s">
        <v>82</v>
      </c>
      <c r="P314" s="9"/>
      <c r="Q314" s="9"/>
    </row>
    <row r="315" spans="2:19">
      <c r="B315" s="21"/>
      <c r="C315" s="21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</row>
    <row r="316" spans="2:19" ht="14.5" thickBot="1">
      <c r="B316" s="61" t="s">
        <v>15</v>
      </c>
      <c r="C316" s="62">
        <v>304</v>
      </c>
      <c r="D316" s="62">
        <v>128.87</v>
      </c>
      <c r="E316" s="62">
        <v>76.703999999999994</v>
      </c>
      <c r="F316" s="62">
        <v>92.277000000000001</v>
      </c>
      <c r="G316" s="62">
        <v>69.066000000000003</v>
      </c>
      <c r="H316" s="61">
        <v>58.264000000000003</v>
      </c>
      <c r="I316" s="62">
        <v>20.466000000000001</v>
      </c>
      <c r="J316" s="62">
        <v>18.547999999999998</v>
      </c>
      <c r="K316" s="62">
        <v>25.177</v>
      </c>
      <c r="L316" s="62">
        <v>19.265000000000001</v>
      </c>
      <c r="M316" s="62">
        <v>16.998999999999999</v>
      </c>
      <c r="N316" s="61">
        <v>21.963000000000001</v>
      </c>
      <c r="O316" s="62"/>
      <c r="P316" s="62">
        <v>16.341000000000001</v>
      </c>
      <c r="Q316" s="62">
        <v>868</v>
      </c>
      <c r="S316" s="17"/>
    </row>
    <row r="317" spans="2:19" ht="14.5" thickBot="1">
      <c r="B317" s="63" t="s">
        <v>16</v>
      </c>
      <c r="C317" s="46">
        <v>-24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/>
      <c r="P317" s="46">
        <v>0</v>
      </c>
      <c r="Q317" s="46">
        <v>-24</v>
      </c>
      <c r="S317" s="17"/>
    </row>
    <row r="318" spans="2:19" ht="14.5" thickBot="1">
      <c r="B318" s="63" t="s">
        <v>147</v>
      </c>
      <c r="C318" s="46">
        <f t="shared" ref="C318:N318" si="44">SUM(C316:C317)</f>
        <v>280</v>
      </c>
      <c r="D318" s="46">
        <f t="shared" si="44"/>
        <v>128.87</v>
      </c>
      <c r="E318" s="46">
        <f t="shared" si="44"/>
        <v>76.703999999999994</v>
      </c>
      <c r="F318" s="46">
        <f t="shared" si="44"/>
        <v>92.277000000000001</v>
      </c>
      <c r="G318" s="46">
        <f t="shared" si="44"/>
        <v>69.066000000000003</v>
      </c>
      <c r="H318" s="46">
        <f t="shared" si="44"/>
        <v>58.264000000000003</v>
      </c>
      <c r="I318" s="46">
        <f t="shared" si="44"/>
        <v>20.466000000000001</v>
      </c>
      <c r="J318" s="46">
        <f t="shared" si="44"/>
        <v>18.547999999999998</v>
      </c>
      <c r="K318" s="46">
        <f t="shared" si="44"/>
        <v>25.177</v>
      </c>
      <c r="L318" s="46">
        <f t="shared" si="44"/>
        <v>19.265000000000001</v>
      </c>
      <c r="M318" s="46">
        <f t="shared" si="44"/>
        <v>16.998999999999999</v>
      </c>
      <c r="N318" s="46">
        <f t="shared" si="44"/>
        <v>21.963000000000001</v>
      </c>
      <c r="O318" s="46"/>
      <c r="P318" s="46">
        <f t="shared" ref="P318:Q318" si="45">SUM(P316:P317)</f>
        <v>16.341000000000001</v>
      </c>
      <c r="Q318" s="46">
        <f t="shared" si="45"/>
        <v>844</v>
      </c>
      <c r="S318" s="17"/>
    </row>
    <row r="319" spans="2:19" ht="14.5" thickBot="1">
      <c r="B319" s="63" t="s">
        <v>17</v>
      </c>
      <c r="C319" s="46">
        <v>-37.308</v>
      </c>
      <c r="D319" s="46">
        <v>-21.786999999999999</v>
      </c>
      <c r="E319" s="46">
        <v>-4.7990000000000004</v>
      </c>
      <c r="F319" s="46">
        <v>-11.513</v>
      </c>
      <c r="G319" s="46">
        <v>-12.036</v>
      </c>
      <c r="H319" s="46">
        <v>-6.3570000000000002</v>
      </c>
      <c r="I319" s="46">
        <v>-4.1440000000000001</v>
      </c>
      <c r="J319" s="46">
        <v>-2.677</v>
      </c>
      <c r="K319" s="46">
        <v>-3.6989999999999998</v>
      </c>
      <c r="L319" s="46">
        <v>-2.7759999999999998</v>
      </c>
      <c r="M319" s="46">
        <v>-3.7320000000000002</v>
      </c>
      <c r="N319" s="46">
        <v>-2.42</v>
      </c>
      <c r="O319" s="46"/>
      <c r="P319" s="46">
        <v>-27.219000000000001</v>
      </c>
      <c r="Q319" s="46">
        <v>-140.46700000000001</v>
      </c>
      <c r="S319" s="17"/>
    </row>
    <row r="320" spans="2:19" ht="14.5" thickBot="1">
      <c r="B320" s="102" t="s">
        <v>115</v>
      </c>
      <c r="C320" s="103">
        <v>242.96700000000001</v>
      </c>
      <c r="D320" s="103">
        <v>107.083</v>
      </c>
      <c r="E320" s="103">
        <v>71.905000000000001</v>
      </c>
      <c r="F320" s="103">
        <v>80.763999999999996</v>
      </c>
      <c r="G320" s="103">
        <v>57.03</v>
      </c>
      <c r="H320" s="103">
        <v>51.845999999999997</v>
      </c>
      <c r="I320" s="103">
        <v>16.321999999999999</v>
      </c>
      <c r="J320" s="103">
        <v>15.871</v>
      </c>
      <c r="K320" s="103">
        <v>21.478000000000002</v>
      </c>
      <c r="L320" s="103">
        <v>16.489000000000001</v>
      </c>
      <c r="M320" s="103">
        <v>13.266999999999999</v>
      </c>
      <c r="N320" s="103">
        <v>19.542999999999999</v>
      </c>
      <c r="O320" s="103"/>
      <c r="P320" s="103">
        <v>-10.878</v>
      </c>
      <c r="Q320" s="103">
        <v>703.68700000000001</v>
      </c>
      <c r="S320" s="17"/>
    </row>
    <row r="321" spans="2:19" ht="14.5" thickBot="1">
      <c r="B321" s="63" t="s">
        <v>18</v>
      </c>
      <c r="C321" s="66">
        <v>0.67573235139517362</v>
      </c>
      <c r="D321" s="66">
        <v>0.83093815472957244</v>
      </c>
      <c r="E321" s="66">
        <v>0.93743481435127252</v>
      </c>
      <c r="F321" s="66">
        <v>0.87523434875429407</v>
      </c>
      <c r="G321" s="66">
        <v>0.82573190860915646</v>
      </c>
      <c r="H321" s="66">
        <v>0.88984621721817925</v>
      </c>
      <c r="I321" s="66">
        <v>0.79751783445714841</v>
      </c>
      <c r="J321" s="66">
        <v>0.85567177054129839</v>
      </c>
      <c r="K321" s="66">
        <v>0.85308019223894838</v>
      </c>
      <c r="L321" s="66">
        <v>0.85590449000778612</v>
      </c>
      <c r="M321" s="66">
        <v>0.78045767398082244</v>
      </c>
      <c r="N321" s="66">
        <v>0.88981468833947996</v>
      </c>
      <c r="O321" s="66"/>
      <c r="P321" s="66">
        <v>-0.66568753442261797</v>
      </c>
      <c r="Q321" s="66">
        <v>0.76197751816186443</v>
      </c>
      <c r="S321" s="17"/>
    </row>
    <row r="322" spans="2:19" ht="14.5" thickBot="1">
      <c r="B322" s="63" t="s">
        <v>116</v>
      </c>
      <c r="C322" s="46">
        <v>539.73383725000008</v>
      </c>
      <c r="D322" s="46">
        <v>33.711247199999988</v>
      </c>
      <c r="E322" s="46">
        <v>39.932738959999995</v>
      </c>
      <c r="F322" s="46">
        <v>19.725628019999995</v>
      </c>
      <c r="G322" s="46">
        <v>21.922841920000003</v>
      </c>
      <c r="H322" s="46">
        <v>18.318014319999996</v>
      </c>
      <c r="I322" s="46">
        <v>-10.613382399999999</v>
      </c>
      <c r="J322" s="46">
        <v>3.1486584999999998</v>
      </c>
      <c r="K322" s="46">
        <v>12.984988480000002</v>
      </c>
      <c r="L322" s="46">
        <v>3.3536467200000022</v>
      </c>
      <c r="M322" s="46">
        <v>2.4693905199999993</v>
      </c>
      <c r="N322" s="46">
        <v>7.204520389999999</v>
      </c>
      <c r="O322" s="46"/>
      <c r="P322" s="46">
        <v>-11.1887404</v>
      </c>
      <c r="Q322" s="46">
        <v>680.70338948000006</v>
      </c>
      <c r="S322" s="17"/>
    </row>
    <row r="323" spans="2:19" ht="14.5" thickBot="1">
      <c r="B323" s="64" t="s">
        <v>19</v>
      </c>
      <c r="C323" s="65">
        <v>0.5</v>
      </c>
      <c r="D323" s="65">
        <v>0.45</v>
      </c>
      <c r="E323" s="65">
        <v>0.28000000000000003</v>
      </c>
      <c r="F323" s="65">
        <v>1</v>
      </c>
      <c r="G323" s="65">
        <v>0.51</v>
      </c>
      <c r="H323" s="65">
        <v>0.2</v>
      </c>
      <c r="I323" s="65">
        <v>0.91</v>
      </c>
      <c r="J323" s="65">
        <v>1</v>
      </c>
      <c r="K323" s="65">
        <v>0.51</v>
      </c>
      <c r="L323" s="65">
        <v>0.62</v>
      </c>
      <c r="M323" s="65">
        <v>0.44</v>
      </c>
      <c r="N323" s="65">
        <v>1</v>
      </c>
      <c r="O323" s="65"/>
      <c r="P323" s="65" t="s">
        <v>56</v>
      </c>
      <c r="Q323" s="65" t="s">
        <v>56</v>
      </c>
      <c r="S323" s="17"/>
    </row>
    <row r="324" spans="2:19" ht="14.5" thickBot="1">
      <c r="B324" s="63" t="s">
        <v>20</v>
      </c>
      <c r="C324" s="46">
        <v>168.04499999999999</v>
      </c>
      <c r="D324" s="46">
        <v>118.52200000000001</v>
      </c>
      <c r="E324" s="46">
        <v>108.85599999999999</v>
      </c>
      <c r="F324" s="46">
        <v>90.350999999999999</v>
      </c>
      <c r="G324" s="46">
        <v>114.459</v>
      </c>
      <c r="H324" s="46">
        <v>127.88</v>
      </c>
      <c r="I324" s="46">
        <v>15.13</v>
      </c>
      <c r="J324" s="46">
        <v>3.4060000000000001</v>
      </c>
      <c r="K324" s="46">
        <v>20.542999999999999</v>
      </c>
      <c r="L324" s="46">
        <v>13.523999999999999</v>
      </c>
      <c r="M324" s="46">
        <v>31.824999999999999</v>
      </c>
      <c r="N324" s="46">
        <v>30.164000000000001</v>
      </c>
      <c r="O324" s="46"/>
      <c r="P324" s="46">
        <v>11.176</v>
      </c>
      <c r="Q324" s="46">
        <v>853.88099999999997</v>
      </c>
      <c r="S324" s="17"/>
    </row>
    <row r="325" spans="2:19"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S325" s="17"/>
    </row>
    <row r="326" spans="2:19" ht="14.5" thickBot="1">
      <c r="B326" s="63" t="s">
        <v>21</v>
      </c>
      <c r="C326" s="46">
        <v>335</v>
      </c>
      <c r="D326" s="46">
        <v>229</v>
      </c>
      <c r="E326" s="46">
        <v>175</v>
      </c>
      <c r="F326" s="46">
        <v>343</v>
      </c>
      <c r="G326" s="46">
        <v>200</v>
      </c>
      <c r="H326" s="46">
        <v>87</v>
      </c>
      <c r="I326" s="46">
        <f>23+13</f>
        <v>36</v>
      </c>
      <c r="J326" s="46">
        <v>31</v>
      </c>
      <c r="K326" s="46">
        <v>38</v>
      </c>
      <c r="L326" s="46">
        <v>127</v>
      </c>
      <c r="M326" s="46">
        <v>9</v>
      </c>
      <c r="N326" s="46">
        <v>41</v>
      </c>
      <c r="O326" s="46">
        <v>3</v>
      </c>
      <c r="P326" s="46">
        <v>46</v>
      </c>
      <c r="Q326" s="46">
        <f>1683+O326+13</f>
        <v>1699</v>
      </c>
      <c r="S326" s="17"/>
    </row>
    <row r="327" spans="2:19" ht="14.5" thickBot="1">
      <c r="B327" s="63" t="s">
        <v>117</v>
      </c>
      <c r="C327" s="46">
        <v>2854</v>
      </c>
      <c r="D327" s="46">
        <v>1866</v>
      </c>
      <c r="E327" s="46">
        <v>894</v>
      </c>
      <c r="F327" s="46">
        <v>2154</v>
      </c>
      <c r="G327" s="46">
        <v>1451</v>
      </c>
      <c r="H327" s="46">
        <v>397</v>
      </c>
      <c r="I327" s="46">
        <f>577+286</f>
        <v>863</v>
      </c>
      <c r="J327" s="46">
        <v>321</v>
      </c>
      <c r="K327" s="46">
        <v>152</v>
      </c>
      <c r="L327" s="46">
        <v>392</v>
      </c>
      <c r="M327" s="46">
        <v>260</v>
      </c>
      <c r="N327" s="46">
        <v>337</v>
      </c>
      <c r="O327" s="46">
        <v>308</v>
      </c>
      <c r="P327" s="46">
        <v>289</v>
      </c>
      <c r="Q327" s="46">
        <f>11943+O327+286</f>
        <v>12537</v>
      </c>
      <c r="S327" s="17"/>
    </row>
    <row r="328" spans="2:19" ht="14.5">
      <c r="B328" s="21"/>
      <c r="C328" s="28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30"/>
      <c r="Q328" s="8"/>
    </row>
    <row r="329" spans="2:19" ht="14.5">
      <c r="B329" s="26" t="s">
        <v>93</v>
      </c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8"/>
    </row>
    <row r="330" spans="2:19" ht="29.25" customHeight="1">
      <c r="B330" s="283"/>
      <c r="C330" s="283"/>
      <c r="D330" s="28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8"/>
    </row>
    <row r="331" spans="2:19" ht="14.5"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</row>
    <row r="332" spans="2:19">
      <c r="B332" s="15" t="s">
        <v>48</v>
      </c>
      <c r="C332" s="16" t="s">
        <v>0</v>
      </c>
      <c r="D332" s="16" t="s">
        <v>1</v>
      </c>
      <c r="E332" s="16" t="s">
        <v>2</v>
      </c>
      <c r="F332" s="16" t="s">
        <v>3</v>
      </c>
      <c r="G332" s="16" t="s">
        <v>4</v>
      </c>
      <c r="H332" s="16" t="s">
        <v>5</v>
      </c>
      <c r="I332" s="16" t="s">
        <v>6</v>
      </c>
      <c r="J332" s="16" t="s">
        <v>7</v>
      </c>
      <c r="K332" s="16" t="s">
        <v>8</v>
      </c>
      <c r="L332" s="16" t="s">
        <v>9</v>
      </c>
      <c r="M332" s="16" t="s">
        <v>10</v>
      </c>
      <c r="N332" s="16" t="s">
        <v>11</v>
      </c>
      <c r="O332" s="16" t="s">
        <v>97</v>
      </c>
      <c r="P332" s="16" t="s">
        <v>12</v>
      </c>
      <c r="Q332" s="16" t="s">
        <v>13</v>
      </c>
    </row>
    <row r="333" spans="2:19">
      <c r="B333" s="27" t="s">
        <v>80</v>
      </c>
      <c r="C333" s="9" t="s">
        <v>81</v>
      </c>
      <c r="D333" s="9" t="s">
        <v>82</v>
      </c>
      <c r="E333" s="9" t="s">
        <v>81</v>
      </c>
      <c r="F333" s="9" t="s">
        <v>82</v>
      </c>
      <c r="G333" s="9" t="s">
        <v>82</v>
      </c>
      <c r="H333" s="9" t="s">
        <v>81</v>
      </c>
      <c r="I333" s="9" t="s">
        <v>82</v>
      </c>
      <c r="J333" s="9" t="s">
        <v>82</v>
      </c>
      <c r="K333" s="9" t="s">
        <v>82</v>
      </c>
      <c r="L333" s="9" t="s">
        <v>82</v>
      </c>
      <c r="M333" s="9" t="s">
        <v>82</v>
      </c>
      <c r="N333" s="9" t="s">
        <v>83</v>
      </c>
      <c r="O333" s="9" t="s">
        <v>82</v>
      </c>
      <c r="P333" s="9"/>
      <c r="Q333" s="9"/>
    </row>
    <row r="334" spans="2:19">
      <c r="B334" s="21"/>
      <c r="C334" s="21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</row>
    <row r="335" spans="2:19" ht="14.5" thickBot="1">
      <c r="B335" s="63" t="s">
        <v>15</v>
      </c>
      <c r="C335" s="46"/>
      <c r="D335" s="46">
        <v>151.90299999999996</v>
      </c>
      <c r="E335" s="46"/>
      <c r="F335" s="46">
        <v>78.873000000000047</v>
      </c>
      <c r="G335" s="46">
        <v>71.41700000000003</v>
      </c>
      <c r="H335" s="46"/>
      <c r="I335" s="46">
        <v>12.131</v>
      </c>
      <c r="J335" s="46">
        <v>11.257000000000005</v>
      </c>
      <c r="K335" s="46">
        <v>23.031999999999996</v>
      </c>
      <c r="L335" s="46">
        <v>17.850999999999999</v>
      </c>
      <c r="M335" s="46">
        <v>17.809499999999993</v>
      </c>
      <c r="N335" s="46"/>
      <c r="O335" s="46"/>
      <c r="P335" s="46">
        <v>18</v>
      </c>
      <c r="Q335" s="46">
        <v>402</v>
      </c>
      <c r="S335" s="17"/>
    </row>
    <row r="336" spans="2:19" ht="14.5" thickBot="1">
      <c r="B336" s="63" t="s">
        <v>16</v>
      </c>
      <c r="C336" s="46"/>
      <c r="D336" s="46">
        <v>0</v>
      </c>
      <c r="E336" s="46"/>
      <c r="F336" s="46">
        <v>0</v>
      </c>
      <c r="G336" s="46">
        <v>0</v>
      </c>
      <c r="H336" s="46"/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/>
      <c r="O336" s="46"/>
      <c r="P336" s="46">
        <v>0</v>
      </c>
      <c r="Q336" s="46">
        <v>0</v>
      </c>
      <c r="S336" s="17"/>
    </row>
    <row r="337" spans="2:19" ht="14.5" thickBot="1">
      <c r="B337" s="63" t="s">
        <v>17</v>
      </c>
      <c r="C337" s="46"/>
      <c r="D337" s="46">
        <v>-21.741</v>
      </c>
      <c r="E337" s="46"/>
      <c r="F337" s="46">
        <v>-10.692</v>
      </c>
      <c r="G337" s="46">
        <v>-14.868000000000002</v>
      </c>
      <c r="H337" s="46"/>
      <c r="I337" s="46">
        <v>-4.1690000000000005</v>
      </c>
      <c r="J337" s="46">
        <v>-3.1660000000000004</v>
      </c>
      <c r="K337" s="46">
        <v>-5.4879999999999995</v>
      </c>
      <c r="L337" s="46">
        <v>2.5329999999999977</v>
      </c>
      <c r="M337" s="46">
        <v>-4.5419999999999998</v>
      </c>
      <c r="N337" s="46"/>
      <c r="O337" s="46"/>
      <c r="P337" s="46">
        <v>-19.399999999999999</v>
      </c>
      <c r="Q337" s="46">
        <v>-81.356999999999999</v>
      </c>
      <c r="S337" s="17"/>
    </row>
    <row r="338" spans="2:19" ht="14.5" thickBot="1">
      <c r="B338" s="102" t="s">
        <v>115</v>
      </c>
      <c r="C338" s="103"/>
      <c r="D338" s="103">
        <v>130.16199999999998</v>
      </c>
      <c r="E338" s="103"/>
      <c r="F338" s="103">
        <v>68.18100000000004</v>
      </c>
      <c r="G338" s="103">
        <v>56.549000000000007</v>
      </c>
      <c r="H338" s="103"/>
      <c r="I338" s="103">
        <v>7.9620000000000033</v>
      </c>
      <c r="J338" s="103">
        <v>8.090999999999994</v>
      </c>
      <c r="K338" s="103">
        <v>17.543999999999997</v>
      </c>
      <c r="L338" s="103">
        <v>20.384</v>
      </c>
      <c r="M338" s="103">
        <v>13.267499999999998</v>
      </c>
      <c r="N338" s="103"/>
      <c r="O338" s="103"/>
      <c r="P338" s="103">
        <v>-1.4964999999999999</v>
      </c>
      <c r="Q338" s="103">
        <v>320.44400000000002</v>
      </c>
      <c r="S338" s="17"/>
    </row>
    <row r="339" spans="2:19" ht="14.5" thickBot="1">
      <c r="B339" s="63" t="s">
        <v>18</v>
      </c>
      <c r="C339" s="66"/>
      <c r="D339" s="66">
        <v>0.85687576940547594</v>
      </c>
      <c r="E339" s="66"/>
      <c r="F339" s="66">
        <v>0.86444030276520478</v>
      </c>
      <c r="G339" s="66">
        <v>0.79181427391237358</v>
      </c>
      <c r="H339" s="66"/>
      <c r="I339" s="66">
        <v>0.65633500947984524</v>
      </c>
      <c r="J339" s="66">
        <v>0.71875277605045662</v>
      </c>
      <c r="K339" s="66">
        <v>0.76172282042375827</v>
      </c>
      <c r="L339" s="66">
        <v>1.1418968125035014</v>
      </c>
      <c r="M339" s="66">
        <v>0.74496757348606102</v>
      </c>
      <c r="N339" s="66"/>
      <c r="O339" s="66"/>
      <c r="P339" s="66">
        <v>-0.08</v>
      </c>
      <c r="Q339" s="66">
        <v>0.79556244864523362</v>
      </c>
      <c r="S339" s="17"/>
    </row>
    <row r="340" spans="2:19" ht="14.5" thickBot="1">
      <c r="B340" s="63" t="s">
        <v>116</v>
      </c>
      <c r="C340" s="46"/>
      <c r="D340" s="46">
        <v>37.744355699999986</v>
      </c>
      <c r="E340" s="46"/>
      <c r="F340" s="46">
        <v>2.2458732200000497</v>
      </c>
      <c r="G340" s="46">
        <v>20.559922509999993</v>
      </c>
      <c r="H340" s="46"/>
      <c r="I340" s="46">
        <v>-13</v>
      </c>
      <c r="J340" s="46">
        <v>-3.2503054999999961</v>
      </c>
      <c r="K340" s="46">
        <v>8.4817048000000028</v>
      </c>
      <c r="L340" s="46">
        <v>6.0922964500000027</v>
      </c>
      <c r="M340" s="46">
        <v>3.1305387600000039</v>
      </c>
      <c r="N340" s="46"/>
      <c r="O340" s="46"/>
      <c r="P340" s="46">
        <v>-9</v>
      </c>
      <c r="Q340" s="46">
        <v>53</v>
      </c>
      <c r="S340" s="17"/>
    </row>
    <row r="341" spans="2:19" ht="14.5" thickBot="1">
      <c r="B341" s="64" t="s">
        <v>19</v>
      </c>
      <c r="C341" s="65"/>
      <c r="D341" s="65">
        <v>0.45</v>
      </c>
      <c r="E341" s="65"/>
      <c r="F341" s="65">
        <v>1</v>
      </c>
      <c r="G341" s="65">
        <v>0.51</v>
      </c>
      <c r="H341" s="65"/>
      <c r="I341" s="65">
        <v>0.91</v>
      </c>
      <c r="J341" s="65">
        <v>1</v>
      </c>
      <c r="K341" s="65">
        <v>0.51</v>
      </c>
      <c r="L341" s="65">
        <v>0.62</v>
      </c>
      <c r="M341" s="65">
        <v>0.44</v>
      </c>
      <c r="N341" s="65"/>
      <c r="O341" s="65"/>
      <c r="P341" s="65" t="s">
        <v>56</v>
      </c>
      <c r="Q341" s="65" t="s">
        <v>56</v>
      </c>
      <c r="S341" s="17"/>
    </row>
    <row r="342" spans="2:19" ht="14.5" thickBot="1">
      <c r="B342" s="63" t="s">
        <v>20</v>
      </c>
      <c r="C342" s="46"/>
      <c r="D342" s="46">
        <f>50+92</f>
        <v>142</v>
      </c>
      <c r="E342" s="46"/>
      <c r="F342" s="46">
        <v>75</v>
      </c>
      <c r="G342" s="46">
        <v>105</v>
      </c>
      <c r="H342" s="46"/>
      <c r="I342" s="46">
        <v>12</v>
      </c>
      <c r="J342" s="46">
        <v>2</v>
      </c>
      <c r="K342" s="46">
        <v>17</v>
      </c>
      <c r="L342" s="46">
        <v>12</v>
      </c>
      <c r="M342" s="46">
        <v>32</v>
      </c>
      <c r="N342" s="46"/>
      <c r="O342" s="46"/>
      <c r="P342" s="46">
        <v>10</v>
      </c>
      <c r="Q342" s="46">
        <f>SUM(D342:P342)</f>
        <v>407</v>
      </c>
      <c r="S342" s="17"/>
    </row>
    <row r="343" spans="2:19"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S343" s="17"/>
    </row>
    <row r="344" spans="2:19" ht="14.5" thickBot="1">
      <c r="B344" s="63" t="s">
        <v>21</v>
      </c>
      <c r="C344" s="46"/>
      <c r="D344" s="46">
        <f>129+80</f>
        <v>209</v>
      </c>
      <c r="E344" s="46"/>
      <c r="F344" s="46">
        <v>278</v>
      </c>
      <c r="G344" s="46">
        <v>229</v>
      </c>
      <c r="H344" s="46"/>
      <c r="I344" s="46">
        <f>25+9</f>
        <v>34</v>
      </c>
      <c r="J344" s="46">
        <v>42</v>
      </c>
      <c r="K344" s="46">
        <v>58</v>
      </c>
      <c r="L344" s="46">
        <v>137</v>
      </c>
      <c r="M344" s="46">
        <v>13</v>
      </c>
      <c r="N344" s="46"/>
      <c r="O344" s="46">
        <v>12</v>
      </c>
      <c r="P344" s="46">
        <f>3+49</f>
        <v>52</v>
      </c>
      <c r="Q344" s="46">
        <v>1065</v>
      </c>
      <c r="S344" s="17"/>
    </row>
    <row r="345" spans="2:19" ht="14.5" thickBot="1">
      <c r="B345" s="63" t="s">
        <v>117</v>
      </c>
      <c r="C345" s="46"/>
      <c r="D345" s="46">
        <f>850+1039</f>
        <v>1889</v>
      </c>
      <c r="E345" s="46"/>
      <c r="F345" s="46">
        <v>2146</v>
      </c>
      <c r="G345" s="46">
        <v>1451</v>
      </c>
      <c r="H345" s="46"/>
      <c r="I345" s="46">
        <f>619+300</f>
        <v>919</v>
      </c>
      <c r="J345" s="46">
        <v>334</v>
      </c>
      <c r="K345" s="46">
        <v>158</v>
      </c>
      <c r="L345" s="46">
        <v>415</v>
      </c>
      <c r="M345" s="46">
        <v>295</v>
      </c>
      <c r="N345" s="46"/>
      <c r="O345" s="46">
        <v>304</v>
      </c>
      <c r="P345" s="46">
        <f>59+237</f>
        <v>296</v>
      </c>
      <c r="Q345" s="46">
        <v>8205</v>
      </c>
      <c r="S345" s="17"/>
    </row>
    <row r="346" spans="2:19" ht="14.5"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S346" s="17"/>
    </row>
    <row r="347" spans="2:19" ht="14.5">
      <c r="B347" s="26" t="s">
        <v>93</v>
      </c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</row>
    <row r="348" spans="2:19" ht="14.5"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</row>
    <row r="349" spans="2:19">
      <c r="B349" s="15" t="s">
        <v>47</v>
      </c>
      <c r="C349" s="16" t="s">
        <v>0</v>
      </c>
      <c r="D349" s="16" t="s">
        <v>1</v>
      </c>
      <c r="E349" s="16" t="s">
        <v>2</v>
      </c>
      <c r="F349" s="16" t="s">
        <v>3</v>
      </c>
      <c r="G349" s="16" t="s">
        <v>4</v>
      </c>
      <c r="H349" s="16" t="s">
        <v>5</v>
      </c>
      <c r="I349" s="16" t="s">
        <v>6</v>
      </c>
      <c r="J349" s="16" t="s">
        <v>7</v>
      </c>
      <c r="K349" s="16" t="s">
        <v>8</v>
      </c>
      <c r="L349" s="16" t="s">
        <v>9</v>
      </c>
      <c r="M349" s="16" t="s">
        <v>10</v>
      </c>
      <c r="N349" s="16" t="s">
        <v>11</v>
      </c>
      <c r="O349" s="16" t="s">
        <v>97</v>
      </c>
      <c r="P349" s="16" t="s">
        <v>12</v>
      </c>
      <c r="Q349" s="16" t="s">
        <v>13</v>
      </c>
    </row>
    <row r="350" spans="2:19">
      <c r="B350" s="27" t="s">
        <v>80</v>
      </c>
      <c r="C350" s="9" t="s">
        <v>81</v>
      </c>
      <c r="D350" s="9" t="s">
        <v>82</v>
      </c>
      <c r="E350" s="9" t="s">
        <v>81</v>
      </c>
      <c r="F350" s="9" t="s">
        <v>82</v>
      </c>
      <c r="G350" s="9" t="s">
        <v>82</v>
      </c>
      <c r="H350" s="9" t="s">
        <v>81</v>
      </c>
      <c r="I350" s="9" t="s">
        <v>82</v>
      </c>
      <c r="J350" s="9" t="s">
        <v>82</v>
      </c>
      <c r="K350" s="9" t="s">
        <v>82</v>
      </c>
      <c r="L350" s="9" t="s">
        <v>82</v>
      </c>
      <c r="M350" s="9" t="s">
        <v>82</v>
      </c>
      <c r="N350" s="9" t="s">
        <v>83</v>
      </c>
      <c r="O350" s="9" t="s">
        <v>82</v>
      </c>
      <c r="P350" s="9"/>
      <c r="Q350" s="9"/>
    </row>
    <row r="351" spans="2:19">
      <c r="B351" s="21"/>
      <c r="C351" s="21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</row>
    <row r="352" spans="2:19" ht="14.5" thickBot="1">
      <c r="B352" s="63" t="s">
        <v>15</v>
      </c>
      <c r="C352" s="46"/>
      <c r="D352" s="46">
        <v>115.875</v>
      </c>
      <c r="E352" s="46"/>
      <c r="F352" s="46">
        <v>74.938999999999993</v>
      </c>
      <c r="G352" s="46">
        <v>84.309999999999974</v>
      </c>
      <c r="H352" s="46"/>
      <c r="I352" s="46">
        <v>48.596999999999994</v>
      </c>
      <c r="J352" s="46">
        <v>44.823000000000008</v>
      </c>
      <c r="K352" s="46">
        <v>28.505000000000003</v>
      </c>
      <c r="L352" s="46">
        <v>27.523999999999994</v>
      </c>
      <c r="M352" s="46">
        <v>19.555</v>
      </c>
      <c r="N352" s="46"/>
      <c r="O352" s="46"/>
      <c r="P352" s="46">
        <v>13</v>
      </c>
      <c r="Q352" s="46">
        <v>457</v>
      </c>
      <c r="S352" s="17"/>
    </row>
    <row r="353" spans="2:19" ht="14.5" thickBot="1">
      <c r="B353" s="63" t="s">
        <v>16</v>
      </c>
      <c r="C353" s="46"/>
      <c r="D353" s="46">
        <v>0</v>
      </c>
      <c r="E353" s="46"/>
      <c r="F353" s="46">
        <v>0</v>
      </c>
      <c r="G353" s="46">
        <v>0</v>
      </c>
      <c r="H353" s="46"/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/>
      <c r="O353" s="46"/>
      <c r="P353" s="46">
        <v>0</v>
      </c>
      <c r="Q353" s="46">
        <v>0</v>
      </c>
      <c r="S353" s="17"/>
    </row>
    <row r="354" spans="2:19" ht="14.5" thickBot="1">
      <c r="B354" s="63" t="s">
        <v>17</v>
      </c>
      <c r="C354" s="46"/>
      <c r="D354" s="46">
        <v>-20.608000000000004</v>
      </c>
      <c r="E354" s="46"/>
      <c r="F354" s="46">
        <v>-9.0259999999999998</v>
      </c>
      <c r="G354" s="46">
        <v>-13.608000000000001</v>
      </c>
      <c r="H354" s="46"/>
      <c r="I354" s="46">
        <v>-3.4959999999999996</v>
      </c>
      <c r="J354" s="46">
        <v>-3.1340000000000003</v>
      </c>
      <c r="K354" s="46">
        <v>-4.6470000000000002</v>
      </c>
      <c r="L354" s="46">
        <v>-2.884999999999998</v>
      </c>
      <c r="M354" s="46">
        <v>-3.7345000000000006</v>
      </c>
      <c r="N354" s="46"/>
      <c r="O354" s="46"/>
      <c r="P354" s="46">
        <v>-15.676500000000001</v>
      </c>
      <c r="Q354" s="46">
        <v>-78</v>
      </c>
      <c r="S354" s="17"/>
    </row>
    <row r="355" spans="2:19" ht="14.5" thickBot="1">
      <c r="B355" s="102" t="s">
        <v>115</v>
      </c>
      <c r="C355" s="103"/>
      <c r="D355" s="103">
        <v>95.267000000000024</v>
      </c>
      <c r="E355" s="103"/>
      <c r="F355" s="103">
        <v>65.912999999999982</v>
      </c>
      <c r="G355" s="103">
        <v>70.701999999999998</v>
      </c>
      <c r="H355" s="103"/>
      <c r="I355" s="103">
        <v>45.100999999999999</v>
      </c>
      <c r="J355" s="103">
        <v>41.689000000000007</v>
      </c>
      <c r="K355" s="103">
        <v>23.858000000000004</v>
      </c>
      <c r="L355" s="103">
        <v>24.639000000000003</v>
      </c>
      <c r="M355" s="103">
        <v>15.820500000000003</v>
      </c>
      <c r="N355" s="103"/>
      <c r="O355" s="103"/>
      <c r="P355" s="103">
        <v>-5.0274999999999999</v>
      </c>
      <c r="Q355" s="103">
        <v>379</v>
      </c>
      <c r="S355" s="17"/>
    </row>
    <row r="356" spans="2:19" ht="14.5" thickBot="1">
      <c r="B356" s="63" t="s">
        <v>18</v>
      </c>
      <c r="C356" s="66"/>
      <c r="D356" s="66">
        <v>0.8221531823085223</v>
      </c>
      <c r="E356" s="66"/>
      <c r="F356" s="66">
        <v>0.87955537170231779</v>
      </c>
      <c r="G356" s="66">
        <v>0.83859565887795062</v>
      </c>
      <c r="H356" s="66"/>
      <c r="I356" s="66">
        <v>0.92806140296726147</v>
      </c>
      <c r="J356" s="66">
        <v>0.9300805390089909</v>
      </c>
      <c r="K356" s="66">
        <v>0.83697596912822314</v>
      </c>
      <c r="L356" s="66">
        <v>0.89518238628106406</v>
      </c>
      <c r="M356" s="66">
        <v>0.80902582459728989</v>
      </c>
      <c r="N356" s="66"/>
      <c r="O356" s="66"/>
      <c r="P356" s="66">
        <v>-0.39</v>
      </c>
      <c r="Q356" s="66">
        <v>0.83018030781260588</v>
      </c>
      <c r="S356" s="17"/>
    </row>
    <row r="357" spans="2:19" ht="14.5" thickBot="1">
      <c r="B357" s="63" t="s">
        <v>116</v>
      </c>
      <c r="C357" s="46"/>
      <c r="D357" s="46">
        <v>30.885322670000001</v>
      </c>
      <c r="E357" s="46"/>
      <c r="F357" s="46">
        <v>8.6375508399999674</v>
      </c>
      <c r="G357" s="46">
        <v>29.629462560000015</v>
      </c>
      <c r="H357" s="46"/>
      <c r="I357" s="46">
        <v>17.396209360000004</v>
      </c>
      <c r="J357" s="46">
        <v>23.837232999999998</v>
      </c>
      <c r="K357" s="46">
        <v>14.735302220000001</v>
      </c>
      <c r="L357" s="46">
        <v>9.0324342999999985</v>
      </c>
      <c r="M357" s="46">
        <v>9.5935326399999994</v>
      </c>
      <c r="N357" s="46"/>
      <c r="O357" s="46"/>
      <c r="P357" s="46">
        <v>-9.1172326999999989</v>
      </c>
      <c r="Q357" s="46">
        <v>134</v>
      </c>
      <c r="S357" s="17"/>
    </row>
    <row r="358" spans="2:19" ht="14.5" thickBot="1">
      <c r="B358" s="64" t="s">
        <v>19</v>
      </c>
      <c r="C358" s="65"/>
      <c r="D358" s="65">
        <v>0.45</v>
      </c>
      <c r="E358" s="65"/>
      <c r="F358" s="65">
        <v>1</v>
      </c>
      <c r="G358" s="65">
        <v>0.51</v>
      </c>
      <c r="H358" s="65"/>
      <c r="I358" s="65">
        <v>0.91</v>
      </c>
      <c r="J358" s="65">
        <v>1</v>
      </c>
      <c r="K358" s="65">
        <v>0.51</v>
      </c>
      <c r="L358" s="65">
        <v>0.62</v>
      </c>
      <c r="M358" s="65">
        <v>0.44</v>
      </c>
      <c r="N358" s="65"/>
      <c r="O358" s="65"/>
      <c r="P358" s="65" t="s">
        <v>56</v>
      </c>
      <c r="Q358" s="65" t="s">
        <v>56</v>
      </c>
      <c r="S358" s="17"/>
    </row>
    <row r="359" spans="2:19" ht="14.5" thickBot="1">
      <c r="B359" s="63" t="s">
        <v>20</v>
      </c>
      <c r="C359" s="46"/>
      <c r="D359" s="46">
        <f>69+42</f>
        <v>111</v>
      </c>
      <c r="E359" s="46"/>
      <c r="F359" s="46">
        <v>66</v>
      </c>
      <c r="G359" s="46">
        <v>130</v>
      </c>
      <c r="H359" s="46"/>
      <c r="I359" s="46">
        <v>29</v>
      </c>
      <c r="J359" s="46">
        <v>8</v>
      </c>
      <c r="K359" s="46">
        <v>22</v>
      </c>
      <c r="L359" s="46">
        <v>18</v>
      </c>
      <c r="M359" s="46">
        <v>35</v>
      </c>
      <c r="N359" s="46"/>
      <c r="O359" s="46"/>
      <c r="P359" s="46">
        <v>11</v>
      </c>
      <c r="Q359" s="46">
        <f>SUM(D359:P359)</f>
        <v>430</v>
      </c>
      <c r="S359" s="17"/>
    </row>
    <row r="360" spans="2:19"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S360" s="17"/>
    </row>
    <row r="361" spans="2:19" ht="14.5" thickBot="1">
      <c r="B361" s="63" t="s">
        <v>21</v>
      </c>
      <c r="C361" s="46"/>
      <c r="D361" s="46">
        <f>129+56</f>
        <v>185</v>
      </c>
      <c r="E361" s="46"/>
      <c r="F361" s="46">
        <f>310+6</f>
        <v>316</v>
      </c>
      <c r="G361" s="46">
        <v>331</v>
      </c>
      <c r="H361" s="46"/>
      <c r="I361" s="46">
        <f>19+23</f>
        <v>42</v>
      </c>
      <c r="J361" s="46">
        <v>67</v>
      </c>
      <c r="K361" s="46">
        <v>85</v>
      </c>
      <c r="L361" s="46">
        <v>123</v>
      </c>
      <c r="M361" s="46">
        <v>31</v>
      </c>
      <c r="N361" s="46"/>
      <c r="O361" s="46">
        <v>22</v>
      </c>
      <c r="P361" s="46">
        <f>5+58</f>
        <v>63</v>
      </c>
      <c r="Q361" s="46">
        <v>1264</v>
      </c>
      <c r="S361" s="17"/>
    </row>
    <row r="362" spans="2:19" ht="14.5" thickBot="1">
      <c r="B362" s="63" t="s">
        <v>117</v>
      </c>
      <c r="C362" s="46"/>
      <c r="D362" s="46">
        <f>866+982</f>
        <v>1848</v>
      </c>
      <c r="E362" s="46"/>
      <c r="F362" s="46">
        <f>2117+268</f>
        <v>2385</v>
      </c>
      <c r="G362" s="46">
        <v>1618</v>
      </c>
      <c r="H362" s="46"/>
      <c r="I362" s="46">
        <f>538+432</f>
        <v>970</v>
      </c>
      <c r="J362" s="46">
        <v>356</v>
      </c>
      <c r="K362" s="46">
        <v>180</v>
      </c>
      <c r="L362" s="46">
        <v>451</v>
      </c>
      <c r="M362" s="46">
        <v>299</v>
      </c>
      <c r="N362" s="46"/>
      <c r="O362" s="46">
        <v>325</v>
      </c>
      <c r="P362" s="46">
        <f>68+259</f>
        <v>327</v>
      </c>
      <c r="Q362" s="46">
        <v>8759</v>
      </c>
      <c r="S362" s="17"/>
    </row>
    <row r="363" spans="2:19" ht="14.5"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S363" s="17"/>
    </row>
    <row r="364" spans="2:19" ht="14.5">
      <c r="B364" s="26" t="s">
        <v>93</v>
      </c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</row>
    <row r="365" spans="2:19" ht="14.5"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</row>
    <row r="366" spans="2:19">
      <c r="B366" s="15" t="s">
        <v>46</v>
      </c>
      <c r="C366" s="16" t="s">
        <v>0</v>
      </c>
      <c r="D366" s="16" t="s">
        <v>1</v>
      </c>
      <c r="E366" s="16" t="s">
        <v>2</v>
      </c>
      <c r="F366" s="16" t="s">
        <v>3</v>
      </c>
      <c r="G366" s="16" t="s">
        <v>4</v>
      </c>
      <c r="H366" s="16" t="s">
        <v>5</v>
      </c>
      <c r="I366" s="16" t="s">
        <v>6</v>
      </c>
      <c r="J366" s="16" t="s">
        <v>7</v>
      </c>
      <c r="K366" s="16" t="s">
        <v>8</v>
      </c>
      <c r="L366" s="16" t="s">
        <v>9</v>
      </c>
      <c r="M366" s="16" t="s">
        <v>10</v>
      </c>
      <c r="N366" s="16" t="s">
        <v>11</v>
      </c>
      <c r="O366" s="16" t="s">
        <v>97</v>
      </c>
      <c r="P366" s="16" t="s">
        <v>12</v>
      </c>
      <c r="Q366" s="16" t="s">
        <v>13</v>
      </c>
    </row>
    <row r="367" spans="2:19">
      <c r="B367" s="27" t="s">
        <v>80</v>
      </c>
      <c r="C367" s="9" t="s">
        <v>81</v>
      </c>
      <c r="D367" s="9" t="s">
        <v>82</v>
      </c>
      <c r="E367" s="9" t="s">
        <v>81</v>
      </c>
      <c r="F367" s="9" t="s">
        <v>82</v>
      </c>
      <c r="G367" s="9" t="s">
        <v>82</v>
      </c>
      <c r="H367" s="9" t="s">
        <v>81</v>
      </c>
      <c r="I367" s="9" t="s">
        <v>82</v>
      </c>
      <c r="J367" s="9" t="s">
        <v>82</v>
      </c>
      <c r="K367" s="9" t="s">
        <v>82</v>
      </c>
      <c r="L367" s="9" t="s">
        <v>82</v>
      </c>
      <c r="M367" s="9" t="s">
        <v>82</v>
      </c>
      <c r="N367" s="9" t="s">
        <v>83</v>
      </c>
      <c r="O367" s="9" t="s">
        <v>82</v>
      </c>
      <c r="P367" s="9"/>
      <c r="Q367" s="9"/>
    </row>
    <row r="368" spans="2:19">
      <c r="B368" s="21"/>
      <c r="C368" s="21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</row>
    <row r="369" spans="2:19" ht="14.5" thickBot="1">
      <c r="B369" s="63" t="s">
        <v>15</v>
      </c>
      <c r="C369" s="46"/>
      <c r="D369" s="46">
        <v>99.507000000000005</v>
      </c>
      <c r="E369" s="46"/>
      <c r="F369" s="46">
        <v>86.035999999999987</v>
      </c>
      <c r="G369" s="46">
        <v>91.057000000000016</v>
      </c>
      <c r="H369" s="46"/>
      <c r="I369" s="46">
        <v>37.902000000000001</v>
      </c>
      <c r="J369" s="46">
        <v>48.218999999999994</v>
      </c>
      <c r="K369" s="46">
        <v>29.170999999999999</v>
      </c>
      <c r="L369" s="46">
        <v>30.763000000000002</v>
      </c>
      <c r="M369" s="46">
        <v>20.130500000000001</v>
      </c>
      <c r="N369" s="46"/>
      <c r="O369" s="46"/>
      <c r="P369" s="46">
        <v>15.233499999999999</v>
      </c>
      <c r="Q369" s="46">
        <v>458.01899999999995</v>
      </c>
      <c r="S369" s="17"/>
    </row>
    <row r="370" spans="2:19" ht="14.5" thickBot="1">
      <c r="B370" s="63" t="s">
        <v>16</v>
      </c>
      <c r="C370" s="46"/>
      <c r="D370" s="46">
        <v>0</v>
      </c>
      <c r="E370" s="46"/>
      <c r="F370" s="46">
        <v>0</v>
      </c>
      <c r="G370" s="46">
        <v>0</v>
      </c>
      <c r="H370" s="46"/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/>
      <c r="O370" s="46"/>
      <c r="P370" s="46">
        <v>0</v>
      </c>
      <c r="Q370" s="46">
        <v>0</v>
      </c>
      <c r="S370" s="17"/>
    </row>
    <row r="371" spans="2:19" ht="14.5" thickBot="1">
      <c r="B371" s="63" t="s">
        <v>17</v>
      </c>
      <c r="C371" s="46"/>
      <c r="D371" s="46">
        <v>-19.506</v>
      </c>
      <c r="E371" s="46"/>
      <c r="F371" s="46">
        <v>-11.583000000000002</v>
      </c>
      <c r="G371" s="46">
        <v>-12.398</v>
      </c>
      <c r="H371" s="46"/>
      <c r="I371" s="46">
        <v>-3.3940000000000001</v>
      </c>
      <c r="J371" s="46">
        <v>-2.887</v>
      </c>
      <c r="K371" s="46">
        <v>-4.4369999999999994</v>
      </c>
      <c r="L371" s="46">
        <v>-10.537000000000001</v>
      </c>
      <c r="M371" s="46">
        <v>-3.7104999999999997</v>
      </c>
      <c r="N371" s="46"/>
      <c r="O371" s="46"/>
      <c r="P371" s="46">
        <v>-15.473499999999998</v>
      </c>
      <c r="Q371" s="46">
        <v>-83.925999999999988</v>
      </c>
      <c r="S371" s="17"/>
    </row>
    <row r="372" spans="2:19" ht="14.5" thickBot="1">
      <c r="B372" s="102" t="s">
        <v>115</v>
      </c>
      <c r="C372" s="103"/>
      <c r="D372" s="103">
        <v>80.001000000000005</v>
      </c>
      <c r="E372" s="103"/>
      <c r="F372" s="103">
        <v>74.453000000000003</v>
      </c>
      <c r="G372" s="103">
        <v>78.658999999999992</v>
      </c>
      <c r="H372" s="103"/>
      <c r="I372" s="103">
        <v>34.508000000000003</v>
      </c>
      <c r="J372" s="103">
        <v>45.331999999999994</v>
      </c>
      <c r="K372" s="103">
        <v>24.734000000000002</v>
      </c>
      <c r="L372" s="103">
        <v>20.225999999999999</v>
      </c>
      <c r="M372" s="103">
        <v>16.419999999999995</v>
      </c>
      <c r="N372" s="103"/>
      <c r="O372" s="103"/>
      <c r="P372" s="103" t="s">
        <v>56</v>
      </c>
      <c r="Q372" s="103">
        <v>374.09300000000013</v>
      </c>
      <c r="S372" s="17"/>
    </row>
    <row r="373" spans="2:19" ht="14.5" thickBot="1">
      <c r="B373" s="63" t="s">
        <v>18</v>
      </c>
      <c r="C373" s="66"/>
      <c r="D373" s="66">
        <v>0.80397358979770273</v>
      </c>
      <c r="E373" s="66"/>
      <c r="F373" s="66">
        <v>0.8653703101027479</v>
      </c>
      <c r="G373" s="66">
        <v>0.86384352658225039</v>
      </c>
      <c r="H373" s="66"/>
      <c r="I373" s="66">
        <v>0.91045327423354971</v>
      </c>
      <c r="J373" s="66">
        <v>0.94012733569754658</v>
      </c>
      <c r="K373" s="66">
        <v>0.84789688389153617</v>
      </c>
      <c r="L373" s="66">
        <v>0.65747813932321286</v>
      </c>
      <c r="M373" s="66">
        <v>0.81567770298800291</v>
      </c>
      <c r="N373" s="66"/>
      <c r="O373" s="66"/>
      <c r="P373" s="66">
        <v>-1.5754751042111152E-2</v>
      </c>
      <c r="Q373" s="66">
        <v>0.8167630600477277</v>
      </c>
      <c r="S373" s="17"/>
    </row>
    <row r="374" spans="2:19" ht="14.5" thickBot="1">
      <c r="B374" s="63" t="s">
        <v>116</v>
      </c>
      <c r="C374" s="46"/>
      <c r="D374" s="46">
        <v>18.61339808</v>
      </c>
      <c r="E374" s="46"/>
      <c r="F374" s="46">
        <v>16.145188369999993</v>
      </c>
      <c r="G374" s="46">
        <v>33.795563800000004</v>
      </c>
      <c r="H374" s="46"/>
      <c r="I374" s="46">
        <v>16</v>
      </c>
      <c r="J374" s="46">
        <v>26.708022499999998</v>
      </c>
      <c r="K374" s="46">
        <v>14.689230549999994</v>
      </c>
      <c r="L374" s="46">
        <v>4.0278287999999991</v>
      </c>
      <c r="M374" s="46">
        <v>12.637279080000003</v>
      </c>
      <c r="N374" s="46"/>
      <c r="O374" s="46"/>
      <c r="P374" s="46">
        <v>-7.4</v>
      </c>
      <c r="Q374" s="46">
        <v>135.45104599000001</v>
      </c>
      <c r="S374" s="17"/>
    </row>
    <row r="375" spans="2:19" ht="14.5" thickBot="1">
      <c r="B375" s="64" t="s">
        <v>19</v>
      </c>
      <c r="C375" s="65"/>
      <c r="D375" s="65">
        <v>0.45</v>
      </c>
      <c r="E375" s="65"/>
      <c r="F375" s="65">
        <v>1</v>
      </c>
      <c r="G375" s="65">
        <v>0.51</v>
      </c>
      <c r="H375" s="65"/>
      <c r="I375" s="65">
        <v>0.91</v>
      </c>
      <c r="J375" s="65">
        <v>1</v>
      </c>
      <c r="K375" s="65">
        <v>0.51</v>
      </c>
      <c r="L375" s="65">
        <v>0.62</v>
      </c>
      <c r="M375" s="65">
        <v>0.44</v>
      </c>
      <c r="N375" s="65"/>
      <c r="O375" s="65"/>
      <c r="P375" s="65" t="s">
        <v>56</v>
      </c>
      <c r="Q375" s="65" t="s">
        <v>56</v>
      </c>
      <c r="S375" s="17"/>
    </row>
    <row r="376" spans="2:19" ht="14.5" thickBot="1">
      <c r="B376" s="63" t="s">
        <v>20</v>
      </c>
      <c r="C376" s="46"/>
      <c r="D376" s="46">
        <f>35+57</f>
        <v>92</v>
      </c>
      <c r="E376" s="46"/>
      <c r="F376" s="46">
        <v>71</v>
      </c>
      <c r="G376" s="46">
        <v>129</v>
      </c>
      <c r="H376" s="46"/>
      <c r="I376" s="46">
        <v>22</v>
      </c>
      <c r="J376" s="46">
        <v>9</v>
      </c>
      <c r="K376" s="46">
        <v>20</v>
      </c>
      <c r="L376" s="46">
        <v>19</v>
      </c>
      <c r="M376" s="46">
        <v>33</v>
      </c>
      <c r="N376" s="46"/>
      <c r="O376" s="46"/>
      <c r="P376" s="46">
        <v>11</v>
      </c>
      <c r="Q376" s="46">
        <f>SUM(D376:P376)</f>
        <v>406</v>
      </c>
      <c r="S376" s="17"/>
    </row>
    <row r="377" spans="2:19"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S377" s="17"/>
    </row>
    <row r="378" spans="2:19" ht="14.5" thickBot="1">
      <c r="B378" s="63" t="s">
        <v>21</v>
      </c>
      <c r="C378" s="46"/>
      <c r="D378" s="46">
        <f>105+64</f>
        <v>169</v>
      </c>
      <c r="E378" s="46"/>
      <c r="F378" s="46">
        <f>464+4</f>
        <v>468</v>
      </c>
      <c r="G378" s="46">
        <v>303</v>
      </c>
      <c r="H378" s="46"/>
      <c r="I378" s="46">
        <f>15+44</f>
        <v>59</v>
      </c>
      <c r="J378" s="46">
        <v>56</v>
      </c>
      <c r="K378" s="46">
        <v>42</v>
      </c>
      <c r="L378" s="46">
        <v>133</v>
      </c>
      <c r="M378" s="46">
        <v>29</v>
      </c>
      <c r="N378" s="46"/>
      <c r="O378" s="46">
        <v>4</v>
      </c>
      <c r="P378" s="46">
        <f>3+82</f>
        <v>85</v>
      </c>
      <c r="Q378" s="46">
        <v>1349</v>
      </c>
      <c r="S378" s="17"/>
    </row>
    <row r="379" spans="2:19" ht="14.5" thickBot="1">
      <c r="B379" s="63" t="s">
        <v>117</v>
      </c>
      <c r="C379" s="46"/>
      <c r="D379" s="46">
        <f>847+1007</f>
        <v>1854</v>
      </c>
      <c r="E379" s="46"/>
      <c r="F379" s="46">
        <f>2083+264</f>
        <v>2347</v>
      </c>
      <c r="G379" s="46">
        <v>1660</v>
      </c>
      <c r="H379" s="46"/>
      <c r="I379" s="46">
        <f>539+435</f>
        <v>974</v>
      </c>
      <c r="J379" s="46">
        <v>355</v>
      </c>
      <c r="K379" s="46">
        <v>192</v>
      </c>
      <c r="L379" s="46">
        <v>485</v>
      </c>
      <c r="M379" s="46">
        <v>320</v>
      </c>
      <c r="N379" s="46"/>
      <c r="O379" s="46">
        <v>327</v>
      </c>
      <c r="P379" s="46">
        <f>68+277</f>
        <v>345</v>
      </c>
      <c r="Q379" s="46">
        <v>8859</v>
      </c>
      <c r="S379" s="17"/>
    </row>
    <row r="380" spans="2:19" ht="14.5"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</row>
    <row r="381" spans="2:19" ht="14.5">
      <c r="B381" s="26" t="s">
        <v>93</v>
      </c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</row>
    <row r="382" spans="2:19" ht="14.5"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</row>
    <row r="383" spans="2:19">
      <c r="B383" s="15" t="s">
        <v>45</v>
      </c>
      <c r="C383" s="16" t="s">
        <v>0</v>
      </c>
      <c r="D383" s="16" t="s">
        <v>1</v>
      </c>
      <c r="E383" s="16" t="s">
        <v>2</v>
      </c>
      <c r="F383" s="16" t="s">
        <v>3</v>
      </c>
      <c r="G383" s="16" t="s">
        <v>4</v>
      </c>
      <c r="H383" s="16" t="s">
        <v>5</v>
      </c>
      <c r="I383" s="16" t="s">
        <v>6</v>
      </c>
      <c r="J383" s="16" t="s">
        <v>7</v>
      </c>
      <c r="K383" s="16" t="s">
        <v>8</v>
      </c>
      <c r="L383" s="16" t="s">
        <v>9</v>
      </c>
      <c r="M383" s="16" t="s">
        <v>10</v>
      </c>
      <c r="N383" s="16" t="s">
        <v>11</v>
      </c>
      <c r="O383" s="16" t="s">
        <v>97</v>
      </c>
      <c r="P383" s="16" t="s">
        <v>12</v>
      </c>
      <c r="Q383" s="16" t="s">
        <v>13</v>
      </c>
    </row>
    <row r="384" spans="2:19">
      <c r="B384" s="27" t="s">
        <v>80</v>
      </c>
      <c r="C384" s="9" t="s">
        <v>81</v>
      </c>
      <c r="D384" s="9" t="s">
        <v>82</v>
      </c>
      <c r="E384" s="9" t="s">
        <v>81</v>
      </c>
      <c r="F384" s="9" t="s">
        <v>82</v>
      </c>
      <c r="G384" s="9" t="s">
        <v>82</v>
      </c>
      <c r="H384" s="9" t="s">
        <v>81</v>
      </c>
      <c r="I384" s="9" t="s">
        <v>82</v>
      </c>
      <c r="J384" s="9" t="s">
        <v>82</v>
      </c>
      <c r="K384" s="9" t="s">
        <v>82</v>
      </c>
      <c r="L384" s="9" t="s">
        <v>82</v>
      </c>
      <c r="M384" s="9" t="s">
        <v>82</v>
      </c>
      <c r="N384" s="9" t="s">
        <v>83</v>
      </c>
      <c r="O384" s="9" t="s">
        <v>82</v>
      </c>
      <c r="P384" s="9"/>
      <c r="Q384" s="9"/>
    </row>
    <row r="385" spans="2:19">
      <c r="B385" s="21"/>
      <c r="C385" s="21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</row>
    <row r="386" spans="2:19" ht="14.5" thickBot="1">
      <c r="B386" s="63" t="s">
        <v>15</v>
      </c>
      <c r="C386" s="46"/>
      <c r="D386" s="46">
        <v>102.66800000000001</v>
      </c>
      <c r="E386" s="46"/>
      <c r="F386" s="46">
        <v>95.396000000000001</v>
      </c>
      <c r="G386" s="46">
        <v>72.635999999999996</v>
      </c>
      <c r="H386" s="46"/>
      <c r="I386" s="46">
        <v>8.5570000000000004</v>
      </c>
      <c r="J386" s="46">
        <v>22.972999999999999</v>
      </c>
      <c r="K386" s="46">
        <v>30.881</v>
      </c>
      <c r="L386" s="46">
        <v>20.364000000000001</v>
      </c>
      <c r="M386" s="46">
        <v>20.593</v>
      </c>
      <c r="N386" s="46"/>
      <c r="O386" s="46"/>
      <c r="P386" s="46">
        <v>17.079999999999998</v>
      </c>
      <c r="Q386" s="46">
        <v>391.14799999999997</v>
      </c>
      <c r="S386" s="17"/>
    </row>
    <row r="387" spans="2:19" ht="14.5" thickBot="1">
      <c r="B387" s="63" t="s">
        <v>16</v>
      </c>
      <c r="C387" s="46"/>
      <c r="D387" s="46">
        <v>0</v>
      </c>
      <c r="E387" s="46"/>
      <c r="F387" s="46">
        <v>0</v>
      </c>
      <c r="G387" s="46">
        <v>0</v>
      </c>
      <c r="H387" s="46"/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/>
      <c r="O387" s="46"/>
      <c r="P387" s="46">
        <v>0</v>
      </c>
      <c r="Q387" s="46">
        <v>0</v>
      </c>
      <c r="S387" s="17"/>
    </row>
    <row r="388" spans="2:19" ht="14.5" thickBot="1">
      <c r="B388" s="63" t="s">
        <v>17</v>
      </c>
      <c r="C388" s="46"/>
      <c r="D388" s="46">
        <v>-14.211</v>
      </c>
      <c r="E388" s="46"/>
      <c r="F388" s="46">
        <v>-8.9849999999999994</v>
      </c>
      <c r="G388" s="46">
        <v>-10.195</v>
      </c>
      <c r="H388" s="46"/>
      <c r="I388" s="46">
        <v>-1.764</v>
      </c>
      <c r="J388" s="46">
        <v>-2.5230000000000001</v>
      </c>
      <c r="K388" s="46">
        <v>-3.823</v>
      </c>
      <c r="L388" s="46">
        <v>-2.9430000000000001</v>
      </c>
      <c r="M388" s="46">
        <v>-4.9809999999999999</v>
      </c>
      <c r="N388" s="46"/>
      <c r="O388" s="46"/>
      <c r="P388" s="46">
        <v>-10.887</v>
      </c>
      <c r="Q388" s="46">
        <v>-60.312000000000005</v>
      </c>
      <c r="S388" s="17"/>
    </row>
    <row r="389" spans="2:19" ht="14.5" thickBot="1">
      <c r="B389" s="102" t="s">
        <v>115</v>
      </c>
      <c r="C389" s="103"/>
      <c r="D389" s="103">
        <v>88.456999999999994</v>
      </c>
      <c r="E389" s="103"/>
      <c r="F389" s="103">
        <v>86.411000000000001</v>
      </c>
      <c r="G389" s="103">
        <v>62.441000000000003</v>
      </c>
      <c r="H389" s="103"/>
      <c r="I389" s="103">
        <v>6.7930000000000001</v>
      </c>
      <c r="J389" s="103">
        <v>20.45</v>
      </c>
      <c r="K389" s="103">
        <v>27.058</v>
      </c>
      <c r="L389" s="103">
        <v>17.420999999999999</v>
      </c>
      <c r="M389" s="103">
        <v>15.612</v>
      </c>
      <c r="N389" s="103"/>
      <c r="O389" s="103"/>
      <c r="P389" s="103">
        <v>6.3159999999999998</v>
      </c>
      <c r="Q389" s="103">
        <v>330.959</v>
      </c>
      <c r="S389" s="17"/>
    </row>
    <row r="390" spans="2:19" ht="14.5" thickBot="1">
      <c r="B390" s="63" t="s">
        <v>18</v>
      </c>
      <c r="C390" s="66"/>
      <c r="D390" s="66">
        <v>0.861582966454981</v>
      </c>
      <c r="E390" s="66"/>
      <c r="F390" s="66">
        <v>0.90581366095014471</v>
      </c>
      <c r="G390" s="66">
        <v>0.85964260146483851</v>
      </c>
      <c r="H390" s="66"/>
      <c r="I390" s="66">
        <v>0.79385298585953024</v>
      </c>
      <c r="J390" s="66">
        <v>0.89017542332303135</v>
      </c>
      <c r="K390" s="66">
        <v>0.87620219552475631</v>
      </c>
      <c r="L390" s="66">
        <v>0.85548025928108418</v>
      </c>
      <c r="M390" s="66">
        <v>0.75812169183703204</v>
      </c>
      <c r="N390" s="66"/>
      <c r="O390" s="66"/>
      <c r="P390" s="66">
        <v>0.36978922716627638</v>
      </c>
      <c r="Q390" s="66">
        <v>0.84612218393037941</v>
      </c>
      <c r="S390" s="17"/>
    </row>
    <row r="391" spans="2:19" ht="14.5" thickBot="1">
      <c r="B391" s="63" t="s">
        <v>116</v>
      </c>
      <c r="C391" s="46"/>
      <c r="D391" s="46">
        <v>29.067451409999993</v>
      </c>
      <c r="E391" s="46"/>
      <c r="F391" s="46">
        <v>27.504732940000004</v>
      </c>
      <c r="G391" s="46">
        <v>19.921527159999997</v>
      </c>
      <c r="H391" s="46"/>
      <c r="I391" s="46">
        <v>-0.73544824999999936</v>
      </c>
      <c r="J391" s="46">
        <v>6.2849037499999989</v>
      </c>
      <c r="K391" s="46">
        <v>17.051836320000003</v>
      </c>
      <c r="L391" s="46">
        <v>1.904688160000001</v>
      </c>
      <c r="M391" s="46">
        <v>4.2521502</v>
      </c>
      <c r="N391" s="46"/>
      <c r="O391" s="46"/>
      <c r="P391" s="46">
        <v>-0.91176269999999926</v>
      </c>
      <c r="Q391" s="46">
        <v>104.34007899000001</v>
      </c>
      <c r="S391" s="17"/>
    </row>
    <row r="392" spans="2:19" ht="14.5" thickBot="1">
      <c r="B392" s="64" t="s">
        <v>19</v>
      </c>
      <c r="C392" s="65"/>
      <c r="D392" s="65">
        <v>0.45</v>
      </c>
      <c r="E392" s="65"/>
      <c r="F392" s="65">
        <v>1</v>
      </c>
      <c r="G392" s="65">
        <v>0.51</v>
      </c>
      <c r="H392" s="65"/>
      <c r="I392" s="65">
        <v>0.91</v>
      </c>
      <c r="J392" s="65">
        <v>1</v>
      </c>
      <c r="K392" s="65">
        <v>0.51</v>
      </c>
      <c r="L392" s="65">
        <v>0.62</v>
      </c>
      <c r="M392" s="65">
        <v>0.44</v>
      </c>
      <c r="N392" s="65"/>
      <c r="O392" s="65"/>
      <c r="P392" s="65" t="s">
        <v>56</v>
      </c>
      <c r="Q392" s="65" t="s">
        <v>56</v>
      </c>
      <c r="S392" s="17"/>
    </row>
    <row r="393" spans="2:19" ht="14.5" thickBot="1">
      <c r="B393" s="63" t="s">
        <v>20</v>
      </c>
      <c r="C393" s="46"/>
      <c r="D393" s="46">
        <f>46+27</f>
        <v>73</v>
      </c>
      <c r="E393" s="46"/>
      <c r="F393" s="46">
        <v>81</v>
      </c>
      <c r="G393" s="46">
        <v>109</v>
      </c>
      <c r="H393" s="46"/>
      <c r="I393" s="46">
        <v>6</v>
      </c>
      <c r="J393" s="46">
        <v>4</v>
      </c>
      <c r="K393" s="46">
        <v>23</v>
      </c>
      <c r="L393" s="46">
        <v>13</v>
      </c>
      <c r="M393" s="46">
        <v>30</v>
      </c>
      <c r="N393" s="46"/>
      <c r="O393" s="46"/>
      <c r="P393" s="46">
        <v>10</v>
      </c>
      <c r="Q393" s="46">
        <f>SUM(D393:P393)</f>
        <v>349</v>
      </c>
      <c r="S393" s="17"/>
    </row>
    <row r="394" spans="2:19"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S394" s="17"/>
    </row>
    <row r="395" spans="2:19" ht="14.5" thickBot="1">
      <c r="B395" s="63" t="s">
        <v>21</v>
      </c>
      <c r="C395" s="46"/>
      <c r="D395" s="46">
        <f>112+42+17</f>
        <v>171</v>
      </c>
      <c r="E395" s="46"/>
      <c r="F395" s="46">
        <f>523+7</f>
        <v>530</v>
      </c>
      <c r="G395" s="46">
        <v>306</v>
      </c>
      <c r="H395" s="46"/>
      <c r="I395" s="46">
        <f>23+75</f>
        <v>98</v>
      </c>
      <c r="J395" s="46">
        <v>44</v>
      </c>
      <c r="K395" s="46">
        <v>51</v>
      </c>
      <c r="L395" s="46">
        <v>160</v>
      </c>
      <c r="M395" s="46">
        <v>21</v>
      </c>
      <c r="N395" s="46"/>
      <c r="O395" s="46">
        <v>2</v>
      </c>
      <c r="P395" s="46">
        <f>6+81</f>
        <v>87</v>
      </c>
      <c r="Q395" s="46">
        <v>1471</v>
      </c>
      <c r="S395" s="17"/>
    </row>
    <row r="396" spans="2:19" ht="14.5" thickBot="1">
      <c r="B396" s="63" t="s">
        <v>117</v>
      </c>
      <c r="C396" s="46"/>
      <c r="D396" s="46">
        <f>947+706+351</f>
        <v>2004</v>
      </c>
      <c r="E396" s="46"/>
      <c r="F396" s="46">
        <f>2329+287</f>
        <v>2616</v>
      </c>
      <c r="G396" s="46">
        <v>1806</v>
      </c>
      <c r="H396" s="46"/>
      <c r="I396" s="46">
        <f>189+841</f>
        <v>1030</v>
      </c>
      <c r="J396" s="46">
        <v>385</v>
      </c>
      <c r="K396" s="46">
        <v>214</v>
      </c>
      <c r="L396" s="46">
        <v>517</v>
      </c>
      <c r="M396" s="46">
        <v>366</v>
      </c>
      <c r="N396" s="46"/>
      <c r="O396" s="46">
        <v>346</v>
      </c>
      <c r="P396" s="46">
        <f>77+297</f>
        <v>374</v>
      </c>
      <c r="Q396" s="46">
        <v>9658</v>
      </c>
      <c r="S396" s="17"/>
    </row>
    <row r="398" spans="2:19">
      <c r="B398" s="26" t="s">
        <v>93</v>
      </c>
    </row>
  </sheetData>
  <mergeCells count="8">
    <mergeCell ref="B271:P271"/>
    <mergeCell ref="B291:P291"/>
    <mergeCell ref="B311:P311"/>
    <mergeCell ref="B330:P330"/>
    <mergeCell ref="B192:Q192"/>
    <mergeCell ref="B212:Q212"/>
    <mergeCell ref="B232:Q232"/>
    <mergeCell ref="B252:Q252"/>
  </mergeCells>
  <pageMargins left="0.7" right="0.7" top="0.75" bottom="0.75" header="0.3" footer="0.3"/>
  <pageSetup orientation="portrait" r:id="rId1"/>
  <headerFooter>
    <oddHeader>&amp;R&amp;"Calibri"&amp;8&amp;K000000 Internal only&amp;1#_x000D_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E84B6-1357-4744-9D8D-C944D7D4563E}">
  <sheetPr>
    <tabColor theme="7"/>
  </sheetPr>
  <dimension ref="A2:AM29"/>
  <sheetViews>
    <sheetView zoomScale="80" zoomScaleNormal="80" workbookViewId="0">
      <pane xSplit="2" ySplit="6" topLeftCell="AF7" activePane="bottomRight" state="frozen"/>
      <selection activeCell="O21" sqref="O21"/>
      <selection pane="topRight" activeCell="O21" sqref="O21"/>
      <selection pane="bottomLeft" activeCell="O21" sqref="O21"/>
      <selection pane="bottomRight" activeCell="AM15" sqref="AM15"/>
    </sheetView>
  </sheetViews>
  <sheetFormatPr defaultColWidth="9.1796875" defaultRowHeight="14.5"/>
  <cols>
    <col min="1" max="1" width="9.1796875" style="8"/>
    <col min="2" max="2" width="64.81640625" style="8" bestFit="1" customWidth="1"/>
    <col min="3" max="6" width="9.1796875" style="8" customWidth="1"/>
    <col min="7" max="17" width="9.1796875" style="8"/>
    <col min="18" max="23" width="8.81640625" style="8" customWidth="1"/>
    <col min="24" max="38" width="9.1796875" style="8"/>
    <col min="39" max="39" width="8.81640625" style="8" customWidth="1"/>
    <col min="40" max="16384" width="9.1796875" style="8"/>
  </cols>
  <sheetData>
    <row r="2" spans="1:39">
      <c r="A2" s="10" t="s">
        <v>95</v>
      </c>
    </row>
    <row r="3" spans="1:39">
      <c r="A3" s="10"/>
    </row>
    <row r="4" spans="1:39">
      <c r="A4" s="69"/>
      <c r="B4" s="70"/>
      <c r="C4" s="71" t="s">
        <v>25</v>
      </c>
      <c r="D4" s="71" t="s">
        <v>26</v>
      </c>
      <c r="E4" s="71" t="s">
        <v>27</v>
      </c>
      <c r="F4" s="71" t="s">
        <v>28</v>
      </c>
      <c r="G4" s="71" t="s">
        <v>29</v>
      </c>
      <c r="H4" s="71" t="s">
        <v>30</v>
      </c>
      <c r="I4" s="71" t="s">
        <v>31</v>
      </c>
      <c r="J4" s="71" t="s">
        <v>32</v>
      </c>
      <c r="K4" s="71" t="s">
        <v>33</v>
      </c>
      <c r="L4" s="71" t="s">
        <v>34</v>
      </c>
      <c r="M4" s="71" t="s">
        <v>35</v>
      </c>
      <c r="N4" s="71" t="s">
        <v>36</v>
      </c>
      <c r="O4" s="71" t="s">
        <v>37</v>
      </c>
      <c r="P4" s="71" t="s">
        <v>38</v>
      </c>
      <c r="Q4" s="71" t="s">
        <v>39</v>
      </c>
      <c r="R4" s="71" t="s">
        <v>40</v>
      </c>
      <c r="S4" s="71" t="s">
        <v>45</v>
      </c>
      <c r="T4" s="71" t="s">
        <v>46</v>
      </c>
      <c r="U4" s="71" t="s">
        <v>47</v>
      </c>
      <c r="V4" s="71" t="s">
        <v>48</v>
      </c>
      <c r="W4" s="71" t="s">
        <v>23</v>
      </c>
      <c r="X4" s="71" t="s">
        <v>49</v>
      </c>
      <c r="Y4" s="71" t="s">
        <v>50</v>
      </c>
      <c r="Z4" s="71" t="s">
        <v>51</v>
      </c>
      <c r="AA4" s="71" t="s">
        <v>22</v>
      </c>
      <c r="AB4" s="71" t="s">
        <v>111</v>
      </c>
      <c r="AC4" s="71" t="s">
        <v>105</v>
      </c>
      <c r="AD4" s="71" t="s">
        <v>108</v>
      </c>
      <c r="AE4" s="143" t="s">
        <v>142</v>
      </c>
      <c r="AF4" s="143" t="s">
        <v>144</v>
      </c>
      <c r="AG4" s="143" t="s">
        <v>143</v>
      </c>
      <c r="AH4" s="143" t="s">
        <v>106</v>
      </c>
      <c r="AI4" s="143" t="s">
        <v>154</v>
      </c>
      <c r="AJ4" s="143" t="s">
        <v>107</v>
      </c>
      <c r="AK4" s="143" t="s">
        <v>109</v>
      </c>
      <c r="AL4" s="143" t="s">
        <v>110</v>
      </c>
      <c r="AM4" s="144" t="str">
        <f>'Bridge Proportionate to IFRS'!A6</f>
        <v>Q1 2025</v>
      </c>
    </row>
    <row r="5" spans="1:39">
      <c r="B5" s="72" t="s">
        <v>14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161"/>
      <c r="AG5" s="161"/>
      <c r="AH5" s="161"/>
      <c r="AI5" s="161"/>
      <c r="AJ5" s="161"/>
      <c r="AK5" s="161"/>
      <c r="AL5" s="161"/>
      <c r="AM5" s="68"/>
    </row>
    <row r="6" spans="1:39" ht="15" thickBot="1">
      <c r="B6" s="73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162"/>
      <c r="AG6" s="162"/>
      <c r="AH6" s="162"/>
      <c r="AI6" s="162"/>
      <c r="AJ6" s="162"/>
      <c r="AK6" s="162"/>
      <c r="AL6" s="162"/>
      <c r="AM6" s="74"/>
    </row>
    <row r="7" spans="1:39" s="30" customFormat="1" ht="15" thickBot="1">
      <c r="B7" s="75" t="s">
        <v>53</v>
      </c>
      <c r="C7" s="76">
        <v>228.238</v>
      </c>
      <c r="D7" s="76">
        <v>214.37700000000001</v>
      </c>
      <c r="E7" s="76">
        <v>280.73500000000001</v>
      </c>
      <c r="F7" s="76">
        <v>289.58800000000002</v>
      </c>
      <c r="G7" s="76">
        <v>276.54899999999998</v>
      </c>
      <c r="H7" s="76">
        <v>278.98099999999999</v>
      </c>
      <c r="I7" s="76">
        <v>279.70100000000002</v>
      </c>
      <c r="J7" s="76">
        <v>285.82100000000003</v>
      </c>
      <c r="K7" s="77">
        <v>282.77</v>
      </c>
      <c r="L7" s="77">
        <v>273.07299999999998</v>
      </c>
      <c r="M7" s="77">
        <v>283.43</v>
      </c>
      <c r="N7" s="77">
        <v>311.375</v>
      </c>
      <c r="O7" s="77">
        <v>331</v>
      </c>
      <c r="P7" s="77">
        <v>382</v>
      </c>
      <c r="Q7" s="77">
        <v>532</v>
      </c>
      <c r="R7" s="77">
        <v>565</v>
      </c>
      <c r="S7" s="77">
        <v>630</v>
      </c>
      <c r="T7" s="77">
        <v>722</v>
      </c>
      <c r="U7" s="77">
        <v>731</v>
      </c>
      <c r="V7" s="77">
        <v>688</v>
      </c>
      <c r="W7" s="77">
        <v>693</v>
      </c>
      <c r="X7" s="77">
        <v>736</v>
      </c>
      <c r="Y7" s="77">
        <v>846</v>
      </c>
      <c r="Z7" s="77">
        <v>762.476</v>
      </c>
      <c r="AA7" s="77">
        <v>724.346</v>
      </c>
      <c r="AB7" s="77">
        <v>720.447</v>
      </c>
      <c r="AC7" s="77">
        <v>784</v>
      </c>
      <c r="AD7" s="119">
        <v>773.18</v>
      </c>
      <c r="AE7" s="119">
        <v>841</v>
      </c>
      <c r="AF7" s="163">
        <v>848</v>
      </c>
      <c r="AG7" s="163">
        <v>804</v>
      </c>
      <c r="AH7" s="163">
        <v>906</v>
      </c>
      <c r="AI7" s="164">
        <v>1219</v>
      </c>
      <c r="AJ7" s="210">
        <v>1092</v>
      </c>
      <c r="AK7" s="233">
        <v>1161</v>
      </c>
      <c r="AL7" s="252">
        <v>897</v>
      </c>
      <c r="AM7" s="77">
        <v>937</v>
      </c>
    </row>
    <row r="8" spans="1:39" s="30" customFormat="1" ht="15" thickBot="1">
      <c r="B8" s="75" t="s">
        <v>55</v>
      </c>
      <c r="C8" s="76">
        <v>0.20699999999999999</v>
      </c>
      <c r="D8" s="76">
        <v>1.411</v>
      </c>
      <c r="E8" s="76">
        <v>0</v>
      </c>
      <c r="F8" s="76">
        <v>73.787000000000006</v>
      </c>
      <c r="G8" s="76">
        <v>0</v>
      </c>
      <c r="H8" s="76">
        <v>0</v>
      </c>
      <c r="I8" s="76">
        <v>375.21499999999997</v>
      </c>
      <c r="J8" s="76">
        <v>2.6059999999999999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 t="s">
        <v>56</v>
      </c>
      <c r="S8" s="77" t="s">
        <v>56</v>
      </c>
      <c r="T8" s="77">
        <v>0</v>
      </c>
      <c r="U8" s="77" t="s">
        <v>56</v>
      </c>
      <c r="V8" s="77">
        <v>0</v>
      </c>
      <c r="W8" s="77">
        <v>0</v>
      </c>
      <c r="X8" s="77" t="s">
        <v>56</v>
      </c>
      <c r="Y8" s="77" t="s">
        <v>56</v>
      </c>
      <c r="Z8" s="77" t="s">
        <v>56</v>
      </c>
      <c r="AA8" s="77">
        <v>0</v>
      </c>
      <c r="AB8" s="77">
        <v>0</v>
      </c>
      <c r="AC8" s="77" t="s">
        <v>122</v>
      </c>
      <c r="AD8" s="119">
        <v>0</v>
      </c>
      <c r="AE8" s="119" t="s">
        <v>128</v>
      </c>
      <c r="AF8" s="163">
        <v>744</v>
      </c>
      <c r="AG8" s="163" t="s">
        <v>128</v>
      </c>
      <c r="AH8" s="163">
        <v>532</v>
      </c>
      <c r="AI8" s="163" t="s">
        <v>128</v>
      </c>
      <c r="AJ8" s="211" t="s">
        <v>128</v>
      </c>
      <c r="AK8" s="233">
        <v>1491</v>
      </c>
      <c r="AL8" s="252" t="s">
        <v>56</v>
      </c>
      <c r="AM8" s="77">
        <v>645</v>
      </c>
    </row>
    <row r="9" spans="1:39" s="30" customFormat="1" ht="15" thickBot="1">
      <c r="B9" s="75" t="s">
        <v>57</v>
      </c>
      <c r="C9" s="76">
        <v>-0.58399999999999996</v>
      </c>
      <c r="D9" s="76">
        <v>-2.4180000000000001</v>
      </c>
      <c r="E9" s="76">
        <v>-0.11600000000000001</v>
      </c>
      <c r="F9" s="76">
        <v>-0.24199999999999999</v>
      </c>
      <c r="G9" s="76">
        <v>-0.27100000000000002</v>
      </c>
      <c r="H9" s="76">
        <v>-0.128</v>
      </c>
      <c r="I9" s="76">
        <v>2E-3</v>
      </c>
      <c r="J9" s="76">
        <v>-6.9740000000000002</v>
      </c>
      <c r="K9" s="77">
        <v>6.0449999999999999</v>
      </c>
      <c r="L9" s="77">
        <v>13.243</v>
      </c>
      <c r="M9" s="77">
        <v>10.742000000000001</v>
      </c>
      <c r="N9" s="77">
        <v>32.537999999999997</v>
      </c>
      <c r="O9" s="77">
        <v>-4</v>
      </c>
      <c r="P9" s="77">
        <v>-7</v>
      </c>
      <c r="Q9" s="77">
        <v>-20</v>
      </c>
      <c r="R9" s="77">
        <v>3</v>
      </c>
      <c r="S9" s="77">
        <v>-5</v>
      </c>
      <c r="T9" s="77">
        <v>3</v>
      </c>
      <c r="U9" s="77">
        <v>-7</v>
      </c>
      <c r="V9" s="77">
        <v>-8</v>
      </c>
      <c r="W9" s="77">
        <v>138</v>
      </c>
      <c r="X9" s="77">
        <v>138</v>
      </c>
      <c r="Y9" s="77">
        <v>212</v>
      </c>
      <c r="Z9" s="77">
        <v>276.43099999999998</v>
      </c>
      <c r="AA9" s="77">
        <v>35.326999999999998</v>
      </c>
      <c r="AB9" s="77">
        <v>115.85599999999999</v>
      </c>
      <c r="AC9" s="77">
        <v>379</v>
      </c>
      <c r="AD9" s="119">
        <v>219.97</v>
      </c>
      <c r="AE9" s="119">
        <v>78</v>
      </c>
      <c r="AF9" s="163">
        <v>-362</v>
      </c>
      <c r="AG9" s="163">
        <v>143</v>
      </c>
      <c r="AH9" s="163">
        <v>186</v>
      </c>
      <c r="AI9" s="163">
        <v>62</v>
      </c>
      <c r="AJ9" s="211">
        <v>81</v>
      </c>
      <c r="AK9" s="234">
        <v>315</v>
      </c>
      <c r="AL9" s="252">
        <v>256</v>
      </c>
      <c r="AM9" s="77">
        <v>232</v>
      </c>
    </row>
    <row r="10" spans="1:39" s="30" customFormat="1" ht="15" thickBot="1">
      <c r="B10" s="78" t="s">
        <v>58</v>
      </c>
      <c r="C10" s="79">
        <v>227.86099999999999</v>
      </c>
      <c r="D10" s="79">
        <v>213.37</v>
      </c>
      <c r="E10" s="79">
        <v>280.61900000000003</v>
      </c>
      <c r="F10" s="79">
        <v>363.12599999999998</v>
      </c>
      <c r="G10" s="79">
        <v>276.27800000000002</v>
      </c>
      <c r="H10" s="79">
        <v>278.85300000000001</v>
      </c>
      <c r="I10" s="79">
        <v>654.91800000000001</v>
      </c>
      <c r="J10" s="79">
        <v>281.45299999999997</v>
      </c>
      <c r="K10" s="80">
        <v>288.815</v>
      </c>
      <c r="L10" s="80">
        <v>286.31599999999997</v>
      </c>
      <c r="M10" s="80">
        <v>294.17200000000003</v>
      </c>
      <c r="N10" s="80">
        <v>343.91300000000001</v>
      </c>
      <c r="O10" s="80">
        <v>327</v>
      </c>
      <c r="P10" s="80">
        <v>376</v>
      </c>
      <c r="Q10" s="80">
        <v>512</v>
      </c>
      <c r="R10" s="80">
        <v>568</v>
      </c>
      <c r="S10" s="80">
        <v>625</v>
      </c>
      <c r="T10" s="80">
        <v>725</v>
      </c>
      <c r="U10" s="80">
        <v>724</v>
      </c>
      <c r="V10" s="80">
        <v>679</v>
      </c>
      <c r="W10" s="80">
        <v>831</v>
      </c>
      <c r="X10" s="80">
        <v>874</v>
      </c>
      <c r="Y10" s="80">
        <v>1059</v>
      </c>
      <c r="Z10" s="80">
        <v>1038.9069999999999</v>
      </c>
      <c r="AA10" s="80">
        <v>758.673</v>
      </c>
      <c r="AB10" s="80">
        <v>836.303</v>
      </c>
      <c r="AC10" s="80">
        <v>1163</v>
      </c>
      <c r="AD10" s="120">
        <v>993.15</v>
      </c>
      <c r="AE10" s="120">
        <v>919</v>
      </c>
      <c r="AF10" s="148">
        <v>1230</v>
      </c>
      <c r="AG10" s="150">
        <v>947</v>
      </c>
      <c r="AH10" s="150">
        <v>1.6240000000000001</v>
      </c>
      <c r="AI10" s="148">
        <v>1281</v>
      </c>
      <c r="AJ10" s="148">
        <v>1172</v>
      </c>
      <c r="AK10" s="148">
        <v>2967</v>
      </c>
      <c r="AL10" s="148">
        <v>1153</v>
      </c>
      <c r="AM10" s="80">
        <v>1814</v>
      </c>
    </row>
    <row r="11" spans="1:39" s="30" customFormat="1" ht="15" thickBot="1">
      <c r="B11" s="75" t="s">
        <v>16</v>
      </c>
      <c r="C11" s="76">
        <v>0</v>
      </c>
      <c r="D11" s="76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7">
        <v>0</v>
      </c>
      <c r="L11" s="77">
        <v>0</v>
      </c>
      <c r="M11" s="77">
        <v>0</v>
      </c>
      <c r="N11" s="77">
        <v>0</v>
      </c>
      <c r="O11" s="77">
        <v>0</v>
      </c>
      <c r="P11" s="77">
        <v>0</v>
      </c>
      <c r="Q11" s="77">
        <v>0</v>
      </c>
      <c r="R11" s="77" t="s">
        <v>56</v>
      </c>
      <c r="S11" s="77" t="s">
        <v>56</v>
      </c>
      <c r="T11" s="77">
        <v>0</v>
      </c>
      <c r="U11" s="77" t="s">
        <v>56</v>
      </c>
      <c r="V11" s="77">
        <v>0</v>
      </c>
      <c r="W11" s="77">
        <v>0</v>
      </c>
      <c r="X11" s="77" t="s">
        <v>56</v>
      </c>
      <c r="Y11" s="77" t="s">
        <v>56</v>
      </c>
      <c r="Z11" s="77" t="s">
        <v>56</v>
      </c>
      <c r="AA11" s="77">
        <v>0</v>
      </c>
      <c r="AB11" s="77">
        <v>0</v>
      </c>
      <c r="AC11" s="77" t="s">
        <v>122</v>
      </c>
      <c r="AD11" s="119">
        <v>0</v>
      </c>
      <c r="AE11" s="119" t="s">
        <v>128</v>
      </c>
      <c r="AF11" s="163" t="s">
        <v>128</v>
      </c>
      <c r="AG11" s="163" t="s">
        <v>128</v>
      </c>
      <c r="AH11" s="163" t="s">
        <v>128</v>
      </c>
      <c r="AI11" s="163" t="s">
        <v>128</v>
      </c>
      <c r="AJ11" s="211" t="s">
        <v>128</v>
      </c>
      <c r="AK11" s="234" t="s">
        <v>128</v>
      </c>
      <c r="AL11" s="252" t="s">
        <v>128</v>
      </c>
      <c r="AM11" s="77" t="s">
        <v>128</v>
      </c>
    </row>
    <row r="12" spans="1:39" s="30" customFormat="1" ht="15" thickBot="1">
      <c r="B12" s="75" t="s">
        <v>120</v>
      </c>
      <c r="C12" s="76">
        <v>227.86099999999999</v>
      </c>
      <c r="D12" s="76">
        <v>213.37</v>
      </c>
      <c r="E12" s="76">
        <v>280.61900000000003</v>
      </c>
      <c r="F12" s="76">
        <v>363.12599999999998</v>
      </c>
      <c r="G12" s="76">
        <v>276.27800000000002</v>
      </c>
      <c r="H12" s="76">
        <v>278.85300000000001</v>
      </c>
      <c r="I12" s="76">
        <v>654.91800000000001</v>
      </c>
      <c r="J12" s="76">
        <v>281.45299999999997</v>
      </c>
      <c r="K12" s="77">
        <v>288.815</v>
      </c>
      <c r="L12" s="77">
        <v>286.31599999999997</v>
      </c>
      <c r="M12" s="77">
        <v>294.17200000000003</v>
      </c>
      <c r="N12" s="77">
        <v>343.91300000000001</v>
      </c>
      <c r="O12" s="77">
        <v>327</v>
      </c>
      <c r="P12" s="77">
        <v>376</v>
      </c>
      <c r="Q12" s="77">
        <v>512</v>
      </c>
      <c r="R12" s="77">
        <v>568</v>
      </c>
      <c r="S12" s="77">
        <v>625</v>
      </c>
      <c r="T12" s="77">
        <v>725</v>
      </c>
      <c r="U12" s="77">
        <v>724</v>
      </c>
      <c r="V12" s="77">
        <v>679</v>
      </c>
      <c r="W12" s="77">
        <v>831</v>
      </c>
      <c r="X12" s="77">
        <v>874</v>
      </c>
      <c r="Y12" s="77">
        <v>1059</v>
      </c>
      <c r="Z12" s="77">
        <v>1038.9069999999999</v>
      </c>
      <c r="AA12" s="77">
        <v>758.673</v>
      </c>
      <c r="AB12" s="77">
        <v>836.303</v>
      </c>
      <c r="AC12" s="77">
        <v>1163</v>
      </c>
      <c r="AD12" s="119">
        <v>993.15</v>
      </c>
      <c r="AE12" s="119">
        <v>919</v>
      </c>
      <c r="AF12" s="164">
        <v>1230</v>
      </c>
      <c r="AG12" s="163">
        <v>947</v>
      </c>
      <c r="AH12" s="163">
        <v>1.6240000000000001</v>
      </c>
      <c r="AI12" s="164">
        <v>1281</v>
      </c>
      <c r="AJ12" s="210">
        <v>1172</v>
      </c>
      <c r="AK12" s="233">
        <v>2967</v>
      </c>
      <c r="AL12" s="253">
        <v>1153</v>
      </c>
      <c r="AM12" s="77">
        <v>1814</v>
      </c>
    </row>
    <row r="13" spans="1:39" s="30" customFormat="1" ht="15" thickBot="1">
      <c r="B13" s="75" t="s">
        <v>59</v>
      </c>
      <c r="C13" s="76">
        <v>-23.295999999999999</v>
      </c>
      <c r="D13" s="76">
        <v>-23.672999999999998</v>
      </c>
      <c r="E13" s="76">
        <v>-20.506</v>
      </c>
      <c r="F13" s="76">
        <v>-18.724</v>
      </c>
      <c r="G13" s="76">
        <v>-24.338999999999999</v>
      </c>
      <c r="H13" s="76">
        <v>-27.184000000000001</v>
      </c>
      <c r="I13" s="76">
        <v>-26.806999999999999</v>
      </c>
      <c r="J13" s="76">
        <v>-28.650500000000001</v>
      </c>
      <c r="K13" s="77">
        <v>-32.256499999999996</v>
      </c>
      <c r="L13" s="77">
        <v>-35.075499999999998</v>
      </c>
      <c r="M13" s="77">
        <v>-31.504999999999995</v>
      </c>
      <c r="N13" s="77">
        <v>-37.85</v>
      </c>
      <c r="O13" s="77">
        <v>-36</v>
      </c>
      <c r="P13" s="77">
        <v>-35</v>
      </c>
      <c r="Q13" s="77">
        <v>-42</v>
      </c>
      <c r="R13" s="77">
        <v>-49</v>
      </c>
      <c r="S13" s="77">
        <v>-54</v>
      </c>
      <c r="T13" s="77">
        <v>-59</v>
      </c>
      <c r="U13" s="77">
        <v>-71</v>
      </c>
      <c r="V13" s="77">
        <v>-78</v>
      </c>
      <c r="W13" s="77">
        <v>-82</v>
      </c>
      <c r="X13" s="77">
        <v>-100</v>
      </c>
      <c r="Y13" s="77">
        <v>-98</v>
      </c>
      <c r="Z13" s="77">
        <v>-117.696</v>
      </c>
      <c r="AA13" s="77">
        <v>-117.02800000000001</v>
      </c>
      <c r="AB13" s="77">
        <v>-139.399</v>
      </c>
      <c r="AC13" s="77">
        <v>-135</v>
      </c>
      <c r="AD13" s="119">
        <v>-136.268</v>
      </c>
      <c r="AE13" s="119">
        <v>-149</v>
      </c>
      <c r="AF13" s="163">
        <v>-181</v>
      </c>
      <c r="AG13" s="163">
        <v>-119</v>
      </c>
      <c r="AH13" s="163">
        <v>-120</v>
      </c>
      <c r="AI13" s="163">
        <v>-115</v>
      </c>
      <c r="AJ13" s="211">
        <v>-119</v>
      </c>
      <c r="AK13" s="234">
        <v>-124</v>
      </c>
      <c r="AL13" s="252">
        <v>-137</v>
      </c>
      <c r="AM13" s="77">
        <v>-141</v>
      </c>
    </row>
    <row r="14" spans="1:39" s="30" customFormat="1" ht="15" thickBot="1">
      <c r="B14" s="75" t="s">
        <v>60</v>
      </c>
      <c r="C14" s="76">
        <v>-39.383000000000003</v>
      </c>
      <c r="D14" s="76">
        <v>-37.137999999999998</v>
      </c>
      <c r="E14" s="76">
        <v>-38.424999999999997</v>
      </c>
      <c r="F14" s="76">
        <v>-50.767000000000003</v>
      </c>
      <c r="G14" s="76">
        <v>-29.651999999999997</v>
      </c>
      <c r="H14" s="76">
        <v>-34.640999999999998</v>
      </c>
      <c r="I14" s="76">
        <v>-33.583999999999996</v>
      </c>
      <c r="J14" s="76">
        <v>-45.354500000000002</v>
      </c>
      <c r="K14" s="77">
        <v>-44.143500000000003</v>
      </c>
      <c r="L14" s="77">
        <v>-39.0715</v>
      </c>
      <c r="M14" s="77">
        <v>-42.088999999999999</v>
      </c>
      <c r="N14" s="77">
        <v>-48.743000000000002</v>
      </c>
      <c r="O14" s="77">
        <v>-49</v>
      </c>
      <c r="P14" s="77">
        <v>-51</v>
      </c>
      <c r="Q14" s="77">
        <v>-52</v>
      </c>
      <c r="R14" s="77">
        <v>-82</v>
      </c>
      <c r="S14" s="77">
        <v>-69</v>
      </c>
      <c r="T14" s="77">
        <v>-86</v>
      </c>
      <c r="U14" s="77">
        <v>-116</v>
      </c>
      <c r="V14" s="77">
        <v>-153</v>
      </c>
      <c r="W14" s="77">
        <v>-118</v>
      </c>
      <c r="X14" s="77">
        <v>-104</v>
      </c>
      <c r="Y14" s="77">
        <v>-134</v>
      </c>
      <c r="Z14" s="77">
        <v>-145.99299999999999</v>
      </c>
      <c r="AA14" s="77">
        <v>-208.27500000000001</v>
      </c>
      <c r="AB14" s="77">
        <v>-149.57499999999999</v>
      </c>
      <c r="AC14" s="77">
        <v>-142</v>
      </c>
      <c r="AD14" s="119">
        <v>-168.30600000000001</v>
      </c>
      <c r="AE14" s="119">
        <v>-141</v>
      </c>
      <c r="AF14" s="163">
        <v>-145</v>
      </c>
      <c r="AG14" s="163">
        <v>-143</v>
      </c>
      <c r="AH14" s="163">
        <v>-156</v>
      </c>
      <c r="AI14" s="163">
        <v>-150</v>
      </c>
      <c r="AJ14" s="211">
        <v>-124</v>
      </c>
      <c r="AK14" s="234">
        <v>-184</v>
      </c>
      <c r="AL14" s="252">
        <v>-199</v>
      </c>
      <c r="AM14" s="77">
        <v>-168</v>
      </c>
    </row>
    <row r="15" spans="1:39" s="30" customFormat="1" ht="15" thickBot="1">
      <c r="B15" s="78" t="s">
        <v>61</v>
      </c>
      <c r="C15" s="79">
        <v>165.18199999999999</v>
      </c>
      <c r="D15" s="79">
        <v>152.559</v>
      </c>
      <c r="E15" s="79">
        <v>221.68799999999999</v>
      </c>
      <c r="F15" s="79">
        <v>293.63499999999999</v>
      </c>
      <c r="G15" s="79">
        <v>222.28700000000001</v>
      </c>
      <c r="H15" s="79">
        <v>217.02799999999999</v>
      </c>
      <c r="I15" s="79">
        <v>594.52700000000004</v>
      </c>
      <c r="J15" s="79">
        <v>207.44800000000001</v>
      </c>
      <c r="K15" s="80">
        <v>212.41499999999999</v>
      </c>
      <c r="L15" s="80">
        <v>212.16900000000001</v>
      </c>
      <c r="M15" s="80">
        <v>220.578</v>
      </c>
      <c r="N15" s="80">
        <v>257.32</v>
      </c>
      <c r="O15" s="80">
        <v>242</v>
      </c>
      <c r="P15" s="80">
        <v>290</v>
      </c>
      <c r="Q15" s="80">
        <v>418</v>
      </c>
      <c r="R15" s="80">
        <v>436</v>
      </c>
      <c r="S15" s="80">
        <v>503</v>
      </c>
      <c r="T15" s="80">
        <v>580</v>
      </c>
      <c r="U15" s="80">
        <v>538</v>
      </c>
      <c r="V15" s="80">
        <v>448</v>
      </c>
      <c r="W15" s="80">
        <v>631</v>
      </c>
      <c r="X15" s="80">
        <v>670</v>
      </c>
      <c r="Y15" s="80">
        <v>827</v>
      </c>
      <c r="Z15" s="80">
        <v>775.21799999999985</v>
      </c>
      <c r="AA15" s="80">
        <v>433.37</v>
      </c>
      <c r="AB15" s="80">
        <v>547.32899999999995</v>
      </c>
      <c r="AC15" s="80">
        <v>886</v>
      </c>
      <c r="AD15" s="120">
        <v>688.57799999999997</v>
      </c>
      <c r="AE15" s="120">
        <v>629</v>
      </c>
      <c r="AF15" s="150">
        <v>904</v>
      </c>
      <c r="AG15" s="150">
        <v>686</v>
      </c>
      <c r="AH15" s="150">
        <v>1.3480000000000001</v>
      </c>
      <c r="AI15" s="148">
        <v>1016</v>
      </c>
      <c r="AJ15" s="150">
        <v>930</v>
      </c>
      <c r="AK15" s="148">
        <v>2659</v>
      </c>
      <c r="AL15" s="150">
        <v>816</v>
      </c>
      <c r="AM15" s="80">
        <v>1505</v>
      </c>
    </row>
    <row r="16" spans="1:39" s="30" customFormat="1" ht="15" thickBot="1">
      <c r="B16" s="75" t="s">
        <v>62</v>
      </c>
      <c r="C16" s="76">
        <v>-58.610999999999997</v>
      </c>
      <c r="D16" s="76">
        <v>-59.6</v>
      </c>
      <c r="E16" s="76">
        <v>-68.138000000000005</v>
      </c>
      <c r="F16" s="76">
        <v>-83.733999999999995</v>
      </c>
      <c r="G16" s="76">
        <v>-61.984999999999999</v>
      </c>
      <c r="H16" s="76">
        <v>-65.977999999999994</v>
      </c>
      <c r="I16" s="76">
        <v>-60.252000000000002</v>
      </c>
      <c r="J16" s="76">
        <v>-59.843000000000004</v>
      </c>
      <c r="K16" s="77">
        <v>-62.753999999999998</v>
      </c>
      <c r="L16" s="77">
        <v>-61.954000000000001</v>
      </c>
      <c r="M16" s="77">
        <v>-77.995999999999995</v>
      </c>
      <c r="N16" s="77">
        <v>-70.585999999999999</v>
      </c>
      <c r="O16" s="77">
        <v>-97</v>
      </c>
      <c r="P16" s="77">
        <v>-101</v>
      </c>
      <c r="Q16" s="77">
        <v>-148</v>
      </c>
      <c r="R16" s="77">
        <v>-165</v>
      </c>
      <c r="S16" s="77">
        <v>-175</v>
      </c>
      <c r="T16" s="77">
        <v>-203</v>
      </c>
      <c r="U16" s="77">
        <v>-195</v>
      </c>
      <c r="V16" s="77">
        <v>-204</v>
      </c>
      <c r="W16" s="77">
        <v>-187</v>
      </c>
      <c r="X16" s="77">
        <v>-200</v>
      </c>
      <c r="Y16" s="77">
        <v>-268</v>
      </c>
      <c r="Z16" s="77">
        <v>-236.286</v>
      </c>
      <c r="AA16" s="77">
        <v>-1149.1790000000001</v>
      </c>
      <c r="AB16" s="77">
        <v>-211.35</v>
      </c>
      <c r="AC16" s="77">
        <v>-241</v>
      </c>
      <c r="AD16" s="119">
        <v>-230.553</v>
      </c>
      <c r="AE16" s="119">
        <v>-276</v>
      </c>
      <c r="AF16" s="163">
        <v>-218</v>
      </c>
      <c r="AG16" s="163">
        <v>-202</v>
      </c>
      <c r="AH16" s="163">
        <v>-246</v>
      </c>
      <c r="AI16" s="163">
        <v>-373</v>
      </c>
      <c r="AJ16" s="211">
        <v>-297</v>
      </c>
      <c r="AK16" s="234">
        <v>-330</v>
      </c>
      <c r="AL16" s="252">
        <v>-295</v>
      </c>
      <c r="AM16" s="77">
        <v>-281</v>
      </c>
    </row>
    <row r="17" spans="2:39" s="30" customFormat="1" ht="15" thickBot="1">
      <c r="B17" s="75" t="s">
        <v>63</v>
      </c>
      <c r="C17" s="76">
        <v>106.571</v>
      </c>
      <c r="D17" s="76">
        <v>92.959000000000003</v>
      </c>
      <c r="E17" s="76">
        <v>153.55000000000001</v>
      </c>
      <c r="F17" s="76">
        <v>209.90799999999999</v>
      </c>
      <c r="G17" s="76">
        <v>160.30199999999999</v>
      </c>
      <c r="H17" s="76">
        <v>151.05000000000001</v>
      </c>
      <c r="I17" s="76">
        <v>534.27499999999998</v>
      </c>
      <c r="J17" s="76">
        <v>147.60499999999999</v>
      </c>
      <c r="K17" s="77">
        <v>149.661</v>
      </c>
      <c r="L17" s="77">
        <v>150.215</v>
      </c>
      <c r="M17" s="77">
        <v>142.58199999999999</v>
      </c>
      <c r="N17" s="77">
        <v>186.73399999999998</v>
      </c>
      <c r="O17" s="77">
        <v>145</v>
      </c>
      <c r="P17" s="77">
        <v>188</v>
      </c>
      <c r="Q17" s="77">
        <v>270</v>
      </c>
      <c r="R17" s="77">
        <v>271</v>
      </c>
      <c r="S17" s="77">
        <v>328</v>
      </c>
      <c r="T17" s="77">
        <v>377</v>
      </c>
      <c r="U17" s="77">
        <v>343</v>
      </c>
      <c r="V17" s="77">
        <v>244</v>
      </c>
      <c r="W17" s="77">
        <v>444</v>
      </c>
      <c r="X17" s="77">
        <v>470</v>
      </c>
      <c r="Y17" s="77">
        <v>558</v>
      </c>
      <c r="Z17" s="77">
        <v>538.93200000000002</v>
      </c>
      <c r="AA17" s="77">
        <v>-715.80899999999997</v>
      </c>
      <c r="AB17" s="77">
        <v>335.97899999999998</v>
      </c>
      <c r="AC17" s="77">
        <v>645</v>
      </c>
      <c r="AD17" s="119">
        <v>458.21300000000002</v>
      </c>
      <c r="AE17" s="119">
        <v>353</v>
      </c>
      <c r="AF17" s="163">
        <v>686</v>
      </c>
      <c r="AG17" s="163">
        <v>484</v>
      </c>
      <c r="AH17" s="163">
        <v>1.103</v>
      </c>
      <c r="AI17" s="163">
        <v>643</v>
      </c>
      <c r="AJ17" s="211">
        <v>633</v>
      </c>
      <c r="AK17" s="233">
        <v>2330</v>
      </c>
      <c r="AL17" s="252">
        <v>521</v>
      </c>
      <c r="AM17" s="77">
        <v>1224</v>
      </c>
    </row>
    <row r="18" spans="2:39" s="30" customFormat="1" ht="15" thickBot="1">
      <c r="B18" s="75" t="s">
        <v>71</v>
      </c>
      <c r="C18" s="76">
        <v>-141.14400000000001</v>
      </c>
      <c r="D18" s="76">
        <v>-86.971999999999994</v>
      </c>
      <c r="E18" s="76">
        <v>-141.49799999999999</v>
      </c>
      <c r="F18" s="76">
        <v>-94.442999999999998</v>
      </c>
      <c r="G18" s="76">
        <v>-122.53</v>
      </c>
      <c r="H18" s="76">
        <v>-151.74799999999999</v>
      </c>
      <c r="I18" s="76">
        <v>-122.49</v>
      </c>
      <c r="J18" s="76">
        <v>-135.57900000000001</v>
      </c>
      <c r="K18" s="77">
        <v>-133.19200000000001</v>
      </c>
      <c r="L18" s="77">
        <v>2.0009999999999999</v>
      </c>
      <c r="M18" s="77">
        <v>-82.665000000000006</v>
      </c>
      <c r="N18" s="77">
        <v>-92.063999999999993</v>
      </c>
      <c r="O18" s="77">
        <v>-120</v>
      </c>
      <c r="P18" s="77">
        <v>-162</v>
      </c>
      <c r="Q18" s="77">
        <v>-183</v>
      </c>
      <c r="R18" s="77">
        <v>-226</v>
      </c>
      <c r="S18" s="77">
        <v>82</v>
      </c>
      <c r="T18" s="77">
        <v>-454</v>
      </c>
      <c r="U18" s="77">
        <v>-333</v>
      </c>
      <c r="V18" s="77">
        <v>-825</v>
      </c>
      <c r="W18" s="77">
        <v>-344</v>
      </c>
      <c r="X18" s="77">
        <v>-279</v>
      </c>
      <c r="Y18" s="77">
        <v>-328</v>
      </c>
      <c r="Z18" s="77">
        <v>-300.96899999999999</v>
      </c>
      <c r="AA18" s="77">
        <v>-295.33800000000002</v>
      </c>
      <c r="AB18" s="77">
        <v>-380.012</v>
      </c>
      <c r="AC18" s="77">
        <v>-268</v>
      </c>
      <c r="AD18" s="119">
        <v>-875.39599999999996</v>
      </c>
      <c r="AE18" s="119">
        <v>-350</v>
      </c>
      <c r="AF18" s="163">
        <v>-242</v>
      </c>
      <c r="AG18" s="163">
        <v>-392</v>
      </c>
      <c r="AH18" s="163">
        <v>-632</v>
      </c>
      <c r="AI18" s="163">
        <v>-681</v>
      </c>
      <c r="AJ18" s="211">
        <v>-688</v>
      </c>
      <c r="AK18" s="234">
        <v>-671</v>
      </c>
      <c r="AL18" s="252">
        <v>-623</v>
      </c>
      <c r="AM18" s="77">
        <v>-455</v>
      </c>
    </row>
    <row r="19" spans="2:39" s="30" customFormat="1" ht="15" thickBot="1">
      <c r="B19" s="75" t="s">
        <v>72</v>
      </c>
      <c r="C19" s="76">
        <v>-34.573</v>
      </c>
      <c r="D19" s="76">
        <v>5.9870000000000001</v>
      </c>
      <c r="E19" s="76">
        <v>12.052</v>
      </c>
      <c r="F19" s="76">
        <v>115.465</v>
      </c>
      <c r="G19" s="76">
        <v>37.771999999999998</v>
      </c>
      <c r="H19" s="76">
        <v>-0.69799999999999995</v>
      </c>
      <c r="I19" s="76">
        <v>411.78500000000003</v>
      </c>
      <c r="J19" s="76">
        <v>12.026</v>
      </c>
      <c r="K19" s="77">
        <v>16.469000000000001</v>
      </c>
      <c r="L19" s="77">
        <v>152.21600000000001</v>
      </c>
      <c r="M19" s="77">
        <v>59.917000000000002</v>
      </c>
      <c r="N19" s="77">
        <v>94.669999999999987</v>
      </c>
      <c r="O19" s="77">
        <v>25</v>
      </c>
      <c r="P19" s="77">
        <v>27</v>
      </c>
      <c r="Q19" s="77">
        <v>87</v>
      </c>
      <c r="R19" s="77">
        <v>45</v>
      </c>
      <c r="S19" s="77">
        <v>410</v>
      </c>
      <c r="T19" s="77">
        <v>-77</v>
      </c>
      <c r="U19" s="77">
        <v>10</v>
      </c>
      <c r="V19" s="77">
        <v>-581</v>
      </c>
      <c r="W19" s="77">
        <v>100</v>
      </c>
      <c r="X19" s="77">
        <v>191</v>
      </c>
      <c r="Y19" s="77">
        <v>230</v>
      </c>
      <c r="Z19" s="77">
        <v>237.96300000000002</v>
      </c>
      <c r="AA19" s="77">
        <v>-1011.147</v>
      </c>
      <c r="AB19" s="77">
        <v>-44.033000000000001</v>
      </c>
      <c r="AC19" s="77">
        <v>377</v>
      </c>
      <c r="AD19" s="119">
        <v>-417.18299999999999</v>
      </c>
      <c r="AE19" s="119">
        <v>2</v>
      </c>
      <c r="AF19" s="163">
        <v>444</v>
      </c>
      <c r="AG19" s="163">
        <v>91</v>
      </c>
      <c r="AH19" s="163">
        <v>471</v>
      </c>
      <c r="AI19" s="163">
        <v>-38</v>
      </c>
      <c r="AJ19" s="211">
        <v>-55</v>
      </c>
      <c r="AK19" s="233">
        <v>1659</v>
      </c>
      <c r="AL19" s="252">
        <v>-102</v>
      </c>
      <c r="AM19" s="77">
        <v>769</v>
      </c>
    </row>
    <row r="20" spans="2:39" s="30" customFormat="1" ht="15" thickBot="1">
      <c r="B20" s="75" t="s">
        <v>73</v>
      </c>
      <c r="C20" s="76">
        <v>11.622999999999999</v>
      </c>
      <c r="D20" s="76">
        <v>-0.46200000000000002</v>
      </c>
      <c r="E20" s="76">
        <v>-0.86599999999999999</v>
      </c>
      <c r="F20" s="76">
        <v>-38.704999999999998</v>
      </c>
      <c r="G20" s="76">
        <v>-6.7320000000000002</v>
      </c>
      <c r="H20" s="76">
        <v>2.1789999999999998</v>
      </c>
      <c r="I20" s="76">
        <v>-5</v>
      </c>
      <c r="J20" s="76">
        <v>-13.422000000000001</v>
      </c>
      <c r="K20" s="77">
        <v>-4.4139999999999997</v>
      </c>
      <c r="L20" s="77">
        <v>-50.225999999999999</v>
      </c>
      <c r="M20" s="77">
        <v>-23.975000000000001</v>
      </c>
      <c r="N20" s="77">
        <v>-18.809000000000001</v>
      </c>
      <c r="O20" s="77">
        <v>-13</v>
      </c>
      <c r="P20" s="77">
        <v>-6</v>
      </c>
      <c r="Q20" s="77">
        <v>-20</v>
      </c>
      <c r="R20" s="77">
        <v>10</v>
      </c>
      <c r="S20" s="77">
        <v>-111</v>
      </c>
      <c r="T20" s="77">
        <v>-4</v>
      </c>
      <c r="U20" s="77">
        <v>-34</v>
      </c>
      <c r="V20" s="77">
        <v>19</v>
      </c>
      <c r="W20" s="77">
        <v>-59</v>
      </c>
      <c r="X20" s="77">
        <v>-81</v>
      </c>
      <c r="Y20" s="77">
        <v>-61</v>
      </c>
      <c r="Z20" s="77">
        <v>-102.41200000000001</v>
      </c>
      <c r="AA20" s="77">
        <v>-50.356000000000002</v>
      </c>
      <c r="AB20" s="77">
        <v>-24.384</v>
      </c>
      <c r="AC20" s="77">
        <v>-42</v>
      </c>
      <c r="AD20" s="119">
        <v>-15.773</v>
      </c>
      <c r="AE20" s="119">
        <v>-100</v>
      </c>
      <c r="AF20" s="163">
        <v>-42</v>
      </c>
      <c r="AG20" s="163">
        <v>3</v>
      </c>
      <c r="AH20" s="163">
        <v>253</v>
      </c>
      <c r="AI20" s="163">
        <v>12</v>
      </c>
      <c r="AJ20" s="211">
        <v>22</v>
      </c>
      <c r="AK20" s="234">
        <v>-12</v>
      </c>
      <c r="AL20" s="252">
        <v>1</v>
      </c>
      <c r="AM20" s="77">
        <v>-5</v>
      </c>
    </row>
    <row r="21" spans="2:39" s="30" customFormat="1" ht="15" thickBot="1">
      <c r="B21" s="78" t="s">
        <v>74</v>
      </c>
      <c r="C21" s="79">
        <v>-22.95</v>
      </c>
      <c r="D21" s="79">
        <v>5.5250000000000004</v>
      </c>
      <c r="E21" s="79">
        <v>11.186</v>
      </c>
      <c r="F21" s="79">
        <v>76.760000000000005</v>
      </c>
      <c r="G21" s="79">
        <v>31.04</v>
      </c>
      <c r="H21" s="79">
        <v>1.4810000000000001</v>
      </c>
      <c r="I21" s="79">
        <v>406.78500000000003</v>
      </c>
      <c r="J21" s="79">
        <v>-1.3959999999999999</v>
      </c>
      <c r="K21" s="80">
        <v>12.055</v>
      </c>
      <c r="L21" s="80">
        <v>101.99</v>
      </c>
      <c r="M21" s="80">
        <v>35.942</v>
      </c>
      <c r="N21" s="80">
        <v>75.86099999999999</v>
      </c>
      <c r="O21" s="80">
        <v>12</v>
      </c>
      <c r="P21" s="80">
        <v>21</v>
      </c>
      <c r="Q21" s="80">
        <v>66</v>
      </c>
      <c r="R21" s="80">
        <v>56</v>
      </c>
      <c r="S21" s="80">
        <v>299</v>
      </c>
      <c r="T21" s="80">
        <v>-81</v>
      </c>
      <c r="U21" s="80">
        <v>-24</v>
      </c>
      <c r="V21" s="80">
        <v>-561</v>
      </c>
      <c r="W21" s="80">
        <v>42</v>
      </c>
      <c r="X21" s="80">
        <v>110</v>
      </c>
      <c r="Y21" s="80">
        <v>169</v>
      </c>
      <c r="Z21" s="80">
        <v>135.55100000000002</v>
      </c>
      <c r="AA21" s="80">
        <v>-1061.5029999999999</v>
      </c>
      <c r="AB21" s="80">
        <v>-68.417000000000002</v>
      </c>
      <c r="AC21" s="80">
        <v>335</v>
      </c>
      <c r="AD21" s="120">
        <v>-433.01100000000002</v>
      </c>
      <c r="AE21" s="120">
        <v>-98</v>
      </c>
      <c r="AF21" s="150">
        <v>402</v>
      </c>
      <c r="AG21" s="150">
        <v>95</v>
      </c>
      <c r="AH21" s="150">
        <v>724</v>
      </c>
      <c r="AI21" s="150">
        <v>-26</v>
      </c>
      <c r="AJ21" s="150">
        <v>-33</v>
      </c>
      <c r="AK21" s="148">
        <v>1646</v>
      </c>
      <c r="AL21" s="150">
        <v>-101</v>
      </c>
      <c r="AM21" s="80">
        <v>764</v>
      </c>
    </row>
    <row r="22" spans="2:39" s="81" customFormat="1" ht="12">
      <c r="K22" s="105"/>
      <c r="L22" s="105"/>
      <c r="M22" s="105"/>
      <c r="N22" s="105"/>
      <c r="AD22" s="121"/>
      <c r="AE22" s="121"/>
      <c r="AF22" s="165"/>
      <c r="AG22" s="165"/>
      <c r="AH22" s="165"/>
      <c r="AI22" s="165"/>
      <c r="AJ22" s="212"/>
      <c r="AK22" s="216"/>
      <c r="AL22" s="254"/>
    </row>
    <row r="23" spans="2:39" s="30" customFormat="1">
      <c r="C23" s="32"/>
      <c r="D23" s="32"/>
      <c r="E23" s="32"/>
      <c r="F23" s="3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W23" s="81"/>
      <c r="AD23" s="118"/>
      <c r="AE23" s="118"/>
      <c r="AF23" s="166"/>
      <c r="AG23" s="166"/>
      <c r="AH23" s="166"/>
      <c r="AI23" s="166"/>
      <c r="AJ23" s="213"/>
      <c r="AK23" s="235"/>
      <c r="AL23" s="255"/>
    </row>
    <row r="24" spans="2:39" s="30" customFormat="1" ht="15" thickBot="1">
      <c r="B24" s="83" t="s">
        <v>75</v>
      </c>
      <c r="C24" s="84"/>
      <c r="D24" s="84"/>
      <c r="E24" s="84"/>
      <c r="F24" s="84"/>
      <c r="G24" s="84"/>
      <c r="H24" s="84"/>
      <c r="I24" s="84"/>
      <c r="J24" s="84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122"/>
      <c r="AE24" s="122"/>
      <c r="AF24" s="167"/>
      <c r="AG24" s="167"/>
      <c r="AH24" s="167"/>
      <c r="AI24" s="167"/>
      <c r="AJ24" s="214"/>
      <c r="AK24" s="236"/>
      <c r="AL24" s="256"/>
      <c r="AM24" s="85"/>
    </row>
    <row r="25" spans="2:39" s="30" customFormat="1" ht="15" thickBot="1">
      <c r="B25" s="75" t="s">
        <v>76</v>
      </c>
      <c r="C25" s="76">
        <v>-46.155000000000001</v>
      </c>
      <c r="D25" s="76">
        <v>4.5949999999999998</v>
      </c>
      <c r="E25" s="76">
        <v>-1.1379999999999999</v>
      </c>
      <c r="F25" s="76">
        <v>46.234000000000002</v>
      </c>
      <c r="G25" s="75">
        <v>3.63</v>
      </c>
      <c r="H25" s="76">
        <v>-12.66</v>
      </c>
      <c r="I25" s="76">
        <v>382.99599999999998</v>
      </c>
      <c r="J25" s="76">
        <v>-34.869999999999997</v>
      </c>
      <c r="K25" s="77">
        <v>-17.657</v>
      </c>
      <c r="L25" s="77">
        <v>97.8</v>
      </c>
      <c r="M25" s="77">
        <v>14.393000000000001</v>
      </c>
      <c r="N25" s="77">
        <v>45.35</v>
      </c>
      <c r="O25" s="77">
        <v>-33</v>
      </c>
      <c r="P25" s="77">
        <v>-25</v>
      </c>
      <c r="Q25" s="77">
        <v>31</v>
      </c>
      <c r="R25" s="77">
        <v>-12</v>
      </c>
      <c r="S25" s="77">
        <v>235</v>
      </c>
      <c r="T25" s="77">
        <v>-98</v>
      </c>
      <c r="U25" s="77">
        <v>-57</v>
      </c>
      <c r="V25" s="104">
        <v>-558</v>
      </c>
      <c r="W25" s="77">
        <v>18</v>
      </c>
      <c r="X25" s="77">
        <v>93</v>
      </c>
      <c r="Y25" s="77">
        <v>131</v>
      </c>
      <c r="Z25" s="77">
        <v>146.24600000000001</v>
      </c>
      <c r="AA25" s="104">
        <v>-1132.9639999999999</v>
      </c>
      <c r="AB25" s="104">
        <v>-97.028000000000006</v>
      </c>
      <c r="AC25" s="104">
        <v>255</v>
      </c>
      <c r="AD25" s="123">
        <v>-358.83100000000002</v>
      </c>
      <c r="AE25" s="123">
        <v>-163</v>
      </c>
      <c r="AF25" s="153">
        <v>302</v>
      </c>
      <c r="AG25" s="153">
        <v>45</v>
      </c>
      <c r="AH25" s="153">
        <v>445</v>
      </c>
      <c r="AI25" s="153">
        <v>-115</v>
      </c>
      <c r="AJ25" s="198">
        <v>-58</v>
      </c>
      <c r="AK25" s="237">
        <v>1621</v>
      </c>
      <c r="AL25" s="246">
        <v>-141</v>
      </c>
      <c r="AM25" s="104">
        <v>762</v>
      </c>
    </row>
    <row r="26" spans="2:39" s="30" customFormat="1" ht="15" thickBot="1">
      <c r="B26" s="75" t="s">
        <v>77</v>
      </c>
      <c r="C26" s="76">
        <v>23.204999999999998</v>
      </c>
      <c r="D26" s="76">
        <v>0.93</v>
      </c>
      <c r="E26" s="76">
        <v>12.324</v>
      </c>
      <c r="F26" s="76">
        <v>30.526</v>
      </c>
      <c r="G26" s="75">
        <v>27.41</v>
      </c>
      <c r="H26" s="76">
        <v>14.141</v>
      </c>
      <c r="I26" s="76">
        <v>23.789000000000001</v>
      </c>
      <c r="J26" s="76">
        <v>33.473999999999997</v>
      </c>
      <c r="K26" s="77">
        <v>29.712</v>
      </c>
      <c r="L26" s="77">
        <v>4.2</v>
      </c>
      <c r="M26" s="77">
        <v>21.548999999999999</v>
      </c>
      <c r="N26" s="77">
        <v>30.510999999999999</v>
      </c>
      <c r="O26" s="77">
        <v>45</v>
      </c>
      <c r="P26" s="77">
        <v>45</v>
      </c>
      <c r="Q26" s="77">
        <v>36</v>
      </c>
      <c r="R26" s="77">
        <v>68</v>
      </c>
      <c r="S26" s="77">
        <v>64</v>
      </c>
      <c r="T26" s="77">
        <v>17</v>
      </c>
      <c r="U26" s="77">
        <v>33</v>
      </c>
      <c r="V26" s="104">
        <v>-3</v>
      </c>
      <c r="W26" s="77">
        <v>24</v>
      </c>
      <c r="X26" s="77">
        <v>17</v>
      </c>
      <c r="Y26" s="77">
        <v>38</v>
      </c>
      <c r="Z26" s="77">
        <v>-10.695</v>
      </c>
      <c r="AA26" s="104">
        <v>71.460999999999999</v>
      </c>
      <c r="AB26" s="104">
        <v>28.611000000000001</v>
      </c>
      <c r="AC26" s="104">
        <v>80</v>
      </c>
      <c r="AD26" s="123">
        <v>-74.180000000000007</v>
      </c>
      <c r="AE26" s="123">
        <v>65</v>
      </c>
      <c r="AF26" s="153">
        <v>100</v>
      </c>
      <c r="AG26" s="153">
        <v>50</v>
      </c>
      <c r="AH26" s="153">
        <v>279</v>
      </c>
      <c r="AI26" s="153">
        <v>89</v>
      </c>
      <c r="AJ26" s="198">
        <v>22</v>
      </c>
      <c r="AK26" s="218">
        <v>26</v>
      </c>
      <c r="AL26" s="246">
        <v>40</v>
      </c>
      <c r="AM26" s="104">
        <v>2</v>
      </c>
    </row>
    <row r="27" spans="2:39" s="30" customFormat="1" ht="15" thickBot="1">
      <c r="B27" s="75"/>
      <c r="C27" s="76">
        <v>-22.95</v>
      </c>
      <c r="D27" s="76">
        <v>5.5250000000000004</v>
      </c>
      <c r="E27" s="76">
        <v>11.186</v>
      </c>
      <c r="F27" s="76">
        <v>76.760000000000005</v>
      </c>
      <c r="G27" s="75">
        <v>31.04</v>
      </c>
      <c r="H27" s="76">
        <v>1.4810000000000001</v>
      </c>
      <c r="I27" s="76">
        <v>406.78500000000003</v>
      </c>
      <c r="J27" s="76">
        <v>-1.3959999999999999</v>
      </c>
      <c r="K27" s="77">
        <v>12.1</v>
      </c>
      <c r="L27" s="77">
        <v>102</v>
      </c>
      <c r="M27" s="77">
        <v>35.9</v>
      </c>
      <c r="N27" s="77">
        <v>75.861000000000004</v>
      </c>
      <c r="O27" s="77">
        <v>12</v>
      </c>
      <c r="P27" s="77">
        <v>21</v>
      </c>
      <c r="Q27" s="77">
        <v>66</v>
      </c>
      <c r="R27" s="77">
        <v>56</v>
      </c>
      <c r="S27" s="77">
        <v>299</v>
      </c>
      <c r="T27" s="77">
        <v>-81</v>
      </c>
      <c r="U27" s="77">
        <v>-24</v>
      </c>
      <c r="V27" s="104">
        <v>-561</v>
      </c>
      <c r="W27" s="77">
        <v>42</v>
      </c>
      <c r="X27" s="77">
        <v>110</v>
      </c>
      <c r="Y27" s="77">
        <v>169</v>
      </c>
      <c r="Z27" s="77">
        <v>135.55100000000002</v>
      </c>
      <c r="AA27" s="104">
        <v>-1061.5029999999999</v>
      </c>
      <c r="AB27" s="104">
        <v>-68.417000000000002</v>
      </c>
      <c r="AC27" s="104">
        <v>335</v>
      </c>
      <c r="AD27" s="123">
        <v>-433.01100000000002</v>
      </c>
      <c r="AE27" s="123">
        <v>-98</v>
      </c>
      <c r="AF27" s="153">
        <v>402</v>
      </c>
      <c r="AG27" s="153">
        <v>95</v>
      </c>
      <c r="AH27" s="153">
        <v>724</v>
      </c>
      <c r="AI27" s="153">
        <v>-26</v>
      </c>
      <c r="AJ27" s="198">
        <v>-33</v>
      </c>
      <c r="AK27" s="237">
        <v>1646</v>
      </c>
      <c r="AL27" s="246">
        <v>-101</v>
      </c>
      <c r="AM27" s="104">
        <v>764</v>
      </c>
    </row>
    <row r="29" spans="2:39">
      <c r="B29" s="86" t="s">
        <v>93</v>
      </c>
    </row>
  </sheetData>
  <pageMargins left="0.7" right="0.7" top="0.75" bottom="0.75" header="0.3" footer="0.3"/>
  <pageSetup paperSize="9" scale="96" orientation="portrait" r:id="rId1"/>
  <headerFooter>
    <oddHeader>&amp;R&amp;"Calibri"&amp;8&amp;K000000 Internal only&amp;1#_x000D_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A4B2-C81C-4ADE-BCFB-082C6BD9B2C9}">
  <sheetPr>
    <tabColor theme="7"/>
  </sheetPr>
  <dimension ref="A2:AF97"/>
  <sheetViews>
    <sheetView zoomScale="90" zoomScaleNormal="90" workbookViewId="0">
      <pane xSplit="2" ySplit="4" topLeftCell="I85" activePane="bottomRight" state="frozen"/>
      <selection activeCell="O21" sqref="O21"/>
      <selection pane="topRight" activeCell="O21" sqref="O21"/>
      <selection pane="bottomLeft" activeCell="O21" sqref="O21"/>
      <selection pane="bottomRight" activeCell="A7" sqref="A7"/>
    </sheetView>
  </sheetViews>
  <sheetFormatPr defaultColWidth="9.1796875" defaultRowHeight="14.5"/>
  <cols>
    <col min="1" max="1" width="9.1796875" style="8"/>
    <col min="2" max="2" width="42.54296875" style="8" bestFit="1" customWidth="1"/>
    <col min="3" max="6" width="14.26953125" style="8" bestFit="1" customWidth="1"/>
    <col min="7" max="10" width="8.81640625" style="8" customWidth="1"/>
    <col min="11" max="11" width="10.7265625" style="8" customWidth="1"/>
    <col min="12" max="12" width="11" style="8" customWidth="1"/>
    <col min="13" max="13" width="10" style="8" customWidth="1"/>
    <col min="14" max="14" width="11" style="8" customWidth="1"/>
    <col min="15" max="17" width="10.7265625" style="8" customWidth="1"/>
    <col min="18" max="21" width="11.453125" style="8" customWidth="1"/>
    <col min="22" max="24" width="10.26953125" style="8" customWidth="1"/>
    <col min="25" max="26" width="10.453125" style="8" customWidth="1"/>
    <col min="27" max="16384" width="9.1796875" style="8"/>
  </cols>
  <sheetData>
    <row r="2" spans="1:32">
      <c r="A2" s="10" t="s">
        <v>96</v>
      </c>
    </row>
    <row r="3" spans="1:32" s="87" customFormat="1" ht="39.65" customHeight="1">
      <c r="C3" s="293" t="s">
        <v>24</v>
      </c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</row>
    <row r="4" spans="1:32" s="89" customFormat="1" ht="28" customHeight="1">
      <c r="A4" s="88"/>
      <c r="B4" s="88"/>
      <c r="C4" s="71" t="s">
        <v>41</v>
      </c>
      <c r="D4" s="71" t="s">
        <v>42</v>
      </c>
      <c r="E4" s="71" t="s">
        <v>43</v>
      </c>
      <c r="F4" s="71" t="s">
        <v>44</v>
      </c>
      <c r="G4" s="71" t="s">
        <v>45</v>
      </c>
      <c r="H4" s="71" t="s">
        <v>46</v>
      </c>
      <c r="I4" s="71" t="s">
        <v>47</v>
      </c>
      <c r="J4" s="71" t="s">
        <v>48</v>
      </c>
      <c r="K4" s="71" t="s">
        <v>23</v>
      </c>
      <c r="L4" s="71" t="s">
        <v>49</v>
      </c>
      <c r="M4" s="71" t="s">
        <v>50</v>
      </c>
      <c r="N4" s="71" t="s">
        <v>51</v>
      </c>
      <c r="O4" s="71" t="s">
        <v>22</v>
      </c>
      <c r="P4" s="71" t="s">
        <v>111</v>
      </c>
      <c r="Q4" s="71" t="s">
        <v>105</v>
      </c>
      <c r="R4" s="71" t="s">
        <v>108</v>
      </c>
      <c r="S4" s="193" t="s">
        <v>180</v>
      </c>
      <c r="T4" s="193" t="s">
        <v>181</v>
      </c>
      <c r="U4" s="193" t="s">
        <v>182</v>
      </c>
      <c r="V4" s="193" t="s">
        <v>183</v>
      </c>
      <c r="W4" s="193" t="s">
        <v>154</v>
      </c>
      <c r="X4" s="143" t="s">
        <v>107</v>
      </c>
      <c r="Y4" s="143" t="s">
        <v>109</v>
      </c>
      <c r="Z4" s="143" t="s">
        <v>110</v>
      </c>
      <c r="AA4" s="144" t="str">
        <f>'Bridge Proportionate to IFRS'!A6</f>
        <v>Q1 2025</v>
      </c>
    </row>
    <row r="5" spans="1:32">
      <c r="U5" s="127"/>
      <c r="V5" s="127"/>
      <c r="W5" s="127"/>
      <c r="X5" s="127"/>
      <c r="Y5" s="127"/>
      <c r="Z5" s="127"/>
      <c r="AA5" s="127"/>
    </row>
    <row r="6" spans="1:32" s="89" customFormat="1" ht="28" customHeight="1">
      <c r="A6" s="88"/>
      <c r="B6" s="88" t="s">
        <v>121</v>
      </c>
      <c r="C6" s="287" t="s">
        <v>52</v>
      </c>
      <c r="D6" s="288"/>
      <c r="E6" s="288"/>
      <c r="F6" s="289"/>
      <c r="G6" s="90"/>
      <c r="H6" s="90"/>
      <c r="I6" s="90"/>
      <c r="J6" s="90"/>
      <c r="K6" s="90"/>
      <c r="U6" s="194"/>
      <c r="V6" s="194"/>
      <c r="W6" s="194"/>
      <c r="X6" s="194"/>
      <c r="Y6" s="194"/>
      <c r="Z6" s="194"/>
      <c r="AA6" s="194"/>
      <c r="AB6" s="8"/>
      <c r="AC6" s="8"/>
      <c r="AD6" s="8"/>
      <c r="AE6" s="8"/>
      <c r="AF6" s="8"/>
    </row>
    <row r="7" spans="1:32" ht="15" thickBot="1">
      <c r="B7" s="100" t="s">
        <v>14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215"/>
      <c r="Y7" s="215"/>
      <c r="Z7" s="215"/>
      <c r="AA7" s="101"/>
    </row>
    <row r="8" spans="1:32" ht="15" thickBot="1">
      <c r="B8" s="73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162"/>
      <c r="Y8" s="162"/>
      <c r="Z8" s="162"/>
      <c r="AA8" s="74"/>
    </row>
    <row r="9" spans="1:32" ht="15" thickBot="1">
      <c r="B9" s="73" t="s">
        <v>149</v>
      </c>
      <c r="C9" s="91">
        <v>197</v>
      </c>
      <c r="D9" s="91">
        <v>260</v>
      </c>
      <c r="E9" s="91">
        <v>343</v>
      </c>
      <c r="F9" s="91">
        <v>365</v>
      </c>
      <c r="G9" s="91">
        <v>391</v>
      </c>
      <c r="H9" s="92">
        <v>467</v>
      </c>
      <c r="I9" s="92">
        <v>463</v>
      </c>
      <c r="J9" s="91">
        <v>406</v>
      </c>
      <c r="K9" s="91">
        <v>868</v>
      </c>
      <c r="L9" s="91">
        <v>884</v>
      </c>
      <c r="M9" s="91">
        <v>1075</v>
      </c>
      <c r="N9" s="91">
        <v>1073</v>
      </c>
      <c r="O9" s="91">
        <v>732.00099999999998</v>
      </c>
      <c r="P9" s="91">
        <v>823.13800000000003</v>
      </c>
      <c r="Q9" s="91">
        <v>1125</v>
      </c>
      <c r="R9" s="91">
        <v>1038</v>
      </c>
      <c r="S9" s="145">
        <v>885</v>
      </c>
      <c r="T9" s="145">
        <v>864</v>
      </c>
      <c r="U9" s="149">
        <v>1041</v>
      </c>
      <c r="V9" s="149">
        <v>1010</v>
      </c>
      <c r="W9" s="149">
        <v>1029</v>
      </c>
      <c r="X9" s="149">
        <v>1045</v>
      </c>
      <c r="Y9" s="149">
        <v>1393</v>
      </c>
      <c r="Z9" s="149">
        <v>1245</v>
      </c>
      <c r="AA9" s="91">
        <v>1197</v>
      </c>
    </row>
    <row r="10" spans="1:32" ht="15" thickBot="1">
      <c r="B10" s="73" t="s">
        <v>55</v>
      </c>
      <c r="C10" s="91"/>
      <c r="D10" s="91"/>
      <c r="E10" s="91"/>
      <c r="F10" s="91"/>
      <c r="G10" s="91"/>
      <c r="H10" s="92"/>
      <c r="I10" s="92"/>
      <c r="J10" s="91"/>
      <c r="K10" s="91"/>
      <c r="L10" s="91"/>
      <c r="M10" s="91"/>
      <c r="N10" s="91"/>
      <c r="O10" s="91"/>
      <c r="P10" s="91"/>
      <c r="Q10" s="91"/>
      <c r="R10" s="91"/>
      <c r="S10" s="145"/>
      <c r="T10" s="163">
        <v>315</v>
      </c>
      <c r="U10" s="163"/>
      <c r="V10" s="163">
        <v>33</v>
      </c>
      <c r="W10" s="163">
        <v>33</v>
      </c>
      <c r="X10" s="211" t="s">
        <v>138</v>
      </c>
      <c r="Y10" s="234">
        <v>383</v>
      </c>
      <c r="Z10" s="252">
        <v>380</v>
      </c>
      <c r="AA10" s="77">
        <v>426</v>
      </c>
    </row>
    <row r="11" spans="1:32" ht="15" thickBot="1">
      <c r="B11" s="75" t="s">
        <v>54</v>
      </c>
      <c r="C11" s="77">
        <v>1331</v>
      </c>
      <c r="D11" s="77">
        <v>1388</v>
      </c>
      <c r="E11" s="77">
        <v>1179</v>
      </c>
      <c r="F11" s="77">
        <v>1278</v>
      </c>
      <c r="G11" s="77">
        <v>475</v>
      </c>
      <c r="H11" s="93">
        <v>458</v>
      </c>
      <c r="I11" s="93">
        <v>93</v>
      </c>
      <c r="J11" s="77">
        <v>92</v>
      </c>
      <c r="K11" s="77">
        <v>85.393000000000001</v>
      </c>
      <c r="L11" s="77">
        <v>122.51900000000001</v>
      </c>
      <c r="M11" s="77">
        <v>121</v>
      </c>
      <c r="N11" s="77">
        <v>96.923999999999978</v>
      </c>
      <c r="O11" s="77">
        <v>76.929000000000002</v>
      </c>
      <c r="P11" s="77">
        <v>109.35</v>
      </c>
      <c r="Q11" s="77">
        <v>502</v>
      </c>
      <c r="R11" s="77">
        <v>727</v>
      </c>
      <c r="S11" s="146">
        <v>1742</v>
      </c>
      <c r="T11" s="146">
        <v>4604</v>
      </c>
      <c r="U11" s="146">
        <v>1331</v>
      </c>
      <c r="V11" s="146">
        <v>547</v>
      </c>
      <c r="W11" s="146">
        <v>164</v>
      </c>
      <c r="X11" s="147">
        <v>482</v>
      </c>
      <c r="Y11" s="147">
        <v>643</v>
      </c>
      <c r="Z11" s="146">
        <v>1060</v>
      </c>
      <c r="AA11" s="146">
        <v>764</v>
      </c>
    </row>
    <row r="12" spans="1:32" ht="15" thickBot="1">
      <c r="B12" s="75" t="s">
        <v>137</v>
      </c>
      <c r="C12" s="77">
        <v>0</v>
      </c>
      <c r="D12" s="77">
        <v>0</v>
      </c>
      <c r="E12" s="77">
        <v>0</v>
      </c>
      <c r="F12" s="77">
        <v>0</v>
      </c>
      <c r="G12" s="77">
        <v>0</v>
      </c>
      <c r="H12" s="93" t="s">
        <v>56</v>
      </c>
      <c r="I12" s="93" t="s">
        <v>56</v>
      </c>
      <c r="J12" s="77">
        <v>0</v>
      </c>
      <c r="K12" s="77">
        <v>0</v>
      </c>
      <c r="L12" s="77" t="s">
        <v>56</v>
      </c>
      <c r="M12" s="77" t="s">
        <v>56</v>
      </c>
      <c r="N12" s="77" t="s">
        <v>56</v>
      </c>
      <c r="O12" s="77">
        <v>0</v>
      </c>
      <c r="P12" s="77">
        <v>0</v>
      </c>
      <c r="Q12" s="77" t="s">
        <v>122</v>
      </c>
      <c r="R12" s="77" t="s">
        <v>122</v>
      </c>
      <c r="S12" s="147" t="s">
        <v>128</v>
      </c>
      <c r="T12" s="147" t="s">
        <v>128</v>
      </c>
      <c r="U12" s="147" t="s">
        <v>128</v>
      </c>
      <c r="V12" s="147" t="s">
        <v>128</v>
      </c>
      <c r="W12" s="147" t="s">
        <v>56</v>
      </c>
      <c r="X12" s="147" t="s">
        <v>56</v>
      </c>
      <c r="Y12" s="147" t="s">
        <v>56</v>
      </c>
      <c r="Z12" s="147" t="s">
        <v>56</v>
      </c>
      <c r="AA12" s="146" t="s">
        <v>56</v>
      </c>
    </row>
    <row r="13" spans="1:32" ht="15" thickBot="1">
      <c r="A13" s="10"/>
      <c r="B13" s="78" t="s">
        <v>58</v>
      </c>
      <c r="C13" s="80">
        <v>1528</v>
      </c>
      <c r="D13" s="80">
        <v>1648</v>
      </c>
      <c r="E13" s="80">
        <v>1522</v>
      </c>
      <c r="F13" s="80">
        <v>1642</v>
      </c>
      <c r="G13" s="80">
        <v>866</v>
      </c>
      <c r="H13" s="99">
        <v>925</v>
      </c>
      <c r="I13" s="99">
        <v>556</v>
      </c>
      <c r="J13" s="80">
        <v>497</v>
      </c>
      <c r="K13" s="80">
        <v>953</v>
      </c>
      <c r="L13" s="80">
        <v>1007</v>
      </c>
      <c r="M13" s="80">
        <v>1196</v>
      </c>
      <c r="N13" s="80">
        <v>1169</v>
      </c>
      <c r="O13" s="80">
        <v>808.93</v>
      </c>
      <c r="P13" s="80">
        <v>932.48800000000006</v>
      </c>
      <c r="Q13" s="80">
        <v>1627</v>
      </c>
      <c r="R13" s="80">
        <v>1765</v>
      </c>
      <c r="S13" s="148">
        <v>2626</v>
      </c>
      <c r="T13" s="148">
        <v>5784</v>
      </c>
      <c r="U13" s="148">
        <v>2371</v>
      </c>
      <c r="V13" s="148">
        <v>1591</v>
      </c>
      <c r="W13" s="148">
        <v>1226</v>
      </c>
      <c r="X13" s="148">
        <v>1528</v>
      </c>
      <c r="Y13" s="148">
        <v>2416</v>
      </c>
      <c r="Z13" s="148">
        <v>2684</v>
      </c>
      <c r="AA13" s="80">
        <v>2387</v>
      </c>
    </row>
    <row r="14" spans="1:32" ht="15" thickBot="1">
      <c r="B14" s="75" t="s">
        <v>148</v>
      </c>
      <c r="C14" s="77">
        <v>-1112</v>
      </c>
      <c r="D14" s="77">
        <v>-1149</v>
      </c>
      <c r="E14" s="77">
        <v>-958</v>
      </c>
      <c r="F14" s="77">
        <v>-1056</v>
      </c>
      <c r="G14" s="77">
        <v>-368</v>
      </c>
      <c r="H14" s="93">
        <v>-330</v>
      </c>
      <c r="I14" s="93">
        <v>-25</v>
      </c>
      <c r="J14" s="77">
        <v>-40</v>
      </c>
      <c r="K14" s="77">
        <v>-47.492000000000004</v>
      </c>
      <c r="L14" s="77">
        <v>-109.84200000000001</v>
      </c>
      <c r="M14" s="77">
        <v>-112</v>
      </c>
      <c r="N14" s="77">
        <v>-118</v>
      </c>
      <c r="O14" s="77">
        <v>-7.6469999999999914</v>
      </c>
      <c r="P14" s="77">
        <v>-28.085000000000008</v>
      </c>
      <c r="Q14" s="77">
        <v>-389</v>
      </c>
      <c r="R14" s="77">
        <v>-565</v>
      </c>
      <c r="S14" s="146">
        <v>-1537</v>
      </c>
      <c r="T14" s="164">
        <v>-4041</v>
      </c>
      <c r="U14" s="164">
        <v>-1150</v>
      </c>
      <c r="V14" s="164">
        <v>-450</v>
      </c>
      <c r="W14" s="164">
        <v>-78</v>
      </c>
      <c r="X14" s="211">
        <v>-302</v>
      </c>
      <c r="Y14" s="234">
        <v>-555</v>
      </c>
      <c r="Z14" s="252">
        <v>-915</v>
      </c>
      <c r="AA14" s="77">
        <v>-665</v>
      </c>
    </row>
    <row r="15" spans="1:32" ht="15" thickBot="1">
      <c r="A15" s="10"/>
      <c r="B15" s="73" t="s">
        <v>120</v>
      </c>
      <c r="C15" s="91">
        <v>417</v>
      </c>
      <c r="D15" s="91">
        <v>500</v>
      </c>
      <c r="E15" s="91">
        <v>565</v>
      </c>
      <c r="F15" s="91">
        <v>586</v>
      </c>
      <c r="G15" s="91">
        <v>497</v>
      </c>
      <c r="H15" s="92">
        <v>596</v>
      </c>
      <c r="I15" s="92">
        <v>530</v>
      </c>
      <c r="J15" s="91">
        <v>457</v>
      </c>
      <c r="K15" s="91">
        <v>906</v>
      </c>
      <c r="L15" s="91">
        <v>897</v>
      </c>
      <c r="M15" s="91">
        <v>1084</v>
      </c>
      <c r="N15" s="91">
        <v>1051.2159999999999</v>
      </c>
      <c r="O15" s="91">
        <v>-801.28300000000002</v>
      </c>
      <c r="P15" s="91">
        <v>904.40300000000002</v>
      </c>
      <c r="Q15" s="91">
        <v>1237</v>
      </c>
      <c r="R15" s="91">
        <v>1199</v>
      </c>
      <c r="S15" s="149">
        <v>1089</v>
      </c>
      <c r="T15" s="149">
        <v>1742</v>
      </c>
      <c r="U15" s="149">
        <v>1221</v>
      </c>
      <c r="V15" s="149">
        <v>1140</v>
      </c>
      <c r="W15" s="149">
        <v>1149</v>
      </c>
      <c r="X15" s="149">
        <v>1226</v>
      </c>
      <c r="Y15" s="149">
        <v>1860</v>
      </c>
      <c r="Z15" s="149">
        <v>1769</v>
      </c>
      <c r="AA15" s="91">
        <v>1722</v>
      </c>
    </row>
    <row r="16" spans="1:32" ht="15" thickBot="1">
      <c r="B16" s="75" t="s">
        <v>59</v>
      </c>
      <c r="C16" s="77">
        <v>-39</v>
      </c>
      <c r="D16" s="77">
        <v>-38</v>
      </c>
      <c r="E16" s="77">
        <v>-44</v>
      </c>
      <c r="F16" s="77">
        <v>-52</v>
      </c>
      <c r="G16" s="77">
        <v>-56</v>
      </c>
      <c r="H16" s="93">
        <v>-61</v>
      </c>
      <c r="I16" s="93">
        <v>-71</v>
      </c>
      <c r="J16" s="77">
        <v>-71</v>
      </c>
      <c r="K16" s="77">
        <v>-99</v>
      </c>
      <c r="L16" s="77">
        <v>-112</v>
      </c>
      <c r="M16" s="77">
        <v>-106</v>
      </c>
      <c r="N16" s="77">
        <v>-131.67900000000003</v>
      </c>
      <c r="O16" s="77">
        <v>-127.627</v>
      </c>
      <c r="P16" s="77">
        <v>-154.91300000000001</v>
      </c>
      <c r="Q16" s="77">
        <v>-143</v>
      </c>
      <c r="R16" s="77">
        <v>-149</v>
      </c>
      <c r="S16" s="147">
        <v>-163</v>
      </c>
      <c r="T16" s="163">
        <v>-199</v>
      </c>
      <c r="U16" s="163">
        <v>-133</v>
      </c>
      <c r="V16" s="163">
        <v>-137</v>
      </c>
      <c r="W16" s="163">
        <v>-144</v>
      </c>
      <c r="X16" s="211">
        <v>-139</v>
      </c>
      <c r="Y16" s="234">
        <v>-146</v>
      </c>
      <c r="Z16" s="252">
        <v>-158</v>
      </c>
      <c r="AA16" s="77">
        <v>-164</v>
      </c>
    </row>
    <row r="17" spans="1:27" ht="15" thickBot="1">
      <c r="B17" s="73" t="s">
        <v>60</v>
      </c>
      <c r="C17" s="91">
        <v>-62</v>
      </c>
      <c r="D17" s="91">
        <v>-73</v>
      </c>
      <c r="E17" s="91">
        <v>-87</v>
      </c>
      <c r="F17" s="91">
        <v>-100</v>
      </c>
      <c r="G17" s="91">
        <v>-95</v>
      </c>
      <c r="H17" s="92">
        <v>-119</v>
      </c>
      <c r="I17" s="92">
        <v>-140</v>
      </c>
      <c r="J17" s="91">
        <v>-163</v>
      </c>
      <c r="K17" s="91">
        <v>-172</v>
      </c>
      <c r="L17" s="91">
        <v>-184</v>
      </c>
      <c r="M17" s="91">
        <v>-211</v>
      </c>
      <c r="N17" s="91">
        <v>-236.8599999999999</v>
      </c>
      <c r="O17" s="91">
        <v>-277.55599999999998</v>
      </c>
      <c r="P17" s="91">
        <v>-231.65199999999999</v>
      </c>
      <c r="Q17" s="91">
        <v>-245</v>
      </c>
      <c r="R17" s="91">
        <v>-265</v>
      </c>
      <c r="S17" s="145">
        <v>-161</v>
      </c>
      <c r="T17" s="145">
        <v>-164</v>
      </c>
      <c r="U17" s="145">
        <v>-196</v>
      </c>
      <c r="V17" s="145">
        <v>-195</v>
      </c>
      <c r="W17" s="145">
        <v>-156</v>
      </c>
      <c r="X17" s="145">
        <v>-137</v>
      </c>
      <c r="Y17" s="145">
        <v>-195</v>
      </c>
      <c r="Z17" s="145">
        <v>-234</v>
      </c>
      <c r="AA17" s="91">
        <v>-179</v>
      </c>
    </row>
    <row r="18" spans="1:27" ht="15" thickBot="1">
      <c r="A18" s="10"/>
      <c r="B18" s="78" t="s">
        <v>61</v>
      </c>
      <c r="C18" s="80">
        <v>315</v>
      </c>
      <c r="D18" s="80">
        <v>388</v>
      </c>
      <c r="E18" s="80">
        <v>433</v>
      </c>
      <c r="F18" s="80">
        <v>434</v>
      </c>
      <c r="G18" s="80">
        <v>346</v>
      </c>
      <c r="H18" s="99">
        <v>417</v>
      </c>
      <c r="I18" s="99">
        <v>319</v>
      </c>
      <c r="J18" s="80">
        <v>223</v>
      </c>
      <c r="K18" s="80">
        <v>636</v>
      </c>
      <c r="L18" s="80">
        <v>601</v>
      </c>
      <c r="M18" s="80">
        <v>767</v>
      </c>
      <c r="N18" s="80">
        <v>682.67700000000013</v>
      </c>
      <c r="O18" s="80">
        <v>396.1</v>
      </c>
      <c r="P18" s="80">
        <v>516.83799999999997</v>
      </c>
      <c r="Q18" s="80">
        <v>850</v>
      </c>
      <c r="R18" s="80">
        <v>786</v>
      </c>
      <c r="S18" s="150">
        <v>765</v>
      </c>
      <c r="T18" s="148">
        <v>1379</v>
      </c>
      <c r="U18" s="150">
        <v>893</v>
      </c>
      <c r="V18" s="150">
        <v>808</v>
      </c>
      <c r="W18" s="150">
        <v>848</v>
      </c>
      <c r="X18" s="150">
        <v>951</v>
      </c>
      <c r="Y18" s="148">
        <v>1520</v>
      </c>
      <c r="Z18" s="148">
        <v>1375</v>
      </c>
      <c r="AA18" s="80">
        <v>1379</v>
      </c>
    </row>
    <row r="19" spans="1:27" ht="15" thickBot="1">
      <c r="B19" s="73" t="s">
        <v>62</v>
      </c>
      <c r="C19" s="91">
        <v>-82</v>
      </c>
      <c r="D19" s="91">
        <v>-90</v>
      </c>
      <c r="E19" s="91">
        <v>-116</v>
      </c>
      <c r="F19" s="91">
        <v>-171</v>
      </c>
      <c r="G19" s="91">
        <v>-140</v>
      </c>
      <c r="H19" s="92">
        <v>-155</v>
      </c>
      <c r="I19" s="92">
        <v>-161</v>
      </c>
      <c r="J19" s="91">
        <v>-160</v>
      </c>
      <c r="K19" s="91">
        <v>-230</v>
      </c>
      <c r="L19" s="91">
        <v>-236</v>
      </c>
      <c r="M19" s="91">
        <v>-331</v>
      </c>
      <c r="N19" s="91">
        <v>-283.23700000000008</v>
      </c>
      <c r="O19" s="91">
        <v>-1170.1579999999999</v>
      </c>
      <c r="P19" s="91">
        <v>-287.43900000000002</v>
      </c>
      <c r="Q19" s="91">
        <v>-316</v>
      </c>
      <c r="R19" s="91">
        <v>-317</v>
      </c>
      <c r="S19" s="145">
        <v>-360</v>
      </c>
      <c r="T19" s="145">
        <v>-679</v>
      </c>
      <c r="U19" s="145">
        <v>-308</v>
      </c>
      <c r="V19" s="145">
        <v>-345</v>
      </c>
      <c r="W19" s="145">
        <v>-419</v>
      </c>
      <c r="X19" s="145">
        <v>-371</v>
      </c>
      <c r="Y19" s="145">
        <v>-391</v>
      </c>
      <c r="Z19" s="145">
        <v>-355</v>
      </c>
      <c r="AA19" s="91">
        <v>-356</v>
      </c>
    </row>
    <row r="20" spans="1:27">
      <c r="A20" s="10"/>
      <c r="B20" s="262" t="s">
        <v>63</v>
      </c>
      <c r="C20" s="263">
        <v>233</v>
      </c>
      <c r="D20" s="263">
        <v>298</v>
      </c>
      <c r="E20" s="263">
        <v>317</v>
      </c>
      <c r="F20" s="263">
        <v>263</v>
      </c>
      <c r="G20" s="263">
        <v>206</v>
      </c>
      <c r="H20" s="264">
        <v>262</v>
      </c>
      <c r="I20" s="264">
        <v>159</v>
      </c>
      <c r="J20" s="263">
        <v>63</v>
      </c>
      <c r="K20" s="263">
        <v>406</v>
      </c>
      <c r="L20" s="263">
        <v>364</v>
      </c>
      <c r="M20" s="263">
        <v>436</v>
      </c>
      <c r="N20" s="263">
        <v>399.44000000000005</v>
      </c>
      <c r="O20" s="263">
        <v>-774.05799999999999</v>
      </c>
      <c r="P20" s="263">
        <v>230.399</v>
      </c>
      <c r="Q20" s="263">
        <v>534</v>
      </c>
      <c r="R20" s="263">
        <v>469</v>
      </c>
      <c r="S20" s="265">
        <v>405</v>
      </c>
      <c r="T20" s="265">
        <v>700</v>
      </c>
      <c r="U20" s="265">
        <v>584</v>
      </c>
      <c r="V20" s="265">
        <v>463</v>
      </c>
      <c r="W20" s="265">
        <v>429</v>
      </c>
      <c r="X20" s="265">
        <v>579</v>
      </c>
      <c r="Y20" s="266">
        <v>1129</v>
      </c>
      <c r="Z20" s="266">
        <v>1021</v>
      </c>
      <c r="AA20" s="263">
        <v>1023</v>
      </c>
    </row>
    <row r="22" spans="1:27">
      <c r="B22" s="8" t="s">
        <v>93</v>
      </c>
    </row>
    <row r="23" spans="1:27" ht="16.5" customHeight="1">
      <c r="B23" s="8" t="s">
        <v>184</v>
      </c>
    </row>
    <row r="24" spans="1:27" ht="29.25" customHeight="1">
      <c r="B24" s="282"/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</row>
    <row r="25" spans="1:27" ht="15" thickBot="1">
      <c r="B25" s="30"/>
      <c r="C25" s="33"/>
      <c r="D25" s="33"/>
      <c r="E25" s="33"/>
      <c r="F25" s="33"/>
      <c r="G25" s="33"/>
      <c r="H25" s="33"/>
      <c r="I25" s="33"/>
      <c r="J25" s="30"/>
      <c r="K25" s="94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91"/>
    </row>
    <row r="26" spans="1:27" ht="25" customHeight="1">
      <c r="A26" s="69"/>
      <c r="B26" s="95" t="s">
        <v>64</v>
      </c>
      <c r="C26" s="71" t="s">
        <v>41</v>
      </c>
      <c r="D26" s="71" t="s">
        <v>42</v>
      </c>
      <c r="E26" s="71" t="s">
        <v>43</v>
      </c>
      <c r="F26" s="71" t="s">
        <v>44</v>
      </c>
      <c r="G26" s="71" t="s">
        <v>45</v>
      </c>
      <c r="H26" s="71" t="s">
        <v>46</v>
      </c>
      <c r="I26" s="71" t="s">
        <v>47</v>
      </c>
      <c r="J26" s="71" t="s">
        <v>48</v>
      </c>
      <c r="K26" s="71" t="s">
        <v>23</v>
      </c>
      <c r="L26" s="71" t="s">
        <v>49</v>
      </c>
      <c r="M26" s="71" t="s">
        <v>50</v>
      </c>
      <c r="N26" s="71" t="s">
        <v>51</v>
      </c>
      <c r="O26" s="71" t="s">
        <v>22</v>
      </c>
      <c r="P26" s="71" t="s">
        <v>111</v>
      </c>
      <c r="Q26" s="71" t="s">
        <v>105</v>
      </c>
      <c r="R26" s="71" t="s">
        <v>108</v>
      </c>
      <c r="S26" s="193" t="s">
        <v>180</v>
      </c>
      <c r="T26" s="193" t="s">
        <v>181</v>
      </c>
      <c r="U26" s="193" t="s">
        <v>182</v>
      </c>
      <c r="V26" s="193" t="s">
        <v>183</v>
      </c>
      <c r="W26" s="193" t="s">
        <v>154</v>
      </c>
      <c r="X26" s="143" t="s">
        <v>107</v>
      </c>
      <c r="Y26" s="143" t="s">
        <v>109</v>
      </c>
      <c r="Z26" s="143" t="s">
        <v>110</v>
      </c>
      <c r="AA26" s="144" t="str">
        <f>AA4</f>
        <v>Q1 2025</v>
      </c>
    </row>
    <row r="27" spans="1:27" ht="15" thickBot="1">
      <c r="B27" s="100" t="s">
        <v>14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215"/>
      <c r="Y27" s="238"/>
      <c r="Z27" s="257"/>
      <c r="AA27" s="101"/>
    </row>
    <row r="28" spans="1:27" ht="15" thickBot="1">
      <c r="B28" s="73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162"/>
      <c r="Y28" s="162"/>
      <c r="Z28" s="162"/>
      <c r="AA28" s="74"/>
    </row>
    <row r="29" spans="1:27" ht="15" thickBot="1">
      <c r="B29" s="73" t="s">
        <v>149</v>
      </c>
      <c r="C29" s="91">
        <v>197</v>
      </c>
      <c r="D29" s="91">
        <v>258</v>
      </c>
      <c r="E29" s="91">
        <v>343</v>
      </c>
      <c r="F29" s="91">
        <v>365</v>
      </c>
      <c r="G29" s="91">
        <v>391</v>
      </c>
      <c r="H29" s="92">
        <v>458</v>
      </c>
      <c r="I29" s="92">
        <v>457</v>
      </c>
      <c r="J29" s="91">
        <v>402</v>
      </c>
      <c r="K29" s="91">
        <v>868</v>
      </c>
      <c r="L29" s="91">
        <v>875</v>
      </c>
      <c r="M29" s="91">
        <v>1072</v>
      </c>
      <c r="N29" s="91">
        <v>1072.758</v>
      </c>
      <c r="O29" s="91">
        <v>728.38</v>
      </c>
      <c r="P29" s="91">
        <v>812.09199999999998</v>
      </c>
      <c r="Q29" s="91">
        <v>1120</v>
      </c>
      <c r="R29" s="91">
        <v>1028</v>
      </c>
      <c r="S29" s="91">
        <v>885</v>
      </c>
      <c r="T29" s="145">
        <v>862</v>
      </c>
      <c r="U29" s="149">
        <v>1038</v>
      </c>
      <c r="V29" s="149">
        <v>1010</v>
      </c>
      <c r="W29" s="149">
        <v>1029</v>
      </c>
      <c r="X29" s="149">
        <v>1045</v>
      </c>
      <c r="Y29" s="149">
        <v>1392</v>
      </c>
      <c r="Z29" s="149">
        <v>1245</v>
      </c>
      <c r="AA29" s="91">
        <v>1187</v>
      </c>
    </row>
    <row r="30" spans="1:27" ht="15" thickBot="1">
      <c r="B30" s="73" t="s">
        <v>55</v>
      </c>
      <c r="C30" s="91"/>
      <c r="D30" s="91"/>
      <c r="E30" s="91"/>
      <c r="F30" s="91"/>
      <c r="G30" s="91"/>
      <c r="H30" s="92"/>
      <c r="I30" s="92"/>
      <c r="J30" s="91"/>
      <c r="K30" s="91"/>
      <c r="L30" s="91"/>
      <c r="M30" s="91"/>
      <c r="N30" s="91"/>
      <c r="O30" s="91"/>
      <c r="P30" s="91"/>
      <c r="Q30" s="91"/>
      <c r="R30" s="91"/>
      <c r="S30" s="91" t="s">
        <v>128</v>
      </c>
      <c r="T30" s="145">
        <v>315</v>
      </c>
      <c r="U30" s="145"/>
      <c r="V30" s="145">
        <v>33</v>
      </c>
      <c r="W30" s="145">
        <v>33</v>
      </c>
      <c r="X30" s="145" t="s">
        <v>138</v>
      </c>
      <c r="Y30" s="145">
        <v>383</v>
      </c>
      <c r="Z30" s="145">
        <v>380</v>
      </c>
      <c r="AA30" s="91">
        <v>426</v>
      </c>
    </row>
    <row r="31" spans="1:27" ht="15" thickBot="1">
      <c r="B31" s="75" t="s">
        <v>54</v>
      </c>
      <c r="C31" s="77">
        <v>0</v>
      </c>
      <c r="D31" s="77">
        <v>0</v>
      </c>
      <c r="E31" s="77">
        <v>0</v>
      </c>
      <c r="F31" s="77">
        <v>0</v>
      </c>
      <c r="G31" s="77" t="s">
        <v>56</v>
      </c>
      <c r="H31" s="77" t="s">
        <v>56</v>
      </c>
      <c r="I31" s="93" t="s">
        <v>56</v>
      </c>
      <c r="J31" s="77">
        <v>0</v>
      </c>
      <c r="K31" s="77">
        <v>0</v>
      </c>
      <c r="L31" s="77">
        <v>0</v>
      </c>
      <c r="M31" s="77" t="s">
        <v>56</v>
      </c>
      <c r="N31" s="77" t="s">
        <v>56</v>
      </c>
      <c r="O31" s="77">
        <v>-0.248</v>
      </c>
      <c r="P31" s="77">
        <v>4.766</v>
      </c>
      <c r="Q31" s="77">
        <v>0</v>
      </c>
      <c r="R31" s="77">
        <v>4</v>
      </c>
      <c r="S31" s="77" t="s">
        <v>138</v>
      </c>
      <c r="T31" s="163" t="s">
        <v>138</v>
      </c>
      <c r="U31" s="163" t="s">
        <v>138</v>
      </c>
      <c r="V31" s="163">
        <v>1</v>
      </c>
      <c r="W31" s="163" t="s">
        <v>56</v>
      </c>
      <c r="X31" s="211" t="s">
        <v>138</v>
      </c>
      <c r="Y31" s="234" t="s">
        <v>56</v>
      </c>
      <c r="Z31" s="252" t="s">
        <v>56</v>
      </c>
      <c r="AA31" s="77">
        <v>10</v>
      </c>
    </row>
    <row r="32" spans="1:27" ht="15" thickBot="1">
      <c r="B32" s="75" t="s">
        <v>137</v>
      </c>
      <c r="C32" s="77">
        <v>0</v>
      </c>
      <c r="D32" s="77">
        <v>0</v>
      </c>
      <c r="E32" s="77">
        <v>0</v>
      </c>
      <c r="F32" s="77">
        <v>0</v>
      </c>
      <c r="G32" s="77" t="s">
        <v>56</v>
      </c>
      <c r="H32" s="77" t="s">
        <v>56</v>
      </c>
      <c r="I32" s="93" t="s">
        <v>56</v>
      </c>
      <c r="J32" s="77">
        <v>0</v>
      </c>
      <c r="K32" s="77">
        <v>0</v>
      </c>
      <c r="L32" s="77">
        <v>0</v>
      </c>
      <c r="M32" s="77" t="s">
        <v>56</v>
      </c>
      <c r="N32" s="77" t="s">
        <v>56</v>
      </c>
      <c r="O32" s="77" t="s">
        <v>56</v>
      </c>
      <c r="P32" s="77" t="s">
        <v>56</v>
      </c>
      <c r="Q32" s="77" t="s">
        <v>138</v>
      </c>
      <c r="R32" s="77" t="s">
        <v>122</v>
      </c>
      <c r="S32" s="77" t="s">
        <v>128</v>
      </c>
      <c r="T32" s="163" t="s">
        <v>128</v>
      </c>
      <c r="U32" s="163" t="s">
        <v>128</v>
      </c>
      <c r="V32" s="163" t="s">
        <v>128</v>
      </c>
      <c r="W32" s="163" t="s">
        <v>56</v>
      </c>
      <c r="X32" s="211" t="s">
        <v>138</v>
      </c>
      <c r="Y32" s="234" t="s">
        <v>56</v>
      </c>
      <c r="Z32" s="252" t="s">
        <v>56</v>
      </c>
      <c r="AA32" s="77" t="s">
        <v>138</v>
      </c>
    </row>
    <row r="33" spans="1:27" ht="15" thickBot="1">
      <c r="A33" s="10"/>
      <c r="B33" s="78" t="s">
        <v>58</v>
      </c>
      <c r="C33" s="80">
        <v>197</v>
      </c>
      <c r="D33" s="80">
        <v>258</v>
      </c>
      <c r="E33" s="80">
        <v>343</v>
      </c>
      <c r="F33" s="80">
        <v>365</v>
      </c>
      <c r="G33" s="80">
        <v>391</v>
      </c>
      <c r="H33" s="99">
        <v>458</v>
      </c>
      <c r="I33" s="99">
        <v>457</v>
      </c>
      <c r="J33" s="80">
        <v>402</v>
      </c>
      <c r="K33" s="80">
        <v>868</v>
      </c>
      <c r="L33" s="80">
        <v>875</v>
      </c>
      <c r="M33" s="80">
        <v>1072</v>
      </c>
      <c r="N33" s="80">
        <v>1072.758</v>
      </c>
      <c r="O33" s="80">
        <v>728.13199999999995</v>
      </c>
      <c r="P33" s="80">
        <v>816.85799999999995</v>
      </c>
      <c r="Q33" s="80">
        <v>1120</v>
      </c>
      <c r="R33" s="80">
        <v>1032</v>
      </c>
      <c r="S33" s="80">
        <v>885</v>
      </c>
      <c r="T33" s="148">
        <v>1177</v>
      </c>
      <c r="U33" s="148">
        <v>1038</v>
      </c>
      <c r="V33" s="148">
        <v>1044</v>
      </c>
      <c r="W33" s="148">
        <v>1062</v>
      </c>
      <c r="X33" s="148">
        <v>1045</v>
      </c>
      <c r="Y33" s="148">
        <v>1772</v>
      </c>
      <c r="Z33" s="148">
        <v>1625</v>
      </c>
      <c r="AA33" s="80">
        <v>1623</v>
      </c>
    </row>
    <row r="34" spans="1:27" ht="15" thickBot="1">
      <c r="B34" s="75" t="s">
        <v>148</v>
      </c>
      <c r="C34" s="77">
        <v>0</v>
      </c>
      <c r="D34" s="77">
        <v>0</v>
      </c>
      <c r="E34" s="77">
        <v>0</v>
      </c>
      <c r="F34" s="77">
        <v>0</v>
      </c>
      <c r="G34" s="77">
        <v>0</v>
      </c>
      <c r="H34" s="77">
        <v>0</v>
      </c>
      <c r="I34" s="93" t="s">
        <v>56</v>
      </c>
      <c r="J34" s="77">
        <v>0</v>
      </c>
      <c r="K34" s="77">
        <v>-23</v>
      </c>
      <c r="L34" s="77">
        <v>-67</v>
      </c>
      <c r="M34" s="77">
        <v>-74</v>
      </c>
      <c r="N34" s="77">
        <v>-104.28100000000001</v>
      </c>
      <c r="O34" s="77">
        <v>-3.2040000000000077</v>
      </c>
      <c r="P34" s="77">
        <v>-5.9029999999999916</v>
      </c>
      <c r="Q34" s="77">
        <v>-19</v>
      </c>
      <c r="R34" s="77">
        <v>0</v>
      </c>
      <c r="S34" s="77">
        <v>1</v>
      </c>
      <c r="T34" s="163">
        <v>2</v>
      </c>
      <c r="U34" s="163">
        <v>1</v>
      </c>
      <c r="V34" s="163">
        <v>2</v>
      </c>
      <c r="W34" s="163" t="s">
        <v>56</v>
      </c>
      <c r="X34" s="211" t="s">
        <v>138</v>
      </c>
      <c r="Y34" s="234" t="s">
        <v>56</v>
      </c>
      <c r="Z34" s="252" t="s">
        <v>56</v>
      </c>
      <c r="AA34" s="77" t="s">
        <v>138</v>
      </c>
    </row>
    <row r="35" spans="1:27" ht="15" thickBot="1">
      <c r="A35" s="10"/>
      <c r="B35" s="73" t="s">
        <v>120</v>
      </c>
      <c r="C35" s="91">
        <v>197</v>
      </c>
      <c r="D35" s="91">
        <v>258</v>
      </c>
      <c r="E35" s="91">
        <v>343</v>
      </c>
      <c r="F35" s="91">
        <v>365</v>
      </c>
      <c r="G35" s="91">
        <v>391</v>
      </c>
      <c r="H35" s="92">
        <v>458</v>
      </c>
      <c r="I35" s="92">
        <v>457</v>
      </c>
      <c r="J35" s="91">
        <v>402</v>
      </c>
      <c r="K35" s="91">
        <v>844</v>
      </c>
      <c r="L35" s="91">
        <v>808</v>
      </c>
      <c r="M35" s="91">
        <v>999</v>
      </c>
      <c r="N35" s="91">
        <v>968.44500000000016</v>
      </c>
      <c r="O35" s="91">
        <v>724.928</v>
      </c>
      <c r="P35" s="91">
        <v>809.95500000000004</v>
      </c>
      <c r="Q35" s="91">
        <v>1101</v>
      </c>
      <c r="R35" s="91">
        <v>1032</v>
      </c>
      <c r="S35" s="91">
        <v>885</v>
      </c>
      <c r="T35" s="149">
        <v>1179</v>
      </c>
      <c r="U35" s="149">
        <v>1038</v>
      </c>
      <c r="V35" s="149">
        <v>1046</v>
      </c>
      <c r="W35" s="149">
        <v>1062</v>
      </c>
      <c r="X35" s="149">
        <v>1045</v>
      </c>
      <c r="Y35" s="149">
        <v>1772</v>
      </c>
      <c r="Z35" s="149">
        <v>1625</v>
      </c>
      <c r="AA35" s="91">
        <v>1623</v>
      </c>
    </row>
    <row r="36" spans="1:27" ht="15" thickBot="1">
      <c r="B36" s="75" t="s">
        <v>59</v>
      </c>
      <c r="C36" s="77">
        <v>-5</v>
      </c>
      <c r="D36" s="77">
        <v>-5</v>
      </c>
      <c r="E36" s="77">
        <v>-5</v>
      </c>
      <c r="F36" s="77">
        <v>-6</v>
      </c>
      <c r="G36" s="77">
        <v>-5</v>
      </c>
      <c r="H36" s="93">
        <v>-5</v>
      </c>
      <c r="I36" s="93">
        <v>-9</v>
      </c>
      <c r="J36" s="77">
        <v>-8</v>
      </c>
      <c r="K36" s="77">
        <v>-24</v>
      </c>
      <c r="L36" s="77">
        <v>-23</v>
      </c>
      <c r="M36" s="77">
        <v>-23</v>
      </c>
      <c r="N36" s="77">
        <v>-29.016000000000005</v>
      </c>
      <c r="O36" s="77">
        <v>-22.655000000000001</v>
      </c>
      <c r="P36" s="77">
        <v>-33.055999999999997</v>
      </c>
      <c r="Q36" s="77">
        <v>-30</v>
      </c>
      <c r="R36" s="77">
        <v>-39</v>
      </c>
      <c r="S36" s="77">
        <v>-67</v>
      </c>
      <c r="T36" s="163">
        <v>-74</v>
      </c>
      <c r="U36" s="163">
        <v>-67</v>
      </c>
      <c r="V36" s="163">
        <v>-71</v>
      </c>
      <c r="W36" s="163">
        <v>-75</v>
      </c>
      <c r="X36" s="211">
        <v>-73</v>
      </c>
      <c r="Y36" s="234">
        <v>-80</v>
      </c>
      <c r="Z36" s="252">
        <v>-87</v>
      </c>
      <c r="AA36" s="77">
        <v>-92</v>
      </c>
    </row>
    <row r="37" spans="1:27" ht="15" thickBot="1">
      <c r="B37" s="73" t="s">
        <v>60</v>
      </c>
      <c r="C37" s="91">
        <v>-28</v>
      </c>
      <c r="D37" s="91">
        <v>-37</v>
      </c>
      <c r="E37" s="91">
        <v>-47</v>
      </c>
      <c r="F37" s="91">
        <v>-55</v>
      </c>
      <c r="G37" s="91">
        <v>-55</v>
      </c>
      <c r="H37" s="92">
        <v>-78</v>
      </c>
      <c r="I37" s="92">
        <v>-69</v>
      </c>
      <c r="J37" s="91">
        <v>-74</v>
      </c>
      <c r="K37" s="91">
        <v>-116</v>
      </c>
      <c r="L37" s="91">
        <v>-126</v>
      </c>
      <c r="M37" s="91">
        <v>-153</v>
      </c>
      <c r="N37" s="91">
        <v>-176.39799999999997</v>
      </c>
      <c r="O37" s="91">
        <v>-213.45099999999999</v>
      </c>
      <c r="P37" s="91">
        <v>-159.80699999999999</v>
      </c>
      <c r="Q37" s="91">
        <v>-164</v>
      </c>
      <c r="R37" s="91">
        <v>-172</v>
      </c>
      <c r="S37" s="91">
        <v>-111</v>
      </c>
      <c r="T37" s="145">
        <v>-113</v>
      </c>
      <c r="U37" s="145">
        <v>-163</v>
      </c>
      <c r="V37" s="145">
        <v>-151</v>
      </c>
      <c r="W37" s="145">
        <v>-117</v>
      </c>
      <c r="X37" s="145">
        <v>-101</v>
      </c>
      <c r="Y37" s="145">
        <v>-152</v>
      </c>
      <c r="Z37" s="145">
        <v>-184</v>
      </c>
      <c r="AA37" s="91">
        <v>-141</v>
      </c>
    </row>
    <row r="38" spans="1:27" ht="15" thickBot="1">
      <c r="A38" s="10"/>
      <c r="B38" s="78" t="s">
        <v>61</v>
      </c>
      <c r="C38" s="80">
        <v>164</v>
      </c>
      <c r="D38" s="80">
        <v>216</v>
      </c>
      <c r="E38" s="80">
        <v>291</v>
      </c>
      <c r="F38" s="80">
        <v>304</v>
      </c>
      <c r="G38" s="80">
        <v>331</v>
      </c>
      <c r="H38" s="99">
        <v>374</v>
      </c>
      <c r="I38" s="99">
        <v>379</v>
      </c>
      <c r="J38" s="80">
        <v>320</v>
      </c>
      <c r="K38" s="80">
        <v>704</v>
      </c>
      <c r="L38" s="80">
        <v>660</v>
      </c>
      <c r="M38" s="80">
        <v>823</v>
      </c>
      <c r="N38" s="80">
        <v>763.03099999999995</v>
      </c>
      <c r="O38" s="80">
        <v>488.822</v>
      </c>
      <c r="P38" s="80">
        <v>617.09199999999998</v>
      </c>
      <c r="Q38" s="80">
        <v>907</v>
      </c>
      <c r="R38" s="80">
        <v>821</v>
      </c>
      <c r="S38" s="80">
        <v>707</v>
      </c>
      <c r="T38" s="150">
        <v>992</v>
      </c>
      <c r="U38" s="150">
        <v>811</v>
      </c>
      <c r="V38" s="150">
        <v>824</v>
      </c>
      <c r="W38" s="150">
        <v>870</v>
      </c>
      <c r="X38" s="150">
        <v>873</v>
      </c>
      <c r="Y38" s="148">
        <v>1540</v>
      </c>
      <c r="Z38" s="148">
        <v>1352</v>
      </c>
      <c r="AA38" s="80">
        <v>1390</v>
      </c>
    </row>
    <row r="39" spans="1:27" ht="15" thickBot="1">
      <c r="B39" s="73" t="s">
        <v>62</v>
      </c>
      <c r="C39" s="91">
        <v>-67</v>
      </c>
      <c r="D39" s="91">
        <v>-83</v>
      </c>
      <c r="E39" s="91">
        <v>-107</v>
      </c>
      <c r="F39" s="91">
        <v>-155</v>
      </c>
      <c r="G39" s="91">
        <v>-125</v>
      </c>
      <c r="H39" s="92">
        <v>-144</v>
      </c>
      <c r="I39" s="92">
        <v>-149</v>
      </c>
      <c r="J39" s="91">
        <v>-149</v>
      </c>
      <c r="K39" s="91">
        <v>-221</v>
      </c>
      <c r="L39" s="91">
        <v>-227</v>
      </c>
      <c r="M39" s="91">
        <v>-272</v>
      </c>
      <c r="N39" s="91">
        <v>-252.10799999999995</v>
      </c>
      <c r="O39" s="91">
        <v>-1044.204</v>
      </c>
      <c r="P39" s="91">
        <v>-277.08300000000003</v>
      </c>
      <c r="Q39" s="91">
        <v>-291</v>
      </c>
      <c r="R39" s="91">
        <v>-306</v>
      </c>
      <c r="S39" s="91">
        <v>-305</v>
      </c>
      <c r="T39" s="145">
        <v>-659</v>
      </c>
      <c r="U39" s="145">
        <v>-291</v>
      </c>
      <c r="V39" s="145">
        <v>-336</v>
      </c>
      <c r="W39" s="145">
        <v>-408</v>
      </c>
      <c r="X39" s="145">
        <v>-360</v>
      </c>
      <c r="Y39" s="145">
        <v>-325</v>
      </c>
      <c r="Z39" s="145">
        <v>-331</v>
      </c>
      <c r="AA39" s="91">
        <v>-339</v>
      </c>
    </row>
    <row r="40" spans="1:27">
      <c r="A40" s="10"/>
      <c r="B40" s="262" t="s">
        <v>63</v>
      </c>
      <c r="C40" s="263">
        <v>97</v>
      </c>
      <c r="D40" s="263">
        <v>133</v>
      </c>
      <c r="E40" s="263">
        <v>184</v>
      </c>
      <c r="F40" s="263">
        <v>149</v>
      </c>
      <c r="G40" s="263">
        <v>206</v>
      </c>
      <c r="H40" s="264">
        <v>230</v>
      </c>
      <c r="I40" s="264">
        <v>230</v>
      </c>
      <c r="J40" s="263">
        <v>171</v>
      </c>
      <c r="K40" s="263">
        <v>483</v>
      </c>
      <c r="L40" s="263">
        <v>432</v>
      </c>
      <c r="M40" s="263">
        <v>551</v>
      </c>
      <c r="N40" s="263">
        <v>510.923</v>
      </c>
      <c r="O40" s="263">
        <v>-555.38199999999995</v>
      </c>
      <c r="P40" s="263">
        <v>340.00900000000001</v>
      </c>
      <c r="Q40" s="263">
        <v>616</v>
      </c>
      <c r="R40" s="263">
        <v>515</v>
      </c>
      <c r="S40" s="263">
        <v>403</v>
      </c>
      <c r="T40" s="265">
        <v>333</v>
      </c>
      <c r="U40" s="265">
        <v>520</v>
      </c>
      <c r="V40" s="265">
        <v>489</v>
      </c>
      <c r="W40" s="265">
        <v>462</v>
      </c>
      <c r="X40" s="265">
        <v>513</v>
      </c>
      <c r="Y40" s="266">
        <v>1216</v>
      </c>
      <c r="Z40" s="266">
        <v>1021</v>
      </c>
      <c r="AA40" s="263">
        <v>1051</v>
      </c>
    </row>
    <row r="41" spans="1:27">
      <c r="A41" s="10"/>
      <c r="W41" s="268"/>
      <c r="X41" s="268"/>
      <c r="Y41" s="268"/>
      <c r="Z41" s="268"/>
      <c r="AA41" s="268"/>
    </row>
    <row r="42" spans="1:27">
      <c r="B42" s="8" t="s">
        <v>93</v>
      </c>
    </row>
    <row r="43" spans="1:27" ht="17.25" customHeight="1">
      <c r="B43" s="8" t="s">
        <v>184</v>
      </c>
    </row>
    <row r="46" spans="1:27" ht="30.65" customHeight="1">
      <c r="A46" s="69"/>
      <c r="B46" s="95" t="s">
        <v>203</v>
      </c>
      <c r="C46" s="71" t="s">
        <v>41</v>
      </c>
      <c r="D46" s="71" t="s">
        <v>42</v>
      </c>
      <c r="E46" s="71" t="s">
        <v>43</v>
      </c>
      <c r="F46" s="71" t="s">
        <v>44</v>
      </c>
      <c r="G46" s="71" t="s">
        <v>45</v>
      </c>
      <c r="H46" s="71" t="s">
        <v>46</v>
      </c>
      <c r="I46" s="71" t="s">
        <v>47</v>
      </c>
      <c r="J46" s="71" t="s">
        <v>48</v>
      </c>
      <c r="K46" s="71" t="s">
        <v>23</v>
      </c>
      <c r="L46" s="71" t="s">
        <v>49</v>
      </c>
      <c r="M46" s="71" t="s">
        <v>50</v>
      </c>
      <c r="N46" s="71" t="s">
        <v>51</v>
      </c>
      <c r="O46" s="71" t="s">
        <v>22</v>
      </c>
      <c r="P46" s="71" t="s">
        <v>111</v>
      </c>
      <c r="Q46" s="71" t="s">
        <v>105</v>
      </c>
      <c r="R46" s="71" t="s">
        <v>108</v>
      </c>
      <c r="S46" s="71"/>
      <c r="T46" s="71"/>
      <c r="U46" s="143"/>
      <c r="V46" s="143"/>
      <c r="W46" s="143"/>
      <c r="X46" s="143"/>
      <c r="Y46" s="143"/>
      <c r="Z46" s="143"/>
      <c r="AA46" s="144"/>
    </row>
    <row r="47" spans="1:27" ht="15" thickBot="1">
      <c r="B47" s="100" t="s">
        <v>14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</row>
    <row r="48" spans="1:27" ht="15" thickBot="1">
      <c r="B48" s="73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</row>
    <row r="49" spans="1:27" ht="15" thickBot="1">
      <c r="B49" s="73" t="s">
        <v>53</v>
      </c>
      <c r="C49" s="91">
        <v>0</v>
      </c>
      <c r="D49" s="91">
        <v>0</v>
      </c>
      <c r="E49" s="91">
        <v>0</v>
      </c>
      <c r="F49" s="91">
        <v>1</v>
      </c>
      <c r="G49" s="91">
        <v>0</v>
      </c>
      <c r="H49" s="92">
        <v>0</v>
      </c>
      <c r="I49" s="92" t="s">
        <v>56</v>
      </c>
      <c r="J49" s="91">
        <v>1</v>
      </c>
      <c r="K49" s="91">
        <v>1</v>
      </c>
      <c r="L49" s="91">
        <v>1</v>
      </c>
      <c r="M49" s="91">
        <v>1</v>
      </c>
      <c r="N49" s="91">
        <v>1.3890000000000002</v>
      </c>
      <c r="O49" s="91">
        <v>2.044</v>
      </c>
      <c r="P49" s="91">
        <v>5.4569999999999999</v>
      </c>
      <c r="Q49" s="91">
        <v>4</v>
      </c>
      <c r="R49" s="91">
        <v>8</v>
      </c>
      <c r="S49" s="145"/>
      <c r="T49" s="145"/>
      <c r="U49" s="145"/>
      <c r="V49" s="145"/>
      <c r="W49" s="145"/>
      <c r="X49" s="145"/>
      <c r="Y49" s="145"/>
      <c r="Z49" s="145"/>
      <c r="AA49" s="145"/>
    </row>
    <row r="50" spans="1:27" ht="15" thickBot="1">
      <c r="B50" s="75" t="s">
        <v>54</v>
      </c>
      <c r="C50" s="77">
        <v>29</v>
      </c>
      <c r="D50" s="77">
        <v>42</v>
      </c>
      <c r="E50" s="77">
        <v>49</v>
      </c>
      <c r="F50" s="77">
        <v>47</v>
      </c>
      <c r="G50" s="77">
        <v>52</v>
      </c>
      <c r="H50" s="93">
        <v>73</v>
      </c>
      <c r="I50" s="93">
        <v>60</v>
      </c>
      <c r="J50" s="77">
        <v>44</v>
      </c>
      <c r="K50" s="77">
        <v>55</v>
      </c>
      <c r="L50" s="77">
        <v>67</v>
      </c>
      <c r="M50" s="77">
        <v>69</v>
      </c>
      <c r="N50" s="77">
        <v>65.10499999999999</v>
      </c>
      <c r="O50" s="77">
        <v>63.481000000000002</v>
      </c>
      <c r="P50" s="77">
        <v>74.757999999999996</v>
      </c>
      <c r="Q50" s="77">
        <v>78</v>
      </c>
      <c r="R50" s="77">
        <v>77</v>
      </c>
      <c r="S50" s="147"/>
      <c r="T50" s="163"/>
      <c r="U50" s="147"/>
      <c r="V50" s="147"/>
      <c r="W50" s="147"/>
      <c r="X50" s="147"/>
      <c r="Y50" s="147"/>
      <c r="Z50" s="147"/>
      <c r="AA50" s="147"/>
    </row>
    <row r="51" spans="1:27" ht="15" thickBot="1">
      <c r="B51" s="75" t="s">
        <v>137</v>
      </c>
      <c r="C51" s="77">
        <v>0</v>
      </c>
      <c r="D51" s="77">
        <v>0</v>
      </c>
      <c r="E51" s="77">
        <v>0</v>
      </c>
      <c r="F51" s="77">
        <v>0</v>
      </c>
      <c r="G51" s="77" t="s">
        <v>56</v>
      </c>
      <c r="H51" s="93">
        <v>0</v>
      </c>
      <c r="I51" s="93" t="s">
        <v>56</v>
      </c>
      <c r="J51" s="77">
        <v>0</v>
      </c>
      <c r="K51" s="77">
        <v>0</v>
      </c>
      <c r="L51" s="77">
        <v>0</v>
      </c>
      <c r="M51" s="77" t="s">
        <v>56</v>
      </c>
      <c r="N51" s="77" t="s">
        <v>56</v>
      </c>
      <c r="O51" s="77">
        <v>0</v>
      </c>
      <c r="P51" s="77">
        <v>0</v>
      </c>
      <c r="Q51" s="77" t="s">
        <v>122</v>
      </c>
      <c r="R51" s="77" t="s">
        <v>122</v>
      </c>
      <c r="S51" s="147"/>
      <c r="T51" s="163"/>
      <c r="U51" s="147"/>
      <c r="V51" s="147"/>
      <c r="W51" s="147"/>
      <c r="X51" s="147"/>
      <c r="Y51" s="147"/>
      <c r="Z51" s="147"/>
      <c r="AA51" s="147"/>
    </row>
    <row r="52" spans="1:27" ht="15" thickBot="1">
      <c r="A52" s="10"/>
      <c r="B52" s="78" t="s">
        <v>58</v>
      </c>
      <c r="C52" s="80">
        <v>29</v>
      </c>
      <c r="D52" s="80">
        <v>42</v>
      </c>
      <c r="E52" s="80">
        <v>49</v>
      </c>
      <c r="F52" s="80">
        <v>48</v>
      </c>
      <c r="G52" s="80">
        <v>52</v>
      </c>
      <c r="H52" s="99">
        <v>73</v>
      </c>
      <c r="I52" s="99">
        <v>60</v>
      </c>
      <c r="J52" s="80">
        <v>45</v>
      </c>
      <c r="K52" s="80">
        <v>56</v>
      </c>
      <c r="L52" s="80">
        <v>68</v>
      </c>
      <c r="M52" s="80">
        <v>69</v>
      </c>
      <c r="N52" s="80">
        <v>66.493999999999971</v>
      </c>
      <c r="O52" s="80">
        <v>65.525000000000006</v>
      </c>
      <c r="P52" s="80">
        <v>79.215000000000003</v>
      </c>
      <c r="Q52" s="80">
        <v>82</v>
      </c>
      <c r="R52" s="80">
        <v>85</v>
      </c>
      <c r="S52" s="150"/>
      <c r="T52" s="150"/>
      <c r="U52" s="150"/>
      <c r="V52" s="150"/>
      <c r="W52" s="150"/>
      <c r="X52" s="150"/>
      <c r="Y52" s="150"/>
      <c r="Z52" s="150"/>
      <c r="AA52" s="150"/>
    </row>
    <row r="53" spans="1:27" ht="15" thickBot="1">
      <c r="B53" s="75" t="s">
        <v>16</v>
      </c>
      <c r="C53" s="77">
        <v>0</v>
      </c>
      <c r="D53" s="77">
        <v>0</v>
      </c>
      <c r="E53" s="77">
        <v>0</v>
      </c>
      <c r="F53" s="77">
        <v>0</v>
      </c>
      <c r="G53" s="77">
        <v>0</v>
      </c>
      <c r="H53" s="93">
        <v>0</v>
      </c>
      <c r="I53" s="93" t="s">
        <v>56</v>
      </c>
      <c r="J53" s="77">
        <v>0</v>
      </c>
      <c r="K53" s="77">
        <v>0</v>
      </c>
      <c r="L53" s="77">
        <v>0</v>
      </c>
      <c r="M53" s="77" t="s">
        <v>56</v>
      </c>
      <c r="N53" s="77" t="s">
        <v>56</v>
      </c>
      <c r="O53" s="77">
        <v>-0.13</v>
      </c>
      <c r="P53" s="77">
        <v>1.0389999999999999</v>
      </c>
      <c r="Q53" s="77">
        <v>0</v>
      </c>
      <c r="R53" s="77">
        <v>0</v>
      </c>
      <c r="S53" s="147"/>
      <c r="T53" s="163"/>
      <c r="U53" s="147"/>
      <c r="V53" s="147"/>
      <c r="W53" s="147"/>
      <c r="X53" s="147"/>
      <c r="Y53" s="147"/>
      <c r="Z53" s="147"/>
      <c r="AA53" s="147"/>
    </row>
    <row r="54" spans="1:27" ht="15" thickBot="1">
      <c r="A54" s="10"/>
      <c r="B54" s="73" t="s">
        <v>120</v>
      </c>
      <c r="C54" s="91">
        <v>29</v>
      </c>
      <c r="D54" s="91">
        <v>42</v>
      </c>
      <c r="E54" s="91">
        <v>49</v>
      </c>
      <c r="F54" s="91">
        <v>48</v>
      </c>
      <c r="G54" s="91">
        <v>52</v>
      </c>
      <c r="H54" s="92">
        <v>73</v>
      </c>
      <c r="I54" s="92">
        <v>60</v>
      </c>
      <c r="J54" s="91">
        <v>45</v>
      </c>
      <c r="K54" s="91">
        <v>56</v>
      </c>
      <c r="L54" s="91">
        <v>68</v>
      </c>
      <c r="M54" s="91">
        <v>70</v>
      </c>
      <c r="N54" s="91">
        <v>65.956999999999994</v>
      </c>
      <c r="O54" s="91">
        <v>65.394999999999996</v>
      </c>
      <c r="P54" s="91">
        <v>81.254000000000005</v>
      </c>
      <c r="Q54" s="91">
        <v>82</v>
      </c>
      <c r="R54" s="91">
        <v>84</v>
      </c>
      <c r="S54" s="145"/>
      <c r="T54" s="145"/>
      <c r="U54" s="145"/>
      <c r="V54" s="145"/>
      <c r="W54" s="145"/>
      <c r="X54" s="145"/>
      <c r="Y54" s="145"/>
      <c r="Z54" s="145"/>
      <c r="AA54" s="145"/>
    </row>
    <row r="55" spans="1:27" ht="15" thickBot="1">
      <c r="B55" s="75" t="s">
        <v>59</v>
      </c>
      <c r="C55" s="77">
        <v>-9</v>
      </c>
      <c r="D55" s="77">
        <v>-10</v>
      </c>
      <c r="E55" s="77">
        <v>-12</v>
      </c>
      <c r="F55" s="77">
        <v>-14</v>
      </c>
      <c r="G55" s="77">
        <v>-17</v>
      </c>
      <c r="H55" s="93">
        <v>-21</v>
      </c>
      <c r="I55" s="93">
        <v>-18</v>
      </c>
      <c r="J55" s="77">
        <v>-19</v>
      </c>
      <c r="K55" s="77">
        <v>-22</v>
      </c>
      <c r="L55" s="77">
        <v>-23</v>
      </c>
      <c r="M55" s="77">
        <v>-25</v>
      </c>
      <c r="N55" s="77">
        <v>-25.823999999999998</v>
      </c>
      <c r="O55" s="77">
        <v>-25.690999999999999</v>
      </c>
      <c r="P55" s="77">
        <v>-30.68</v>
      </c>
      <c r="Q55" s="77">
        <v>-32</v>
      </c>
      <c r="R55" s="77">
        <v>-31</v>
      </c>
      <c r="S55" s="147"/>
      <c r="T55" s="163"/>
      <c r="U55" s="147"/>
      <c r="V55" s="147"/>
      <c r="W55" s="147"/>
      <c r="X55" s="147"/>
      <c r="Y55" s="147"/>
      <c r="Z55" s="147"/>
      <c r="AA55" s="147"/>
    </row>
    <row r="56" spans="1:27" ht="15" thickBot="1">
      <c r="B56" s="73" t="s">
        <v>60</v>
      </c>
      <c r="C56" s="91">
        <v>-13</v>
      </c>
      <c r="D56" s="91">
        <v>-14</v>
      </c>
      <c r="E56" s="91">
        <v>-14</v>
      </c>
      <c r="F56" s="91">
        <v>-18</v>
      </c>
      <c r="G56" s="91">
        <v>-19</v>
      </c>
      <c r="H56" s="92">
        <v>-18</v>
      </c>
      <c r="I56" s="92">
        <v>-21</v>
      </c>
      <c r="J56" s="91">
        <v>-17</v>
      </c>
      <c r="K56" s="91">
        <v>-17</v>
      </c>
      <c r="L56" s="91">
        <v>-21</v>
      </c>
      <c r="M56" s="91">
        <v>-23</v>
      </c>
      <c r="N56" s="91">
        <v>-28.927999999999997</v>
      </c>
      <c r="O56" s="91">
        <v>-23.282</v>
      </c>
      <c r="P56" s="91">
        <v>-28.861999999999998</v>
      </c>
      <c r="Q56" s="91">
        <v>-28</v>
      </c>
      <c r="R56" s="91">
        <v>-38</v>
      </c>
      <c r="S56" s="145"/>
      <c r="T56" s="145"/>
      <c r="U56" s="145"/>
      <c r="V56" s="145"/>
      <c r="W56" s="145"/>
      <c r="X56" s="145"/>
      <c r="Y56" s="145"/>
      <c r="Z56" s="145"/>
      <c r="AA56" s="145"/>
    </row>
    <row r="57" spans="1:27" ht="15" thickBot="1">
      <c r="A57" s="10"/>
      <c r="B57" s="78" t="s">
        <v>115</v>
      </c>
      <c r="C57" s="80">
        <v>7</v>
      </c>
      <c r="D57" s="80">
        <v>19</v>
      </c>
      <c r="E57" s="80">
        <v>23</v>
      </c>
      <c r="F57" s="80">
        <v>16</v>
      </c>
      <c r="G57" s="80">
        <v>16</v>
      </c>
      <c r="H57" s="99">
        <v>34</v>
      </c>
      <c r="I57" s="99">
        <v>22</v>
      </c>
      <c r="J57" s="80">
        <v>10</v>
      </c>
      <c r="K57" s="80">
        <v>17</v>
      </c>
      <c r="L57" s="80">
        <v>24</v>
      </c>
      <c r="M57" s="80">
        <v>22</v>
      </c>
      <c r="N57" s="80">
        <v>11.204999999999998</v>
      </c>
      <c r="O57" s="80">
        <v>16.422000000000001</v>
      </c>
      <c r="P57" s="80">
        <v>19.712</v>
      </c>
      <c r="Q57" s="80">
        <v>22</v>
      </c>
      <c r="R57" s="80">
        <v>16</v>
      </c>
      <c r="S57" s="150"/>
      <c r="T57" s="150"/>
      <c r="U57" s="150"/>
      <c r="V57" s="150"/>
      <c r="W57" s="150"/>
      <c r="X57" s="150"/>
      <c r="Y57" s="150"/>
      <c r="Z57" s="150"/>
      <c r="AA57" s="150"/>
    </row>
    <row r="58" spans="1:27" ht="15" thickBot="1">
      <c r="B58" s="73" t="s">
        <v>62</v>
      </c>
      <c r="C58" s="91">
        <v>-1</v>
      </c>
      <c r="D58" s="91">
        <v>-1</v>
      </c>
      <c r="E58" s="91">
        <v>-1</v>
      </c>
      <c r="F58" s="91">
        <v>-1</v>
      </c>
      <c r="G58" s="91">
        <v>-1</v>
      </c>
      <c r="H58" s="92">
        <v>-1</v>
      </c>
      <c r="I58" s="92">
        <v>-1</v>
      </c>
      <c r="J58" s="91">
        <v>-1</v>
      </c>
      <c r="K58" s="91">
        <v>-1</v>
      </c>
      <c r="L58" s="91">
        <v>-1</v>
      </c>
      <c r="M58" s="91">
        <v>-1</v>
      </c>
      <c r="N58" s="91">
        <v>-1.3890000000000002</v>
      </c>
      <c r="O58" s="91">
        <v>-1.3939999999999999</v>
      </c>
      <c r="P58" s="91">
        <v>-2.4630000000000001</v>
      </c>
      <c r="Q58" s="91">
        <v>-1</v>
      </c>
      <c r="R58" s="91">
        <v>-2</v>
      </c>
      <c r="S58" s="145"/>
      <c r="T58" s="145"/>
      <c r="U58" s="145"/>
      <c r="V58" s="145"/>
      <c r="W58" s="145"/>
      <c r="X58" s="145"/>
      <c r="Y58" s="145"/>
      <c r="Z58" s="145"/>
      <c r="AA58" s="145"/>
    </row>
    <row r="59" spans="1:27">
      <c r="A59" s="10"/>
      <c r="B59" s="262" t="s">
        <v>63</v>
      </c>
      <c r="C59" s="263">
        <v>6</v>
      </c>
      <c r="D59" s="263">
        <v>18</v>
      </c>
      <c r="E59" s="263">
        <v>22</v>
      </c>
      <c r="F59" s="263">
        <v>15</v>
      </c>
      <c r="G59" s="263">
        <v>15</v>
      </c>
      <c r="H59" s="264">
        <v>33</v>
      </c>
      <c r="I59" s="264">
        <v>21</v>
      </c>
      <c r="J59" s="263">
        <v>9</v>
      </c>
      <c r="K59" s="263">
        <v>16</v>
      </c>
      <c r="L59" s="263">
        <v>23</v>
      </c>
      <c r="M59" s="263">
        <v>21</v>
      </c>
      <c r="N59" s="263">
        <v>9.8160000000000025</v>
      </c>
      <c r="O59" s="263">
        <v>15.028</v>
      </c>
      <c r="P59" s="263">
        <v>18.248999999999999</v>
      </c>
      <c r="Q59" s="263">
        <v>21</v>
      </c>
      <c r="R59" s="263">
        <v>14</v>
      </c>
      <c r="S59" s="265"/>
      <c r="T59" s="265"/>
      <c r="U59" s="265"/>
      <c r="V59" s="265"/>
      <c r="W59" s="265"/>
      <c r="X59" s="265"/>
      <c r="Y59" s="265"/>
      <c r="Z59" s="265"/>
      <c r="AA59" s="265"/>
    </row>
    <row r="60" spans="1:27">
      <c r="A60" s="10"/>
      <c r="B60" s="96"/>
      <c r="C60" s="97"/>
      <c r="D60" s="97"/>
      <c r="E60" s="97"/>
      <c r="F60" s="97"/>
      <c r="G60" s="98"/>
      <c r="H60" s="98"/>
      <c r="I60" s="98"/>
      <c r="J60" s="98"/>
      <c r="K60" s="98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>
      <c r="A61" s="10"/>
      <c r="B61" s="117" t="s">
        <v>93</v>
      </c>
      <c r="C61" s="97"/>
      <c r="D61" s="97"/>
      <c r="E61" s="97"/>
      <c r="F61" s="97"/>
      <c r="G61" s="98"/>
      <c r="H61" s="98"/>
      <c r="I61" s="98"/>
      <c r="J61" s="98"/>
      <c r="K61" s="98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>
      <c r="A62" s="10"/>
      <c r="B62" s="283" t="s">
        <v>184</v>
      </c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</row>
    <row r="63" spans="1:27">
      <c r="A63" s="10"/>
      <c r="B63" s="96"/>
      <c r="C63" s="97"/>
      <c r="D63" s="97"/>
      <c r="E63" s="97"/>
      <c r="F63" s="97"/>
      <c r="G63" s="98"/>
      <c r="H63" s="98"/>
      <c r="I63" s="98"/>
      <c r="J63" s="98"/>
      <c r="K63" s="98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 ht="26.5" customHeight="1">
      <c r="A64" s="69"/>
      <c r="B64" s="95" t="s">
        <v>66</v>
      </c>
      <c r="C64" s="290" t="s">
        <v>67</v>
      </c>
      <c r="D64" s="291"/>
      <c r="E64" s="291"/>
      <c r="F64" s="292"/>
      <c r="G64" s="71" t="s">
        <v>45</v>
      </c>
      <c r="H64" s="71" t="s">
        <v>46</v>
      </c>
      <c r="I64" s="71" t="s">
        <v>47</v>
      </c>
      <c r="J64" s="71" t="s">
        <v>48</v>
      </c>
      <c r="K64" s="71" t="s">
        <v>23</v>
      </c>
      <c r="L64" s="71" t="s">
        <v>49</v>
      </c>
      <c r="M64" s="71" t="s">
        <v>50</v>
      </c>
      <c r="N64" s="71" t="s">
        <v>51</v>
      </c>
      <c r="O64" s="71" t="s">
        <v>22</v>
      </c>
      <c r="P64" s="71" t="s">
        <v>111</v>
      </c>
      <c r="Q64" s="71" t="s">
        <v>105</v>
      </c>
      <c r="R64" s="71" t="s">
        <v>108</v>
      </c>
      <c r="S64" s="143" t="s">
        <v>142</v>
      </c>
      <c r="T64" s="71" t="s">
        <v>144</v>
      </c>
      <c r="U64" s="71" t="s">
        <v>143</v>
      </c>
      <c r="V64" s="71" t="s">
        <v>106</v>
      </c>
      <c r="W64" s="193" t="s">
        <v>154</v>
      </c>
      <c r="X64" s="143" t="s">
        <v>107</v>
      </c>
      <c r="Y64" s="143" t="s">
        <v>109</v>
      </c>
      <c r="Z64" s="143" t="s">
        <v>110</v>
      </c>
      <c r="AA64" s="71" t="str">
        <f>AA4</f>
        <v>Q1 2025</v>
      </c>
    </row>
    <row r="65" spans="1:27" ht="15" thickBot="1">
      <c r="B65" s="100" t="s">
        <v>14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215"/>
      <c r="Y65" s="238"/>
      <c r="Z65" s="257"/>
      <c r="AA65" s="101"/>
    </row>
    <row r="66" spans="1:27" ht="15" thickBot="1">
      <c r="B66" s="73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162"/>
      <c r="Y66" s="162"/>
      <c r="Z66" s="162"/>
      <c r="AA66" s="74"/>
    </row>
    <row r="67" spans="1:27" ht="15" thickBot="1">
      <c r="B67" s="73" t="s">
        <v>53</v>
      </c>
      <c r="C67" s="91">
        <v>0</v>
      </c>
      <c r="D67" s="91">
        <v>2</v>
      </c>
      <c r="E67" s="91">
        <v>0</v>
      </c>
      <c r="F67" s="91">
        <v>0</v>
      </c>
      <c r="G67" s="91">
        <v>0</v>
      </c>
      <c r="H67" s="92">
        <v>6</v>
      </c>
      <c r="I67" s="92">
        <v>5</v>
      </c>
      <c r="J67" s="91">
        <v>1</v>
      </c>
      <c r="K67" s="91">
        <v>0</v>
      </c>
      <c r="L67" s="91">
        <v>2</v>
      </c>
      <c r="M67" s="91">
        <v>1</v>
      </c>
      <c r="N67" s="91" t="s">
        <v>56</v>
      </c>
      <c r="O67" s="91" t="s">
        <v>56</v>
      </c>
      <c r="P67" s="91">
        <v>4.6310000000000002</v>
      </c>
      <c r="Q67" s="91">
        <v>-1</v>
      </c>
      <c r="R67" s="91">
        <v>1</v>
      </c>
      <c r="S67" s="91" t="s">
        <v>56</v>
      </c>
      <c r="T67" s="145">
        <v>1</v>
      </c>
      <c r="U67" s="145">
        <v>3</v>
      </c>
      <c r="V67" s="145" t="s">
        <v>138</v>
      </c>
      <c r="W67" s="145" t="s">
        <v>195</v>
      </c>
      <c r="X67" s="145" t="s">
        <v>56</v>
      </c>
      <c r="Y67" s="145" t="s">
        <v>56</v>
      </c>
      <c r="Z67" s="145" t="s">
        <v>56</v>
      </c>
      <c r="AA67" s="91">
        <v>9</v>
      </c>
    </row>
    <row r="68" spans="1:27" ht="15" thickBot="1">
      <c r="B68" s="75" t="s">
        <v>54</v>
      </c>
      <c r="C68" s="77">
        <v>1297</v>
      </c>
      <c r="D68" s="77">
        <v>1337</v>
      </c>
      <c r="E68" s="77">
        <v>1121</v>
      </c>
      <c r="F68" s="77">
        <v>1222</v>
      </c>
      <c r="G68" s="77">
        <v>414</v>
      </c>
      <c r="H68" s="93">
        <v>377</v>
      </c>
      <c r="I68" s="93">
        <v>25</v>
      </c>
      <c r="J68" s="77">
        <v>45</v>
      </c>
      <c r="K68" s="77">
        <v>24</v>
      </c>
      <c r="L68" s="77">
        <v>49</v>
      </c>
      <c r="M68" s="77">
        <v>43</v>
      </c>
      <c r="N68" s="77">
        <v>18.345999999999989</v>
      </c>
      <c r="O68" s="77">
        <v>5</v>
      </c>
      <c r="P68" s="77">
        <v>20.175000000000001</v>
      </c>
      <c r="Q68" s="77">
        <v>412</v>
      </c>
      <c r="R68" s="77">
        <v>627</v>
      </c>
      <c r="S68" s="77">
        <v>1728</v>
      </c>
      <c r="T68" s="164">
        <v>4593</v>
      </c>
      <c r="U68" s="164">
        <v>1320</v>
      </c>
      <c r="V68" s="164">
        <v>532</v>
      </c>
      <c r="W68" s="164">
        <v>152</v>
      </c>
      <c r="X68" s="211">
        <v>470</v>
      </c>
      <c r="Y68" s="234">
        <v>631</v>
      </c>
      <c r="Z68" s="253">
        <v>1038</v>
      </c>
      <c r="AA68" s="77">
        <v>741</v>
      </c>
    </row>
    <row r="69" spans="1:27" ht="15" thickBot="1">
      <c r="B69" s="75" t="s">
        <v>137</v>
      </c>
      <c r="C69" s="77">
        <v>0</v>
      </c>
      <c r="D69" s="77">
        <v>0</v>
      </c>
      <c r="E69" s="77">
        <v>0</v>
      </c>
      <c r="F69" s="77">
        <v>0</v>
      </c>
      <c r="G69" s="77">
        <v>0</v>
      </c>
      <c r="H69" s="93">
        <v>0</v>
      </c>
      <c r="I69" s="93" t="s">
        <v>56</v>
      </c>
      <c r="J69" s="77">
        <v>0</v>
      </c>
      <c r="K69" s="77">
        <v>0</v>
      </c>
      <c r="L69" s="77" t="s">
        <v>56</v>
      </c>
      <c r="M69" s="77" t="s">
        <v>56</v>
      </c>
      <c r="N69" s="77" t="s">
        <v>56</v>
      </c>
      <c r="O69" s="77" t="s">
        <v>56</v>
      </c>
      <c r="P69" s="77">
        <v>0</v>
      </c>
      <c r="Q69" s="77" t="s">
        <v>122</v>
      </c>
      <c r="R69" s="77" t="s">
        <v>122</v>
      </c>
      <c r="S69" s="77" t="s">
        <v>56</v>
      </c>
      <c r="T69" s="163" t="s">
        <v>56</v>
      </c>
      <c r="U69" s="163" t="s">
        <v>56</v>
      </c>
      <c r="V69" s="163" t="s">
        <v>138</v>
      </c>
      <c r="W69" s="163"/>
      <c r="X69" s="211" t="s">
        <v>138</v>
      </c>
      <c r="Y69" s="234" t="s">
        <v>56</v>
      </c>
      <c r="Z69" s="252" t="s">
        <v>56</v>
      </c>
      <c r="AA69" s="77" t="s">
        <v>138</v>
      </c>
    </row>
    <row r="70" spans="1:27" ht="15" thickBot="1">
      <c r="A70" s="10"/>
      <c r="B70" s="78" t="s">
        <v>58</v>
      </c>
      <c r="C70" s="80">
        <v>1297</v>
      </c>
      <c r="D70" s="80">
        <v>1339</v>
      </c>
      <c r="E70" s="80">
        <v>1121</v>
      </c>
      <c r="F70" s="80">
        <v>1222</v>
      </c>
      <c r="G70" s="80">
        <v>414</v>
      </c>
      <c r="H70" s="99">
        <v>383</v>
      </c>
      <c r="I70" s="99">
        <v>30</v>
      </c>
      <c r="J70" s="80">
        <v>46</v>
      </c>
      <c r="K70" s="80">
        <v>24</v>
      </c>
      <c r="L70" s="80">
        <v>51</v>
      </c>
      <c r="M70" s="80">
        <v>43</v>
      </c>
      <c r="N70" s="80">
        <v>18.281999999999996</v>
      </c>
      <c r="O70" s="80">
        <v>5</v>
      </c>
      <c r="P70" s="80">
        <v>24.806000000000001</v>
      </c>
      <c r="Q70" s="80">
        <v>412</v>
      </c>
      <c r="R70" s="80">
        <v>628</v>
      </c>
      <c r="S70" s="80">
        <v>1728</v>
      </c>
      <c r="T70" s="148">
        <v>4594</v>
      </c>
      <c r="U70" s="148">
        <v>1323</v>
      </c>
      <c r="V70" s="148">
        <v>532</v>
      </c>
      <c r="W70" s="148">
        <v>152</v>
      </c>
      <c r="X70" s="150">
        <v>470</v>
      </c>
      <c r="Y70" s="150">
        <v>631</v>
      </c>
      <c r="Z70" s="148">
        <v>1038</v>
      </c>
      <c r="AA70" s="80">
        <v>751</v>
      </c>
    </row>
    <row r="71" spans="1:27" ht="15" thickBot="1">
      <c r="B71" s="75" t="s">
        <v>16</v>
      </c>
      <c r="C71" s="77">
        <v>-1112</v>
      </c>
      <c r="D71" s="77">
        <v>-1149</v>
      </c>
      <c r="E71" s="77">
        <v>-958</v>
      </c>
      <c r="F71" s="77">
        <v>-1056</v>
      </c>
      <c r="G71" s="77">
        <v>-369</v>
      </c>
      <c r="H71" s="93">
        <v>-329</v>
      </c>
      <c r="I71" s="93">
        <v>-26</v>
      </c>
      <c r="J71" s="77">
        <v>-40</v>
      </c>
      <c r="K71" s="77">
        <v>-24</v>
      </c>
      <c r="L71" s="77">
        <v>-43</v>
      </c>
      <c r="M71" s="77">
        <v>-39</v>
      </c>
      <c r="N71" s="77">
        <v>-13.913999999999987</v>
      </c>
      <c r="O71" s="77">
        <v>-4</v>
      </c>
      <c r="P71" s="77">
        <v>-23.338000000000001</v>
      </c>
      <c r="Q71" s="77">
        <v>-370</v>
      </c>
      <c r="R71" s="77">
        <v>-565</v>
      </c>
      <c r="S71" s="77">
        <v>-1538</v>
      </c>
      <c r="T71" s="164">
        <v>-4042</v>
      </c>
      <c r="U71" s="164">
        <v>-1151</v>
      </c>
      <c r="V71" s="164">
        <v>-452</v>
      </c>
      <c r="W71" s="164">
        <v>-78</v>
      </c>
      <c r="X71" s="211">
        <v>-302</v>
      </c>
      <c r="Y71" s="234">
        <v>-555</v>
      </c>
      <c r="Z71" s="252">
        <v>-915</v>
      </c>
      <c r="AA71" s="77">
        <v>-664</v>
      </c>
    </row>
    <row r="72" spans="1:27" ht="15" thickBot="1">
      <c r="A72" s="10"/>
      <c r="B72" s="73" t="s">
        <v>120</v>
      </c>
      <c r="C72" s="91">
        <v>185</v>
      </c>
      <c r="D72" s="91">
        <v>190</v>
      </c>
      <c r="E72" s="91">
        <v>163</v>
      </c>
      <c r="F72" s="91">
        <v>166</v>
      </c>
      <c r="G72" s="91">
        <v>46</v>
      </c>
      <c r="H72" s="92">
        <v>53</v>
      </c>
      <c r="I72" s="92">
        <v>4</v>
      </c>
      <c r="J72" s="91">
        <v>6</v>
      </c>
      <c r="K72" s="91">
        <v>0</v>
      </c>
      <c r="L72" s="91">
        <v>7</v>
      </c>
      <c r="M72" s="91">
        <v>4</v>
      </c>
      <c r="N72" s="91">
        <v>4.3679999999999986</v>
      </c>
      <c r="O72" s="91" t="s">
        <v>56</v>
      </c>
      <c r="P72" s="91">
        <v>3.468</v>
      </c>
      <c r="Q72" s="91">
        <v>41</v>
      </c>
      <c r="R72" s="91">
        <v>62</v>
      </c>
      <c r="S72" s="91">
        <v>190</v>
      </c>
      <c r="T72" s="145">
        <v>552</v>
      </c>
      <c r="U72" s="145">
        <v>172</v>
      </c>
      <c r="V72" s="145">
        <v>79</v>
      </c>
      <c r="W72" s="145">
        <v>75</v>
      </c>
      <c r="X72" s="145">
        <v>168</v>
      </c>
      <c r="Y72" s="145">
        <v>76</v>
      </c>
      <c r="Z72" s="145">
        <v>122</v>
      </c>
      <c r="AA72" s="91">
        <v>86</v>
      </c>
    </row>
    <row r="73" spans="1:27" ht="15" thickBot="1">
      <c r="B73" s="75" t="s">
        <v>59</v>
      </c>
      <c r="C73" s="77">
        <v>-14</v>
      </c>
      <c r="D73" s="77">
        <v>-13</v>
      </c>
      <c r="E73" s="77">
        <v>-13</v>
      </c>
      <c r="F73" s="77">
        <v>-20</v>
      </c>
      <c r="G73" s="77">
        <v>-19</v>
      </c>
      <c r="H73" s="93">
        <v>-20</v>
      </c>
      <c r="I73" s="93">
        <v>-21</v>
      </c>
      <c r="J73" s="77">
        <v>-25</v>
      </c>
      <c r="K73" s="77">
        <v>-36</v>
      </c>
      <c r="L73" s="77">
        <v>-40</v>
      </c>
      <c r="M73" s="77">
        <v>-36</v>
      </c>
      <c r="N73" s="77">
        <v>-49.907999999999987</v>
      </c>
      <c r="O73" s="77">
        <v>-53</v>
      </c>
      <c r="P73" s="77">
        <v>-57.064</v>
      </c>
      <c r="Q73" s="77">
        <v>-56</v>
      </c>
      <c r="R73" s="77">
        <v>-50</v>
      </c>
      <c r="S73" s="77">
        <v>-64</v>
      </c>
      <c r="T73" s="163">
        <v>-64</v>
      </c>
      <c r="U73" s="163">
        <v>-45</v>
      </c>
      <c r="V73" s="163">
        <v>-43</v>
      </c>
      <c r="W73" s="163">
        <v>-45</v>
      </c>
      <c r="X73" s="211">
        <v>-39</v>
      </c>
      <c r="Y73" s="234">
        <v>-39</v>
      </c>
      <c r="Z73" s="252">
        <v>-40</v>
      </c>
      <c r="AA73" s="77">
        <v>-43</v>
      </c>
    </row>
    <row r="74" spans="1:27" ht="15" thickBot="1">
      <c r="B74" s="73" t="s">
        <v>60</v>
      </c>
      <c r="C74" s="91">
        <v>-13</v>
      </c>
      <c r="D74" s="91">
        <v>-12</v>
      </c>
      <c r="E74" s="91">
        <v>-18</v>
      </c>
      <c r="F74" s="91">
        <v>-15</v>
      </c>
      <c r="G74" s="91">
        <v>-11</v>
      </c>
      <c r="H74" s="92">
        <v>-13</v>
      </c>
      <c r="I74" s="92">
        <v>-10</v>
      </c>
      <c r="J74" s="91">
        <v>-18</v>
      </c>
      <c r="K74" s="91">
        <v>-24</v>
      </c>
      <c r="L74" s="91">
        <v>-21</v>
      </c>
      <c r="M74" s="91">
        <v>-21</v>
      </c>
      <c r="N74" s="91">
        <v>-11.256</v>
      </c>
      <c r="O74" s="91">
        <v>-23</v>
      </c>
      <c r="P74" s="91">
        <v>-26.030999999999999</v>
      </c>
      <c r="Q74" s="91">
        <v>-31</v>
      </c>
      <c r="R74" s="91">
        <v>-32</v>
      </c>
      <c r="S74" s="91">
        <v>-30</v>
      </c>
      <c r="T74" s="145">
        <v>-27</v>
      </c>
      <c r="U74" s="145">
        <v>-19</v>
      </c>
      <c r="V74" s="145">
        <v>-31</v>
      </c>
      <c r="W74" s="145">
        <v>-23</v>
      </c>
      <c r="X74" s="145">
        <v>-16</v>
      </c>
      <c r="Y74" s="145">
        <v>-24</v>
      </c>
      <c r="Z74" s="145">
        <v>-31</v>
      </c>
      <c r="AA74" s="91">
        <v>-17</v>
      </c>
    </row>
    <row r="75" spans="1:27" ht="15" thickBot="1">
      <c r="A75" s="10"/>
      <c r="B75" s="78" t="s">
        <v>115</v>
      </c>
      <c r="C75" s="80">
        <v>159</v>
      </c>
      <c r="D75" s="80">
        <v>165</v>
      </c>
      <c r="E75" s="80">
        <v>133</v>
      </c>
      <c r="F75" s="80">
        <v>132</v>
      </c>
      <c r="G75" s="80">
        <v>15</v>
      </c>
      <c r="H75" s="99">
        <v>22</v>
      </c>
      <c r="I75" s="99">
        <v>-27</v>
      </c>
      <c r="J75" s="80">
        <v>-38</v>
      </c>
      <c r="K75" s="80">
        <v>-60</v>
      </c>
      <c r="L75" s="80">
        <v>-54</v>
      </c>
      <c r="M75" s="80">
        <v>-53</v>
      </c>
      <c r="N75" s="80">
        <v>-56.795999999999992</v>
      </c>
      <c r="O75" s="80">
        <v>-75</v>
      </c>
      <c r="P75" s="80">
        <v>-80.626999999999995</v>
      </c>
      <c r="Q75" s="80">
        <v>-45</v>
      </c>
      <c r="R75" s="80">
        <v>-20</v>
      </c>
      <c r="S75" s="80">
        <v>96</v>
      </c>
      <c r="T75" s="150">
        <v>461</v>
      </c>
      <c r="U75" s="150">
        <v>107</v>
      </c>
      <c r="V75" s="150">
        <v>7</v>
      </c>
      <c r="W75" s="150">
        <v>7</v>
      </c>
      <c r="X75" s="150">
        <v>112</v>
      </c>
      <c r="Y75" s="150">
        <v>13</v>
      </c>
      <c r="Z75" s="150">
        <v>51</v>
      </c>
      <c r="AA75" s="80">
        <v>26</v>
      </c>
    </row>
    <row r="76" spans="1:27" ht="15" thickBot="1">
      <c r="B76" s="73" t="s">
        <v>62</v>
      </c>
      <c r="C76" s="91">
        <v>-13</v>
      </c>
      <c r="D76" s="91">
        <v>-5</v>
      </c>
      <c r="E76" s="91">
        <v>-7</v>
      </c>
      <c r="F76" s="91">
        <v>-13</v>
      </c>
      <c r="G76" s="91">
        <v>-10</v>
      </c>
      <c r="H76" s="92">
        <v>-4</v>
      </c>
      <c r="I76" s="92">
        <v>-7</v>
      </c>
      <c r="J76" s="91">
        <v>-5</v>
      </c>
      <c r="K76" s="91">
        <v>-2</v>
      </c>
      <c r="L76" s="91">
        <v>-2</v>
      </c>
      <c r="M76" s="91">
        <v>-52</v>
      </c>
      <c r="N76" s="91">
        <v>-22.233000000000004</v>
      </c>
      <c r="O76" s="91">
        <v>-118</v>
      </c>
      <c r="P76" s="91">
        <v>-0.314</v>
      </c>
      <c r="Q76" s="91">
        <v>-17</v>
      </c>
      <c r="R76" s="91">
        <v>-1</v>
      </c>
      <c r="S76" s="91">
        <v>-47</v>
      </c>
      <c r="T76" s="145">
        <v>-12</v>
      </c>
      <c r="U76" s="145">
        <v>-7</v>
      </c>
      <c r="V76" s="145">
        <v>1</v>
      </c>
      <c r="W76" s="145">
        <v>-1</v>
      </c>
      <c r="X76" s="145">
        <v>-2</v>
      </c>
      <c r="Y76" s="145">
        <v>-56</v>
      </c>
      <c r="Z76" s="145">
        <v>-13</v>
      </c>
      <c r="AA76" s="91">
        <v>-6</v>
      </c>
    </row>
    <row r="77" spans="1:27" ht="15" thickBot="1">
      <c r="A77" s="10"/>
      <c r="B77" s="78" t="s">
        <v>63</v>
      </c>
      <c r="C77" s="80">
        <v>146</v>
      </c>
      <c r="D77" s="80">
        <v>160</v>
      </c>
      <c r="E77" s="80">
        <v>125</v>
      </c>
      <c r="F77" s="80">
        <v>119</v>
      </c>
      <c r="G77" s="80">
        <v>5</v>
      </c>
      <c r="H77" s="99">
        <v>17</v>
      </c>
      <c r="I77" s="99">
        <v>-33</v>
      </c>
      <c r="J77" s="80">
        <v>-43</v>
      </c>
      <c r="K77" s="80">
        <v>-62</v>
      </c>
      <c r="L77" s="80">
        <v>-56</v>
      </c>
      <c r="M77" s="80">
        <v>-105</v>
      </c>
      <c r="N77" s="80">
        <v>-79.028999999999996</v>
      </c>
      <c r="O77" s="80">
        <v>-193</v>
      </c>
      <c r="P77" s="80">
        <v>-80.941000000000003</v>
      </c>
      <c r="Q77" s="80">
        <v>-63</v>
      </c>
      <c r="R77" s="80">
        <v>-22</v>
      </c>
      <c r="S77" s="80">
        <v>49</v>
      </c>
      <c r="T77" s="150">
        <v>449</v>
      </c>
      <c r="U77" s="150">
        <v>100</v>
      </c>
      <c r="V77" s="150">
        <v>8</v>
      </c>
      <c r="W77" s="150">
        <v>6</v>
      </c>
      <c r="X77" s="150">
        <v>111</v>
      </c>
      <c r="Y77" s="150">
        <v>-43</v>
      </c>
      <c r="Z77" s="150">
        <v>38</v>
      </c>
      <c r="AA77" s="80">
        <v>20</v>
      </c>
    </row>
    <row r="78" spans="1:27">
      <c r="B78" s="267"/>
    </row>
    <row r="79" spans="1:27">
      <c r="B79" s="86" t="s">
        <v>93</v>
      </c>
    </row>
    <row r="80" spans="1:27">
      <c r="B80" s="26"/>
    </row>
    <row r="82" spans="1:27" ht="26.5" customHeight="1">
      <c r="A82" s="69"/>
      <c r="B82" s="95" t="s">
        <v>68</v>
      </c>
      <c r="C82" s="284" t="s">
        <v>69</v>
      </c>
      <c r="D82" s="285"/>
      <c r="E82" s="285"/>
      <c r="F82" s="286"/>
      <c r="G82" s="71" t="s">
        <v>45</v>
      </c>
      <c r="H82" s="71" t="s">
        <v>46</v>
      </c>
      <c r="I82" s="71" t="s">
        <v>47</v>
      </c>
      <c r="J82" s="71" t="s">
        <v>48</v>
      </c>
      <c r="K82" s="71" t="s">
        <v>23</v>
      </c>
      <c r="L82" s="71" t="s">
        <v>49</v>
      </c>
      <c r="M82" s="71" t="s">
        <v>50</v>
      </c>
      <c r="N82" s="71" t="s">
        <v>51</v>
      </c>
      <c r="O82" s="71" t="s">
        <v>22</v>
      </c>
      <c r="P82" s="71" t="s">
        <v>111</v>
      </c>
      <c r="Q82" s="71" t="s">
        <v>105</v>
      </c>
      <c r="R82" s="71" t="s">
        <v>108</v>
      </c>
      <c r="S82" s="143" t="s">
        <v>142</v>
      </c>
      <c r="T82" s="71" t="s">
        <v>144</v>
      </c>
      <c r="U82" s="71" t="s">
        <v>143</v>
      </c>
      <c r="V82" s="71" t="s">
        <v>106</v>
      </c>
      <c r="W82" s="193" t="s">
        <v>154</v>
      </c>
      <c r="X82" s="143" t="s">
        <v>107</v>
      </c>
      <c r="Y82" s="143" t="s">
        <v>109</v>
      </c>
      <c r="Z82" s="143" t="s">
        <v>110</v>
      </c>
      <c r="AA82" s="71" t="str">
        <f>AA4</f>
        <v>Q1 2025</v>
      </c>
    </row>
    <row r="83" spans="1:27" ht="15" thickBot="1">
      <c r="B83" s="100" t="s">
        <v>14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215"/>
      <c r="Y83" s="238"/>
      <c r="Z83" s="238"/>
      <c r="AA83" s="101"/>
    </row>
    <row r="84" spans="1:27" ht="15" thickBot="1">
      <c r="B84" s="73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162"/>
      <c r="Y84" s="162"/>
      <c r="Z84" s="162"/>
      <c r="AA84" s="74"/>
    </row>
    <row r="85" spans="1:27" ht="15" thickBot="1">
      <c r="B85" s="73" t="s">
        <v>53</v>
      </c>
      <c r="C85" s="91">
        <v>0</v>
      </c>
      <c r="D85" s="91">
        <v>0</v>
      </c>
      <c r="E85" s="91">
        <v>0</v>
      </c>
      <c r="F85" s="91">
        <v>0</v>
      </c>
      <c r="G85" s="91">
        <v>0</v>
      </c>
      <c r="H85" s="92">
        <v>2</v>
      </c>
      <c r="I85" s="92">
        <v>2</v>
      </c>
      <c r="J85" s="91">
        <v>1</v>
      </c>
      <c r="K85" s="91">
        <v>0</v>
      </c>
      <c r="L85" s="91">
        <v>6</v>
      </c>
      <c r="M85" s="91">
        <v>2</v>
      </c>
      <c r="N85" s="91">
        <v>-2.0590000000000002</v>
      </c>
      <c r="O85" s="91">
        <v>1</v>
      </c>
      <c r="P85" s="91">
        <v>1.958</v>
      </c>
      <c r="Q85" s="91">
        <v>2</v>
      </c>
      <c r="R85" s="91">
        <v>2</v>
      </c>
      <c r="S85" s="91" t="s">
        <v>56</v>
      </c>
      <c r="T85" s="145">
        <v>1</v>
      </c>
      <c r="U85" s="145" t="s">
        <v>56</v>
      </c>
      <c r="V85" s="145" t="s">
        <v>56</v>
      </c>
      <c r="W85" s="145" t="s">
        <v>56</v>
      </c>
      <c r="X85" s="145" t="s">
        <v>56</v>
      </c>
      <c r="Y85" s="145">
        <v>1</v>
      </c>
      <c r="Z85" s="145" t="s">
        <v>56</v>
      </c>
      <c r="AA85" s="91" t="s">
        <v>138</v>
      </c>
    </row>
    <row r="86" spans="1:27" ht="15" thickBot="1">
      <c r="B86" s="75" t="s">
        <v>54</v>
      </c>
      <c r="C86" s="77">
        <v>6</v>
      </c>
      <c r="D86" s="77">
        <v>9</v>
      </c>
      <c r="E86" s="77">
        <v>9</v>
      </c>
      <c r="F86" s="77">
        <v>7</v>
      </c>
      <c r="G86" s="77">
        <v>8</v>
      </c>
      <c r="H86" s="93">
        <v>9</v>
      </c>
      <c r="I86" s="93">
        <v>7</v>
      </c>
      <c r="J86" s="77">
        <v>4</v>
      </c>
      <c r="K86" s="77">
        <v>6</v>
      </c>
      <c r="L86" s="77">
        <v>7</v>
      </c>
      <c r="M86" s="77">
        <v>9</v>
      </c>
      <c r="N86" s="77">
        <v>13.504999999999999</v>
      </c>
      <c r="O86" s="77">
        <v>9</v>
      </c>
      <c r="P86" s="77">
        <v>9.6509999999999998</v>
      </c>
      <c r="Q86" s="77">
        <v>12</v>
      </c>
      <c r="R86" s="77">
        <v>19</v>
      </c>
      <c r="S86" s="77">
        <v>13</v>
      </c>
      <c r="T86" s="163">
        <v>11</v>
      </c>
      <c r="U86" s="163">
        <v>11</v>
      </c>
      <c r="V86" s="163">
        <v>14</v>
      </c>
      <c r="W86" s="163">
        <v>12</v>
      </c>
      <c r="X86" s="211">
        <v>12</v>
      </c>
      <c r="Y86" s="234">
        <v>12</v>
      </c>
      <c r="Z86" s="252">
        <v>22</v>
      </c>
      <c r="AA86" s="77">
        <v>13</v>
      </c>
    </row>
    <row r="87" spans="1:27" ht="15" thickBot="1">
      <c r="B87" s="75" t="s">
        <v>137</v>
      </c>
      <c r="C87" s="77">
        <v>0</v>
      </c>
      <c r="D87" s="77">
        <v>0</v>
      </c>
      <c r="E87" s="77">
        <v>0</v>
      </c>
      <c r="F87" s="77">
        <v>0</v>
      </c>
      <c r="G87" s="77">
        <v>0</v>
      </c>
      <c r="H87" s="93">
        <v>0</v>
      </c>
      <c r="I87" s="93" t="s">
        <v>56</v>
      </c>
      <c r="J87" s="77" t="s">
        <v>56</v>
      </c>
      <c r="K87" s="77">
        <v>0</v>
      </c>
      <c r="L87" s="77">
        <v>0</v>
      </c>
      <c r="M87" s="77" t="s">
        <v>56</v>
      </c>
      <c r="N87" s="77" t="s">
        <v>56</v>
      </c>
      <c r="O87" s="77" t="s">
        <v>56</v>
      </c>
      <c r="P87" s="77">
        <v>0</v>
      </c>
      <c r="Q87" s="77" t="s">
        <v>122</v>
      </c>
      <c r="R87" s="77" t="s">
        <v>122</v>
      </c>
      <c r="S87" s="77" t="s">
        <v>56</v>
      </c>
      <c r="T87" s="163" t="s">
        <v>56</v>
      </c>
      <c r="U87" s="163" t="s">
        <v>56</v>
      </c>
      <c r="V87" s="163" t="s">
        <v>56</v>
      </c>
      <c r="W87" s="163" t="s">
        <v>56</v>
      </c>
      <c r="X87" s="211" t="s">
        <v>56</v>
      </c>
      <c r="Y87" s="234" t="s">
        <v>56</v>
      </c>
      <c r="Z87" s="252" t="s">
        <v>56</v>
      </c>
      <c r="AA87" s="77" t="s">
        <v>138</v>
      </c>
    </row>
    <row r="88" spans="1:27" ht="15" thickBot="1">
      <c r="A88" s="10"/>
      <c r="B88" s="78" t="s">
        <v>58</v>
      </c>
      <c r="C88" s="80">
        <v>6</v>
      </c>
      <c r="D88" s="80">
        <v>9</v>
      </c>
      <c r="E88" s="80">
        <v>9</v>
      </c>
      <c r="F88" s="80">
        <v>7</v>
      </c>
      <c r="G88" s="80">
        <v>8</v>
      </c>
      <c r="H88" s="99">
        <v>11</v>
      </c>
      <c r="I88" s="99">
        <v>9</v>
      </c>
      <c r="J88" s="80">
        <v>5</v>
      </c>
      <c r="K88" s="80">
        <v>6</v>
      </c>
      <c r="L88" s="80">
        <v>13</v>
      </c>
      <c r="M88" s="80">
        <v>11</v>
      </c>
      <c r="N88" s="80">
        <v>11.446000000000002</v>
      </c>
      <c r="O88" s="80">
        <v>10</v>
      </c>
      <c r="P88" s="80">
        <v>11.609</v>
      </c>
      <c r="Q88" s="80">
        <v>13</v>
      </c>
      <c r="R88" s="80">
        <v>21</v>
      </c>
      <c r="S88" s="80">
        <v>13</v>
      </c>
      <c r="T88" s="150">
        <v>12</v>
      </c>
      <c r="U88" s="150">
        <v>11</v>
      </c>
      <c r="V88" s="150">
        <v>14</v>
      </c>
      <c r="W88" s="150">
        <v>12</v>
      </c>
      <c r="X88" s="150">
        <v>12</v>
      </c>
      <c r="Y88" s="150">
        <v>13</v>
      </c>
      <c r="Z88" s="150">
        <v>22</v>
      </c>
      <c r="AA88" s="80">
        <v>13</v>
      </c>
    </row>
    <row r="89" spans="1:27" ht="15" thickBot="1">
      <c r="B89" s="75" t="s">
        <v>16</v>
      </c>
      <c r="C89" s="77">
        <v>0</v>
      </c>
      <c r="D89" s="77" t="s">
        <v>56</v>
      </c>
      <c r="E89" s="77" t="s">
        <v>56</v>
      </c>
      <c r="F89" s="77">
        <v>0</v>
      </c>
      <c r="G89" s="77" t="s">
        <v>56</v>
      </c>
      <c r="H89" s="93">
        <v>0</v>
      </c>
      <c r="I89" s="93" t="s">
        <v>56</v>
      </c>
      <c r="J89" s="77">
        <v>0</v>
      </c>
      <c r="K89" s="77">
        <v>0</v>
      </c>
      <c r="L89" s="77">
        <v>0</v>
      </c>
      <c r="M89" s="77" t="s">
        <v>56</v>
      </c>
      <c r="N89" s="77" t="s">
        <v>56</v>
      </c>
      <c r="O89" s="77" t="s">
        <v>56</v>
      </c>
      <c r="P89" s="77">
        <v>0.11700000000000001</v>
      </c>
      <c r="Q89" s="77">
        <v>0</v>
      </c>
      <c r="R89" s="77">
        <v>1</v>
      </c>
      <c r="S89" s="77" t="s">
        <v>56</v>
      </c>
      <c r="T89" s="163" t="s">
        <v>56</v>
      </c>
      <c r="U89" s="163" t="s">
        <v>56</v>
      </c>
      <c r="V89" s="163">
        <v>1</v>
      </c>
      <c r="W89" s="163" t="s">
        <v>56</v>
      </c>
      <c r="X89" s="211" t="s">
        <v>56</v>
      </c>
      <c r="Y89" s="234" t="s">
        <v>56</v>
      </c>
      <c r="Z89" s="252" t="s">
        <v>56</v>
      </c>
      <c r="AA89" s="77" t="s">
        <v>138</v>
      </c>
    </row>
    <row r="90" spans="1:27" ht="15" thickBot="1">
      <c r="A90" s="10"/>
      <c r="B90" s="73" t="s">
        <v>120</v>
      </c>
      <c r="C90" s="91">
        <v>6</v>
      </c>
      <c r="D90" s="91">
        <v>9</v>
      </c>
      <c r="E90" s="91">
        <v>9</v>
      </c>
      <c r="F90" s="91">
        <v>7</v>
      </c>
      <c r="G90" s="91">
        <v>8</v>
      </c>
      <c r="H90" s="92">
        <v>11</v>
      </c>
      <c r="I90" s="92">
        <v>9</v>
      </c>
      <c r="J90" s="91">
        <v>5</v>
      </c>
      <c r="K90" s="91">
        <v>6</v>
      </c>
      <c r="L90" s="91">
        <v>13</v>
      </c>
      <c r="M90" s="91">
        <v>11</v>
      </c>
      <c r="N90" s="91">
        <v>11.446000000000002</v>
      </c>
      <c r="O90" s="91">
        <v>10</v>
      </c>
      <c r="P90" s="91">
        <v>11.726000000000001</v>
      </c>
      <c r="Q90" s="91">
        <v>13</v>
      </c>
      <c r="R90" s="91">
        <v>21</v>
      </c>
      <c r="S90" s="91">
        <v>14</v>
      </c>
      <c r="T90" s="145">
        <v>12</v>
      </c>
      <c r="U90" s="145">
        <v>11</v>
      </c>
      <c r="V90" s="145">
        <v>15</v>
      </c>
      <c r="W90" s="145">
        <v>12</v>
      </c>
      <c r="X90" s="145">
        <v>12</v>
      </c>
      <c r="Y90" s="145">
        <v>13</v>
      </c>
      <c r="Z90" s="145">
        <v>22</v>
      </c>
      <c r="AA90" s="91">
        <v>13</v>
      </c>
    </row>
    <row r="91" spans="1:27" ht="15" thickBot="1">
      <c r="B91" s="75" t="s">
        <v>59</v>
      </c>
      <c r="C91" s="77">
        <v>-11</v>
      </c>
      <c r="D91" s="77">
        <v>-10</v>
      </c>
      <c r="E91" s="77">
        <v>-14</v>
      </c>
      <c r="F91" s="77">
        <v>-13</v>
      </c>
      <c r="G91" s="77">
        <v>-14</v>
      </c>
      <c r="H91" s="93">
        <v>-14</v>
      </c>
      <c r="I91" s="93">
        <v>-24</v>
      </c>
      <c r="J91" s="77">
        <v>-20</v>
      </c>
      <c r="K91" s="77">
        <v>-17</v>
      </c>
      <c r="L91" s="77">
        <v>-26</v>
      </c>
      <c r="M91" s="77">
        <v>-22</v>
      </c>
      <c r="N91" s="77">
        <v>-25.930999999999997</v>
      </c>
      <c r="O91" s="77">
        <v>-27</v>
      </c>
      <c r="P91" s="77">
        <v>-33.113</v>
      </c>
      <c r="Q91" s="77">
        <v>-25</v>
      </c>
      <c r="R91" s="77">
        <v>-28</v>
      </c>
      <c r="S91" s="77">
        <v>-32</v>
      </c>
      <c r="T91" s="163">
        <v>-61</v>
      </c>
      <c r="U91" s="163">
        <v>-22</v>
      </c>
      <c r="V91" s="163">
        <v>-24</v>
      </c>
      <c r="W91" s="163">
        <v>-24</v>
      </c>
      <c r="X91" s="211">
        <v>-27</v>
      </c>
      <c r="Y91" s="234">
        <v>-27</v>
      </c>
      <c r="Z91" s="252">
        <v>-31</v>
      </c>
      <c r="AA91" s="77">
        <v>-29</v>
      </c>
    </row>
    <row r="92" spans="1:27" ht="15" thickBot="1">
      <c r="B92" s="73" t="s">
        <v>60</v>
      </c>
      <c r="C92" s="91">
        <v>-9</v>
      </c>
      <c r="D92" s="91">
        <v>-10</v>
      </c>
      <c r="E92" s="91">
        <v>-9</v>
      </c>
      <c r="F92" s="91">
        <v>-12</v>
      </c>
      <c r="G92" s="91">
        <v>-10</v>
      </c>
      <c r="H92" s="92">
        <v>-10</v>
      </c>
      <c r="I92" s="92">
        <v>-40</v>
      </c>
      <c r="J92" s="91">
        <v>-53</v>
      </c>
      <c r="K92" s="91">
        <v>-14</v>
      </c>
      <c r="L92" s="91">
        <v>-16</v>
      </c>
      <c r="M92" s="91">
        <v>-14</v>
      </c>
      <c r="N92" s="91">
        <v>-20.278000000000006</v>
      </c>
      <c r="O92" s="91">
        <v>-18</v>
      </c>
      <c r="P92" s="91">
        <v>-17.952000000000002</v>
      </c>
      <c r="Q92" s="91">
        <v>-22</v>
      </c>
      <c r="R92" s="91">
        <v>-23</v>
      </c>
      <c r="S92" s="91">
        <v>-21</v>
      </c>
      <c r="T92" s="145">
        <v>-24</v>
      </c>
      <c r="U92" s="145">
        <v>-15</v>
      </c>
      <c r="V92" s="145">
        <v>14</v>
      </c>
      <c r="W92" s="145">
        <v>-17</v>
      </c>
      <c r="X92" s="145">
        <v>-19</v>
      </c>
      <c r="Y92" s="145">
        <v>-20</v>
      </c>
      <c r="Z92" s="145">
        <v>-19</v>
      </c>
      <c r="AA92" s="91">
        <v>-21</v>
      </c>
    </row>
    <row r="93" spans="1:27" ht="15" thickBot="1">
      <c r="A93" s="10"/>
      <c r="B93" s="78" t="s">
        <v>115</v>
      </c>
      <c r="C93" s="80">
        <v>-14</v>
      </c>
      <c r="D93" s="80">
        <v>-11</v>
      </c>
      <c r="E93" s="80">
        <v>-14</v>
      </c>
      <c r="F93" s="80">
        <v>-18</v>
      </c>
      <c r="G93" s="80">
        <v>-16</v>
      </c>
      <c r="H93" s="99">
        <v>-13</v>
      </c>
      <c r="I93" s="99">
        <v>-54</v>
      </c>
      <c r="J93" s="80">
        <v>-69</v>
      </c>
      <c r="K93" s="80">
        <v>-25</v>
      </c>
      <c r="L93" s="80">
        <v>-28</v>
      </c>
      <c r="M93" s="80">
        <v>-25</v>
      </c>
      <c r="N93" s="80">
        <v>-34.762999999999991</v>
      </c>
      <c r="O93" s="80">
        <v>-34</v>
      </c>
      <c r="P93" s="80">
        <v>-39.338999999999999</v>
      </c>
      <c r="Q93" s="80">
        <v>-34</v>
      </c>
      <c r="R93" s="80">
        <v>-30</v>
      </c>
      <c r="S93" s="80">
        <v>-39</v>
      </c>
      <c r="T93" s="150">
        <v>-73</v>
      </c>
      <c r="U93" s="150">
        <v>-26</v>
      </c>
      <c r="V93" s="150">
        <v>-23</v>
      </c>
      <c r="W93" s="150">
        <v>-29</v>
      </c>
      <c r="X93" s="150">
        <v>-34</v>
      </c>
      <c r="Y93" s="150">
        <v>-34</v>
      </c>
      <c r="Z93" s="150">
        <v>-28</v>
      </c>
      <c r="AA93" s="80">
        <v>-38</v>
      </c>
    </row>
    <row r="94" spans="1:27" ht="15" thickBot="1">
      <c r="B94" s="73" t="s">
        <v>62</v>
      </c>
      <c r="C94" s="91">
        <v>-1</v>
      </c>
      <c r="D94" s="91">
        <v>-2</v>
      </c>
      <c r="E94" s="91">
        <v>-1</v>
      </c>
      <c r="F94" s="91">
        <v>-2</v>
      </c>
      <c r="G94" s="91">
        <v>-5</v>
      </c>
      <c r="H94" s="92">
        <v>-5</v>
      </c>
      <c r="I94" s="92">
        <v>-5</v>
      </c>
      <c r="J94" s="91">
        <v>-5</v>
      </c>
      <c r="K94" s="91">
        <v>-6</v>
      </c>
      <c r="L94" s="91">
        <v>-6</v>
      </c>
      <c r="M94" s="91">
        <v>-6</v>
      </c>
      <c r="N94" s="91">
        <v>-7.5070000000000014</v>
      </c>
      <c r="O94" s="91">
        <v>-7</v>
      </c>
      <c r="P94" s="91">
        <v>-6.5789999999999997</v>
      </c>
      <c r="Q94" s="91">
        <v>-6</v>
      </c>
      <c r="R94" s="91">
        <v>-9</v>
      </c>
      <c r="S94" s="91">
        <v>-8</v>
      </c>
      <c r="T94" s="145">
        <v>-9</v>
      </c>
      <c r="U94" s="145">
        <v>-9</v>
      </c>
      <c r="V94" s="145">
        <v>-10</v>
      </c>
      <c r="W94" s="145">
        <v>-10</v>
      </c>
      <c r="X94" s="145">
        <v>-10</v>
      </c>
      <c r="Y94" s="145">
        <v>-10</v>
      </c>
      <c r="Z94" s="145">
        <v>-10</v>
      </c>
      <c r="AA94" s="91">
        <v>-10</v>
      </c>
    </row>
    <row r="95" spans="1:27" ht="15" thickBot="1">
      <c r="A95" s="10"/>
      <c r="B95" s="78" t="s">
        <v>63</v>
      </c>
      <c r="C95" s="80">
        <v>-16</v>
      </c>
      <c r="D95" s="80">
        <v>-13</v>
      </c>
      <c r="E95" s="80">
        <v>-16</v>
      </c>
      <c r="F95" s="80">
        <v>-20</v>
      </c>
      <c r="G95" s="80">
        <v>-21</v>
      </c>
      <c r="H95" s="99">
        <v>-18</v>
      </c>
      <c r="I95" s="99">
        <v>-59</v>
      </c>
      <c r="J95" s="80">
        <v>-74</v>
      </c>
      <c r="K95" s="80">
        <v>-31</v>
      </c>
      <c r="L95" s="80">
        <v>-35</v>
      </c>
      <c r="M95" s="80">
        <v>-31</v>
      </c>
      <c r="N95" s="80">
        <v>-42.269999999999982</v>
      </c>
      <c r="O95" s="80">
        <v>-40</v>
      </c>
      <c r="P95" s="80">
        <v>-46.917999999999999</v>
      </c>
      <c r="Q95" s="80">
        <v>-40</v>
      </c>
      <c r="R95" s="80">
        <v>-39</v>
      </c>
      <c r="S95" s="80">
        <v>-47</v>
      </c>
      <c r="T95" s="150">
        <v>-82</v>
      </c>
      <c r="U95" s="150">
        <v>-35</v>
      </c>
      <c r="V95" s="150">
        <v>-33</v>
      </c>
      <c r="W95" s="150">
        <v>-39</v>
      </c>
      <c r="X95" s="150">
        <v>-44</v>
      </c>
      <c r="Y95" s="150">
        <v>-44</v>
      </c>
      <c r="Z95" s="150">
        <v>-38</v>
      </c>
      <c r="AA95" s="80">
        <v>-48</v>
      </c>
    </row>
    <row r="96" spans="1:27">
      <c r="B96" s="96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2:2">
      <c r="B97" s="86" t="s">
        <v>93</v>
      </c>
    </row>
  </sheetData>
  <mergeCells count="6">
    <mergeCell ref="C82:F82"/>
    <mergeCell ref="C6:F6"/>
    <mergeCell ref="C64:F64"/>
    <mergeCell ref="C3:AA3"/>
    <mergeCell ref="B24:AA24"/>
    <mergeCell ref="B62:AA62"/>
  </mergeCells>
  <pageMargins left="0.7" right="0.7" top="0.75" bottom="0.75" header="0.3" footer="0.3"/>
  <pageSetup paperSize="9" scale="96" orientation="portrait" r:id="rId1"/>
  <headerFooter>
    <oddHeader>&amp;R&amp;"Calibri"&amp;8&amp;K000000 Internal only&amp;1#_x000D_</oddHeader>
  </headerFooter>
  <rowBreaks count="2" manualBreakCount="2">
    <brk id="24" max="11" man="1"/>
    <brk id="7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53f3334-95b4-4a39-91db-d885989b9159" xsi:nil="true"/>
    <lcf76f155ced4ddcb4097134ff3c332f xmlns="a19b2d73-7079-497d-a626-a0b7581e5e6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036B0E86DED84AAFD331F6F4EC5482" ma:contentTypeVersion="19" ma:contentTypeDescription="Create a new document." ma:contentTypeScope="" ma:versionID="5d443ae302ee6b0b4870642b02c9c5f8">
  <xsd:schema xmlns:xsd="http://www.w3.org/2001/XMLSchema" xmlns:xs="http://www.w3.org/2001/XMLSchema" xmlns:p="http://schemas.microsoft.com/office/2006/metadata/properties" xmlns:ns2="a19b2d73-7079-497d-a626-a0b7581e5e6a" xmlns:ns3="453f3334-95b4-4a39-91db-d885989b9159" targetNamespace="http://schemas.microsoft.com/office/2006/metadata/properties" ma:root="true" ma:fieldsID="9a47c4b76d4c4f21e6337477fe085853" ns2:_="" ns3:_="">
    <xsd:import namespace="a19b2d73-7079-497d-a626-a0b7581e5e6a"/>
    <xsd:import namespace="453f3334-95b4-4a39-91db-d885989b9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9b2d73-7079-497d-a626-a0b7581e5e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5f9ec24-9992-4305-86dd-bf5792428a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3f3334-95b4-4a39-91db-d885989b9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4947184-6fd7-4bd7-863a-ada61b94f1af}" ma:internalName="TaxCatchAll" ma:showField="CatchAllData" ma:web="453f3334-95b4-4a39-91db-d885989b9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07FD15-F04A-4423-9F85-0BF73F135CCA}">
  <ds:schemaRefs>
    <ds:schemaRef ds:uri="http://purl.org/dc/terms/"/>
    <ds:schemaRef ds:uri="febe8e92-f0f3-4c5d-ae51-eb6e138a96f8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ded725c1-c49e-404e-b54e-82e0ef720f45"/>
    <ds:schemaRef ds:uri="http://schemas.openxmlformats.org/package/2006/metadata/core-properties"/>
    <ds:schemaRef ds:uri="http://purl.org/dc/elements/1.1/"/>
    <ds:schemaRef ds:uri="453f3334-95b4-4a39-91db-d885989b9159"/>
    <ds:schemaRef ds:uri="a19b2d73-7079-497d-a626-a0b7581e5e6a"/>
  </ds:schemaRefs>
</ds:datastoreItem>
</file>

<file path=customXml/itemProps2.xml><?xml version="1.0" encoding="utf-8"?>
<ds:datastoreItem xmlns:ds="http://schemas.openxmlformats.org/officeDocument/2006/customXml" ds:itemID="{B8E15FFC-29B8-4F90-BF00-3F6DC6C951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257062-FEEE-4CE3-859D-C07EC8290A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9b2d73-7079-497d-a626-a0b7581e5e6a"/>
    <ds:schemaRef ds:uri="453f3334-95b4-4a39-91db-d885989b9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d6ced6f-394e-4428-9ff5-6f7137e92841}" enabled="1" method="Privileged" siteId="{e94271ca-ede9-4c43-813c-ff40c1c775f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Bridge Proportionate to IFRS</vt:lpstr>
      <vt:lpstr>PP segment - PL per country</vt:lpstr>
      <vt:lpstr>IFRS Financials </vt:lpstr>
      <vt:lpstr>Proportinate per segment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2023-06-30T09:49:33Z</dcterms:created>
  <dcterms:modified xsi:type="dcterms:W3CDTF">2025-05-08T04:28:04Z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0x0101006E036B0E86DED84AAFD331F6F4EC5482</vt:lpwstr>
  </property>
  <property fmtid="{D5CDD505-2E9C-101B-9397-08002B2CF9AE}" pid="3" name="MediaServiceImageTags">
    <vt:lpwstr/>
  </property>
</Properties>
</file>